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852" activeTab="0"/>
  </bookViews>
  <sheets>
    <sheet name="Formato de oferta" sheetId="1" r:id="rId1"/>
  </sheets>
  <definedNames>
    <definedName name="_xlnm.Print_Area" localSheetId="0">'Formato de oferta'!$B$2:$H$44</definedName>
  </definedNames>
  <calcPr fullCalcOnLoad="1"/>
</workbook>
</file>

<file path=xl/sharedStrings.xml><?xml version="1.0" encoding="utf-8"?>
<sst xmlns="http://schemas.openxmlformats.org/spreadsheetml/2006/main" count="58" uniqueCount="48">
  <si>
    <t>ITEM.</t>
  </si>
  <si>
    <t>ACTIVIDAD</t>
  </si>
  <si>
    <t>CANT.</t>
  </si>
  <si>
    <t>Vr. Parcial</t>
  </si>
  <si>
    <t>IMPREVISTOS</t>
  </si>
  <si>
    <t>UTILIDAD</t>
  </si>
  <si>
    <t>IVA SOBRE UTILIDAD</t>
  </si>
  <si>
    <t>SUBTOTAL</t>
  </si>
  <si>
    <t>SUBTOTAL COSTO INDIRECTO</t>
  </si>
  <si>
    <t>ml</t>
  </si>
  <si>
    <t>Unidad</t>
  </si>
  <si>
    <t xml:space="preserve">VICERRECTORIA ADMINISTRATIVA Y FINANCIERA - SUBDIRECCION DE SERVICIOS GENERALES - PLANTA FISICA </t>
  </si>
  <si>
    <t>VIAJE</t>
  </si>
  <si>
    <t>SUBTOTAL COSTO DIRECTO OBRA CIVIL</t>
  </si>
  <si>
    <t>VALOR TOTAL</t>
  </si>
  <si>
    <t>m²</t>
  </si>
  <si>
    <t>OBRAS PRELIMINARES, EXCAVACIÓN Y RETIROS</t>
  </si>
  <si>
    <t>SUBTOTAL CAPITULO PRELIMINARES, EXCAVACIÓN Y RETIROS</t>
  </si>
  <si>
    <t>ASEO Y DISPOSICIÓN DE RESIDUOS</t>
  </si>
  <si>
    <t>SUBTOTAL CAPITULO ASEO Y DISPOSICIÓN DE RESIDUOS</t>
  </si>
  <si>
    <t>ADMINISTRACIÓN</t>
  </si>
  <si>
    <t>CONSTRUCCIÓN Y CONFORMACION DE ESTRUCTURA DEL ACCESO VEHICULAR</t>
  </si>
  <si>
    <t>gl</t>
  </si>
  <si>
    <t>GARITA DE VIGILANCIA Y ACCESO</t>
  </si>
  <si>
    <r>
      <t>m</t>
    </r>
    <r>
      <rPr>
        <vertAlign val="superscript"/>
        <sz val="10"/>
        <color indexed="8"/>
        <rFont val="Calibri"/>
        <family val="2"/>
      </rPr>
      <t>3</t>
    </r>
  </si>
  <si>
    <r>
      <t>m</t>
    </r>
    <r>
      <rPr>
        <vertAlign val="super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</si>
  <si>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rFont val="Calibri"/>
        <family val="2"/>
      </rPr>
      <t>2</t>
    </r>
  </si>
  <si>
    <t>Tramite plan de manejo de trafico para obras. Incluye pago de expensas ante la secretaria de transito.</t>
  </si>
  <si>
    <t>Placa en concreto de 4000 PSI incluye placa para garita de vigilancia y rampas de acceso espesor 10 cm y acero de refuerzo mediante malla en acero estructural Ø1/2 cada 15 cm en ambos sentidos con acabado texturizado y pigmentado de acuerdo a muestras presentadas por parte del contratista para su elección</t>
  </si>
  <si>
    <t>Localización topográfica y replanteo manual.</t>
  </si>
  <si>
    <t>Suministro e instalación de señalización para zona de obra en vía publica que se compone de: valla informativa impresa en lona, entrada y salida de volquetas, inicio de obra, fin de obra, sendero peatonal mediante colombina plástica para señalización en vía y cinta peligro.</t>
  </si>
  <si>
    <t>Excavación mecánica profundidad 20 cm desde la rasante de terreno o nivel de anden para conformación de caja en área de espacio público y hasta la portería según planos.</t>
  </si>
  <si>
    <t>Demolición, desmonte y disposición final de piso en baldosa, bordillos y sardinel existente sobre espacio público.</t>
  </si>
  <si>
    <t>Suministro e instalación de cerramiento provisional en tela verde que se compone de madera rolliza anclada mediante pedestal en caneca de concreto o hincamiento en terreno blando según se requiera, durmientes y anclajes y tela verde tipo polisombra altura 2 m en el perímetro de la obra.</t>
  </si>
  <si>
    <t>Suministro e instalación de geotextil Tejido Fortex BX-60 o 5x5</t>
  </si>
  <si>
    <t>Suministro e instalación de Sub Base Granular B-400 compactada al 95% espesor 20 cm</t>
  </si>
  <si>
    <t>Suministro e instalación de bordillo prefabricado A80. Incluye 3CM mortero de nivelación 2000 PSI.</t>
  </si>
  <si>
    <t>Suministro e instalación de pisos en loseta prefabricada A51 (20x40x6cm) color gris. (Suministro e instalación. Incluye Base 4cm de Mortero 2000 PSI y Arena de Sello)</t>
  </si>
  <si>
    <t>Aseo general del área intervenida.</t>
  </si>
  <si>
    <t>Disposición de residuos especiales. Incluye cargue, retiro, y disposición final fuera de las instalaciones de la Universidad.</t>
  </si>
  <si>
    <t>Suministro e instalación de aviso en lamina galvanizada de 0,8m x 3m sobre estructura metálica existente. Ver planos de detalle.</t>
  </si>
  <si>
    <t>FORMATO DE OFERTA ECONOMICA</t>
  </si>
  <si>
    <t>Suministro e instalación de garita para vigilancia en plástico polipropileno de alto impacto de 280cm de ancho x 180cm de largo x 240cm de alto con piso en tabla 8cm x 2cm con paneles en postes de 4.5cm x 4.5cm con lamina 4mm, con techo en postes 4.5cm x 4.5cm con tabla 8cm x 4cm y teja termoacústica. Incluye 3 tomas internas y un interruptor doble con 2 lámparas led una interna y una externa techo con caída a un agua puerta con chapa vidrio en policarbonato transparente. Ver planos de detalle.</t>
  </si>
  <si>
    <t>SUBTOTAL CAPITULO CONSTRUCCIÓN Y CONFORMACION DE ESTRUCTURA DEL ACCESO VEHICULAR</t>
  </si>
  <si>
    <t>SUBTOTAL CAPITULO GARITA DE VIGILANCIA Y ACCESO</t>
  </si>
  <si>
    <t>Vr. Unitario.</t>
  </si>
  <si>
    <t>Suministro e instalación de piso en loseta prefabricada A55 táctil alerta (40x40x6cm) Color amarillo. (Suministro e instalación. Incluye Base 4cm de Mortero 2000 PSI y Arena de Sello).</t>
  </si>
  <si>
    <t>Reparación de pórtico de acceso en estructura metálica existente de  5,5m x 4,2m que consiste en limpieza de oxido, reparación de partes dañadas, cambio de piezas que se requieran, y pintura total. Acabado en pintura anticorrosiva y esmalte brillante para exteriores aplicado en sitio color a elegir por el Supervisor. Ver planos.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</si>
</sst>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  <numFmt numFmtId="181" formatCode="_-&quot;$&quot;* #.##0.00_-;\-&quot;$&quot;* #.##0.00_-;_-&quot;$&quot;* &quot;-&quot;??_-;_-@_-"/>
    <numFmt numFmtId="182" formatCode="_(&quot;$&quot;\ * #.##0.0_);_(&quot;$&quot;\ * \(#.##0.0\);_(&quot;$&quot;\ * &quot;-&quot;_);_(@_)"/>
    <numFmt numFmtId="183" formatCode="_(&quot;$&quot;\ * #.##0.00_);_(&quot;$&quot;\ * \(#.##0.00\);_(&quot;$&quot;\ * &quot;-&quot;_);_(@_)"/>
    <numFmt numFmtId="184" formatCode="_(&quot;$&quot;\ * #.##0.000_);_(&quot;$&quot;\ * \(#.##0.000\);_(&quot;$&quot;\ * &quot;-&quot;_);_(@_)"/>
    <numFmt numFmtId="185" formatCode="_(&quot;$&quot;\ * #.##0._);_(&quot;$&quot;\ * \(#.##0.\);_(&quot;$&quot;\ * &quot;-&quot;_);_(@_)"/>
    <numFmt numFmtId="186" formatCode="_(&quot;$&quot;\ * #.##._);_(&quot;$&quot;\ * \(#.##.\);_(&quot;$&quot;\ * &quot;-&quot;_);_(@_ⴆ"/>
    <numFmt numFmtId="187" formatCode="_(&quot;$&quot;\ * #.#._);_(&quot;$&quot;\ * \(#.#.\);_(&quot;$&quot;\ * &quot;-&quot;_);_(@_ⴆ"/>
    <numFmt numFmtId="188" formatCode="_(&quot;$&quot;\ * #.;_(&quot;$&quot;\ * \(#.;_(&quot;$&quot;\ * &quot;-&quot;_);_(@_ⴆ"/>
    <numFmt numFmtId="189" formatCode="0.0%"/>
    <numFmt numFmtId="190" formatCode="_(&quot;$&quot;\ * #.##0.00_);_(&quot;$&quot;\ * \(#.##0.00\);_(&quot;$&quot;\ * &quot;-&quot;??_);_(@_)"/>
    <numFmt numFmtId="191" formatCode="_-&quot;$&quot;\ * #.##0.00_-;\-&quot;$&quot;\ * #.##0.00_-;_-&quot;$&quot;\ * &quot;-&quot;??_-;_-@_-"/>
    <numFmt numFmtId="192" formatCode="[$-240A]dddd\,\ d\ &quot;de&quot;\ mmmm\ &quot;de&quot;\ yyyy"/>
    <numFmt numFmtId="193" formatCode="[$-240A]h:mm:ss\ AM/PM"/>
    <numFmt numFmtId="194" formatCode="0.000%"/>
    <numFmt numFmtId="195" formatCode="0.0000%"/>
    <numFmt numFmtId="196" formatCode="0.00000%"/>
    <numFmt numFmtId="197" formatCode="0.000000%"/>
    <numFmt numFmtId="198" formatCode="0.000"/>
    <numFmt numFmtId="199" formatCode="[$$-5C0A]#,##0.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0\ _€_-;\-* #,##0.00\ _€_-;_-* &quot;-&quot;??\ _€_-;_-@_-"/>
    <numFmt numFmtId="205" formatCode="[$$-5C0A]#.##0.00"/>
    <numFmt numFmtId="206" formatCode="_(&quot;$&quot;\ * #,##0_);_(&quot;$&quot;\ * \(#,##0\);_(&quot;$&quot;\ * &quot;-&quot;??_);_(@_)"/>
    <numFmt numFmtId="207" formatCode="_-&quot;$&quot;* #,##0_-;\-&quot;$&quot;* #,##0_-;_-&quot;$&quot;* &quot;-&quot;_-;_-@"/>
    <numFmt numFmtId="208" formatCode="_-&quot;$&quot;* #,##0.00_-;\-&quot;$&quot;* #,##0.00_-;_-&quot;$&quot;* &quot;-&quot;??_-;_-@"/>
    <numFmt numFmtId="209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" fontId="25" fillId="0" borderId="0" xfId="0" applyNumberFormat="1" applyFont="1" applyFill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 wrapText="1"/>
    </xf>
    <xf numFmtId="180" fontId="50" fillId="0" borderId="0" xfId="0" applyNumberFormat="1" applyFont="1" applyBorder="1" applyAlignment="1">
      <alignment horizontal="right" vertical="center"/>
    </xf>
    <xf numFmtId="199" fontId="26" fillId="0" borderId="0" xfId="52" applyNumberFormat="1" applyFont="1" applyBorder="1" applyAlignment="1">
      <alignment vertical="center" wrapText="1"/>
    </xf>
    <xf numFmtId="199" fontId="50" fillId="0" borderId="0" xfId="52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180" fontId="27" fillId="0" borderId="15" xfId="0" applyNumberFormat="1" applyFont="1" applyFill="1" applyBorder="1" applyAlignment="1">
      <alignment horizontal="right" vertical="center" wrapText="1"/>
    </xf>
    <xf numFmtId="199" fontId="27" fillId="0" borderId="15" xfId="52" applyNumberFormat="1" applyFont="1" applyFill="1" applyBorder="1" applyAlignment="1">
      <alignment vertical="center" wrapText="1"/>
    </xf>
    <xf numFmtId="199" fontId="50" fillId="0" borderId="16" xfId="5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180" fontId="27" fillId="0" borderId="0" xfId="0" applyNumberFormat="1" applyFont="1" applyAlignment="1">
      <alignment horizontal="right" vertical="center" wrapText="1"/>
    </xf>
    <xf numFmtId="199" fontId="27" fillId="0" borderId="0" xfId="52" applyNumberFormat="1" applyFont="1" applyFill="1" applyBorder="1" applyAlignment="1">
      <alignment vertical="center" wrapText="1"/>
    </xf>
    <xf numFmtId="199" fontId="27" fillId="0" borderId="0" xfId="52" applyNumberFormat="1" applyFont="1" applyFill="1" applyBorder="1" applyAlignment="1">
      <alignment horizontal="right" vertical="center" wrapText="1"/>
    </xf>
    <xf numFmtId="199" fontId="50" fillId="0" borderId="0" xfId="51" applyNumberFormat="1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99" fontId="50" fillId="0" borderId="0" xfId="51" applyNumberFormat="1" applyFont="1" applyFill="1" applyBorder="1" applyAlignment="1">
      <alignment horizontal="center" vertical="center"/>
    </xf>
    <xf numFmtId="199" fontId="28" fillId="0" borderId="0" xfId="51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 wrapText="1"/>
    </xf>
    <xf numFmtId="2" fontId="50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80" fontId="27" fillId="0" borderId="0" xfId="0" applyNumberFormat="1" applyFont="1" applyBorder="1" applyAlignment="1">
      <alignment horizontal="center" vertical="center" wrapText="1"/>
    </xf>
    <xf numFmtId="199" fontId="27" fillId="0" borderId="0" xfId="51" applyNumberFormat="1" applyFont="1" applyFill="1" applyBorder="1" applyAlignment="1">
      <alignment horizontal="center" vertical="center" wrapText="1"/>
    </xf>
    <xf numFmtId="199" fontId="52" fillId="0" borderId="0" xfId="51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180" fontId="28" fillId="0" borderId="11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180" fontId="27" fillId="0" borderId="15" xfId="0" applyNumberFormat="1" applyFont="1" applyBorder="1" applyAlignment="1">
      <alignment horizontal="center" vertical="center" wrapText="1"/>
    </xf>
    <xf numFmtId="199" fontId="27" fillId="0" borderId="15" xfId="52" applyNumberFormat="1" applyFont="1" applyFill="1" applyBorder="1" applyAlignment="1">
      <alignment horizontal="center" vertical="center" wrapText="1"/>
    </xf>
    <xf numFmtId="199" fontId="50" fillId="0" borderId="16" xfId="52" applyNumberFormat="1" applyFont="1" applyFill="1" applyBorder="1" applyAlignment="1">
      <alignment horizontal="center" vertical="center"/>
    </xf>
    <xf numFmtId="180" fontId="50" fillId="0" borderId="0" xfId="0" applyNumberFormat="1" applyFont="1" applyAlignment="1">
      <alignment horizontal="right" vertical="center"/>
    </xf>
    <xf numFmtId="199" fontId="50" fillId="0" borderId="0" xfId="52" applyNumberFormat="1" applyFont="1" applyAlignment="1">
      <alignment vertical="center"/>
    </xf>
    <xf numFmtId="199" fontId="50" fillId="0" borderId="0" xfId="51" applyNumberFormat="1" applyFont="1" applyAlignment="1">
      <alignment vertical="center"/>
    </xf>
    <xf numFmtId="0" fontId="27" fillId="33" borderId="19" xfId="0" applyFont="1" applyFill="1" applyBorder="1" applyAlignment="1">
      <alignment horizontal="left" vertical="center" wrapText="1"/>
    </xf>
    <xf numFmtId="0" fontId="27" fillId="33" borderId="20" xfId="0" applyFont="1" applyFill="1" applyBorder="1" applyAlignment="1">
      <alignment horizontal="center" vertical="center" wrapText="1"/>
    </xf>
    <xf numFmtId="180" fontId="27" fillId="33" borderId="20" xfId="0" applyNumberFormat="1" applyFont="1" applyFill="1" applyBorder="1" applyAlignment="1">
      <alignment horizontal="right" vertical="center" wrapText="1"/>
    </xf>
    <xf numFmtId="199" fontId="50" fillId="33" borderId="20" xfId="52" applyNumberFormat="1" applyFont="1" applyFill="1" applyBorder="1" applyAlignment="1">
      <alignment vertical="center"/>
    </xf>
    <xf numFmtId="199" fontId="50" fillId="33" borderId="21" xfId="52" applyNumberFormat="1" applyFont="1" applyFill="1" applyBorder="1" applyAlignment="1">
      <alignment vertical="center"/>
    </xf>
    <xf numFmtId="199" fontId="50" fillId="0" borderId="0" xfId="52" applyNumberFormat="1" applyFont="1" applyAlignment="1">
      <alignment horizontal="right" vertical="center"/>
    </xf>
    <xf numFmtId="190" fontId="52" fillId="0" borderId="0" xfId="53" applyFont="1" applyFill="1" applyBorder="1" applyAlignment="1">
      <alignment horizontal="center" vertical="center" wrapText="1"/>
    </xf>
    <xf numFmtId="49" fontId="52" fillId="0" borderId="0" xfId="60" applyNumberFormat="1" applyFont="1" applyBorder="1" applyAlignment="1">
      <alignment horizontal="center" vertical="center"/>
      <protection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199" fontId="53" fillId="0" borderId="23" xfId="51" applyNumberFormat="1" applyFont="1" applyFill="1" applyBorder="1" applyAlignment="1">
      <alignment horizontal="center" vertical="center"/>
    </xf>
    <xf numFmtId="199" fontId="53" fillId="0" borderId="24" xfId="51" applyNumberFormat="1" applyFont="1" applyFill="1" applyBorder="1" applyAlignment="1">
      <alignment horizontal="center" vertical="center"/>
    </xf>
    <xf numFmtId="180" fontId="50" fillId="0" borderId="22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199" fontId="50" fillId="0" borderId="22" xfId="51" applyNumberFormat="1" applyFont="1" applyFill="1" applyBorder="1" applyAlignment="1">
      <alignment vertical="center"/>
    </xf>
    <xf numFmtId="199" fontId="50" fillId="0" borderId="24" xfId="51" applyNumberFormat="1" applyFont="1" applyFill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180" fontId="27" fillId="0" borderId="26" xfId="0" applyNumberFormat="1" applyFont="1" applyBorder="1" applyAlignment="1">
      <alignment horizontal="right" vertical="center" wrapText="1"/>
    </xf>
    <xf numFmtId="199" fontId="50" fillId="0" borderId="26" xfId="52" applyNumberFormat="1" applyFont="1" applyFill="1" applyBorder="1" applyAlignment="1">
      <alignment vertical="center"/>
    </xf>
    <xf numFmtId="180" fontId="27" fillId="0" borderId="15" xfId="0" applyNumberFormat="1" applyFont="1" applyBorder="1" applyAlignment="1">
      <alignment horizontal="right" vertical="center" wrapText="1"/>
    </xf>
    <xf numFmtId="199" fontId="50" fillId="0" borderId="15" xfId="52" applyNumberFormat="1" applyFont="1" applyFill="1" applyBorder="1" applyAlignment="1">
      <alignment vertical="center"/>
    </xf>
    <xf numFmtId="199" fontId="50" fillId="0" borderId="16" xfId="52" applyNumberFormat="1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180" fontId="50" fillId="0" borderId="13" xfId="0" applyNumberFormat="1" applyFont="1" applyBorder="1" applyAlignment="1">
      <alignment horizontal="right" vertical="center"/>
    </xf>
    <xf numFmtId="9" fontId="50" fillId="0" borderId="13" xfId="65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/>
    </xf>
    <xf numFmtId="180" fontId="50" fillId="0" borderId="11" xfId="0" applyNumberFormat="1" applyFont="1" applyBorder="1" applyAlignment="1">
      <alignment horizontal="right" vertical="center"/>
    </xf>
    <xf numFmtId="9" fontId="50" fillId="0" borderId="11" xfId="65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180" fontId="50" fillId="0" borderId="18" xfId="0" applyNumberFormat="1" applyFont="1" applyBorder="1" applyAlignment="1">
      <alignment horizontal="right" vertical="center"/>
    </xf>
    <xf numFmtId="9" fontId="50" fillId="0" borderId="18" xfId="65" applyFont="1" applyFill="1" applyBorder="1" applyAlignment="1">
      <alignment horizontal="center" vertical="center"/>
    </xf>
    <xf numFmtId="199" fontId="50" fillId="0" borderId="27" xfId="51" applyNumberFormat="1" applyFont="1" applyFill="1" applyBorder="1" applyAlignment="1">
      <alignment vertical="center"/>
    </xf>
    <xf numFmtId="199" fontId="50" fillId="0" borderId="28" xfId="51" applyNumberFormat="1" applyFont="1" applyFill="1" applyBorder="1" applyAlignment="1">
      <alignment vertical="center"/>
    </xf>
    <xf numFmtId="199" fontId="50" fillId="0" borderId="29" xfId="51" applyNumberFormat="1" applyFont="1" applyFill="1" applyBorder="1" applyAlignment="1">
      <alignment vertical="center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180" fontId="26" fillId="34" borderId="31" xfId="0" applyNumberFormat="1" applyFont="1" applyFill="1" applyBorder="1" applyAlignment="1">
      <alignment horizontal="center" vertical="center" wrapText="1"/>
    </xf>
    <xf numFmtId="199" fontId="26" fillId="34" borderId="31" xfId="52" applyNumberFormat="1" applyFont="1" applyFill="1" applyBorder="1" applyAlignment="1">
      <alignment horizontal="center" vertical="center" wrapText="1"/>
    </xf>
    <xf numFmtId="199" fontId="26" fillId="34" borderId="32" xfId="52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178" fontId="50" fillId="0" borderId="11" xfId="51" applyFont="1" applyFill="1" applyBorder="1" applyAlignment="1">
      <alignment horizontal="center" vertical="center"/>
    </xf>
    <xf numFmtId="178" fontId="28" fillId="0" borderId="33" xfId="51" applyFont="1" applyFill="1" applyBorder="1" applyAlignment="1">
      <alignment horizontal="center" vertical="center" wrapText="1"/>
    </xf>
    <xf numFmtId="178" fontId="50" fillId="0" borderId="13" xfId="51" applyFont="1" applyFill="1" applyBorder="1" applyAlignment="1">
      <alignment horizontal="center" vertical="center"/>
    </xf>
    <xf numFmtId="178" fontId="28" fillId="0" borderId="34" xfId="51" applyFont="1" applyFill="1" applyBorder="1" applyAlignment="1">
      <alignment horizontal="center" vertical="center" wrapText="1"/>
    </xf>
    <xf numFmtId="178" fontId="28" fillId="0" borderId="13" xfId="51" applyFont="1" applyFill="1" applyBorder="1" applyAlignment="1">
      <alignment horizontal="center" vertical="center"/>
    </xf>
    <xf numFmtId="178" fontId="50" fillId="0" borderId="18" xfId="51" applyFont="1" applyFill="1" applyBorder="1" applyAlignment="1">
      <alignment horizontal="center" vertical="center"/>
    </xf>
    <xf numFmtId="178" fontId="28" fillId="0" borderId="35" xfId="51" applyFont="1" applyFill="1" applyBorder="1" applyAlignment="1">
      <alignment horizontal="center" vertical="center" wrapText="1"/>
    </xf>
    <xf numFmtId="178" fontId="27" fillId="0" borderId="36" xfId="51" applyFont="1" applyFill="1" applyBorder="1" applyAlignment="1">
      <alignment horizontal="right" vertical="center" wrapText="1"/>
    </xf>
    <xf numFmtId="178" fontId="28" fillId="0" borderId="18" xfId="51" applyFont="1" applyFill="1" applyBorder="1" applyAlignment="1">
      <alignment horizontal="center" vertical="center"/>
    </xf>
    <xf numFmtId="178" fontId="28" fillId="0" borderId="37" xfId="51" applyFont="1" applyFill="1" applyBorder="1" applyAlignment="1">
      <alignment horizontal="center" vertical="center" wrapText="1"/>
    </xf>
    <xf numFmtId="178" fontId="28" fillId="0" borderId="38" xfId="51" applyFont="1" applyFill="1" applyBorder="1" applyAlignment="1">
      <alignment horizontal="center" vertical="center" wrapText="1"/>
    </xf>
    <xf numFmtId="178" fontId="28" fillId="0" borderId="39" xfId="51" applyFont="1" applyFill="1" applyBorder="1" applyAlignment="1">
      <alignment horizontal="center" vertical="center" wrapText="1"/>
    </xf>
    <xf numFmtId="178" fontId="27" fillId="0" borderId="22" xfId="51" applyFont="1" applyFill="1" applyBorder="1" applyAlignment="1">
      <alignment horizontal="right" vertical="center" wrapText="1"/>
    </xf>
    <xf numFmtId="178" fontId="28" fillId="0" borderId="26" xfId="51" applyFont="1" applyFill="1" applyBorder="1" applyAlignment="1">
      <alignment horizontal="right" vertical="center" wrapText="1"/>
    </xf>
    <xf numFmtId="178" fontId="27" fillId="0" borderId="16" xfId="51" applyFont="1" applyFill="1" applyBorder="1" applyAlignment="1">
      <alignment horizontal="right" vertical="center" wrapText="1"/>
    </xf>
    <xf numFmtId="178" fontId="27" fillId="33" borderId="21" xfId="51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/>
    </xf>
    <xf numFmtId="190" fontId="52" fillId="0" borderId="0" xfId="53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3" xfId="55"/>
    <cellStyle name="Moneda 3 4 4" xfId="56"/>
    <cellStyle name="Moneda 3 8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95250</xdr:rowOff>
    </xdr:from>
    <xdr:to>
      <xdr:col>2</xdr:col>
      <xdr:colOff>628650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</xdr:row>
      <xdr:rowOff>133350</xdr:rowOff>
    </xdr:from>
    <xdr:to>
      <xdr:col>7</xdr:col>
      <xdr:colOff>1104900</xdr:colOff>
      <xdr:row>1</xdr:row>
      <xdr:rowOff>561975</xdr:rowOff>
    </xdr:to>
    <xdr:sp>
      <xdr:nvSpPr>
        <xdr:cNvPr id="2" name="Título 1"/>
        <xdr:cNvSpPr txBox="1">
          <a:spLocks noChangeArrowheads="1"/>
        </xdr:cNvSpPr>
      </xdr:nvSpPr>
      <xdr:spPr>
        <a:xfrm>
          <a:off x="1381125" y="295275"/>
          <a:ext cx="7324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REALIZAR LA CONSTRUCCIÓN DEL ACCESO VEHICULAR AL PREDIO VALMARÍA DE LA UPN SOBRE LA CALLE 183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view="pageBreakPreview" zoomScaleSheetLayoutView="100" workbookViewId="0" topLeftCell="A1">
      <selection activeCell="L11" sqref="L11"/>
    </sheetView>
  </sheetViews>
  <sheetFormatPr defaultColWidth="11.421875" defaultRowHeight="15"/>
  <cols>
    <col min="1" max="1" width="3.7109375" style="1" customWidth="1"/>
    <col min="2" max="2" width="6.00390625" style="43" bestFit="1" customWidth="1"/>
    <col min="3" max="3" width="52.57421875" style="1" customWidth="1"/>
    <col min="4" max="4" width="14.140625" style="1" bestFit="1" customWidth="1"/>
    <col min="5" max="5" width="8.57421875" style="1" bestFit="1" customWidth="1"/>
    <col min="6" max="6" width="13.7109375" style="1" bestFit="1" customWidth="1"/>
    <col min="7" max="7" width="15.28125" style="1" bestFit="1" customWidth="1"/>
    <col min="8" max="8" width="16.57421875" style="1" bestFit="1" customWidth="1"/>
    <col min="9" max="16384" width="11.421875" style="1" customWidth="1"/>
  </cols>
  <sheetData>
    <row r="2" spans="2:8" ht="44.25" customHeight="1">
      <c r="B2" s="147"/>
      <c r="C2" s="147"/>
      <c r="D2" s="147"/>
      <c r="E2" s="147"/>
      <c r="F2" s="147"/>
      <c r="G2" s="147"/>
      <c r="H2" s="147"/>
    </row>
    <row r="3" spans="2:8" ht="12.75">
      <c r="B3" s="148" t="s">
        <v>11</v>
      </c>
      <c r="C3" s="148"/>
      <c r="D3" s="148"/>
      <c r="E3" s="148"/>
      <c r="F3" s="148"/>
      <c r="G3" s="148"/>
      <c r="H3" s="148"/>
    </row>
    <row r="4" spans="2:8" ht="12.75">
      <c r="B4" s="87"/>
      <c r="C4" s="87"/>
      <c r="D4" s="87"/>
      <c r="E4" s="87"/>
      <c r="F4" s="87"/>
      <c r="G4" s="87"/>
      <c r="H4" s="87"/>
    </row>
    <row r="5" spans="2:8" ht="12.75">
      <c r="B5" s="148" t="s">
        <v>41</v>
      </c>
      <c r="C5" s="148"/>
      <c r="D5" s="148"/>
      <c r="E5" s="148"/>
      <c r="F5" s="148"/>
      <c r="G5" s="148"/>
      <c r="H5" s="148"/>
    </row>
    <row r="6" spans="2:8" ht="13.5" thickBot="1">
      <c r="B6" s="2"/>
      <c r="C6" s="3"/>
      <c r="D6" s="3"/>
      <c r="E6" s="4"/>
      <c r="F6" s="5"/>
      <c r="G6" s="6"/>
      <c r="H6" s="88"/>
    </row>
    <row r="7" spans="2:8" ht="13.5" thickBot="1">
      <c r="B7" s="123" t="s">
        <v>0</v>
      </c>
      <c r="C7" s="124" t="s">
        <v>1</v>
      </c>
      <c r="D7" s="124" t="s">
        <v>10</v>
      </c>
      <c r="E7" s="125" t="s">
        <v>2</v>
      </c>
      <c r="F7" s="126" t="s">
        <v>45</v>
      </c>
      <c r="G7" s="126" t="s">
        <v>3</v>
      </c>
      <c r="H7" s="127" t="s">
        <v>7</v>
      </c>
    </row>
    <row r="8" spans="2:9" ht="13.5" thickBot="1">
      <c r="B8" s="7">
        <v>1</v>
      </c>
      <c r="C8" s="8" t="s">
        <v>16</v>
      </c>
      <c r="D8" s="8"/>
      <c r="E8" s="8"/>
      <c r="F8" s="8"/>
      <c r="G8" s="8"/>
      <c r="H8" s="8"/>
      <c r="I8" s="9"/>
    </row>
    <row r="9" spans="2:9" ht="25.5">
      <c r="B9" s="10">
        <v>1.1</v>
      </c>
      <c r="C9" s="11" t="s">
        <v>27</v>
      </c>
      <c r="D9" s="12" t="s">
        <v>22</v>
      </c>
      <c r="E9" s="13">
        <v>1</v>
      </c>
      <c r="F9" s="131"/>
      <c r="G9" s="132">
        <f>F9*E9</f>
        <v>0</v>
      </c>
      <c r="H9" s="89"/>
      <c r="I9" s="9"/>
    </row>
    <row r="10" spans="2:9" ht="63.75">
      <c r="B10" s="14">
        <v>1.2</v>
      </c>
      <c r="C10" s="15" t="s">
        <v>30</v>
      </c>
      <c r="D10" s="16" t="s">
        <v>22</v>
      </c>
      <c r="E10" s="17">
        <v>1</v>
      </c>
      <c r="F10" s="133"/>
      <c r="G10" s="134">
        <f>F10*E10</f>
        <v>0</v>
      </c>
      <c r="H10" s="90"/>
      <c r="I10" s="9"/>
    </row>
    <row r="11" spans="2:9" ht="63.75">
      <c r="B11" s="14">
        <v>1.3</v>
      </c>
      <c r="C11" s="15" t="s">
        <v>33</v>
      </c>
      <c r="D11" s="16" t="s">
        <v>9</v>
      </c>
      <c r="E11" s="17">
        <v>49.99999795649608</v>
      </c>
      <c r="F11" s="133"/>
      <c r="G11" s="134">
        <f>F11*E11</f>
        <v>0</v>
      </c>
      <c r="H11" s="90"/>
      <c r="I11" s="9"/>
    </row>
    <row r="12" spans="2:8" ht="12.75">
      <c r="B12" s="18">
        <v>1.4</v>
      </c>
      <c r="C12" s="19" t="s">
        <v>29</v>
      </c>
      <c r="D12" s="20" t="s">
        <v>15</v>
      </c>
      <c r="E12" s="21">
        <f>11*8</f>
        <v>88</v>
      </c>
      <c r="F12" s="133"/>
      <c r="G12" s="134">
        <f>F12*E12</f>
        <v>0</v>
      </c>
      <c r="H12" s="91"/>
    </row>
    <row r="13" spans="2:8" ht="25.5">
      <c r="B13" s="14">
        <v>1.5</v>
      </c>
      <c r="C13" s="22" t="s">
        <v>32</v>
      </c>
      <c r="D13" s="23" t="s">
        <v>15</v>
      </c>
      <c r="E13" s="24">
        <v>25</v>
      </c>
      <c r="F13" s="135"/>
      <c r="G13" s="134">
        <f>F13*E13</f>
        <v>0</v>
      </c>
      <c r="H13" s="91"/>
    </row>
    <row r="14" spans="2:8" ht="39" thickBot="1">
      <c r="B14" s="128">
        <v>1.6</v>
      </c>
      <c r="C14" s="129" t="s">
        <v>31</v>
      </c>
      <c r="D14" s="130" t="s">
        <v>15</v>
      </c>
      <c r="E14" s="64">
        <f>+E12*0.2</f>
        <v>17.6</v>
      </c>
      <c r="F14" s="136"/>
      <c r="G14" s="137">
        <f>F14*E14</f>
        <v>0</v>
      </c>
      <c r="H14" s="92"/>
    </row>
    <row r="15" spans="2:8" ht="13.5" thickBot="1">
      <c r="B15" s="25"/>
      <c r="C15" s="26" t="s">
        <v>17</v>
      </c>
      <c r="D15" s="27"/>
      <c r="E15" s="28"/>
      <c r="F15" s="29"/>
      <c r="G15" s="30"/>
      <c r="H15" s="138">
        <f>SUM(G9:G14)</f>
        <v>0</v>
      </c>
    </row>
    <row r="16" spans="2:8" ht="12.75">
      <c r="B16" s="25"/>
      <c r="C16" s="31"/>
      <c r="D16" s="32"/>
      <c r="E16" s="33"/>
      <c r="F16" s="34"/>
      <c r="G16" s="35"/>
      <c r="H16" s="36"/>
    </row>
    <row r="17" spans="2:9" ht="26.25" thickBot="1">
      <c r="B17" s="7">
        <v>2</v>
      </c>
      <c r="C17" s="8" t="s">
        <v>21</v>
      </c>
      <c r="D17" s="8"/>
      <c r="E17" s="8"/>
      <c r="F17" s="8"/>
      <c r="G17" s="8"/>
      <c r="H17" s="8"/>
      <c r="I17" s="9"/>
    </row>
    <row r="18" spans="2:8" ht="12.75">
      <c r="B18" s="37">
        <v>2.1</v>
      </c>
      <c r="C18" s="38" t="s">
        <v>34</v>
      </c>
      <c r="D18" s="39" t="s">
        <v>15</v>
      </c>
      <c r="E18" s="40">
        <f>E12</f>
        <v>88</v>
      </c>
      <c r="F18" s="131"/>
      <c r="G18" s="132">
        <f>F18*E18</f>
        <v>0</v>
      </c>
      <c r="H18" s="93"/>
    </row>
    <row r="19" spans="2:8" s="43" customFormat="1" ht="15">
      <c r="B19" s="41">
        <v>2.2</v>
      </c>
      <c r="C19" s="42" t="s">
        <v>35</v>
      </c>
      <c r="D19" s="20" t="s">
        <v>24</v>
      </c>
      <c r="E19" s="21">
        <v>20</v>
      </c>
      <c r="F19" s="133"/>
      <c r="G19" s="134">
        <f>F19*E19</f>
        <v>0</v>
      </c>
      <c r="H19" s="94"/>
    </row>
    <row r="20" spans="2:8" ht="76.5">
      <c r="B20" s="41">
        <v>2.3</v>
      </c>
      <c r="C20" s="44" t="s">
        <v>28</v>
      </c>
      <c r="D20" s="20" t="s">
        <v>25</v>
      </c>
      <c r="E20" s="21">
        <v>70</v>
      </c>
      <c r="F20" s="133"/>
      <c r="G20" s="134">
        <f>F20*E20</f>
        <v>0</v>
      </c>
      <c r="H20" s="95"/>
    </row>
    <row r="21" spans="2:8" s="48" customFormat="1" ht="25.5">
      <c r="B21" s="46">
        <v>2.4</v>
      </c>
      <c r="C21" s="15" t="s">
        <v>36</v>
      </c>
      <c r="D21" s="47" t="s">
        <v>9</v>
      </c>
      <c r="E21" s="24">
        <f>+(13.7*2)+(4.5*4)</f>
        <v>45.4</v>
      </c>
      <c r="F21" s="135"/>
      <c r="G21" s="134">
        <f>F21*E21</f>
        <v>0</v>
      </c>
      <c r="H21" s="95"/>
    </row>
    <row r="22" spans="2:8" s="48" customFormat="1" ht="44.25" customHeight="1">
      <c r="B22" s="41">
        <v>2.5</v>
      </c>
      <c r="C22" s="15" t="s">
        <v>46</v>
      </c>
      <c r="D22" s="20" t="s">
        <v>25</v>
      </c>
      <c r="E22" s="24">
        <f>9*0.4</f>
        <v>3.6</v>
      </c>
      <c r="F22" s="135"/>
      <c r="G22" s="134">
        <f>F22*E22</f>
        <v>0</v>
      </c>
      <c r="H22" s="95"/>
    </row>
    <row r="23" spans="2:8" ht="39" thickBot="1">
      <c r="B23" s="49">
        <v>2.6</v>
      </c>
      <c r="C23" s="50" t="s">
        <v>37</v>
      </c>
      <c r="D23" s="51" t="s">
        <v>25</v>
      </c>
      <c r="E23" s="52">
        <f>2.2*4.5</f>
        <v>9.9</v>
      </c>
      <c r="F23" s="139"/>
      <c r="G23" s="137">
        <f>F23*E23</f>
        <v>0</v>
      </c>
      <c r="H23" s="96"/>
    </row>
    <row r="24" spans="2:8" ht="26.25" thickBot="1">
      <c r="B24" s="25"/>
      <c r="C24" s="26" t="s">
        <v>43</v>
      </c>
      <c r="D24" s="27"/>
      <c r="E24" s="28"/>
      <c r="F24" s="29"/>
      <c r="G24" s="30"/>
      <c r="H24" s="138">
        <f>SUM(G18:G23)</f>
        <v>0</v>
      </c>
    </row>
    <row r="25" spans="2:8" ht="12.75">
      <c r="B25" s="54"/>
      <c r="C25" s="55"/>
      <c r="D25" s="56"/>
      <c r="E25" s="57"/>
      <c r="F25" s="58"/>
      <c r="G25" s="59"/>
      <c r="H25" s="53"/>
    </row>
    <row r="26" spans="2:8" ht="13.5" thickBot="1">
      <c r="B26" s="7">
        <v>3</v>
      </c>
      <c r="C26" s="8" t="s">
        <v>23</v>
      </c>
      <c r="D26" s="8"/>
      <c r="E26" s="8"/>
      <c r="F26" s="8"/>
      <c r="G26" s="8"/>
      <c r="H26" s="8"/>
    </row>
    <row r="27" spans="2:8" ht="114.75">
      <c r="B27" s="37">
        <v>3.1</v>
      </c>
      <c r="C27" s="60" t="s">
        <v>42</v>
      </c>
      <c r="D27" s="39" t="s">
        <v>15</v>
      </c>
      <c r="E27" s="40">
        <v>5.4</v>
      </c>
      <c r="F27" s="131"/>
      <c r="G27" s="132">
        <f>F27*E27</f>
        <v>0</v>
      </c>
      <c r="H27" s="97"/>
    </row>
    <row r="28" spans="2:8" ht="76.5">
      <c r="B28" s="41">
        <v>3.2</v>
      </c>
      <c r="C28" s="61" t="s">
        <v>47</v>
      </c>
      <c r="D28" s="20" t="s">
        <v>22</v>
      </c>
      <c r="E28" s="21">
        <v>1</v>
      </c>
      <c r="F28" s="133"/>
      <c r="G28" s="134">
        <f>F28*E28</f>
        <v>0</v>
      </c>
      <c r="H28" s="94"/>
    </row>
    <row r="29" spans="2:8" ht="39" thickBot="1">
      <c r="B29" s="62">
        <v>3.3</v>
      </c>
      <c r="C29" s="63" t="s">
        <v>40</v>
      </c>
      <c r="D29" s="51" t="s">
        <v>10</v>
      </c>
      <c r="E29" s="64">
        <v>1</v>
      </c>
      <c r="F29" s="136"/>
      <c r="G29" s="137">
        <f>F29*E29</f>
        <v>0</v>
      </c>
      <c r="H29" s="98"/>
    </row>
    <row r="30" spans="2:8" ht="13.5" thickBot="1">
      <c r="B30" s="25"/>
      <c r="C30" s="26" t="s">
        <v>44</v>
      </c>
      <c r="D30" s="27"/>
      <c r="E30" s="28"/>
      <c r="F30" s="29"/>
      <c r="G30" s="30"/>
      <c r="H30" s="138">
        <f>SUM(G27:G29)</f>
        <v>0</v>
      </c>
    </row>
    <row r="31" spans="2:8" ht="12.75">
      <c r="B31" s="54"/>
      <c r="C31" s="55"/>
      <c r="D31" s="56"/>
      <c r="E31" s="57"/>
      <c r="F31" s="58"/>
      <c r="G31" s="59"/>
      <c r="H31" s="53"/>
    </row>
    <row r="32" spans="2:8" ht="13.5" thickBot="1">
      <c r="B32" s="7">
        <v>4</v>
      </c>
      <c r="C32" s="45" t="s">
        <v>18</v>
      </c>
      <c r="D32" s="65"/>
      <c r="E32" s="66"/>
      <c r="F32" s="67"/>
      <c r="G32" s="67"/>
      <c r="H32" s="68"/>
    </row>
    <row r="33" spans="2:8" ht="15">
      <c r="B33" s="10">
        <v>4.1</v>
      </c>
      <c r="C33" s="69" t="s">
        <v>38</v>
      </c>
      <c r="D33" s="70" t="s">
        <v>26</v>
      </c>
      <c r="E33" s="71">
        <v>120</v>
      </c>
      <c r="F33" s="131"/>
      <c r="G33" s="132">
        <f>+F33*E33</f>
        <v>0</v>
      </c>
      <c r="H33" s="99"/>
    </row>
    <row r="34" spans="2:8" ht="26.25" thickBot="1">
      <c r="B34" s="62">
        <v>4.2</v>
      </c>
      <c r="C34" s="72" t="s">
        <v>39</v>
      </c>
      <c r="D34" s="51" t="s">
        <v>12</v>
      </c>
      <c r="E34" s="64">
        <v>5</v>
      </c>
      <c r="F34" s="136"/>
      <c r="G34" s="137">
        <f>F34*E34</f>
        <v>0</v>
      </c>
      <c r="H34" s="100"/>
    </row>
    <row r="35" spans="2:8" ht="13.5" thickBot="1">
      <c r="B35" s="25"/>
      <c r="C35" s="73" t="s">
        <v>19</v>
      </c>
      <c r="D35" s="74"/>
      <c r="E35" s="75"/>
      <c r="F35" s="76"/>
      <c r="G35" s="77"/>
      <c r="H35" s="138">
        <f>SUM(G33:G34)</f>
        <v>0</v>
      </c>
    </row>
    <row r="36" spans="2:8" ht="13.5" thickBot="1">
      <c r="B36" s="54"/>
      <c r="C36" s="55"/>
      <c r="D36" s="56"/>
      <c r="E36" s="57"/>
      <c r="F36" s="58"/>
      <c r="G36" s="59"/>
      <c r="H36" s="53"/>
    </row>
    <row r="37" spans="2:8" ht="13.5" thickBot="1">
      <c r="B37" s="25"/>
      <c r="C37" s="101" t="s">
        <v>13</v>
      </c>
      <c r="D37" s="102"/>
      <c r="E37" s="103"/>
      <c r="F37" s="104"/>
      <c r="G37" s="144"/>
      <c r="H37" s="143">
        <f>SUM(H9:H35)</f>
        <v>0</v>
      </c>
    </row>
    <row r="38" spans="2:8" ht="12.75">
      <c r="B38" s="25"/>
      <c r="C38" s="111" t="s">
        <v>20</v>
      </c>
      <c r="D38" s="112"/>
      <c r="E38" s="113"/>
      <c r="F38" s="114"/>
      <c r="G38" s="140">
        <f>H37*F38</f>
        <v>0</v>
      </c>
      <c r="H38" s="120"/>
    </row>
    <row r="39" spans="2:8" ht="12.75">
      <c r="B39" s="25"/>
      <c r="C39" s="115" t="s">
        <v>4</v>
      </c>
      <c r="D39" s="108"/>
      <c r="E39" s="109"/>
      <c r="F39" s="110"/>
      <c r="G39" s="141">
        <f>H37*F39</f>
        <v>0</v>
      </c>
      <c r="H39" s="121"/>
    </row>
    <row r="40" spans="2:8" ht="12.75">
      <c r="B40" s="25"/>
      <c r="C40" s="115" t="s">
        <v>5</v>
      </c>
      <c r="D40" s="108"/>
      <c r="E40" s="109"/>
      <c r="F40" s="110"/>
      <c r="G40" s="141">
        <f>H37*F40</f>
        <v>0</v>
      </c>
      <c r="H40" s="121"/>
    </row>
    <row r="41" spans="2:8" ht="13.5" thickBot="1">
      <c r="B41" s="25"/>
      <c r="C41" s="116" t="s">
        <v>6</v>
      </c>
      <c r="D41" s="117"/>
      <c r="E41" s="118"/>
      <c r="F41" s="119">
        <v>0.19</v>
      </c>
      <c r="G41" s="142">
        <f>G40*F41</f>
        <v>0</v>
      </c>
      <c r="H41" s="122"/>
    </row>
    <row r="42" spans="2:8" ht="13.5" thickBot="1">
      <c r="B42" s="25"/>
      <c r="C42" s="73" t="s">
        <v>8</v>
      </c>
      <c r="D42" s="74"/>
      <c r="E42" s="105"/>
      <c r="F42" s="106"/>
      <c r="G42" s="107"/>
      <c r="H42" s="145">
        <f>SUM(G38:G41)</f>
        <v>0</v>
      </c>
    </row>
    <row r="43" spans="2:8" ht="13.5" thickBot="1">
      <c r="B43" s="25"/>
      <c r="E43" s="78"/>
      <c r="F43" s="79"/>
      <c r="G43" s="79"/>
      <c r="H43" s="80"/>
    </row>
    <row r="44" spans="2:8" ht="13.5" thickBot="1">
      <c r="B44" s="25"/>
      <c r="C44" s="81" t="s">
        <v>14</v>
      </c>
      <c r="D44" s="82"/>
      <c r="E44" s="83"/>
      <c r="F44" s="84"/>
      <c r="G44" s="85"/>
      <c r="H44" s="146">
        <f>H37+H42</f>
        <v>0</v>
      </c>
    </row>
    <row r="45" spans="5:8" ht="12.75">
      <c r="E45" s="78"/>
      <c r="F45" s="79"/>
      <c r="G45" s="86"/>
      <c r="H45" s="80"/>
    </row>
  </sheetData>
  <sheetProtection/>
  <mergeCells count="3">
    <mergeCell ref="B2:H2"/>
    <mergeCell ref="B3:H3"/>
    <mergeCell ref="B5:H5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AIDA RODRIGUEZ SANCHEZ</cp:lastModifiedBy>
  <cp:lastPrinted>2023-05-09T17:37:13Z</cp:lastPrinted>
  <dcterms:created xsi:type="dcterms:W3CDTF">2013-08-24T22:58:00Z</dcterms:created>
  <dcterms:modified xsi:type="dcterms:W3CDTF">2023-05-23T17:00:29Z</dcterms:modified>
  <cp:category/>
  <cp:version/>
  <cp:contentType/>
  <cp:contentStatus/>
</cp:coreProperties>
</file>