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60" windowHeight="7545" tabRatio="852" activeTab="0"/>
  </bookViews>
  <sheets>
    <sheet name="Formato de oferta" sheetId="1" r:id="rId1"/>
  </sheets>
  <definedNames>
    <definedName name="_xlnm.Print_Area" localSheetId="0">'Formato de oferta'!$B$1:$H$43</definedName>
  </definedNames>
  <calcPr fullCalcOnLoad="1"/>
</workbook>
</file>

<file path=xl/sharedStrings.xml><?xml version="1.0" encoding="utf-8"?>
<sst xmlns="http://schemas.openxmlformats.org/spreadsheetml/2006/main" count="59" uniqueCount="50">
  <si>
    <t>ITEM.</t>
  </si>
  <si>
    <t>ACTIVIDAD</t>
  </si>
  <si>
    <t>CANT.</t>
  </si>
  <si>
    <t>Vr. Unit.</t>
  </si>
  <si>
    <t>Vr. Parcial</t>
  </si>
  <si>
    <t>m2</t>
  </si>
  <si>
    <t>IMPREVISTOS</t>
  </si>
  <si>
    <t>UTILIDAD</t>
  </si>
  <si>
    <t>IVA SOBRE UTILIDAD</t>
  </si>
  <si>
    <t>SUBTOTAL</t>
  </si>
  <si>
    <t>SUBTOTAL COSTO INDIRECTO</t>
  </si>
  <si>
    <t>ml</t>
  </si>
  <si>
    <t>Unidad</t>
  </si>
  <si>
    <t xml:space="preserve">VICERRECTORIA ADMINISTRATIVA Y FINANCIERA - SUBDIRECCION DE SERVICIOS GENERALES - PLANTA FISICA </t>
  </si>
  <si>
    <t>VIAJE</t>
  </si>
  <si>
    <t>SUBTOTAL COSTO DIRECTO OBRA CIVIL</t>
  </si>
  <si>
    <t>VALOR TOTAL</t>
  </si>
  <si>
    <t>m²</t>
  </si>
  <si>
    <t>OBRAS PRELIMINARES, EXCAVACIÓN Y RETIROS</t>
  </si>
  <si>
    <t>SUBTOTAL CAPITULO PRELIMINARES, EXCAVACIÓN Y RETIROS</t>
  </si>
  <si>
    <t>ASEO Y DISPOSICIÓN DE RESIDUOS</t>
  </si>
  <si>
    <t>SUBTOTAL CAPITULO ASEO Y DISPOSICIÓN DE RESIDUOS</t>
  </si>
  <si>
    <t>ADMINISTRACIÓN</t>
  </si>
  <si>
    <t>CONSTRUCCIÓN Y CONFORMACION DE ESTRUCTURA DEL ACCESO VEHICULAR</t>
  </si>
  <si>
    <t>gl</t>
  </si>
  <si>
    <t>marzo 2023</t>
  </si>
  <si>
    <t>GARITA DE VIGILANCIA Y ACCESO</t>
  </si>
  <si>
    <t>Tramite plan de manejo de trafico para obras. Incluye pago de expensas ante la secretaria de transito.</t>
  </si>
  <si>
    <t>Placa en concreto de 4000 PSI incluye placa para garita de vigilancia y rampas de acceso espesor 10 cm y acero de refuerzo mediante malla en acero estructural Ø1/2 cada 15 cm en ambos sentidos con acabado texturizado y pigmentado de acuerdo a muestras presentadas por parte del contratista para su elección</t>
  </si>
  <si>
    <t>Localización topográfica y replanteo manual.</t>
  </si>
  <si>
    <t>Suministro e instalación de señalización para zona de obra en vía publica que se compone de: valla informativa impresa en lona, entrada y salida de volquetas, inicio de obra, fin de obra, sendero peatonal mediante colombina plástica para señalización en vía y cinta peligro.</t>
  </si>
  <si>
    <t>Excavación mecánica profundidad 20 cm desde la rasante de terreno o nivel de anden para conformación de caja en área de espacio público y hasta la portería según planos.</t>
  </si>
  <si>
    <t>Demolición, desmonte y disposición final de piso en baldosa, bordillos y sardinel existente sobre espacio público.</t>
  </si>
  <si>
    <t>Suministro e instalación de cerramiento provisional en tela verde que se compone de madera rolliza anclada mediante pedestal en caneca de concreto o hincamiento en terreno blando según se requiera, durmientes y anclajes y tela verde tipo polisombra altura 2 m en el perímetro de la obra.</t>
  </si>
  <si>
    <t>Suministro e instalación de geotextil Tejido Fortex BX-60 o 5x5</t>
  </si>
  <si>
    <t>Suministro e instalación de Sub Base Granular B-400 compactada al 95% espesor 20 cm</t>
  </si>
  <si>
    <t>Suministro e instalación de bordillo prefabricado A80. Incluye 3CM mortero de nivelación 2000 PSI.</t>
  </si>
  <si>
    <t>Suministro e instalación de piso en loseta prefabricada A55 tactil alerta (40x40x6cm) Color amarillo. (Suministro e instalación. Incluye Base 4cm de Mortero 2000 PSI y Arena de Sello).</t>
  </si>
  <si>
    <t>Suministro e instalación de pisos en loseta prefabricada A51 (20x40x6cm) color gris. (Suministro e instalación. Incluye Base 4cm de Mortero 2000 PSI y Arena de Sello)</t>
  </si>
  <si>
    <t>Aseo general del área intervenida.</t>
  </si>
  <si>
    <t>Disposición de residuos especiales. Incluye cargue, retiro, y disposición final fuera de las instalaciones de la Universidad.</t>
  </si>
  <si>
    <t>Suministro e instalación de aviso en lamina galvanizada de 0,8m x 3m sobre estructura metálica existente. Ver planos de detalle.</t>
  </si>
  <si>
    <t>Reparación de portico de acceso en estructura metálica existente de  5,5m x 4,2m que consiste en limpieza de oxido, reparación de partes dañadas, cambio de piezas que se requieran, y pintura total. Acabado en pintura anticorrosiva y esmalte brillante para exteriores aplicado en sitio color a elegir por el Supervisor. Ver planos.</t>
  </si>
  <si>
    <t>FORMATO DE OFERTA ECONOMICA</t>
  </si>
  <si>
    <t>SUBTOTAL CAPITULO CONSTRUCCIÓN Y CONFORMACION DE ESTRUCTURA DEL ACCESO VEHICULAR</t>
  </si>
  <si>
    <t>SUBTOTAL CAPITULO GARITA DE VIGILANCIA Y ACCESO</t>
  </si>
  <si>
    <t>Suministro e instalación de garita para vigilancia en plástico polipropileno de alto impacto de 280cm de ancho x 180cm de largo x 240cm de alto con piso en tabla 8cm x 2cm con paneles en postes de 8cm x 8cm y paneles en lamina 4mm, con techo en postes 4.5cm x 4.5cm y teja termoacústica. Incluye 3 tomas internas y un interruptor doble con 2 lámparas led una interna y una externa techo con caída a un agua puerta con chapa vidrio en policarbonato transparente. Ver planos de detalle.</t>
  </si>
  <si>
    <r>
      <t>m</t>
    </r>
    <r>
      <rPr>
        <vertAlign val="superscript"/>
        <sz val="10"/>
        <color indexed="8"/>
        <rFont val="Times New Roman"/>
        <family val="1"/>
      </rPr>
      <t>3</t>
    </r>
  </si>
  <si>
    <r>
      <t>m</t>
    </r>
    <r>
      <rPr>
        <vertAlign val="superscript"/>
        <sz val="10"/>
        <color indexed="8"/>
        <rFont val="Times New Roman"/>
        <family val="1"/>
      </rPr>
      <t>2</t>
    </r>
  </si>
  <si>
    <r>
      <t>m</t>
    </r>
    <r>
      <rPr>
        <vertAlign val="superscript"/>
        <sz val="10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</si>
</sst>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5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0.0"/>
    <numFmt numFmtId="181" formatCode="_-&quot;$&quot;* #.##0.00_-;\-&quot;$&quot;* #.##0.00_-;_-&quot;$&quot;* &quot;-&quot;??_-;_-@_-"/>
    <numFmt numFmtId="182" formatCode="_(&quot;$&quot;\ * #.##0.0_);_(&quot;$&quot;\ * \(#.##0.0\);_(&quot;$&quot;\ * &quot;-&quot;_);_(@_)"/>
    <numFmt numFmtId="183" formatCode="_(&quot;$&quot;\ * #.##0.00_);_(&quot;$&quot;\ * \(#.##0.00\);_(&quot;$&quot;\ * &quot;-&quot;_);_(@_)"/>
    <numFmt numFmtId="184" formatCode="_(&quot;$&quot;\ * #.##0.000_);_(&quot;$&quot;\ * \(#.##0.000\);_(&quot;$&quot;\ * &quot;-&quot;_);_(@_)"/>
    <numFmt numFmtId="185" formatCode="_(&quot;$&quot;\ * #.##0._);_(&quot;$&quot;\ * \(#.##0.\);_(&quot;$&quot;\ * &quot;-&quot;_);_(@_)"/>
    <numFmt numFmtId="186" formatCode="_(&quot;$&quot;\ * #.##._);_(&quot;$&quot;\ * \(#.##.\);_(&quot;$&quot;\ * &quot;-&quot;_);_(@_ⴆ"/>
    <numFmt numFmtId="187" formatCode="_(&quot;$&quot;\ * #.#._);_(&quot;$&quot;\ * \(#.#.\);_(&quot;$&quot;\ * &quot;-&quot;_);_(@_ⴆ"/>
    <numFmt numFmtId="188" formatCode="_(&quot;$&quot;\ * #.;_(&quot;$&quot;\ * \(#.;_(&quot;$&quot;\ * &quot;-&quot;_);_(@_ⴆ"/>
    <numFmt numFmtId="189" formatCode="0.0%"/>
    <numFmt numFmtId="190" formatCode="_(&quot;$&quot;\ * #.##0.00_);_(&quot;$&quot;\ * \(#.##0.00\);_(&quot;$&quot;\ * &quot;-&quot;??_);_(@_)"/>
    <numFmt numFmtId="191" formatCode="_-&quot;$&quot;\ * #.##0.00_-;\-&quot;$&quot;\ * #.##0.00_-;_-&quot;$&quot;\ * &quot;-&quot;??_-;_-@_-"/>
    <numFmt numFmtId="192" formatCode="[$-240A]dddd\,\ d\ &quot;de&quot;\ mmmm\ &quot;de&quot;\ yyyy"/>
    <numFmt numFmtId="193" formatCode="[$-240A]h:mm:ss\ AM/PM"/>
    <numFmt numFmtId="194" formatCode="0.000%"/>
    <numFmt numFmtId="195" formatCode="0.0000%"/>
    <numFmt numFmtId="196" formatCode="0.00000%"/>
    <numFmt numFmtId="197" formatCode="0.000000%"/>
    <numFmt numFmtId="198" formatCode="0.000"/>
    <numFmt numFmtId="199" formatCode="[$$-5C0A]#,##0.00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_-* #,##0.00\ _€_-;\-* #,##0.00\ _€_-;_-* &quot;-&quot;??\ _€_-;_-@_-"/>
    <numFmt numFmtId="205" formatCode="[$$-5C0A]#.##0.00"/>
    <numFmt numFmtId="206" formatCode="_(&quot;$&quot;\ * #,##0_);_(&quot;$&quot;\ * \(#,##0\);_(&quot;$&quot;\ * &quot;-&quot;??_);_(@_)"/>
    <numFmt numFmtId="207" formatCode="_-&quot;$&quot;* #,##0_-;\-&quot;$&quot;* #,##0_-;_-&quot;$&quot;* &quot;-&quot;_-;_-@"/>
    <numFmt numFmtId="208" formatCode="_-&quot;$&quot;* #,##0.00_-;\-&quot;$&quot;* #,##0.00_-;_-&quot;$&quot;* &quot;-&quot;??_-;_-@"/>
    <numFmt numFmtId="209" formatCode="&quot;$&quot;#,##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i/>
      <u val="single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vertAlign val="superscript"/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Protection="0">
      <alignment vertical="top" wrapText="1"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150">
    <xf numFmtId="0" fontId="0" fillId="0" borderId="0" xfId="0" applyFont="1" applyAlignment="1">
      <alignment/>
    </xf>
    <xf numFmtId="0" fontId="48" fillId="0" borderId="0" xfId="0" applyFont="1" applyAlignment="1">
      <alignment vertical="center"/>
    </xf>
    <xf numFmtId="190" fontId="49" fillId="0" borderId="0" xfId="53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left" vertical="center" wrapText="1"/>
    </xf>
    <xf numFmtId="1" fontId="3" fillId="0" borderId="0" xfId="0" applyNumberFormat="1" applyFont="1" applyBorder="1" applyAlignment="1">
      <alignment horizontal="left" vertical="center" wrapText="1"/>
    </xf>
    <xf numFmtId="180" fontId="48" fillId="0" borderId="0" xfId="0" applyNumberFormat="1" applyFont="1" applyBorder="1" applyAlignment="1">
      <alignment horizontal="right" vertical="center"/>
    </xf>
    <xf numFmtId="199" fontId="4" fillId="0" borderId="0" xfId="52" applyNumberFormat="1" applyFont="1" applyBorder="1" applyAlignment="1">
      <alignment vertical="center" wrapText="1"/>
    </xf>
    <xf numFmtId="199" fontId="48" fillId="0" borderId="0" xfId="52" applyNumberFormat="1" applyFont="1" applyBorder="1" applyAlignment="1">
      <alignment horizontal="right" vertical="center"/>
    </xf>
    <xf numFmtId="49" fontId="49" fillId="0" borderId="0" xfId="60" applyNumberFormat="1" applyFont="1" applyBorder="1" applyAlignment="1">
      <alignment horizontal="center" vertical="center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80" fontId="4" fillId="33" borderId="11" xfId="0" applyNumberFormat="1" applyFont="1" applyFill="1" applyBorder="1" applyAlignment="1">
      <alignment horizontal="center" vertical="center" wrapText="1"/>
    </xf>
    <xf numFmtId="199" fontId="4" fillId="33" borderId="11" xfId="52" applyNumberFormat="1" applyFont="1" applyFill="1" applyBorder="1" applyAlignment="1">
      <alignment vertical="center" wrapText="1"/>
    </xf>
    <xf numFmtId="199" fontId="4" fillId="33" borderId="11" xfId="52" applyNumberFormat="1" applyFont="1" applyFill="1" applyBorder="1" applyAlignment="1">
      <alignment horizontal="center" vertical="center" wrapText="1"/>
    </xf>
    <xf numFmtId="199" fontId="4" fillId="33" borderId="12" xfId="52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48" fillId="0" borderId="0" xfId="0" applyFont="1" applyBorder="1" applyAlignment="1">
      <alignment vertical="center"/>
    </xf>
    <xf numFmtId="0" fontId="2" fillId="0" borderId="13" xfId="0" applyFont="1" applyFill="1" applyBorder="1" applyAlignment="1">
      <alignment horizontal="center" vertical="center" wrapText="1"/>
    </xf>
    <xf numFmtId="0" fontId="48" fillId="0" borderId="14" xfId="0" applyFont="1" applyBorder="1" applyAlignment="1">
      <alignment horizontal="left" vertical="center" wrapText="1"/>
    </xf>
    <xf numFmtId="0" fontId="48" fillId="0" borderId="14" xfId="0" applyFont="1" applyBorder="1" applyAlignment="1">
      <alignment horizontal="center" vertical="center"/>
    </xf>
    <xf numFmtId="2" fontId="48" fillId="0" borderId="14" xfId="0" applyNumberFormat="1" applyFont="1" applyBorder="1" applyAlignment="1">
      <alignment horizontal="center" vertical="center"/>
    </xf>
    <xf numFmtId="178" fontId="48" fillId="0" borderId="14" xfId="51" applyFont="1" applyFill="1" applyBorder="1" applyAlignment="1">
      <alignment horizontal="center" vertical="center"/>
    </xf>
    <xf numFmtId="178" fontId="2" fillId="0" borderId="15" xfId="5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48" fillId="0" borderId="18" xfId="0" applyFont="1" applyBorder="1" applyAlignment="1">
      <alignment horizontal="left" vertical="center" wrapText="1"/>
    </xf>
    <xf numFmtId="0" fontId="48" fillId="0" borderId="18" xfId="0" applyFont="1" applyBorder="1" applyAlignment="1">
      <alignment horizontal="center" vertical="center"/>
    </xf>
    <xf numFmtId="2" fontId="48" fillId="0" borderId="18" xfId="0" applyNumberFormat="1" applyFont="1" applyBorder="1" applyAlignment="1">
      <alignment horizontal="center" vertical="center"/>
    </xf>
    <xf numFmtId="178" fontId="48" fillId="0" borderId="18" xfId="51" applyFont="1" applyFill="1" applyBorder="1" applyAlignment="1">
      <alignment horizontal="center" vertical="center"/>
    </xf>
    <xf numFmtId="178" fontId="2" fillId="0" borderId="19" xfId="5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vertical="center" wrapText="1"/>
    </xf>
    <xf numFmtId="180" fontId="48" fillId="0" borderId="17" xfId="0" applyNumberFormat="1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 horizontal="left" vertical="center" wrapText="1"/>
    </xf>
    <xf numFmtId="0" fontId="48" fillId="0" borderId="18" xfId="0" applyFont="1" applyFill="1" applyBorder="1" applyAlignment="1">
      <alignment horizontal="center" vertical="center"/>
    </xf>
    <xf numFmtId="2" fontId="48" fillId="0" borderId="18" xfId="0" applyNumberFormat="1" applyFont="1" applyFill="1" applyBorder="1" applyAlignment="1">
      <alignment horizontal="center" vertical="center"/>
    </xf>
    <xf numFmtId="199" fontId="50" fillId="0" borderId="20" xfId="51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/>
    </xf>
    <xf numFmtId="2" fontId="2" fillId="0" borderId="18" xfId="0" applyNumberFormat="1" applyFont="1" applyFill="1" applyBorder="1" applyAlignment="1">
      <alignment horizontal="center" vertical="center"/>
    </xf>
    <xf numFmtId="178" fontId="2" fillId="0" borderId="18" xfId="5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48" fillId="0" borderId="22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center" vertical="center"/>
    </xf>
    <xf numFmtId="2" fontId="48" fillId="0" borderId="22" xfId="0" applyNumberFormat="1" applyFont="1" applyFill="1" applyBorder="1" applyAlignment="1">
      <alignment horizontal="center" vertical="center"/>
    </xf>
    <xf numFmtId="178" fontId="48" fillId="0" borderId="22" xfId="51" applyFont="1" applyFill="1" applyBorder="1" applyAlignment="1">
      <alignment horizontal="center" vertical="center"/>
    </xf>
    <xf numFmtId="178" fontId="2" fillId="0" borderId="23" xfId="51" applyFont="1" applyFill="1" applyBorder="1" applyAlignment="1">
      <alignment horizontal="center" vertical="center" wrapText="1"/>
    </xf>
    <xf numFmtId="199" fontId="50" fillId="0" borderId="24" xfId="5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center" vertical="center" wrapText="1"/>
    </xf>
    <xf numFmtId="180" fontId="5" fillId="0" borderId="26" xfId="0" applyNumberFormat="1" applyFont="1" applyFill="1" applyBorder="1" applyAlignment="1">
      <alignment horizontal="right" vertical="center" wrapText="1"/>
    </xf>
    <xf numFmtId="199" fontId="5" fillId="0" borderId="26" xfId="52" applyNumberFormat="1" applyFont="1" applyFill="1" applyBorder="1" applyAlignment="1">
      <alignment vertical="center" wrapText="1"/>
    </xf>
    <xf numFmtId="199" fontId="48" fillId="0" borderId="27" xfId="52" applyNumberFormat="1" applyFont="1" applyFill="1" applyBorder="1" applyAlignment="1">
      <alignment horizontal="right" vertical="center"/>
    </xf>
    <xf numFmtId="178" fontId="5" fillId="0" borderId="28" xfId="5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180" fontId="5" fillId="0" borderId="0" xfId="0" applyNumberFormat="1" applyFont="1" applyAlignment="1">
      <alignment horizontal="right" vertical="center" wrapText="1"/>
    </xf>
    <xf numFmtId="199" fontId="5" fillId="0" borderId="0" xfId="52" applyNumberFormat="1" applyFont="1" applyFill="1" applyBorder="1" applyAlignment="1">
      <alignment vertical="center" wrapText="1"/>
    </xf>
    <xf numFmtId="199" fontId="5" fillId="0" borderId="0" xfId="52" applyNumberFormat="1" applyFont="1" applyFill="1" applyBorder="1" applyAlignment="1">
      <alignment horizontal="right" vertical="center" wrapText="1"/>
    </xf>
    <xf numFmtId="199" fontId="48" fillId="0" borderId="0" xfId="51" applyNumberFormat="1" applyFont="1" applyFill="1" applyAlignment="1">
      <alignment vertical="center"/>
    </xf>
    <xf numFmtId="0" fontId="48" fillId="0" borderId="13" xfId="0" applyFont="1" applyFill="1" applyBorder="1" applyAlignment="1">
      <alignment horizontal="center" vertical="center"/>
    </xf>
    <xf numFmtId="0" fontId="41" fillId="0" borderId="14" xfId="0" applyFont="1" applyBorder="1" applyAlignment="1">
      <alignment horizontal="left" vertical="center"/>
    </xf>
    <xf numFmtId="0" fontId="48" fillId="0" borderId="14" xfId="0" applyFont="1" applyFill="1" applyBorder="1" applyAlignment="1">
      <alignment horizontal="center" vertical="center"/>
    </xf>
    <xf numFmtId="2" fontId="48" fillId="0" borderId="14" xfId="0" applyNumberFormat="1" applyFont="1" applyFill="1" applyBorder="1" applyAlignment="1">
      <alignment horizontal="center" vertical="center"/>
    </xf>
    <xf numFmtId="180" fontId="48" fillId="0" borderId="16" xfId="0" applyNumberFormat="1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horizontal="center" vertical="center"/>
    </xf>
    <xf numFmtId="0" fontId="41" fillId="0" borderId="18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 wrapText="1"/>
    </xf>
    <xf numFmtId="0" fontId="48" fillId="0" borderId="0" xfId="0" applyFont="1" applyFill="1" applyAlignment="1">
      <alignment vertical="center"/>
    </xf>
    <xf numFmtId="0" fontId="41" fillId="0" borderId="18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0" fontId="48" fillId="0" borderId="22" xfId="0" applyFont="1" applyBorder="1" applyAlignment="1">
      <alignment horizontal="left" vertical="center" wrapText="1"/>
    </xf>
    <xf numFmtId="0" fontId="48" fillId="0" borderId="22" xfId="0" applyFont="1" applyFill="1" applyBorder="1" applyAlignment="1">
      <alignment horizontal="center" vertical="center"/>
    </xf>
    <xf numFmtId="2" fontId="2" fillId="0" borderId="22" xfId="0" applyNumberFormat="1" applyFont="1" applyFill="1" applyBorder="1" applyAlignment="1">
      <alignment horizontal="center" vertical="center"/>
    </xf>
    <xf numFmtId="178" fontId="2" fillId="0" borderId="22" xfId="51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8" fillId="0" borderId="0" xfId="0" applyFont="1" applyBorder="1" applyAlignment="1">
      <alignment horizontal="center" vertical="center"/>
    </xf>
    <xf numFmtId="2" fontId="48" fillId="0" borderId="0" xfId="0" applyNumberFormat="1" applyFont="1" applyBorder="1" applyAlignment="1">
      <alignment horizontal="center" vertical="center"/>
    </xf>
    <xf numFmtId="199" fontId="48" fillId="0" borderId="0" xfId="51" applyNumberFormat="1" applyFont="1" applyFill="1" applyBorder="1" applyAlignment="1">
      <alignment horizontal="center" vertical="center"/>
    </xf>
    <xf numFmtId="199" fontId="2" fillId="0" borderId="0" xfId="51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41" fillId="0" borderId="18" xfId="0" applyFont="1" applyFill="1" applyBorder="1" applyAlignment="1">
      <alignment horizontal="left" vertical="center" wrapText="1"/>
    </xf>
    <xf numFmtId="0" fontId="48" fillId="0" borderId="21" xfId="0" applyFont="1" applyFill="1" applyBorder="1" applyAlignment="1">
      <alignment horizontal="center" vertical="center"/>
    </xf>
    <xf numFmtId="0" fontId="41" fillId="0" borderId="22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180" fontId="5" fillId="0" borderId="0" xfId="0" applyNumberFormat="1" applyFont="1" applyBorder="1" applyAlignment="1">
      <alignment horizontal="center" vertical="center" wrapText="1"/>
    </xf>
    <xf numFmtId="199" fontId="5" fillId="0" borderId="0" xfId="51" applyNumberFormat="1" applyFont="1" applyFill="1" applyBorder="1" applyAlignment="1">
      <alignment horizontal="center" vertical="center" wrapText="1"/>
    </xf>
    <xf numFmtId="199" fontId="49" fillId="0" borderId="0" xfId="51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180" fontId="2" fillId="0" borderId="14" xfId="0" applyNumberFormat="1" applyFont="1" applyFill="1" applyBorder="1" applyAlignment="1">
      <alignment horizontal="center" vertical="center" wrapText="1"/>
    </xf>
    <xf numFmtId="199" fontId="48" fillId="0" borderId="16" xfId="51" applyNumberFormat="1" applyFont="1" applyFill="1" applyBorder="1" applyAlignment="1">
      <alignment vertical="center"/>
    </xf>
    <xf numFmtId="0" fontId="48" fillId="0" borderId="22" xfId="0" applyFont="1" applyFill="1" applyBorder="1" applyAlignment="1">
      <alignment vertical="center" wrapText="1"/>
    </xf>
    <xf numFmtId="199" fontId="48" fillId="0" borderId="24" xfId="51" applyNumberFormat="1" applyFont="1" applyFill="1" applyBorder="1" applyAlignment="1">
      <alignment vertical="center"/>
    </xf>
    <xf numFmtId="0" fontId="5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center" vertical="center" wrapText="1"/>
    </xf>
    <xf numFmtId="180" fontId="5" fillId="0" borderId="26" xfId="0" applyNumberFormat="1" applyFont="1" applyBorder="1" applyAlignment="1">
      <alignment horizontal="center" vertical="center" wrapText="1"/>
    </xf>
    <xf numFmtId="199" fontId="5" fillId="0" borderId="26" xfId="52" applyNumberFormat="1" applyFont="1" applyFill="1" applyBorder="1" applyAlignment="1">
      <alignment horizontal="center" vertical="center" wrapText="1"/>
    </xf>
    <xf numFmtId="199" fontId="48" fillId="0" borderId="27" xfId="52" applyNumberFormat="1" applyFont="1" applyFill="1" applyBorder="1" applyAlignment="1">
      <alignment horizontal="center" vertical="center"/>
    </xf>
    <xf numFmtId="0" fontId="5" fillId="0" borderId="29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center" vertical="center" wrapText="1"/>
    </xf>
    <xf numFmtId="180" fontId="5" fillId="0" borderId="30" xfId="0" applyNumberFormat="1" applyFont="1" applyBorder="1" applyAlignment="1">
      <alignment horizontal="right" vertical="center" wrapText="1"/>
    </xf>
    <xf numFmtId="199" fontId="48" fillId="0" borderId="30" xfId="52" applyNumberFormat="1" applyFont="1" applyFill="1" applyBorder="1" applyAlignment="1">
      <alignment vertical="center"/>
    </xf>
    <xf numFmtId="178" fontId="2" fillId="0" borderId="30" xfId="51" applyFont="1" applyFill="1" applyBorder="1" applyAlignment="1">
      <alignment horizontal="right" vertical="center" wrapText="1"/>
    </xf>
    <xf numFmtId="178" fontId="5" fillId="0" borderId="16" xfId="51" applyFont="1" applyFill="1" applyBorder="1" applyAlignment="1">
      <alignment horizontal="right" vertical="center" wrapText="1"/>
    </xf>
    <xf numFmtId="0" fontId="2" fillId="0" borderId="13" xfId="0" applyFont="1" applyBorder="1" applyAlignment="1">
      <alignment horizontal="left" vertical="center" wrapText="1"/>
    </xf>
    <xf numFmtId="0" fontId="48" fillId="0" borderId="14" xfId="0" applyFont="1" applyBorder="1" applyAlignment="1">
      <alignment vertical="center"/>
    </xf>
    <xf numFmtId="180" fontId="48" fillId="0" borderId="14" xfId="0" applyNumberFormat="1" applyFont="1" applyBorder="1" applyAlignment="1">
      <alignment horizontal="right" vertical="center"/>
    </xf>
    <xf numFmtId="9" fontId="48" fillId="0" borderId="14" xfId="65" applyFont="1" applyFill="1" applyBorder="1" applyAlignment="1">
      <alignment horizontal="center" vertical="center"/>
    </xf>
    <xf numFmtId="178" fontId="2" fillId="0" borderId="31" xfId="51" applyFont="1" applyFill="1" applyBorder="1" applyAlignment="1">
      <alignment horizontal="center" vertical="center" wrapText="1"/>
    </xf>
    <xf numFmtId="199" fontId="48" fillId="0" borderId="32" xfId="51" applyNumberFormat="1" applyFont="1" applyFill="1" applyBorder="1" applyAlignment="1">
      <alignment vertical="center"/>
    </xf>
    <xf numFmtId="0" fontId="2" fillId="0" borderId="17" xfId="0" applyFont="1" applyBorder="1" applyAlignment="1">
      <alignment horizontal="left" vertical="center" wrapText="1"/>
    </xf>
    <xf numFmtId="0" fontId="48" fillId="0" borderId="18" xfId="0" applyFont="1" applyBorder="1" applyAlignment="1">
      <alignment vertical="center"/>
    </xf>
    <xf numFmtId="180" fontId="48" fillId="0" borderId="18" xfId="0" applyNumberFormat="1" applyFont="1" applyBorder="1" applyAlignment="1">
      <alignment horizontal="right" vertical="center"/>
    </xf>
    <xf numFmtId="9" fontId="48" fillId="0" borderId="18" xfId="65" applyFont="1" applyFill="1" applyBorder="1" applyAlignment="1">
      <alignment horizontal="center" vertical="center"/>
    </xf>
    <xf numFmtId="178" fontId="2" fillId="0" borderId="33" xfId="51" applyFont="1" applyFill="1" applyBorder="1" applyAlignment="1">
      <alignment horizontal="center" vertical="center" wrapText="1"/>
    </xf>
    <xf numFmtId="199" fontId="48" fillId="0" borderId="34" xfId="51" applyNumberFormat="1" applyFont="1" applyFill="1" applyBorder="1" applyAlignment="1">
      <alignment vertical="center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180" fontId="48" fillId="0" borderId="22" xfId="0" applyNumberFormat="1" applyFont="1" applyBorder="1" applyAlignment="1">
      <alignment horizontal="right" vertical="center"/>
    </xf>
    <xf numFmtId="9" fontId="48" fillId="0" borderId="22" xfId="65" applyFont="1" applyFill="1" applyBorder="1" applyAlignment="1">
      <alignment horizontal="center" vertical="center"/>
    </xf>
    <xf numFmtId="178" fontId="2" fillId="0" borderId="35" xfId="51" applyFont="1" applyFill="1" applyBorder="1" applyAlignment="1">
      <alignment horizontal="center" vertical="center" wrapText="1"/>
    </xf>
    <xf numFmtId="199" fontId="48" fillId="0" borderId="36" xfId="51" applyNumberFormat="1" applyFont="1" applyFill="1" applyBorder="1" applyAlignment="1">
      <alignment vertical="center"/>
    </xf>
    <xf numFmtId="180" fontId="5" fillId="0" borderId="26" xfId="0" applyNumberFormat="1" applyFont="1" applyBorder="1" applyAlignment="1">
      <alignment horizontal="right" vertical="center" wrapText="1"/>
    </xf>
    <xf numFmtId="199" fontId="48" fillId="0" borderId="26" xfId="52" applyNumberFormat="1" applyFont="1" applyFill="1" applyBorder="1" applyAlignment="1">
      <alignment vertical="center"/>
    </xf>
    <xf numFmtId="199" fontId="48" fillId="0" borderId="27" xfId="52" applyNumberFormat="1" applyFont="1" applyFill="1" applyBorder="1" applyAlignment="1">
      <alignment vertical="center"/>
    </xf>
    <xf numFmtId="178" fontId="5" fillId="0" borderId="27" xfId="51" applyFont="1" applyFill="1" applyBorder="1" applyAlignment="1">
      <alignment horizontal="right" vertical="center" wrapText="1"/>
    </xf>
    <xf numFmtId="180" fontId="48" fillId="0" borderId="0" xfId="0" applyNumberFormat="1" applyFont="1" applyAlignment="1">
      <alignment horizontal="right" vertical="center"/>
    </xf>
    <xf numFmtId="199" fontId="48" fillId="0" borderId="0" xfId="52" applyNumberFormat="1" applyFont="1" applyAlignment="1">
      <alignment vertical="center"/>
    </xf>
    <xf numFmtId="199" fontId="48" fillId="0" borderId="0" xfId="51" applyNumberFormat="1" applyFont="1" applyAlignment="1">
      <alignment vertical="center"/>
    </xf>
    <xf numFmtId="0" fontId="5" fillId="34" borderId="37" xfId="0" applyFont="1" applyFill="1" applyBorder="1" applyAlignment="1">
      <alignment horizontal="left" vertical="center" wrapText="1"/>
    </xf>
    <xf numFmtId="0" fontId="5" fillId="34" borderId="38" xfId="0" applyFont="1" applyFill="1" applyBorder="1" applyAlignment="1">
      <alignment horizontal="center" vertical="center" wrapText="1"/>
    </xf>
    <xf numFmtId="180" fontId="5" fillId="34" borderId="38" xfId="0" applyNumberFormat="1" applyFont="1" applyFill="1" applyBorder="1" applyAlignment="1">
      <alignment horizontal="right" vertical="center" wrapText="1"/>
    </xf>
    <xf numFmtId="199" fontId="48" fillId="34" borderId="38" xfId="52" applyNumberFormat="1" applyFont="1" applyFill="1" applyBorder="1" applyAlignment="1">
      <alignment vertical="center"/>
    </xf>
    <xf numFmtId="199" fontId="48" fillId="34" borderId="39" xfId="52" applyNumberFormat="1" applyFont="1" applyFill="1" applyBorder="1" applyAlignment="1">
      <alignment vertical="center"/>
    </xf>
    <xf numFmtId="178" fontId="5" fillId="34" borderId="39" xfId="51" applyFont="1" applyFill="1" applyBorder="1" applyAlignment="1">
      <alignment horizontal="right" vertical="center" wrapText="1"/>
    </xf>
    <xf numFmtId="199" fontId="48" fillId="0" borderId="0" xfId="52" applyNumberFormat="1" applyFont="1" applyAlignment="1">
      <alignment horizontal="right" vertical="center"/>
    </xf>
    <xf numFmtId="0" fontId="48" fillId="0" borderId="0" xfId="0" applyFont="1" applyBorder="1" applyAlignment="1">
      <alignment horizontal="center" vertical="center"/>
    </xf>
    <xf numFmtId="190" fontId="49" fillId="0" borderId="0" xfId="53" applyFont="1" applyFill="1" applyBorder="1" applyAlignment="1">
      <alignment horizontal="center" vertical="center" wrapText="1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Moneda 2 2" xfId="54"/>
    <cellStyle name="Moneda 3" xfId="55"/>
    <cellStyle name="Moneda 3 4 4" xfId="56"/>
    <cellStyle name="Moneda 3 8" xfId="57"/>
    <cellStyle name="Neutral" xfId="58"/>
    <cellStyle name="Normal 2" xfId="59"/>
    <cellStyle name="Normal 3" xfId="60"/>
    <cellStyle name="Normal 3 2" xfId="61"/>
    <cellStyle name="Normal 4" xfId="62"/>
    <cellStyle name="Normal 5" xfId="63"/>
    <cellStyle name="Notas" xfId="64"/>
    <cellStyle name="Percent" xfId="65"/>
    <cellStyle name="Porcentaje 2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95250</xdr:rowOff>
    </xdr:from>
    <xdr:to>
      <xdr:col>2</xdr:col>
      <xdr:colOff>628650</xdr:colOff>
      <xdr:row>2</xdr:row>
      <xdr:rowOff>9525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95250"/>
          <a:ext cx="933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733425</xdr:colOff>
      <xdr:row>0</xdr:row>
      <xdr:rowOff>133350</xdr:rowOff>
    </xdr:from>
    <xdr:to>
      <xdr:col>7</xdr:col>
      <xdr:colOff>1104900</xdr:colOff>
      <xdr:row>0</xdr:row>
      <xdr:rowOff>561975</xdr:rowOff>
    </xdr:to>
    <xdr:sp>
      <xdr:nvSpPr>
        <xdr:cNvPr id="2" name="Título 1"/>
        <xdr:cNvSpPr txBox="1">
          <a:spLocks noChangeArrowheads="1"/>
        </xdr:cNvSpPr>
      </xdr:nvSpPr>
      <xdr:spPr>
        <a:xfrm>
          <a:off x="1381125" y="133350"/>
          <a:ext cx="7324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REALIZAR LA CONSTRUCCIÓN DEL ACCESO VEHICULAR AL PREDIO VALMARÍA DE LA UPN SOBRE LA CALLE 183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4"/>
  <sheetViews>
    <sheetView tabSelected="1" view="pageBreakPreview" zoomScale="115" zoomScaleSheetLayoutView="115" workbookViewId="0" topLeftCell="A1">
      <selection activeCell="A1" sqref="A1"/>
    </sheetView>
  </sheetViews>
  <sheetFormatPr defaultColWidth="11.421875" defaultRowHeight="15"/>
  <cols>
    <col min="1" max="1" width="3.7109375" style="1" customWidth="1"/>
    <col min="2" max="2" width="6.00390625" style="69" bestFit="1" customWidth="1"/>
    <col min="3" max="3" width="52.57421875" style="1" customWidth="1"/>
    <col min="4" max="4" width="14.140625" style="1" bestFit="1" customWidth="1"/>
    <col min="5" max="5" width="8.57421875" style="1" bestFit="1" customWidth="1"/>
    <col min="6" max="6" width="13.7109375" style="1" bestFit="1" customWidth="1"/>
    <col min="7" max="7" width="15.28125" style="1" bestFit="1" customWidth="1"/>
    <col min="8" max="8" width="16.57421875" style="1" bestFit="1" customWidth="1"/>
    <col min="9" max="16384" width="11.421875" style="1" customWidth="1"/>
  </cols>
  <sheetData>
    <row r="1" spans="2:8" ht="44.25" customHeight="1">
      <c r="B1" s="148"/>
      <c r="C1" s="148"/>
      <c r="D1" s="148"/>
      <c r="E1" s="148"/>
      <c r="F1" s="148"/>
      <c r="G1" s="148"/>
      <c r="H1" s="148"/>
    </row>
    <row r="2" spans="2:8" ht="12.75">
      <c r="B2" s="149" t="s">
        <v>13</v>
      </c>
      <c r="C2" s="149"/>
      <c r="D2" s="149"/>
      <c r="E2" s="149"/>
      <c r="F2" s="149"/>
      <c r="G2" s="149"/>
      <c r="H2" s="149"/>
    </row>
    <row r="3" spans="2:8" ht="12.75">
      <c r="B3" s="2"/>
      <c r="C3" s="2"/>
      <c r="D3" s="2"/>
      <c r="E3" s="2"/>
      <c r="F3" s="2"/>
      <c r="G3" s="2"/>
      <c r="H3" s="2"/>
    </row>
    <row r="4" spans="2:8" ht="12.75">
      <c r="B4" s="149" t="s">
        <v>43</v>
      </c>
      <c r="C4" s="149"/>
      <c r="D4" s="149"/>
      <c r="E4" s="149"/>
      <c r="F4" s="149"/>
      <c r="G4" s="149"/>
      <c r="H4" s="149"/>
    </row>
    <row r="5" spans="2:8" ht="14.25" thickBot="1">
      <c r="B5" s="3"/>
      <c r="C5" s="4"/>
      <c r="D5" s="4"/>
      <c r="E5" s="5"/>
      <c r="F5" s="6"/>
      <c r="G5" s="7"/>
      <c r="H5" s="8" t="s">
        <v>25</v>
      </c>
    </row>
    <row r="6" spans="2:8" ht="13.5" thickBot="1">
      <c r="B6" s="9" t="s">
        <v>0</v>
      </c>
      <c r="C6" s="10" t="s">
        <v>1</v>
      </c>
      <c r="D6" s="10" t="s">
        <v>12</v>
      </c>
      <c r="E6" s="11" t="s">
        <v>2</v>
      </c>
      <c r="F6" s="12" t="s">
        <v>3</v>
      </c>
      <c r="G6" s="13" t="s">
        <v>4</v>
      </c>
      <c r="H6" s="14" t="s">
        <v>9</v>
      </c>
    </row>
    <row r="7" spans="2:9" ht="13.5" thickBot="1">
      <c r="B7" s="15">
        <v>1</v>
      </c>
      <c r="C7" s="16" t="s">
        <v>18</v>
      </c>
      <c r="D7" s="16"/>
      <c r="E7" s="16"/>
      <c r="F7" s="16"/>
      <c r="G7" s="16"/>
      <c r="H7" s="16"/>
      <c r="I7" s="17"/>
    </row>
    <row r="8" spans="2:9" ht="25.5">
      <c r="B8" s="18">
        <v>1.1</v>
      </c>
      <c r="C8" s="19" t="s">
        <v>27</v>
      </c>
      <c r="D8" s="20" t="s">
        <v>24</v>
      </c>
      <c r="E8" s="21">
        <v>1</v>
      </c>
      <c r="F8" s="22"/>
      <c r="G8" s="23">
        <f aca="true" t="shared" si="0" ref="G8:G13">F8*E8</f>
        <v>0</v>
      </c>
      <c r="H8" s="24"/>
      <c r="I8" s="17"/>
    </row>
    <row r="9" spans="2:9" ht="63.75">
      <c r="B9" s="25">
        <v>1.2</v>
      </c>
      <c r="C9" s="26" t="s">
        <v>30</v>
      </c>
      <c r="D9" s="27" t="s">
        <v>24</v>
      </c>
      <c r="E9" s="28">
        <v>1</v>
      </c>
      <c r="F9" s="29"/>
      <c r="G9" s="30">
        <f t="shared" si="0"/>
        <v>0</v>
      </c>
      <c r="H9" s="31"/>
      <c r="I9" s="17"/>
    </row>
    <row r="10" spans="2:9" ht="63.75">
      <c r="B10" s="25">
        <v>1.3</v>
      </c>
      <c r="C10" s="26" t="s">
        <v>33</v>
      </c>
      <c r="D10" s="27" t="s">
        <v>11</v>
      </c>
      <c r="E10" s="28">
        <v>49.99999795649608</v>
      </c>
      <c r="F10" s="29"/>
      <c r="G10" s="30">
        <f t="shared" si="0"/>
        <v>0</v>
      </c>
      <c r="H10" s="31"/>
      <c r="I10" s="17"/>
    </row>
    <row r="11" spans="2:8" ht="12.75">
      <c r="B11" s="32">
        <v>1.4</v>
      </c>
      <c r="C11" s="33" t="s">
        <v>29</v>
      </c>
      <c r="D11" s="34" t="s">
        <v>17</v>
      </c>
      <c r="E11" s="35">
        <f>11*8</f>
        <v>88</v>
      </c>
      <c r="F11" s="29"/>
      <c r="G11" s="30">
        <f t="shared" si="0"/>
        <v>0</v>
      </c>
      <c r="H11" s="36"/>
    </row>
    <row r="12" spans="2:8" ht="25.5">
      <c r="B12" s="25">
        <v>1.5</v>
      </c>
      <c r="C12" s="37" t="s">
        <v>32</v>
      </c>
      <c r="D12" s="38" t="s">
        <v>17</v>
      </c>
      <c r="E12" s="39">
        <v>25</v>
      </c>
      <c r="F12" s="40"/>
      <c r="G12" s="30">
        <f t="shared" si="0"/>
        <v>0</v>
      </c>
      <c r="H12" s="36"/>
    </row>
    <row r="13" spans="2:8" ht="39" thickBot="1">
      <c r="B13" s="41">
        <v>1.6</v>
      </c>
      <c r="C13" s="42" t="s">
        <v>31</v>
      </c>
      <c r="D13" s="43" t="s">
        <v>17</v>
      </c>
      <c r="E13" s="44">
        <f>+E11*0.2</f>
        <v>17.6</v>
      </c>
      <c r="F13" s="45"/>
      <c r="G13" s="46">
        <f t="shared" si="0"/>
        <v>0</v>
      </c>
      <c r="H13" s="47"/>
    </row>
    <row r="14" spans="2:8" ht="26.25" thickBot="1">
      <c r="B14" s="48"/>
      <c r="C14" s="49" t="s">
        <v>19</v>
      </c>
      <c r="D14" s="50"/>
      <c r="E14" s="51"/>
      <c r="F14" s="52"/>
      <c r="G14" s="53"/>
      <c r="H14" s="54">
        <f>SUM(G8:G13)</f>
        <v>0</v>
      </c>
    </row>
    <row r="15" spans="2:8" ht="12.75">
      <c r="B15" s="48"/>
      <c r="C15" s="55"/>
      <c r="D15" s="56"/>
      <c r="E15" s="57"/>
      <c r="F15" s="58"/>
      <c r="G15" s="59"/>
      <c r="H15" s="60"/>
    </row>
    <row r="16" spans="2:9" ht="26.25" thickBot="1">
      <c r="B16" s="15">
        <v>2</v>
      </c>
      <c r="C16" s="16" t="s">
        <v>23</v>
      </c>
      <c r="D16" s="16"/>
      <c r="E16" s="16"/>
      <c r="F16" s="16"/>
      <c r="G16" s="16"/>
      <c r="H16" s="16"/>
      <c r="I16" s="17"/>
    </row>
    <row r="17" spans="2:8" ht="12.75">
      <c r="B17" s="61">
        <v>2.1</v>
      </c>
      <c r="C17" s="62" t="s">
        <v>34</v>
      </c>
      <c r="D17" s="63" t="s">
        <v>17</v>
      </c>
      <c r="E17" s="64">
        <f>E11</f>
        <v>88</v>
      </c>
      <c r="F17" s="22"/>
      <c r="G17" s="23">
        <f aca="true" t="shared" si="1" ref="G17:G22">F17*E17</f>
        <v>0</v>
      </c>
      <c r="H17" s="65"/>
    </row>
    <row r="18" spans="2:8" s="69" customFormat="1" ht="15.75">
      <c r="B18" s="66">
        <v>2.2</v>
      </c>
      <c r="C18" s="67" t="s">
        <v>35</v>
      </c>
      <c r="D18" s="34" t="s">
        <v>47</v>
      </c>
      <c r="E18" s="35">
        <v>20</v>
      </c>
      <c r="F18" s="29"/>
      <c r="G18" s="30">
        <f t="shared" si="1"/>
        <v>0</v>
      </c>
      <c r="H18" s="68"/>
    </row>
    <row r="19" spans="2:8" ht="63.75">
      <c r="B19" s="66">
        <v>2.3</v>
      </c>
      <c r="C19" s="70" t="s">
        <v>28</v>
      </c>
      <c r="D19" s="34" t="s">
        <v>48</v>
      </c>
      <c r="E19" s="35">
        <v>70</v>
      </c>
      <c r="F19" s="29"/>
      <c r="G19" s="30">
        <f t="shared" si="1"/>
        <v>0</v>
      </c>
      <c r="H19" s="71"/>
    </row>
    <row r="20" spans="2:8" s="74" customFormat="1" ht="25.5">
      <c r="B20" s="72">
        <v>2.4</v>
      </c>
      <c r="C20" s="26" t="s">
        <v>36</v>
      </c>
      <c r="D20" s="73" t="s">
        <v>11</v>
      </c>
      <c r="E20" s="39">
        <f>+(13.7*2)+(4.5*4)</f>
        <v>45.4</v>
      </c>
      <c r="F20" s="40"/>
      <c r="G20" s="30">
        <f t="shared" si="1"/>
        <v>0</v>
      </c>
      <c r="H20" s="71"/>
    </row>
    <row r="21" spans="2:8" s="74" customFormat="1" ht="44.25" customHeight="1">
      <c r="B21" s="66">
        <v>2.5</v>
      </c>
      <c r="C21" s="26" t="s">
        <v>37</v>
      </c>
      <c r="D21" s="34" t="s">
        <v>48</v>
      </c>
      <c r="E21" s="39">
        <f>9*0.4</f>
        <v>3.6</v>
      </c>
      <c r="F21" s="40"/>
      <c r="G21" s="30">
        <f t="shared" si="1"/>
        <v>0</v>
      </c>
      <c r="H21" s="71"/>
    </row>
    <row r="22" spans="2:8" ht="39" thickBot="1">
      <c r="B22" s="75">
        <v>2.6</v>
      </c>
      <c r="C22" s="76" t="s">
        <v>38</v>
      </c>
      <c r="D22" s="77" t="s">
        <v>48</v>
      </c>
      <c r="E22" s="78">
        <f>2.2*4.5</f>
        <v>9.9</v>
      </c>
      <c r="F22" s="79"/>
      <c r="G22" s="46">
        <f t="shared" si="1"/>
        <v>0</v>
      </c>
      <c r="H22" s="80"/>
    </row>
    <row r="23" spans="2:8" ht="39" thickBot="1">
      <c r="B23" s="48"/>
      <c r="C23" s="49" t="s">
        <v>44</v>
      </c>
      <c r="D23" s="50"/>
      <c r="E23" s="51"/>
      <c r="F23" s="52"/>
      <c r="G23" s="53"/>
      <c r="H23" s="54">
        <f>SUM(G17:G22)</f>
        <v>0</v>
      </c>
    </row>
    <row r="24" spans="2:8" ht="12.75">
      <c r="B24" s="81"/>
      <c r="C24" s="82"/>
      <c r="D24" s="83"/>
      <c r="E24" s="84"/>
      <c r="F24" s="85"/>
      <c r="G24" s="86"/>
      <c r="H24" s="87"/>
    </row>
    <row r="25" spans="2:8" ht="13.5" thickBot="1">
      <c r="B25" s="15">
        <v>3</v>
      </c>
      <c r="C25" s="16" t="s">
        <v>26</v>
      </c>
      <c r="D25" s="16"/>
      <c r="E25" s="16"/>
      <c r="F25" s="16"/>
      <c r="G25" s="16"/>
      <c r="H25" s="16"/>
    </row>
    <row r="26" spans="2:8" ht="102">
      <c r="B26" s="61">
        <v>3.1</v>
      </c>
      <c r="C26" s="88" t="s">
        <v>46</v>
      </c>
      <c r="D26" s="63" t="s">
        <v>5</v>
      </c>
      <c r="E26" s="64">
        <v>5.4</v>
      </c>
      <c r="F26" s="22"/>
      <c r="G26" s="23">
        <f>F26*E26</f>
        <v>0</v>
      </c>
      <c r="H26" s="89"/>
    </row>
    <row r="27" spans="2:8" ht="76.5">
      <c r="B27" s="66">
        <v>3.2</v>
      </c>
      <c r="C27" s="90" t="s">
        <v>42</v>
      </c>
      <c r="D27" s="34" t="s">
        <v>24</v>
      </c>
      <c r="E27" s="35">
        <v>1</v>
      </c>
      <c r="F27" s="29"/>
      <c r="G27" s="30">
        <f>F27*E27</f>
        <v>0</v>
      </c>
      <c r="H27" s="68"/>
    </row>
    <row r="28" spans="2:8" ht="26.25" thickBot="1">
      <c r="B28" s="91">
        <v>3.3</v>
      </c>
      <c r="C28" s="92" t="s">
        <v>41</v>
      </c>
      <c r="D28" s="77" t="s">
        <v>12</v>
      </c>
      <c r="E28" s="44">
        <v>1</v>
      </c>
      <c r="F28" s="45"/>
      <c r="G28" s="46">
        <f>F28*E28</f>
        <v>0</v>
      </c>
      <c r="H28" s="93"/>
    </row>
    <row r="29" spans="2:8" ht="13.5" thickBot="1">
      <c r="B29" s="48"/>
      <c r="C29" s="49" t="s">
        <v>45</v>
      </c>
      <c r="D29" s="50"/>
      <c r="E29" s="51"/>
      <c r="F29" s="52"/>
      <c r="G29" s="53"/>
      <c r="H29" s="54">
        <f>SUM(G26:G28)</f>
        <v>0</v>
      </c>
    </row>
    <row r="30" spans="2:8" ht="12.75">
      <c r="B30" s="81"/>
      <c r="C30" s="82"/>
      <c r="D30" s="83"/>
      <c r="E30" s="84"/>
      <c r="F30" s="85"/>
      <c r="G30" s="86"/>
      <c r="H30" s="87"/>
    </row>
    <row r="31" spans="2:8" ht="13.5" thickBot="1">
      <c r="B31" s="15">
        <v>4</v>
      </c>
      <c r="C31" s="94" t="s">
        <v>20</v>
      </c>
      <c r="D31" s="95"/>
      <c r="E31" s="96"/>
      <c r="F31" s="97"/>
      <c r="G31" s="97"/>
      <c r="H31" s="98"/>
    </row>
    <row r="32" spans="2:8" ht="15.75">
      <c r="B32" s="18">
        <v>4.1</v>
      </c>
      <c r="C32" s="99" t="s">
        <v>39</v>
      </c>
      <c r="D32" s="100" t="s">
        <v>49</v>
      </c>
      <c r="E32" s="101">
        <v>120</v>
      </c>
      <c r="F32" s="22"/>
      <c r="G32" s="23">
        <f>+F32*E32</f>
        <v>0</v>
      </c>
      <c r="H32" s="102"/>
    </row>
    <row r="33" spans="2:8" ht="26.25" thickBot="1">
      <c r="B33" s="91">
        <v>4.2</v>
      </c>
      <c r="C33" s="103" t="s">
        <v>40</v>
      </c>
      <c r="D33" s="77" t="s">
        <v>14</v>
      </c>
      <c r="E33" s="44">
        <v>5</v>
      </c>
      <c r="F33" s="45"/>
      <c r="G33" s="46">
        <f>F33*E33</f>
        <v>0</v>
      </c>
      <c r="H33" s="104"/>
    </row>
    <row r="34" spans="2:8" ht="28.5" customHeight="1" thickBot="1">
      <c r="B34" s="48"/>
      <c r="C34" s="105" t="s">
        <v>21</v>
      </c>
      <c r="D34" s="106"/>
      <c r="E34" s="107"/>
      <c r="F34" s="108"/>
      <c r="G34" s="109"/>
      <c r="H34" s="54">
        <f>SUM(G32:G33)</f>
        <v>0</v>
      </c>
    </row>
    <row r="35" spans="2:8" ht="13.5" thickBot="1">
      <c r="B35" s="81"/>
      <c r="C35" s="82"/>
      <c r="D35" s="83"/>
      <c r="E35" s="84"/>
      <c r="F35" s="85"/>
      <c r="G35" s="86"/>
      <c r="H35" s="87"/>
    </row>
    <row r="36" spans="2:8" ht="13.5" thickBot="1">
      <c r="B36" s="48"/>
      <c r="C36" s="110" t="s">
        <v>15</v>
      </c>
      <c r="D36" s="111"/>
      <c r="E36" s="112"/>
      <c r="F36" s="113"/>
      <c r="G36" s="114">
        <f>SUM(G8:G34)</f>
        <v>0</v>
      </c>
      <c r="H36" s="115">
        <f>SUM(H8:H34)</f>
        <v>0</v>
      </c>
    </row>
    <row r="37" spans="2:8" ht="12.75">
      <c r="B37" s="48"/>
      <c r="C37" s="116" t="s">
        <v>22</v>
      </c>
      <c r="D37" s="117"/>
      <c r="E37" s="118"/>
      <c r="F37" s="119"/>
      <c r="G37" s="120">
        <f>H36*F37</f>
        <v>0</v>
      </c>
      <c r="H37" s="121"/>
    </row>
    <row r="38" spans="2:8" ht="12.75">
      <c r="B38" s="48"/>
      <c r="C38" s="122" t="s">
        <v>6</v>
      </c>
      <c r="D38" s="123"/>
      <c r="E38" s="124"/>
      <c r="F38" s="125"/>
      <c r="G38" s="126">
        <f>H36*F38</f>
        <v>0</v>
      </c>
      <c r="H38" s="127"/>
    </row>
    <row r="39" spans="2:8" ht="12.75">
      <c r="B39" s="48"/>
      <c r="C39" s="122" t="s">
        <v>7</v>
      </c>
      <c r="D39" s="123"/>
      <c r="E39" s="124"/>
      <c r="F39" s="125"/>
      <c r="G39" s="126">
        <f>H36*F39</f>
        <v>0</v>
      </c>
      <c r="H39" s="127"/>
    </row>
    <row r="40" spans="2:8" ht="13.5" thickBot="1">
      <c r="B40" s="48"/>
      <c r="C40" s="128" t="s">
        <v>8</v>
      </c>
      <c r="D40" s="129"/>
      <c r="E40" s="130"/>
      <c r="F40" s="131">
        <v>0.19</v>
      </c>
      <c r="G40" s="132">
        <f>G39*F40</f>
        <v>0</v>
      </c>
      <c r="H40" s="133"/>
    </row>
    <row r="41" spans="2:8" ht="13.5" thickBot="1">
      <c r="B41" s="48"/>
      <c r="C41" s="105" t="s">
        <v>10</v>
      </c>
      <c r="D41" s="106"/>
      <c r="E41" s="134"/>
      <c r="F41" s="135"/>
      <c r="G41" s="136"/>
      <c r="H41" s="137">
        <f>SUM(G37:G40)</f>
        <v>0</v>
      </c>
    </row>
    <row r="42" spans="2:8" ht="13.5" thickBot="1">
      <c r="B42" s="48"/>
      <c r="E42" s="138"/>
      <c r="F42" s="139"/>
      <c r="G42" s="139"/>
      <c r="H42" s="140"/>
    </row>
    <row r="43" spans="2:8" ht="13.5" thickBot="1">
      <c r="B43" s="48"/>
      <c r="C43" s="141" t="s">
        <v>16</v>
      </c>
      <c r="D43" s="142"/>
      <c r="E43" s="143"/>
      <c r="F43" s="144"/>
      <c r="G43" s="145"/>
      <c r="H43" s="146">
        <f>H36+H41</f>
        <v>0</v>
      </c>
    </row>
    <row r="44" spans="5:8" ht="12.75">
      <c r="E44" s="138"/>
      <c r="F44" s="139"/>
      <c r="G44" s="147"/>
      <c r="H44" s="140"/>
    </row>
  </sheetData>
  <sheetProtection/>
  <mergeCells count="3">
    <mergeCell ref="B1:H1"/>
    <mergeCell ref="B2:H2"/>
    <mergeCell ref="B4:H4"/>
  </mergeCells>
  <printOptions horizontalCentered="1"/>
  <pageMargins left="0.7086614173228347" right="0.7086614173228347" top="0.7480314960629921" bottom="0.7480314960629921" header="0.31496062992125984" footer="0.31496062992125984"/>
  <pageSetup fitToHeight="2" horizontalDpi="600" verticalDpi="600" orientation="portrait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LUZ AIDA RODRIGUEZ SANCHEZ</cp:lastModifiedBy>
  <cp:lastPrinted>2023-06-29T19:17:42Z</cp:lastPrinted>
  <dcterms:created xsi:type="dcterms:W3CDTF">2013-08-24T22:58:00Z</dcterms:created>
  <dcterms:modified xsi:type="dcterms:W3CDTF">2023-06-29T20:05:23Z</dcterms:modified>
  <cp:category/>
  <cp:version/>
  <cp:contentType/>
  <cp:contentStatus/>
</cp:coreProperties>
</file>