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gjhincapiea\Downloads\"/>
    </mc:Choice>
  </mc:AlternateContent>
  <xr:revisionPtr revIDLastSave="0" documentId="13_ncr:1_{DFCB576A-C309-4F17-B75E-CF743A7B48D4}" xr6:coauthVersionLast="47" xr6:coauthVersionMax="47" xr10:uidLastSave="{00000000-0000-0000-0000-000000000000}"/>
  <bookViews>
    <workbookView xWindow="-120" yWindow="-120" windowWidth="29040" windowHeight="15840" xr2:uid="{F0BA23FE-CE94-4859-BB04-38AB944E553B}"/>
  </bookViews>
  <sheets>
    <sheet name="PAA V18 del 2026" sheetId="2" r:id="rId1"/>
    <sheet name="Actualiaciones" sheetId="4" r:id="rId2"/>
    <sheet name="Recursos" sheetId="6" state="hidden" r:id="rId3"/>
    <sheet name="Auxiliares" sheetId="7" state="hidden" r:id="rId4"/>
    <sheet name="Hoja1" sheetId="5" state="hidden" r:id="rId5"/>
    <sheet name="Resumen Auxiliar" sheetId="3" state="hidden" r:id="rId6"/>
  </sheets>
  <externalReferences>
    <externalReference r:id="rId7"/>
    <externalReference r:id="rId8"/>
  </externalReferences>
  <definedNames>
    <definedName name="_xlnm._FilterDatabase" localSheetId="0" hidden="1">'PAA V18 del 2026'!$A$16:$AM$351</definedName>
    <definedName name="_xlnm.Print_Area" localSheetId="0">'PAA V18 del 2026'!$A$1:$AM$350</definedName>
    <definedName name="_xlnm.Print_Titles" localSheetId="0">'PAA V18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66" i="2" l="1"/>
  <c r="K5" i="4" l="1"/>
  <c r="T348" i="2"/>
  <c r="U348" i="2" s="1"/>
  <c r="M348" i="2"/>
  <c r="H4" i="4"/>
  <c r="K4" i="4" s="1"/>
  <c r="M347" i="2" l="1"/>
  <c r="T347" i="2"/>
  <c r="U347" i="2" s="1"/>
  <c r="I6" i="4"/>
  <c r="J6" i="4"/>
  <c r="H345" i="2"/>
  <c r="T345" i="2" s="1"/>
  <c r="U345" i="2" s="1"/>
  <c r="M345" i="2"/>
  <c r="H115" i="2"/>
  <c r="H6" i="4" l="1"/>
  <c r="K6" i="4"/>
  <c r="H191" i="2"/>
  <c r="T346" i="2"/>
  <c r="U346" i="2" s="1"/>
  <c r="M346" i="2"/>
  <c r="T344" i="2"/>
  <c r="U344" i="2" s="1"/>
  <c r="M344" i="2"/>
  <c r="T343" i="2"/>
  <c r="U343" i="2" s="1"/>
  <c r="M343" i="2"/>
  <c r="K7" i="4" l="1"/>
  <c r="T219" i="2"/>
  <c r="U219" i="2" s="1"/>
  <c r="M219" i="2"/>
  <c r="T218" i="2"/>
  <c r="U218" i="2" s="1"/>
  <c r="M218" i="2"/>
  <c r="H306" i="2" l="1"/>
  <c r="H217" i="2" l="1"/>
  <c r="M341" i="2" l="1"/>
  <c r="T341" i="2"/>
  <c r="U341" i="2" s="1"/>
  <c r="H146" i="2"/>
  <c r="T146" i="2" s="1"/>
  <c r="T339" i="2" l="1"/>
  <c r="U339" i="2" s="1"/>
  <c r="M339" i="2"/>
  <c r="H83" i="2" l="1"/>
  <c r="T90" i="2" l="1"/>
  <c r="U90" i="2" s="1"/>
  <c r="M90" i="2"/>
  <c r="M338" i="2" l="1"/>
  <c r="H6" i="5" l="1"/>
  <c r="T337" i="2"/>
  <c r="U337" i="2" s="1"/>
  <c r="T336" i="2"/>
  <c r="U336" i="2" s="1"/>
  <c r="M336" i="2"/>
  <c r="T335" i="2"/>
  <c r="U335" i="2" s="1"/>
  <c r="M335" i="2"/>
  <c r="T334" i="2"/>
  <c r="U334" i="2" s="1"/>
  <c r="M334" i="2"/>
  <c r="T333" i="2"/>
  <c r="U333" i="2" s="1"/>
  <c r="M333" i="2"/>
  <c r="T332" i="2"/>
  <c r="U332" i="2" s="1"/>
  <c r="M332" i="2"/>
  <c r="T331" i="2"/>
  <c r="U331" i="2" s="1"/>
  <c r="M331" i="2"/>
  <c r="T330" i="2"/>
  <c r="U330" i="2" s="1"/>
  <c r="M330" i="2"/>
  <c r="T329" i="2"/>
  <c r="U329" i="2" s="1"/>
  <c r="M329" i="2"/>
  <c r="T328" i="2"/>
  <c r="U328" i="2" s="1"/>
  <c r="M328" i="2"/>
  <c r="T327" i="2"/>
  <c r="U327" i="2" s="1"/>
  <c r="M327" i="2"/>
  <c r="T326" i="2"/>
  <c r="U326" i="2" s="1"/>
  <c r="M326" i="2"/>
  <c r="T325" i="2"/>
  <c r="U325" i="2" s="1"/>
  <c r="M325" i="2"/>
  <c r="T324" i="2"/>
  <c r="U324" i="2" s="1"/>
  <c r="M324" i="2"/>
  <c r="T323" i="2"/>
  <c r="U323" i="2" s="1"/>
  <c r="M323" i="2"/>
  <c r="T322" i="2"/>
  <c r="U322" i="2" s="1"/>
  <c r="T321" i="2"/>
  <c r="U321" i="2" s="1"/>
  <c r="T320" i="2"/>
  <c r="U320" i="2" s="1"/>
  <c r="T319" i="2"/>
  <c r="U319" i="2" s="1"/>
  <c r="M319" i="2"/>
  <c r="T318" i="2"/>
  <c r="U318" i="2" s="1"/>
  <c r="T317" i="2"/>
  <c r="U317" i="2" s="1"/>
  <c r="M317" i="2"/>
  <c r="T316" i="2"/>
  <c r="U316" i="2" s="1"/>
  <c r="M316" i="2"/>
  <c r="T314" i="2"/>
  <c r="U314" i="2" s="1"/>
  <c r="M314" i="2"/>
  <c r="H313" i="2"/>
  <c r="T312" i="2"/>
  <c r="U312" i="2" s="1"/>
  <c r="M312" i="2"/>
  <c r="T311" i="2"/>
  <c r="U311" i="2" s="1"/>
  <c r="M311" i="2"/>
  <c r="T310" i="2"/>
  <c r="U310" i="2" s="1"/>
  <c r="M310" i="2"/>
  <c r="T309" i="2"/>
  <c r="U309" i="2" s="1"/>
  <c r="M309" i="2"/>
  <c r="T308" i="2"/>
  <c r="U308" i="2" s="1"/>
  <c r="M308" i="2"/>
  <c r="T307" i="2"/>
  <c r="U307" i="2" s="1"/>
  <c r="M307" i="2"/>
  <c r="T306" i="2"/>
  <c r="U306" i="2" s="1"/>
  <c r="M306" i="2"/>
  <c r="T305" i="2"/>
  <c r="U305" i="2" s="1"/>
  <c r="M305" i="2"/>
  <c r="T304" i="2"/>
  <c r="U304" i="2" s="1"/>
  <c r="M304" i="2"/>
  <c r="T303" i="2"/>
  <c r="U303" i="2" s="1"/>
  <c r="M303" i="2"/>
  <c r="T302" i="2"/>
  <c r="U302" i="2" s="1"/>
  <c r="M302" i="2"/>
  <c r="T301" i="2"/>
  <c r="U301" i="2" s="1"/>
  <c r="M301" i="2"/>
  <c r="M300" i="2"/>
  <c r="T299" i="2"/>
  <c r="U299" i="2" s="1"/>
  <c r="M299" i="2"/>
  <c r="T298" i="2"/>
  <c r="U298" i="2" s="1"/>
  <c r="M298" i="2"/>
  <c r="T297" i="2"/>
  <c r="U297" i="2" s="1"/>
  <c r="M297" i="2"/>
  <c r="T296" i="2"/>
  <c r="U296" i="2" s="1"/>
  <c r="M296" i="2"/>
  <c r="T295" i="2"/>
  <c r="U295" i="2" s="1"/>
  <c r="M295" i="2"/>
  <c r="T294" i="2"/>
  <c r="U294" i="2" s="1"/>
  <c r="M294" i="2"/>
  <c r="T292" i="2"/>
  <c r="U292" i="2" s="1"/>
  <c r="M292" i="2"/>
  <c r="T291" i="2"/>
  <c r="U291" i="2" s="1"/>
  <c r="M291" i="2"/>
  <c r="T290" i="2"/>
  <c r="U290" i="2" s="1"/>
  <c r="M290" i="2"/>
  <c r="T289" i="2"/>
  <c r="U289" i="2" s="1"/>
  <c r="M289" i="2"/>
  <c r="T283" i="2"/>
  <c r="U283" i="2" s="1"/>
  <c r="M283" i="2"/>
  <c r="M282" i="2"/>
  <c r="H282" i="2"/>
  <c r="T282" i="2" s="1"/>
  <c r="U282" i="2" s="1"/>
  <c r="T280" i="2"/>
  <c r="U280" i="2" s="1"/>
  <c r="M280" i="2"/>
  <c r="T279" i="2"/>
  <c r="U279" i="2" s="1"/>
  <c r="T276" i="2"/>
  <c r="U276" i="2" s="1"/>
  <c r="M276" i="2"/>
  <c r="T272" i="2"/>
  <c r="U272" i="2" s="1"/>
  <c r="M272" i="2"/>
  <c r="T271" i="2"/>
  <c r="U271" i="2" s="1"/>
  <c r="M271" i="2"/>
  <c r="T270" i="2"/>
  <c r="U270" i="2" s="1"/>
  <c r="M270" i="2"/>
  <c r="T269" i="2"/>
  <c r="U269" i="2" s="1"/>
  <c r="M269" i="2"/>
  <c r="T268" i="2"/>
  <c r="U268" i="2" s="1"/>
  <c r="M268" i="2"/>
  <c r="M267" i="2"/>
  <c r="H267" i="2"/>
  <c r="T267" i="2" s="1"/>
  <c r="U267" i="2" s="1"/>
  <c r="T266" i="2"/>
  <c r="U266" i="2" s="1"/>
  <c r="M266" i="2"/>
  <c r="T265" i="2"/>
  <c r="U265" i="2" s="1"/>
  <c r="M265" i="2"/>
  <c r="T264" i="2"/>
  <c r="U264" i="2" s="1"/>
  <c r="M264" i="2"/>
  <c r="T263" i="2"/>
  <c r="U263" i="2" s="1"/>
  <c r="M263" i="2"/>
  <c r="T262" i="2"/>
  <c r="U262" i="2" s="1"/>
  <c r="M262" i="2"/>
  <c r="T261" i="2"/>
  <c r="U261" i="2" s="1"/>
  <c r="M261" i="2"/>
  <c r="T260" i="2"/>
  <c r="U260" i="2" s="1"/>
  <c r="M260" i="2"/>
  <c r="T259" i="2"/>
  <c r="U259" i="2" s="1"/>
  <c r="M259" i="2"/>
  <c r="T258" i="2"/>
  <c r="U258" i="2" s="1"/>
  <c r="M258" i="2"/>
  <c r="T257" i="2"/>
  <c r="U257" i="2" s="1"/>
  <c r="M257" i="2"/>
  <c r="H257" i="2"/>
  <c r="M256" i="2"/>
  <c r="H256" i="2"/>
  <c r="T256" i="2" s="1"/>
  <c r="U256" i="2" s="1"/>
  <c r="T255" i="2"/>
  <c r="U255" i="2" s="1"/>
  <c r="M255" i="2"/>
  <c r="T253" i="2"/>
  <c r="U253" i="2" s="1"/>
  <c r="M253" i="2"/>
  <c r="T252" i="2"/>
  <c r="U252" i="2" s="1"/>
  <c r="M252" i="2"/>
  <c r="T251" i="2"/>
  <c r="U251" i="2" s="1"/>
  <c r="M251" i="2"/>
  <c r="T250" i="2"/>
  <c r="U250" i="2" s="1"/>
  <c r="M250" i="2"/>
  <c r="T248" i="2"/>
  <c r="U248" i="2" s="1"/>
  <c r="M248" i="2"/>
  <c r="T247" i="2"/>
  <c r="U247" i="2" s="1"/>
  <c r="M247" i="2"/>
  <c r="T246" i="2"/>
  <c r="U246" i="2" s="1"/>
  <c r="M246" i="2"/>
  <c r="T245" i="2"/>
  <c r="U245" i="2" s="1"/>
  <c r="M245" i="2"/>
  <c r="T243" i="2"/>
  <c r="U243" i="2" s="1"/>
  <c r="M243" i="2"/>
  <c r="M242" i="2"/>
  <c r="H242" i="2"/>
  <c r="T242" i="2" s="1"/>
  <c r="U242" i="2" s="1"/>
  <c r="T241" i="2"/>
  <c r="U241" i="2" s="1"/>
  <c r="M241" i="2"/>
  <c r="T240" i="2"/>
  <c r="U240" i="2" s="1"/>
  <c r="M240" i="2"/>
  <c r="T239" i="2"/>
  <c r="U239" i="2" s="1"/>
  <c r="T231" i="2"/>
  <c r="U231" i="2" s="1"/>
  <c r="M231" i="2"/>
  <c r="T227" i="2"/>
  <c r="U227" i="2" s="1"/>
  <c r="M227" i="2"/>
  <c r="T226" i="2"/>
  <c r="U226" i="2" s="1"/>
  <c r="M226" i="2"/>
  <c r="T225" i="2"/>
  <c r="U225" i="2" s="1"/>
  <c r="M225" i="2"/>
  <c r="T224" i="2"/>
  <c r="U224" i="2" s="1"/>
  <c r="M224" i="2"/>
  <c r="T223" i="2"/>
  <c r="U223" i="2" s="1"/>
  <c r="M223" i="2"/>
  <c r="T222" i="2"/>
  <c r="U222" i="2" s="1"/>
  <c r="M222" i="2"/>
  <c r="T221" i="2"/>
  <c r="U221" i="2" s="1"/>
  <c r="M221" i="2"/>
  <c r="T220" i="2"/>
  <c r="U220" i="2" s="1"/>
  <c r="M220" i="2"/>
  <c r="T217" i="2"/>
  <c r="U217" i="2" s="1"/>
  <c r="M217" i="2"/>
  <c r="T216" i="2"/>
  <c r="U216" i="2" s="1"/>
  <c r="M216" i="2"/>
  <c r="M215" i="2"/>
  <c r="H215" i="2"/>
  <c r="T215" i="2" s="1"/>
  <c r="U215" i="2" s="1"/>
  <c r="T214" i="2"/>
  <c r="U214" i="2" s="1"/>
  <c r="M214" i="2"/>
  <c r="T213" i="2"/>
  <c r="U213" i="2" s="1"/>
  <c r="M213" i="2"/>
  <c r="T212" i="2"/>
  <c r="U212" i="2" s="1"/>
  <c r="M212" i="2"/>
  <c r="T211" i="2"/>
  <c r="U211" i="2" s="1"/>
  <c r="M211" i="2"/>
  <c r="T209" i="2"/>
  <c r="U209" i="2" s="1"/>
  <c r="M209" i="2"/>
  <c r="T208" i="2"/>
  <c r="U208" i="2" s="1"/>
  <c r="M208" i="2"/>
  <c r="T206" i="2"/>
  <c r="U206" i="2" s="1"/>
  <c r="M206" i="2"/>
  <c r="T203" i="2"/>
  <c r="U203" i="2" s="1"/>
  <c r="M203" i="2"/>
  <c r="T200" i="2"/>
  <c r="U200" i="2" s="1"/>
  <c r="M200" i="2"/>
  <c r="T199" i="2"/>
  <c r="U199" i="2" s="1"/>
  <c r="M199" i="2"/>
  <c r="M198" i="2"/>
  <c r="T197" i="2"/>
  <c r="U197" i="2" s="1"/>
  <c r="M197" i="2"/>
  <c r="T196" i="2"/>
  <c r="U196" i="2" s="1"/>
  <c r="M196" i="2"/>
  <c r="T195" i="2"/>
  <c r="U195" i="2" s="1"/>
  <c r="M195" i="2"/>
  <c r="T194" i="2"/>
  <c r="U194" i="2" s="1"/>
  <c r="M194" i="2"/>
  <c r="T193" i="2"/>
  <c r="U193" i="2" s="1"/>
  <c r="M193" i="2"/>
  <c r="T192" i="2"/>
  <c r="U192" i="2" s="1"/>
  <c r="M192" i="2"/>
  <c r="T191" i="2"/>
  <c r="U191" i="2" s="1"/>
  <c r="M191" i="2"/>
  <c r="T190" i="2"/>
  <c r="U190" i="2" s="1"/>
  <c r="M190" i="2"/>
  <c r="H189" i="2"/>
  <c r="T189" i="2" s="1"/>
  <c r="U189" i="2" s="1"/>
  <c r="T188" i="2"/>
  <c r="U188" i="2" s="1"/>
  <c r="M188" i="2"/>
  <c r="M187" i="2"/>
  <c r="H187" i="2"/>
  <c r="T187" i="2" s="1"/>
  <c r="U187" i="2" s="1"/>
  <c r="T186" i="2"/>
  <c r="U186" i="2" s="1"/>
  <c r="M186" i="2"/>
  <c r="T185" i="2"/>
  <c r="U185" i="2" s="1"/>
  <c r="M185" i="2"/>
  <c r="H184" i="2"/>
  <c r="T184" i="2" s="1"/>
  <c r="U184" i="2" s="1"/>
  <c r="M183" i="2"/>
  <c r="H183" i="2"/>
  <c r="T183" i="2" s="1"/>
  <c r="U183" i="2" s="1"/>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2" i="2"/>
  <c r="U172" i="2" s="1"/>
  <c r="M172" i="2"/>
  <c r="T171" i="2"/>
  <c r="U171" i="2" s="1"/>
  <c r="M171" i="2"/>
  <c r="T169" i="2"/>
  <c r="U169" i="2" s="1"/>
  <c r="M169" i="2"/>
  <c r="T168" i="2"/>
  <c r="U168" i="2" s="1"/>
  <c r="M168" i="2"/>
  <c r="T167" i="2"/>
  <c r="U167" i="2" s="1"/>
  <c r="M167" i="2"/>
  <c r="T166" i="2"/>
  <c r="U166" i="2" s="1"/>
  <c r="M166" i="2"/>
  <c r="T165" i="2"/>
  <c r="U165" i="2" s="1"/>
  <c r="M165" i="2"/>
  <c r="M164" i="2"/>
  <c r="H164" i="2"/>
  <c r="T164" i="2" s="1"/>
  <c r="U164" i="2" s="1"/>
  <c r="M163" i="2"/>
  <c r="H163" i="2"/>
  <c r="T163" i="2" s="1"/>
  <c r="U163" i="2" s="1"/>
  <c r="T162" i="2"/>
  <c r="U162" i="2" s="1"/>
  <c r="M162" i="2"/>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T151" i="2"/>
  <c r="U151" i="2" s="1"/>
  <c r="M151" i="2"/>
  <c r="T150" i="2"/>
  <c r="U150" i="2" s="1"/>
  <c r="M150" i="2"/>
  <c r="M149" i="2"/>
  <c r="H149" i="2"/>
  <c r="T149" i="2" s="1"/>
  <c r="U149" i="2" s="1"/>
  <c r="T148" i="2"/>
  <c r="U148" i="2" s="1"/>
  <c r="T147" i="2"/>
  <c r="U147" i="2" s="1"/>
  <c r="U146" i="2"/>
  <c r="M146" i="2"/>
  <c r="T145" i="2"/>
  <c r="U145" i="2" s="1"/>
  <c r="M145" i="2"/>
  <c r="T144" i="2"/>
  <c r="U144" i="2" s="1"/>
  <c r="M144" i="2"/>
  <c r="T142" i="2"/>
  <c r="U142" i="2" s="1"/>
  <c r="M142" i="2"/>
  <c r="T141" i="2"/>
  <c r="U141" i="2" s="1"/>
  <c r="M141" i="2"/>
  <c r="T139" i="2"/>
  <c r="U139" i="2" s="1"/>
  <c r="M139" i="2"/>
  <c r="T138" i="2"/>
  <c r="U138" i="2" s="1"/>
  <c r="M138" i="2"/>
  <c r="T135" i="2"/>
  <c r="U135" i="2" s="1"/>
  <c r="M135" i="2"/>
  <c r="H134" i="2"/>
  <c r="M133" i="2"/>
  <c r="H133" i="2"/>
  <c r="H132" i="2"/>
  <c r="M131" i="2"/>
  <c r="H131" i="2"/>
  <c r="M130" i="2"/>
  <c r="H130" i="2"/>
  <c r="T130" i="2" s="1"/>
  <c r="U130" i="2" s="1"/>
  <c r="M129" i="2"/>
  <c r="H129" i="2"/>
  <c r="T129" i="2" s="1"/>
  <c r="U129" i="2" s="1"/>
  <c r="T128" i="2"/>
  <c r="U128" i="2" s="1"/>
  <c r="M128" i="2"/>
  <c r="H127" i="2"/>
  <c r="H126" i="2"/>
  <c r="M125" i="2"/>
  <c r="H125" i="2"/>
  <c r="T123" i="2"/>
  <c r="U123" i="2" s="1"/>
  <c r="M123" i="2"/>
  <c r="T120" i="2"/>
  <c r="U120" i="2" s="1"/>
  <c r="M120" i="2"/>
  <c r="T119" i="2"/>
  <c r="U119" i="2" s="1"/>
  <c r="M119" i="2"/>
  <c r="T118" i="2"/>
  <c r="U118" i="2" s="1"/>
  <c r="M118" i="2"/>
  <c r="T117" i="2"/>
  <c r="U117" i="2" s="1"/>
  <c r="M117" i="2"/>
  <c r="T116" i="2"/>
  <c r="U116" i="2" s="1"/>
  <c r="M116" i="2"/>
  <c r="T115" i="2"/>
  <c r="U115" i="2" s="1"/>
  <c r="M115" i="2"/>
  <c r="T114" i="2"/>
  <c r="U114" i="2" s="1"/>
  <c r="M114" i="2"/>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T104" i="2"/>
  <c r="U104" i="2" s="1"/>
  <c r="M104" i="2"/>
  <c r="M103" i="2"/>
  <c r="H103" i="2"/>
  <c r="T103" i="2" s="1"/>
  <c r="U103" i="2" s="1"/>
  <c r="T102" i="2"/>
  <c r="U102" i="2" s="1"/>
  <c r="M102" i="2"/>
  <c r="T101" i="2"/>
  <c r="U101" i="2" s="1"/>
  <c r="M101" i="2"/>
  <c r="T100" i="2"/>
  <c r="U100" i="2" s="1"/>
  <c r="M100" i="2"/>
  <c r="T99" i="2"/>
  <c r="U99" i="2" s="1"/>
  <c r="M99" i="2"/>
  <c r="T98" i="2"/>
  <c r="U98" i="2" s="1"/>
  <c r="M98" i="2"/>
  <c r="T97" i="2"/>
  <c r="U97" i="2" s="1"/>
  <c r="M97" i="2"/>
  <c r="T96" i="2"/>
  <c r="U96" i="2" s="1"/>
  <c r="M96" i="2"/>
  <c r="T95" i="2"/>
  <c r="U95" i="2" s="1"/>
  <c r="M95" i="2"/>
  <c r="T94" i="2"/>
  <c r="U94" i="2" s="1"/>
  <c r="M94" i="2"/>
  <c r="T93" i="2"/>
  <c r="U93" i="2" s="1"/>
  <c r="M93" i="2"/>
  <c r="M92" i="2"/>
  <c r="H92" i="2"/>
  <c r="T92" i="2" s="1"/>
  <c r="U92" i="2" s="1"/>
  <c r="T91" i="2"/>
  <c r="U91" i="2" s="1"/>
  <c r="T89" i="2"/>
  <c r="U89" i="2" s="1"/>
  <c r="M89" i="2"/>
  <c r="T88" i="2"/>
  <c r="U88" i="2" s="1"/>
  <c r="M88" i="2"/>
  <c r="T87" i="2"/>
  <c r="U87" i="2" s="1"/>
  <c r="M87" i="2"/>
  <c r="T86" i="2"/>
  <c r="U86" i="2" s="1"/>
  <c r="M86" i="2"/>
  <c r="T85" i="2"/>
  <c r="U85" i="2" s="1"/>
  <c r="M85" i="2"/>
  <c r="T84" i="2"/>
  <c r="U84" i="2" s="1"/>
  <c r="M84" i="2"/>
  <c r="T83" i="2"/>
  <c r="U83" i="2" s="1"/>
  <c r="M83" i="2"/>
  <c r="T82" i="2"/>
  <c r="U82" i="2" s="1"/>
  <c r="M82" i="2"/>
  <c r="M81" i="2"/>
  <c r="H81" i="2"/>
  <c r="T81" i="2" s="1"/>
  <c r="U81" i="2" s="1"/>
  <c r="T80" i="2"/>
  <c r="U80" i="2" s="1"/>
  <c r="M80" i="2"/>
  <c r="T79" i="2"/>
  <c r="U79" i="2" s="1"/>
  <c r="M79" i="2"/>
  <c r="T78" i="2"/>
  <c r="U78" i="2" s="1"/>
  <c r="M78" i="2"/>
  <c r="T77" i="2"/>
  <c r="U77" i="2" s="1"/>
  <c r="M77" i="2"/>
  <c r="T76" i="2"/>
  <c r="U76" i="2" s="1"/>
  <c r="M76" i="2"/>
  <c r="T75" i="2"/>
  <c r="U75" i="2" s="1"/>
  <c r="M75" i="2"/>
  <c r="T74" i="2"/>
  <c r="U74" i="2" s="1"/>
  <c r="M74" i="2"/>
  <c r="T73" i="2"/>
  <c r="U73" i="2" s="1"/>
  <c r="M73" i="2"/>
  <c r="U72" i="2"/>
  <c r="T71" i="2"/>
  <c r="U71" i="2" s="1"/>
  <c r="M71" i="2"/>
  <c r="M72" i="2" s="1"/>
  <c r="T70" i="2"/>
  <c r="U70" i="2" s="1"/>
  <c r="M70" i="2"/>
  <c r="M69" i="2"/>
  <c r="H69" i="2"/>
  <c r="T69" i="2" s="1"/>
  <c r="U69" i="2" s="1"/>
  <c r="T68" i="2"/>
  <c r="U68" i="2" s="1"/>
  <c r="M67" i="2"/>
  <c r="H67" i="2"/>
  <c r="T67" i="2" s="1"/>
  <c r="U67" i="2" s="1"/>
  <c r="M66" i="2"/>
  <c r="T66" i="2"/>
  <c r="U66" i="2" s="1"/>
  <c r="M65" i="2"/>
  <c r="H65" i="2"/>
  <c r="T65" i="2" s="1"/>
  <c r="U65" i="2" s="1"/>
  <c r="H64" i="2"/>
  <c r="T64" i="2" s="1"/>
  <c r="U64" i="2" s="1"/>
  <c r="M63" i="2"/>
  <c r="H63" i="2"/>
  <c r="T63" i="2" s="1"/>
  <c r="U63" i="2" s="1"/>
  <c r="T62" i="2"/>
  <c r="U62" i="2" s="1"/>
  <c r="M62" i="2"/>
  <c r="M59" i="2"/>
  <c r="T58" i="2"/>
  <c r="U58" i="2" s="1"/>
  <c r="M58" i="2"/>
  <c r="T57" i="2"/>
  <c r="U57" i="2" s="1"/>
  <c r="M57" i="2"/>
  <c r="T56" i="2"/>
  <c r="U56" i="2" s="1"/>
  <c r="M56" i="2"/>
  <c r="T55" i="2"/>
  <c r="U55" i="2" s="1"/>
  <c r="M55" i="2"/>
  <c r="M54" i="2"/>
  <c r="H54" i="2"/>
  <c r="T54" i="2" s="1"/>
  <c r="U54" i="2" s="1"/>
  <c r="T53" i="2"/>
  <c r="U53" i="2" s="1"/>
  <c r="M53" i="2"/>
  <c r="T52" i="2"/>
  <c r="U52" i="2" s="1"/>
  <c r="M52" i="2"/>
  <c r="T51" i="2"/>
  <c r="U51" i="2" s="1"/>
  <c r="M51" i="2"/>
  <c r="T50" i="2"/>
  <c r="U50" i="2" s="1"/>
  <c r="M50" i="2"/>
  <c r="M49" i="2"/>
  <c r="H49" i="2"/>
  <c r="T49" i="2" s="1"/>
  <c r="U49" i="2" s="1"/>
  <c r="T48" i="2"/>
  <c r="U48" i="2" s="1"/>
  <c r="M48" i="2"/>
  <c r="T47" i="2"/>
  <c r="U47" i="2" s="1"/>
  <c r="M47" i="2"/>
  <c r="T46" i="2"/>
  <c r="U46" i="2" s="1"/>
  <c r="M46" i="2"/>
  <c r="T45" i="2"/>
  <c r="U45" i="2" s="1"/>
  <c r="M45" i="2"/>
  <c r="M44" i="2"/>
  <c r="H44" i="2"/>
  <c r="T44" i="2" s="1"/>
  <c r="U44" i="2" s="1"/>
  <c r="T43" i="2"/>
  <c r="U43" i="2" s="1"/>
  <c r="M43" i="2"/>
  <c r="M42" i="2"/>
  <c r="H42" i="2"/>
  <c r="T42" i="2" s="1"/>
  <c r="U42" i="2" s="1"/>
  <c r="T41" i="2"/>
  <c r="U41" i="2" s="1"/>
  <c r="M41" i="2"/>
  <c r="T40" i="2"/>
  <c r="U40" i="2" s="1"/>
  <c r="M40" i="2"/>
  <c r="M39" i="2"/>
  <c r="H39" i="2"/>
  <c r="T39" i="2" s="1"/>
  <c r="U39" i="2" s="1"/>
  <c r="T38" i="2"/>
  <c r="U38" i="2" s="1"/>
  <c r="M38" i="2"/>
  <c r="M37" i="2"/>
  <c r="H37" i="2"/>
  <c r="T37" i="2" s="1"/>
  <c r="U37" i="2" s="1"/>
  <c r="T36" i="2"/>
  <c r="U36" i="2" s="1"/>
  <c r="M36" i="2"/>
  <c r="M35" i="2"/>
  <c r="H35" i="2"/>
  <c r="T35" i="2" s="1"/>
  <c r="U35" i="2" s="1"/>
  <c r="M34" i="2"/>
  <c r="H34" i="2"/>
  <c r="T34" i="2" s="1"/>
  <c r="U34" i="2" s="1"/>
  <c r="M33" i="2"/>
  <c r="H33" i="2"/>
  <c r="T33" i="2" s="1"/>
  <c r="U33" i="2" s="1"/>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M22" i="2"/>
  <c r="H22" i="2"/>
  <c r="T22" i="2" s="1"/>
  <c r="U22" i="2" s="1"/>
  <c r="T21" i="2"/>
  <c r="U21" i="2" s="1"/>
  <c r="M21" i="2"/>
  <c r="T20" i="2"/>
  <c r="U20" i="2" s="1"/>
  <c r="M20" i="2"/>
  <c r="T19" i="2"/>
  <c r="U19" i="2" s="1"/>
  <c r="M19" i="2"/>
  <c r="T18" i="2"/>
  <c r="U18" i="2" s="1"/>
  <c r="M18" i="2"/>
  <c r="T17" i="2"/>
  <c r="U17" i="2" s="1"/>
  <c r="M17" i="2"/>
  <c r="T133" i="2" l="1"/>
  <c r="U133" i="2" s="1"/>
  <c r="T131" i="2"/>
  <c r="U131" i="2" s="1"/>
  <c r="T125" i="2"/>
  <c r="U12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H64" authorId="1" shapeId="0" xr:uid="{686101F9-66E1-4D30-8FBB-E9BE14EEAD86}">
      <text>
        <r>
          <rPr>
            <b/>
            <sz val="9"/>
            <color indexed="81"/>
            <rFont val="Tahoma"/>
            <family val="2"/>
          </rPr>
          <t>CLAUDIA MARCELA HERNANDEZ REYES:</t>
        </r>
        <r>
          <rPr>
            <sz val="9"/>
            <color indexed="81"/>
            <rFont val="Tahoma"/>
            <family val="2"/>
          </rPr>
          <t xml:space="preserve">
CDP 218 RP 493</t>
        </r>
      </text>
    </comment>
    <comment ref="H65" authorId="1" shapeId="0" xr:uid="{B5265D6A-EC6A-44F7-B76A-1CFBF390C6C3}">
      <text>
        <r>
          <rPr>
            <b/>
            <sz val="9"/>
            <color indexed="81"/>
            <rFont val="Tahoma"/>
            <family val="2"/>
          </rPr>
          <t>CLAUDIA MARCELA HERNANDEZ REYES:</t>
        </r>
        <r>
          <rPr>
            <sz val="9"/>
            <color indexed="81"/>
            <rFont val="Tahoma"/>
            <family val="2"/>
          </rPr>
          <t xml:space="preserve">
CDP 217 Y RP 492</t>
        </r>
      </text>
    </comment>
    <comment ref="H67" authorId="1" shapeId="0" xr:uid="{0C16858F-8012-41D3-B347-6EC52F0FE82B}">
      <text>
        <r>
          <rPr>
            <b/>
            <sz val="9"/>
            <color indexed="81"/>
            <rFont val="Tahoma"/>
            <family val="2"/>
          </rPr>
          <t>CLAUDIA MARCELA HERNANDEZ REYES:</t>
        </r>
        <r>
          <rPr>
            <sz val="9"/>
            <color indexed="81"/>
            <rFont val="Tahoma"/>
            <family val="2"/>
          </rPr>
          <t xml:space="preserve">
CDP 216 y RP 353</t>
        </r>
      </text>
    </comment>
    <comment ref="H68" authorId="1" shapeId="0" xr:uid="{0CA74E1D-B00B-4393-9B0B-F2B4717656CF}">
      <text>
        <r>
          <rPr>
            <b/>
            <sz val="9"/>
            <color indexed="81"/>
            <rFont val="Tahoma"/>
            <family val="2"/>
          </rPr>
          <t>CLAUDIA MARCELA HERNANDEZ REYES:</t>
        </r>
        <r>
          <rPr>
            <sz val="9"/>
            <color indexed="81"/>
            <rFont val="Tahoma"/>
            <family val="2"/>
          </rPr>
          <t xml:space="preserve">
CDP 216 y RP 353</t>
        </r>
      </text>
    </comment>
    <comment ref="E91"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6"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7"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5"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T131" authorId="3" shapeId="0" xr:uid="{F94E51EE-E7EE-43E4-A291-1AC20FBEE01C}">
      <text>
        <r>
          <rPr>
            <b/>
            <sz val="9"/>
            <color indexed="81"/>
            <rFont val="Tahoma"/>
            <family val="2"/>
          </rPr>
          <t xml:space="preserve">CTO 820 DE 2025 EJECUTADO
$ 118.830.947 </t>
        </r>
      </text>
    </comment>
    <comment ref="U131" authorId="3" shapeId="0" xr:uid="{1D2961E7-7C67-4CE3-907C-4B24FFEF2DCB}">
      <text>
        <r>
          <rPr>
            <b/>
            <sz val="9"/>
            <color indexed="81"/>
            <rFont val="Tahoma"/>
            <family val="2"/>
          </rPr>
          <t xml:space="preserve">CTO 820 DE 2025 EJECUTADO
$ 118.830.947 </t>
        </r>
      </text>
    </comment>
    <comment ref="L140"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4"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3"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4"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08"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3"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4"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5"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6"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3"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4"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40"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5"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61"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5"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7"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68"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301"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09"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 ref="H317" authorId="1" shapeId="0" xr:uid="{DF01C4A4-BF26-4A18-80D3-0602D8845E6F}">
      <text>
        <r>
          <rPr>
            <b/>
            <sz val="9"/>
            <color indexed="81"/>
            <rFont val="Tahoma"/>
            <family val="2"/>
          </rPr>
          <t>CLAUDIA MARCELA HERNANDEZ REYES:</t>
        </r>
        <r>
          <rPr>
            <sz val="9"/>
            <color indexed="81"/>
            <rFont val="Tahoma"/>
            <family val="2"/>
          </rPr>
          <t xml:space="preserve">
CDP 411 y RP 419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7E06C858-38C7-4CD9-A9E4-284737AD0128}">
      <text>
        <r>
          <rPr>
            <sz val="9"/>
            <color indexed="81"/>
            <rFont val="Tahoma"/>
            <family val="2"/>
          </rPr>
          <t xml:space="preserve">
SI: Modificación
NUEVO: Agregar ITEM
ELIMINAR</t>
        </r>
      </text>
    </comment>
  </commentList>
</comments>
</file>

<file path=xl/sharedStrings.xml><?xml version="1.0" encoding="utf-8"?>
<sst xmlns="http://schemas.openxmlformats.org/spreadsheetml/2006/main" count="9389" uniqueCount="876">
  <si>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</si>
  <si>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</si>
  <si>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</si>
  <si>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</si>
  <si>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</si>
  <si>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</si>
  <si>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</si>
  <si>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</si>
  <si>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</si>
  <si>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</si>
  <si>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</si>
  <si>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</si>
  <si>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</si>
  <si>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</si>
  <si>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</si>
  <si>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</si>
  <si>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</si>
  <si>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</si>
  <si>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</si>
  <si>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</si>
  <si>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</si>
  <si>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</si>
  <si>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</si>
  <si>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</si>
  <si>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</si>
  <si>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</si>
  <si>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</si>
  <si>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</si>
  <si>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</si>
  <si>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</si>
  <si>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</si>
  <si>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</si>
  <si>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</si>
  <si>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</si>
  <si>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</si>
  <si>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</si>
  <si>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</si>
  <si>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</si>
  <si>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</si>
  <si>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</si>
  <si>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</si>
  <si>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</si>
  <si>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</si>
  <si>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</si>
  <si>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</si>
  <si>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</si>
  <si>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</si>
  <si>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</si>
  <si>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</si>
  <si>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</si>
  <si>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</si>
  <si>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</si>
  <si>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</si>
  <si>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</si>
  <si>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</si>
  <si>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</si>
  <si>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</si>
  <si>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</si>
  <si>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</si>
  <si>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</si>
  <si>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</si>
  <si>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</si>
  <si>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</si>
  <si>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</si>
  <si>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</si>
  <si>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</si>
  <si>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</si>
  <si>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</si>
  <si>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</si>
  <si>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</si>
  <si>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</si>
  <si>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</si>
  <si>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</si>
  <si>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</si>
  <si>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</si>
  <si>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</si>
  <si>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</si>
  <si>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</si>
  <si>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</si>
  <si>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</si>
  <si>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</si>
  <si>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</si>
  <si>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</si>
  <si>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</si>
  <si>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</si>
  <si>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</si>
  <si>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</si>
  <si>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</si>
  <si>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</si>
  <si>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</si>
  <si>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</si>
  <si>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</si>
  <si>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</si>
  <si>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</si>
  <si>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</si>
  <si>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</si>
  <si>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</si>
  <si>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</si>
  <si>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</si>
  <si>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</si>
  <si>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</si>
  <si>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</si>
  <si>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</si>
  <si>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</si>
  <si>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</si>
  <si>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</si>
  <si>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</si>
  <si>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</si>
  <si>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</si>
  <si>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</si>
  <si>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</si>
  <si>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</si>
  <si>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</si>
  <si>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</si>
  <si>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</si>
  <si>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</si>
  <si>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</si>
  <si>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</si>
  <si>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</si>
  <si>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</si>
  <si>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</si>
  <si>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</si>
  <si>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</si>
  <si>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</si>
  <si>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</si>
  <si>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</si>
  <si>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</si>
  <si>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</si>
  <si>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</si>
  <si>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</si>
  <si>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</si>
  <si>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</si>
  <si>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</si>
  <si>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</si>
  <si>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</si>
  <si>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</si>
  <si>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</si>
  <si>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</si>
  <si>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</si>
  <si>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</si>
  <si>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</si>
  <si>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</si>
  <si>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</si>
  <si>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</si>
  <si>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</si>
  <si>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</si>
  <si>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</si>
  <si>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</si>
  <si>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</si>
  <si>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</si>
  <si>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</si>
  <si>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</si>
  <si>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</si>
  <si>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</si>
  <si>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</si>
  <si>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</si>
  <si>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</si>
  <si>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</si>
  <si>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</si>
  <si>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</si>
  <si>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</si>
  <si>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</si>
  <si>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</si>
  <si>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</si>
  <si>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</si>
  <si>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</si>
  <si>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</si>
  <si>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</si>
  <si>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</si>
  <si>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</si>
  <si>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</si>
  <si>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</si>
  <si>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</si>
  <si>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</si>
  <si>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</si>
  <si>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</si>
  <si>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</si>
  <si>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</si>
  <si>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</si>
  <si>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</si>
  <si>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</si>
  <si>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</si>
  <si>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</si>
  <si>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</si>
  <si>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</si>
  <si>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</si>
  <si>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</si>
  <si>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</si>
  <si>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</si>
  <si>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</si>
  <si>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</si>
  <si>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</si>
  <si>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</si>
  <si>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</si>
  <si>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</si>
  <si>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</si>
  <si>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 xml:space="preserve">Amparar el pago de la cuota de sostenimiento de la Red Colombiana de Posgrados- RCP,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</si>
  <si>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</si>
  <si>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</si>
  <si>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</si>
  <si>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</si>
  <si>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</si>
  <si>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</si>
  <si>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</si>
  <si>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</si>
  <si>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</si>
  <si>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</si>
  <si>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</si>
  <si>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</si>
  <si>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</si>
  <si>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</si>
  <si>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</si>
  <si>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</si>
  <si>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</si>
  <si>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</si>
  <si>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</si>
  <si>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</si>
  <si>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</si>
  <si>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</si>
  <si>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</si>
  <si>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</si>
  <si>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</si>
  <si>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</si>
  <si>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</si>
  <si>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</si>
  <si>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</si>
  <si>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</si>
  <si>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</si>
  <si>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</si>
  <si>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</si>
  <si>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</si>
  <si>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</si>
  <si>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</si>
  <si>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</si>
  <si>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</si>
  <si>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</si>
  <si>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</si>
  <si>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</si>
  <si>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</si>
  <si>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</si>
  <si>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</si>
  <si>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</si>
  <si>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</si>
  <si>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</si>
  <si>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</si>
  <si>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</si>
  <si>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</si>
  <si>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</si>
  <si>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</si>
  <si>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</si>
  <si>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</si>
  <si>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</si>
  <si>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</si>
  <si>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</si>
  <si>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</si>
  <si>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</si>
  <si>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</si>
  <si>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</si>
  <si>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</si>
  <si>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</si>
  <si>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</si>
  <si>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</si>
  <si>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</si>
  <si>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</si>
  <si>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</si>
  <si>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</si>
  <si>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</si>
  <si>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</si>
  <si>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</si>
  <si>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</si>
  <si>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</si>
  <si>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</si>
  <si>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</si>
  <si>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</si>
  <si>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</si>
  <si>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</si>
  <si>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</si>
  <si>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</si>
  <si>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</si>
  <si>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</si>
  <si>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</si>
  <si>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</si>
  <si>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</si>
  <si>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</si>
  <si>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</si>
  <si>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</si>
  <si>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</si>
  <si>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</si>
  <si>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</si>
  <si>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</si>
  <si>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</si>
  <si>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</si>
  <si>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</si>
  <si>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</si>
  <si>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</si>
  <si>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</si>
  <si>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</si>
  <si>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</si>
  <si>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</si>
  <si>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</si>
  <si>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</si>
  <si>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</si>
  <si>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</si>
  <si>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</si>
  <si>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</si>
  <si>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</si>
  <si>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</si>
  <si>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</si>
  <si>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</si>
  <si>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</si>
  <si>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</si>
  <si>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</si>
  <si>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</si>
  <si>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</si>
  <si>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</si>
  <si>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</si>
  <si>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</si>
  <si>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</si>
  <si>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</si>
  <si>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</si>
  <si>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</si>
  <si>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</si>
  <si>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</si>
  <si>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</si>
  <si>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</si>
  <si>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</si>
  <si>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</si>
  <si>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</si>
  <si>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</si>
  <si>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</si>
  <si>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</si>
  <si>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</si>
  <si>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</si>
  <si>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</si>
  <si>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</si>
  <si>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</si>
  <si>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</si>
  <si>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</si>
  <si>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</si>
  <si>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</si>
  <si>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</si>
  <si>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</si>
  <si>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</si>
  <si>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</si>
  <si>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</si>
  <si>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</si>
  <si>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</si>
  <si>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</si>
  <si>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</si>
  <si>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</si>
  <si>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</si>
  <si>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</si>
  <si>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</si>
  <si>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</si>
  <si>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</si>
  <si>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</si>
  <si>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</si>
  <si>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</si>
  <si>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</si>
  <si>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</si>
  <si>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</si>
  <si>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</si>
  <si>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</si>
  <si>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</si>
  <si>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</si>
  <si>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</si>
  <si>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</si>
  <si>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</si>
  <si>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</si>
  <si>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</si>
  <si>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</si>
  <si>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</si>
  <si>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</si>
  <si>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</si>
  <si>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</si>
  <si>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</si>
  <si>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</si>
  <si>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</si>
  <si>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</si>
  <si>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</si>
  <si>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</si>
  <si>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</si>
  <si>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</si>
  <si>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</si>
  <si>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</si>
  <si>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</si>
  <si>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</si>
  <si>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</si>
  <si>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</si>
  <si>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</si>
  <si>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</si>
  <si>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</si>
  <si>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</si>
  <si>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</si>
  <si>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</si>
  <si>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</si>
  <si>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</si>
  <si>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</si>
  <si>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</si>
  <si>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</si>
  <si>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</si>
  <si>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</si>
  <si>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</si>
  <si>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</si>
  <si>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</si>
  <si>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</si>
  <si>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</si>
  <si>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</si>
  <si>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</si>
  <si>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</si>
  <si>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</si>
  <si>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</si>
  <si>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</si>
  <si>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</si>
  <si>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</si>
  <si>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</si>
  <si>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</si>
  <si>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</si>
  <si>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</si>
  <si>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</si>
  <si>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</si>
  <si>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</si>
  <si>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</si>
  <si>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</si>
  <si>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</si>
  <si>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</si>
  <si>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</si>
  <si>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</si>
  <si>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</si>
  <si>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</si>
  <si>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</si>
  <si>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</si>
  <si>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</si>
  <si>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</si>
  <si>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</si>
  <si>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</si>
  <si>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</si>
  <si>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</si>
  <si>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</si>
  <si>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</si>
  <si>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</si>
  <si>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</si>
  <si>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</si>
  <si>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</si>
  <si>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</si>
  <si>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</si>
  <si>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</si>
  <si>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</si>
  <si>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</si>
  <si>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</si>
  <si>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</si>
  <si>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</si>
  <si>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</si>
  <si>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</si>
  <si>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</si>
  <si>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</si>
  <si>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</si>
  <si>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</si>
  <si>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</si>
  <si>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</si>
  <si>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</si>
  <si>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</si>
  <si>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</si>
  <si>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</si>
  <si>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</si>
  <si>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</si>
  <si>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</si>
  <si>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</si>
  <si>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</si>
  <si>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</si>
  <si>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</si>
  <si>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</si>
  <si>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</si>
  <si>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</si>
  <si>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</si>
  <si>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</si>
  <si>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</si>
  <si>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</si>
  <si>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</si>
  <si>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</si>
  <si>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</si>
  <si>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</si>
  <si>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</si>
  <si>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</si>
  <si>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</si>
  <si>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</si>
  <si>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</si>
  <si>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</si>
  <si>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</si>
  <si>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</si>
  <si>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</si>
  <si>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</si>
  <si>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</si>
  <si>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</si>
  <si>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</si>
  <si>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</si>
  <si>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</si>
  <si>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</si>
  <si>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</si>
  <si>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</si>
  <si>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</si>
  <si>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</si>
  <si>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</si>
  <si>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</si>
  <si>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</si>
  <si>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</si>
  <si>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</si>
  <si>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</si>
  <si>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</si>
  <si>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</si>
  <si>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</si>
  <si>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</si>
  <si>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</si>
  <si>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</si>
  <si>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</si>
  <si>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</si>
  <si>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</si>
  <si>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</si>
  <si>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</si>
  <si>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</si>
  <si>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</si>
  <si>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</si>
  <si>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</si>
  <si>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</si>
  <si>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</si>
  <si>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</si>
  <si>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</si>
  <si>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</si>
  <si>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</si>
  <si>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</si>
  <si>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</si>
  <si>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</si>
  <si>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</si>
  <si>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</si>
  <si>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</si>
  <si>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</si>
  <si>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</si>
  <si>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</si>
  <si>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</si>
  <si>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</si>
  <si>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</si>
  <si>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</si>
  <si>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</si>
  <si>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</si>
  <si>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</si>
  <si>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</si>
  <si>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</si>
  <si>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</si>
  <si>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</si>
  <si>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</si>
  <si>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</si>
  <si>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</si>
  <si>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</si>
  <si>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</si>
  <si>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</si>
  <si>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</si>
  <si>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</si>
  <si>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</si>
  <si>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</si>
  <si>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</si>
  <si>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</si>
  <si>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</si>
  <si>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</si>
  <si>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</si>
  <si>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</si>
  <si>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</si>
  <si>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</si>
  <si>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</si>
  <si>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</si>
  <si>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</si>
  <si>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</si>
  <si>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</si>
  <si>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</si>
  <si>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</si>
  <si>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</si>
  <si>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</si>
  <si>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</si>
  <si>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</si>
  <si>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</si>
  <si>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</si>
  <si>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</si>
  <si>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</si>
  <si>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</si>
  <si>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</si>
  <si>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</si>
  <si>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</si>
  <si>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</si>
  <si>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</si>
  <si>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</si>
  <si>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</si>
  <si>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</si>
  <si>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</si>
  <si>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</si>
  <si>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</si>
  <si>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</si>
  <si>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</si>
  <si>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</si>
  <si>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</si>
  <si>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</si>
  <si>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</si>
  <si>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</si>
  <si>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</si>
  <si>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</si>
  <si>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</si>
  <si>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</si>
  <si>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</si>
  <si>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</si>
  <si>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</si>
  <si>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</si>
  <si>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</si>
  <si>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</si>
  <si>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</si>
  <si>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</si>
  <si>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</si>
  <si>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</si>
  <si>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</si>
  <si>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</si>
  <si>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</si>
  <si>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</si>
  <si>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</si>
  <si>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</si>
  <si>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</si>
  <si>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</si>
  <si>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</si>
  <si>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</si>
  <si>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</si>
  <si>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</si>
  <si>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</si>
  <si>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</si>
  <si>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</si>
  <si>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</si>
  <si>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</si>
  <si>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</si>
  <si>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</si>
  <si>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</si>
  <si>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</si>
  <si>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</si>
  <si>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</si>
  <si>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</si>
  <si>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</si>
  <si>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</si>
  <si>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</si>
  <si>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</si>
  <si>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</si>
  <si>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</si>
  <si>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</si>
  <si>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</si>
  <si>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</si>
  <si>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</si>
  <si>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</si>
  <si>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</si>
  <si>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</si>
  <si>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</si>
  <si>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</si>
  <si>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</si>
  <si>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</si>
  <si>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</si>
  <si>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</si>
  <si>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</si>
  <si>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</si>
  <si>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</si>
  <si>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</si>
  <si>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</si>
  <si>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</si>
  <si>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</si>
  <si>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</si>
  <si>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</si>
  <si>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</si>
  <si>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</si>
  <si>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</si>
  <si>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</si>
  <si>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</si>
  <si>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</si>
  <si>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</si>
  <si>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</si>
  <si>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</si>
  <si>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</si>
  <si>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</si>
  <si>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</si>
  <si>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</si>
  <si>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</si>
  <si>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</si>
  <si>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</si>
  <si>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</si>
  <si>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</si>
  <si>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</si>
  <si>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</si>
  <si>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</si>
  <si>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</si>
  <si>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</si>
  <si>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Si</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</si>
  <si>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</si>
  <si>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</si>
  <si>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</si>
  <si>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</si>
  <si>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</si>
  <si>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</si>
  <si>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</si>
  <si>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</si>
  <si>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</si>
  <si>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</si>
  <si>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</si>
  <si>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</si>
  <si>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</si>
  <si>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</si>
  <si>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</si>
  <si>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</si>
  <si>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</si>
  <si>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</si>
  <si>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</si>
  <si>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</si>
  <si>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</si>
  <si>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</si>
  <si>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</si>
  <si>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</si>
  <si>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</si>
  <si>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</si>
  <si>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NAIO PALOMINO</t>
  </si>
  <si>
    <t>Firma</t>
  </si>
  <si>
    <t>seis meses</t>
  </si>
  <si>
    <t>ALIANZA COLOMBOFRANCESA</t>
  </si>
  <si>
    <t>inicia</t>
  </si>
  <si>
    <t xml:space="preserve">Termina </t>
  </si>
  <si>
    <t>IDC CONSTRUCCIONES S.A.S.</t>
  </si>
  <si>
    <t>2.1.2.02.01.000</t>
  </si>
  <si>
    <t>Agricultura, Silvicultura y productos de la pesca.</t>
  </si>
  <si>
    <t>Maquinaria de informática, y sus partes, piezas y accesorios </t>
  </si>
  <si>
    <t>Minerales, electricidad, gas y agua.</t>
  </si>
  <si>
    <t>Productos alimenticios, bebidas y tabaco, textiles, prendas de vestir y productos de cuero.</t>
  </si>
  <si>
    <t>Otros bienes transportables (excepto productos metálicos, maquinaria y equipo).</t>
  </si>
  <si>
    <t>Productos metálicos y paquetes de Software</t>
  </si>
  <si>
    <t>Servicios de alojamiento; servicios de suministro de comidas y bebidas; servicios de transporte; y servicios de distribución de electricidad, gas y agua.</t>
  </si>
  <si>
    <t>Servicios prestados a las empresas y servicios de producción.</t>
  </si>
  <si>
    <t>CAJA MENOR IPN</t>
  </si>
  <si>
    <t>POA 1331 - CAJA MENOR IPN</t>
  </si>
  <si>
    <t xml:space="preserve">2.1.8.01.14 </t>
  </si>
  <si>
    <t>Transferencia Fondo de Desarrollo de la Educación superior FODESEP - Artículo 91 Ley 30 de 1992</t>
  </si>
  <si>
    <t>xxxxx</t>
  </si>
  <si>
    <t>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t>
  </si>
  <si>
    <t xml:space="preserve">2.1.2.01.01.004.01.01.04 </t>
  </si>
  <si>
    <t>Amparar el pago de los gastos de alquiler de equipos para el adecuado y correcto desarrollo de las Ceremonias de grados ordinarios 2025-2 que tendrán lugar en Compensar Av. 68.</t>
  </si>
  <si>
    <t>FUN-152</t>
  </si>
  <si>
    <t>Adición a la orden de compra no. 008 del 2026  cuyo objeto es "Adquirir equipos de comunicación para las aulas académicas y sus respectivos soportes y bases para su instalación con el fin de contribuir con el bienestar de los estudiantes del Instituto Pedagógico Nacional"</t>
  </si>
  <si>
    <t>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t>
  </si>
  <si>
    <t>Amparar el apoyo socieconómicos para la comunidad UPN, participación en la carrera Run 70 años UPN</t>
  </si>
  <si>
    <r>
      <rPr>
        <b/>
        <sz val="10"/>
        <rFont val="Arial"/>
        <family val="2"/>
      </rPr>
      <t>CÓDIGO</t>
    </r>
  </si>
  <si>
    <r>
      <rPr>
        <b/>
        <sz val="10"/>
        <rFont val="Arial"/>
        <family val="2"/>
      </rPr>
      <t>CONCEPTO DEL RECURSO</t>
    </r>
  </si>
  <si>
    <r>
      <rPr>
        <sz val="10"/>
        <rFont val="Arial MT"/>
        <family val="2"/>
      </rPr>
      <t>17</t>
    </r>
  </si>
  <si>
    <r>
      <rPr>
        <sz val="10"/>
        <rFont val="Arial MT"/>
        <family val="2"/>
      </rPr>
      <t>Recursos Estampilla Universidad Nacional y Otras Universidades</t>
    </r>
  </si>
  <si>
    <r>
      <rPr>
        <sz val="10"/>
        <rFont val="Arial MT"/>
        <family val="2"/>
      </rPr>
      <t>26</t>
    </r>
  </si>
  <si>
    <r>
      <rPr>
        <sz val="10"/>
        <rFont val="Arial MT"/>
        <family val="2"/>
      </rPr>
      <t>Recursos Estampilla Universidad Pedagógica Nacional</t>
    </r>
  </si>
  <si>
    <r>
      <rPr>
        <sz val="10"/>
        <rFont val="Arial MT"/>
        <family val="2"/>
      </rPr>
      <t>10.01</t>
    </r>
  </si>
  <si>
    <r>
      <rPr>
        <sz val="10"/>
        <rFont val="Arial MT"/>
        <family val="2"/>
      </rPr>
      <t>Aportes Funcionamiento</t>
    </r>
  </si>
  <si>
    <r>
      <rPr>
        <sz val="10"/>
        <rFont val="Arial MT"/>
        <family val="2"/>
      </rPr>
      <t>10.02</t>
    </r>
  </si>
  <si>
    <r>
      <rPr>
        <sz val="10"/>
        <rFont val="Arial MT"/>
        <family val="2"/>
      </rPr>
      <t>Aportes Inversión</t>
    </r>
  </si>
  <si>
    <r>
      <rPr>
        <sz val="10"/>
        <rFont val="Arial MT"/>
        <family val="2"/>
      </rPr>
      <t>10.03</t>
    </r>
  </si>
  <si>
    <r>
      <rPr>
        <sz val="10"/>
        <rFont val="Arial MT"/>
        <family val="2"/>
      </rPr>
      <t>Inversión PFC</t>
    </r>
  </si>
  <si>
    <r>
      <rPr>
        <sz val="10"/>
        <rFont val="Arial MT"/>
        <family val="2"/>
      </rPr>
      <t>10.05</t>
    </r>
  </si>
  <si>
    <r>
      <rPr>
        <sz val="10"/>
        <rFont val="Arial MT"/>
        <family val="2"/>
      </rPr>
      <t>Excedentes de Cooperativas Nación</t>
    </r>
  </si>
  <si>
    <r>
      <rPr>
        <sz val="10"/>
        <rFont val="Arial MT"/>
        <family val="2"/>
      </rPr>
      <t>10.06</t>
    </r>
  </si>
  <si>
    <r>
      <rPr>
        <sz val="10"/>
        <rFont val="Arial MT"/>
        <family val="2"/>
      </rPr>
      <t>Aportes Nación Inversión Infraestructura</t>
    </r>
  </si>
  <si>
    <r>
      <rPr>
        <sz val="10"/>
        <rFont val="Arial MT"/>
        <family val="2"/>
      </rPr>
      <t>10.08</t>
    </r>
  </si>
  <si>
    <r>
      <rPr>
        <sz val="10"/>
        <rFont val="Arial MT"/>
        <family val="2"/>
      </rPr>
      <t>Recuperación votaciones</t>
    </r>
  </si>
  <si>
    <r>
      <rPr>
        <sz val="10"/>
        <rFont val="Arial MT"/>
        <family val="2"/>
      </rPr>
      <t>10.09</t>
    </r>
  </si>
  <si>
    <r>
      <rPr>
        <sz val="10"/>
        <rFont val="Arial MT"/>
        <family val="2"/>
      </rPr>
      <t>CESU</t>
    </r>
  </si>
  <si>
    <r>
      <rPr>
        <sz val="10"/>
        <rFont val="Arial MT"/>
        <family val="2"/>
      </rPr>
      <t>10.10</t>
    </r>
  </si>
  <si>
    <r>
      <rPr>
        <sz val="10"/>
        <rFont val="Arial MT"/>
        <family val="2"/>
      </rPr>
      <t>Plan Integral de Cobertura (PIC)</t>
    </r>
  </si>
  <si>
    <r>
      <rPr>
        <sz val="10"/>
        <rFont val="Arial MT"/>
        <family val="2"/>
      </rPr>
      <t>10.12</t>
    </r>
  </si>
  <si>
    <r>
      <rPr>
        <sz val="10"/>
        <rFont val="Arial MT"/>
        <family val="2"/>
      </rPr>
      <t>Devolución IVA - Instituciones de Educación Superior</t>
    </r>
  </si>
  <si>
    <r>
      <rPr>
        <sz val="10"/>
        <rFont val="Arial MT"/>
        <family val="2"/>
      </rPr>
      <t>10.17</t>
    </r>
  </si>
  <si>
    <r>
      <rPr>
        <sz val="10"/>
        <rFont val="Arial MT"/>
        <family val="2"/>
      </rPr>
      <t>Aportes funcionamiento - IPN</t>
    </r>
  </si>
  <si>
    <r>
      <rPr>
        <sz val="10"/>
        <rFont val="Arial MT"/>
        <family val="2"/>
      </rPr>
      <t>10.18</t>
    </r>
  </si>
  <si>
    <r>
      <rPr>
        <sz val="10"/>
        <rFont val="Arial MT"/>
        <family val="2"/>
      </rPr>
      <t>Inversión Plan Fomento Bienestar PFB</t>
    </r>
  </si>
  <si>
    <r>
      <rPr>
        <sz val="10"/>
        <rFont val="Arial MT"/>
        <family val="2"/>
      </rPr>
      <t>10.19</t>
    </r>
  </si>
  <si>
    <r>
      <rPr>
        <sz val="10"/>
        <rFont val="Arial MT"/>
        <family val="2"/>
      </rPr>
      <t>Aportes Nación PIC-Territorial</t>
    </r>
  </si>
  <si>
    <r>
      <rPr>
        <sz val="10"/>
        <rFont val="Arial MT"/>
        <family val="2"/>
      </rPr>
      <t>10.21</t>
    </r>
  </si>
  <si>
    <r>
      <rPr>
        <sz val="10"/>
        <rFont val="Arial MT"/>
        <family val="2"/>
      </rPr>
      <t>Aportes Nación Formalización</t>
    </r>
  </si>
  <si>
    <r>
      <rPr>
        <sz val="10"/>
        <rFont val="Arial MT"/>
        <family val="2"/>
      </rPr>
      <t>10.22</t>
    </r>
  </si>
  <si>
    <r>
      <rPr>
        <sz val="10"/>
        <rFont val="Arial MT"/>
        <family val="2"/>
      </rPr>
      <t>Matrículas Pregrado-Política de Gratuidad</t>
    </r>
  </si>
  <si>
    <r>
      <rPr>
        <sz val="10"/>
        <rFont val="Arial MT"/>
        <family val="2"/>
      </rPr>
      <t>20.01</t>
    </r>
  </si>
  <si>
    <r>
      <rPr>
        <sz val="10"/>
        <rFont val="Arial MT"/>
        <family val="2"/>
      </rPr>
      <t>Recursos Propios</t>
    </r>
  </si>
  <si>
    <r>
      <rPr>
        <sz val="10"/>
        <rFont val="Arial MT"/>
        <family val="2"/>
      </rPr>
      <t>20.02</t>
    </r>
  </si>
  <si>
    <r>
      <rPr>
        <sz val="10"/>
        <rFont val="Arial MT"/>
        <family val="2"/>
      </rPr>
      <t>Servicios de Asesorías</t>
    </r>
  </si>
  <si>
    <r>
      <rPr>
        <sz val="10"/>
        <rFont val="Arial MT"/>
        <family val="2"/>
      </rPr>
      <t>20.03</t>
    </r>
  </si>
  <si>
    <r>
      <rPr>
        <sz val="10"/>
        <rFont val="Arial MT"/>
        <family val="2"/>
      </rPr>
      <t>Servicios de Extensión</t>
    </r>
  </si>
  <si>
    <r>
      <rPr>
        <sz val="10"/>
        <rFont val="Arial MT"/>
        <family val="2"/>
      </rPr>
      <t>20.04</t>
    </r>
  </si>
  <si>
    <r>
      <rPr>
        <sz val="10"/>
        <rFont val="Arial MT"/>
        <family val="2"/>
      </rPr>
      <t>Aportes de Otras Entidades</t>
    </r>
  </si>
  <si>
    <r>
      <rPr>
        <sz val="10"/>
        <rFont val="Arial MT"/>
        <family val="2"/>
      </rPr>
      <t>20.07</t>
    </r>
  </si>
  <si>
    <r>
      <rPr>
        <sz val="10"/>
        <rFont val="Arial MT"/>
        <family val="2"/>
      </rPr>
      <t>Aportes de Otras Entidades-Bogotá</t>
    </r>
  </si>
  <si>
    <r>
      <rPr>
        <sz val="10"/>
        <rFont val="Arial MT"/>
        <family val="2"/>
      </rPr>
      <t>20.11</t>
    </r>
  </si>
  <si>
    <r>
      <rPr>
        <sz val="10"/>
        <rFont val="Arial MT"/>
        <family val="2"/>
      </rPr>
      <t>Recursos Propios Atenea JE 3</t>
    </r>
  </si>
  <si>
    <r>
      <rPr>
        <sz val="10"/>
        <rFont val="Arial MT"/>
        <family val="2"/>
      </rPr>
      <t>20.12</t>
    </r>
  </si>
  <si>
    <r>
      <rPr>
        <sz val="10"/>
        <rFont val="Arial MT"/>
        <family val="2"/>
      </rPr>
      <t>Recursos Propios Atenea JE 4</t>
    </r>
  </si>
  <si>
    <r>
      <rPr>
        <sz val="10"/>
        <rFont val="Arial MT"/>
        <family val="2"/>
      </rPr>
      <t>Recursos del Balance – Recursos Nación funcionamiento</t>
    </r>
  </si>
  <si>
    <r>
      <rPr>
        <sz val="10"/>
        <rFont val="Arial MT"/>
        <family val="2"/>
      </rPr>
      <t>Recursos del Balance - Recursos Nación Inversión</t>
    </r>
  </si>
  <si>
    <r>
      <rPr>
        <sz val="10"/>
        <rFont val="Arial MT"/>
        <family val="2"/>
      </rPr>
      <t>Rendimientos Financieros - Recursos Nación</t>
    </r>
  </si>
  <si>
    <r>
      <rPr>
        <sz val="10"/>
        <rFont val="Arial MT"/>
        <family val="2"/>
      </rPr>
      <t>Recursos del balance Plan de Fomento a la Calidad</t>
    </r>
  </si>
  <si>
    <r>
      <rPr>
        <sz val="10"/>
        <rFont val="Arial MT"/>
        <family val="2"/>
      </rPr>
      <t>Rendimientos recursos Plan de Fomento a la Calidad</t>
    </r>
  </si>
  <si>
    <r>
      <rPr>
        <sz val="10"/>
        <rFont val="Arial MT"/>
        <family val="2"/>
      </rPr>
      <t>Rendimientos Financieros Nación - Excedentes Cooperativas MEN</t>
    </r>
  </si>
  <si>
    <r>
      <rPr>
        <sz val="10"/>
        <rFont val="Arial MT"/>
        <family val="2"/>
      </rPr>
      <t>Rendimientos Recursos Nación Inversión</t>
    </r>
  </si>
  <si>
    <r>
      <rPr>
        <sz val="10"/>
        <rFont val="Arial MT"/>
        <family val="2"/>
      </rPr>
      <t>Recursos del Balance - Devolución IVA</t>
    </r>
  </si>
  <si>
    <r>
      <rPr>
        <sz val="10"/>
        <rFont val="Arial MT"/>
        <family val="2"/>
      </rPr>
      <t>Rendimientos Financieros - Aportes Funcionamiento IPN-UPN</t>
    </r>
  </si>
  <si>
    <r>
      <rPr>
        <sz val="10"/>
        <rFont val="Arial MT"/>
        <family val="2"/>
      </rPr>
      <t>Rendimientos Financieros - Devolución IVA</t>
    </r>
  </si>
  <si>
    <r>
      <rPr>
        <sz val="10"/>
        <rFont val="Arial MT"/>
        <family val="2"/>
      </rPr>
      <t>Rendimientos Financieros Nación Inversión-Infraestructura</t>
    </r>
  </si>
  <si>
    <r>
      <rPr>
        <sz val="10"/>
        <rFont val="Arial MT"/>
        <family val="2"/>
      </rPr>
      <t>Recursos del balance Plan de formalización laboral</t>
    </r>
  </si>
  <si>
    <r>
      <rPr>
        <sz val="10"/>
        <rFont val="Arial MT"/>
        <family val="2"/>
      </rPr>
      <t>Recursos del balance Plan de Fomento de bienestar</t>
    </r>
  </si>
  <si>
    <r>
      <rPr>
        <sz val="10"/>
        <rFont val="Arial MT"/>
        <family val="2"/>
      </rPr>
      <t>Recursos del balance nación funcionamiento PIC territorial</t>
    </r>
  </si>
  <si>
    <r>
      <rPr>
        <sz val="10"/>
        <rFont val="Arial MT"/>
        <family val="2"/>
      </rPr>
      <t>21.17.01</t>
    </r>
  </si>
  <si>
    <r>
      <rPr>
        <sz val="10"/>
        <rFont val="Arial MT"/>
        <family val="2"/>
      </rPr>
      <t>Recursos del balance estampilla UNAL</t>
    </r>
  </si>
  <si>
    <r>
      <rPr>
        <sz val="10"/>
        <rFont val="Arial MT"/>
        <family val="2"/>
      </rPr>
      <t>21.17.02</t>
    </r>
  </si>
  <si>
    <r>
      <rPr>
        <sz val="10"/>
        <rFont val="Arial MT"/>
        <family val="2"/>
      </rPr>
      <t>Rendimientos Estampilla UNAL</t>
    </r>
  </si>
  <si>
    <r>
      <rPr>
        <sz val="10"/>
        <rFont val="Arial MT"/>
        <family val="2"/>
      </rPr>
      <t>21.20.01</t>
    </r>
  </si>
  <si>
    <r>
      <rPr>
        <sz val="10"/>
        <rFont val="Arial MT"/>
        <family val="2"/>
      </rPr>
      <t>Rendimientos Financieros – Recursos Propios</t>
    </r>
  </si>
  <si>
    <r>
      <rPr>
        <sz val="10"/>
        <rFont val="Arial MT"/>
        <family val="2"/>
      </rPr>
      <t>21.20.04</t>
    </r>
  </si>
  <si>
    <r>
      <rPr>
        <sz val="10"/>
        <rFont val="Arial MT"/>
        <family val="2"/>
      </rPr>
      <t>Recursos del balance aportes otras entidades</t>
    </r>
  </si>
  <si>
    <r>
      <rPr>
        <sz val="10"/>
        <rFont val="Arial MT"/>
        <family val="2"/>
      </rPr>
      <t>21.20.06</t>
    </r>
  </si>
  <si>
    <r>
      <rPr>
        <sz val="10"/>
        <rFont val="Arial MT"/>
        <family val="2"/>
      </rPr>
      <t>Recursos del balance cooperativas gestión</t>
    </r>
  </si>
  <si>
    <r>
      <rPr>
        <sz val="10"/>
        <rFont val="Arial MT"/>
        <family val="2"/>
      </rPr>
      <t>21.20.08</t>
    </r>
  </si>
  <si>
    <r>
      <rPr>
        <sz val="10"/>
        <rFont val="Arial MT"/>
        <family val="2"/>
      </rPr>
      <t>Rendimientos recursos cooperativas gestión</t>
    </r>
  </si>
  <si>
    <r>
      <rPr>
        <sz val="10"/>
        <rFont val="Arial MT"/>
        <family val="2"/>
      </rPr>
      <t>21.20.20</t>
    </r>
  </si>
  <si>
    <r>
      <rPr>
        <sz val="10"/>
        <rFont val="Arial MT"/>
        <family val="2"/>
      </rPr>
      <t>Recursos del Balance - Infraestructura, Dotación y Tecnología</t>
    </r>
  </si>
  <si>
    <r>
      <rPr>
        <sz val="10"/>
        <rFont val="Arial MT"/>
        <family val="2"/>
      </rPr>
      <t>21.26.01</t>
    </r>
  </si>
  <si>
    <r>
      <rPr>
        <sz val="10"/>
        <rFont val="Arial MT"/>
        <family val="2"/>
      </rPr>
      <t>Recursos del Balance – Estampilla UPN</t>
    </r>
  </si>
  <si>
    <r>
      <rPr>
        <sz val="10"/>
        <rFont val="Arial MT"/>
        <family val="2"/>
      </rPr>
      <t>21.26.02</t>
    </r>
  </si>
  <si>
    <r>
      <rPr>
        <sz val="10"/>
        <rFont val="Arial MT"/>
        <family val="2"/>
      </rPr>
      <t>Rendimientos Financieros – Estampilla UPN</t>
    </r>
  </si>
  <si>
    <r>
      <rPr>
        <b/>
        <sz val="10"/>
        <rFont val="Arial"/>
        <family val="2"/>
      </rPr>
      <t>Código Auxiliar</t>
    </r>
  </si>
  <si>
    <r>
      <rPr>
        <b/>
        <sz val="10"/>
        <rFont val="Arial"/>
        <family val="2"/>
      </rPr>
      <t>Nombre Auxiliar</t>
    </r>
  </si>
  <si>
    <r>
      <rPr>
        <sz val="10"/>
        <rFont val="Arial MT"/>
        <family val="2"/>
      </rPr>
      <t>Gastos de Personal</t>
    </r>
  </si>
  <si>
    <r>
      <rPr>
        <sz val="10"/>
        <rFont val="Arial MT"/>
        <family val="2"/>
      </rPr>
      <t>PIC - regionalización</t>
    </r>
  </si>
  <si>
    <r>
      <rPr>
        <sz val="10"/>
        <rFont val="Arial MT"/>
        <family val="2"/>
      </rPr>
      <t>Plan de Formalización Laboral</t>
    </r>
  </si>
  <si>
    <r>
      <rPr>
        <sz val="10"/>
        <rFont val="Arial MT"/>
        <family val="2"/>
      </rPr>
      <t>Soporte Institucional</t>
    </r>
  </si>
  <si>
    <r>
      <rPr>
        <sz val="10"/>
        <rFont val="Arial MT"/>
        <family val="2"/>
      </rPr>
      <t>Gestión Ambiental</t>
    </r>
  </si>
  <si>
    <r>
      <rPr>
        <sz val="10"/>
        <rFont val="Arial MT"/>
        <family val="2"/>
      </rPr>
      <t>Subdirección de Admisiones y Registro</t>
    </r>
  </si>
  <si>
    <r>
      <rPr>
        <sz val="10"/>
        <rFont val="Arial MT"/>
        <family val="2"/>
      </rPr>
      <t>Centro de Egresados</t>
    </r>
  </si>
  <si>
    <r>
      <rPr>
        <sz val="10"/>
        <rFont val="Arial MT"/>
        <family val="2"/>
      </rPr>
      <t>SGSI</t>
    </r>
  </si>
  <si>
    <r>
      <rPr>
        <sz val="10"/>
        <rFont val="Arial MT"/>
        <family val="2"/>
      </rPr>
      <t>Secretaría General</t>
    </r>
  </si>
  <si>
    <r>
      <rPr>
        <sz val="10"/>
        <rFont val="Arial MT"/>
        <family val="2"/>
      </rPr>
      <t>Subdirección de Recursos Educativos</t>
    </r>
  </si>
  <si>
    <r>
      <rPr>
        <sz val="10"/>
        <rFont val="Arial MT"/>
        <family val="2"/>
      </rPr>
      <t>Capacitación</t>
    </r>
  </si>
  <si>
    <r>
      <rPr>
        <sz val="10"/>
        <rFont val="Arial MT"/>
        <family val="2"/>
      </rPr>
      <t>Facultad de Bellas Artes</t>
    </r>
  </si>
  <si>
    <r>
      <rPr>
        <sz val="10"/>
        <rFont val="Arial MT"/>
        <family val="2"/>
      </rPr>
      <t>Caja Menor</t>
    </r>
  </si>
  <si>
    <r>
      <rPr>
        <sz val="10"/>
        <rFont val="Arial MT"/>
        <family val="2"/>
      </rPr>
      <t>Arrendamiento</t>
    </r>
  </si>
  <si>
    <r>
      <rPr>
        <sz val="10"/>
        <rFont val="Arial MT"/>
        <family val="2"/>
      </rPr>
      <t>Servicios públicos</t>
    </r>
  </si>
  <si>
    <r>
      <rPr>
        <sz val="10"/>
        <rFont val="Arial MT"/>
        <family val="2"/>
      </rPr>
      <t>Facultad de Ciencias y Tecnología</t>
    </r>
  </si>
  <si>
    <r>
      <rPr>
        <sz val="10"/>
        <rFont val="Arial MT"/>
        <family val="2"/>
      </rPr>
      <t>Contratistas</t>
    </r>
  </si>
  <si>
    <r>
      <rPr>
        <sz val="10"/>
        <rFont val="Arial MT"/>
        <family val="2"/>
      </rPr>
      <t>ETICT</t>
    </r>
  </si>
  <si>
    <r>
      <rPr>
        <sz val="10"/>
        <rFont val="Arial MT"/>
        <family val="2"/>
      </rPr>
      <t>Cafetería</t>
    </r>
  </si>
  <si>
    <r>
      <rPr>
        <sz val="10"/>
        <rFont val="Arial MT"/>
        <family val="2"/>
      </rPr>
      <t>Restaurante</t>
    </r>
  </si>
  <si>
    <r>
      <rPr>
        <sz val="10"/>
        <rFont val="Arial MT"/>
        <family val="2"/>
      </rPr>
      <t>Deporte</t>
    </r>
  </si>
  <si>
    <r>
      <rPr>
        <sz val="10"/>
        <rFont val="Arial MT"/>
        <family val="2"/>
      </rPr>
      <t>Cultura</t>
    </r>
  </si>
  <si>
    <r>
      <rPr>
        <sz val="10"/>
        <rFont val="Arial MT"/>
        <family val="2"/>
      </rPr>
      <t>Salud</t>
    </r>
  </si>
  <si>
    <r>
      <rPr>
        <sz val="10"/>
        <rFont val="Arial MT"/>
        <family val="2"/>
      </rPr>
      <t>Bienestar Universitario</t>
    </r>
  </si>
  <si>
    <r>
      <rPr>
        <sz val="10"/>
        <rFont val="Arial MT"/>
        <family val="2"/>
      </rPr>
      <t>Seguridad y Salud en el Trabajo</t>
    </r>
  </si>
  <si>
    <r>
      <rPr>
        <sz val="10"/>
        <rFont val="Arial MT"/>
        <family val="2"/>
      </rPr>
      <t>Asesorías</t>
    </r>
  </si>
  <si>
    <r>
      <rPr>
        <sz val="10"/>
        <rFont val="Arial MT"/>
        <family val="2"/>
      </rPr>
      <t>Extensión</t>
    </r>
  </si>
  <si>
    <r>
      <rPr>
        <sz val="10"/>
        <rFont val="Arial MT"/>
        <family val="2"/>
      </rPr>
      <t>Centro de Lenguas</t>
    </r>
  </si>
  <si>
    <r>
      <rPr>
        <sz val="10"/>
        <rFont val="Arial MT"/>
        <family val="2"/>
      </rPr>
      <t>Instituto Pedagógico Nacional</t>
    </r>
  </si>
  <si>
    <r>
      <rPr>
        <sz val="10"/>
        <rFont val="Arial MT"/>
        <family val="2"/>
      </rPr>
      <t>Emisora</t>
    </r>
  </si>
  <si>
    <r>
      <rPr>
        <sz val="10"/>
        <rFont val="Arial MT"/>
        <family val="2"/>
      </rPr>
      <t>Formación de lengua extranjera</t>
    </r>
  </si>
  <si>
    <r>
      <rPr>
        <sz val="10"/>
        <rFont val="Arial MT"/>
        <family val="2"/>
      </rPr>
      <t>Formación académica y desarrollo profesoral</t>
    </r>
  </si>
  <si>
    <r>
      <rPr>
        <sz val="10"/>
        <rFont val="Arial MT"/>
        <family val="2"/>
      </rPr>
      <t>Movilidad docente y estudiantil</t>
    </r>
  </si>
  <si>
    <r>
      <rPr>
        <sz val="10"/>
        <rFont val="Arial MT"/>
        <family val="2"/>
      </rPr>
      <t>Desarrollo de la Política de Investigación</t>
    </r>
  </si>
  <si>
    <r>
      <rPr>
        <sz val="10"/>
        <rFont val="Arial MT"/>
        <family val="2"/>
      </rPr>
      <t>Mejoramiento de la producción, circulación y apropiación social del conocimiento</t>
    </r>
  </si>
  <si>
    <r>
      <rPr>
        <sz val="10"/>
        <rFont val="Arial MT"/>
        <family val="2"/>
      </rPr>
      <t>Mejoramiento de la infraestructura tecnológica</t>
    </r>
  </si>
  <si>
    <r>
      <rPr>
        <sz val="10"/>
        <rFont val="Arial MT"/>
        <family val="2"/>
      </rPr>
      <t>Gestión de bases de datos e infraestructura bibliográfica</t>
    </r>
  </si>
  <si>
    <r>
      <rPr>
        <sz val="10"/>
        <rFont val="Arial MT"/>
        <family val="2"/>
      </rPr>
      <t>Gestión y memoria documental institucional</t>
    </r>
  </si>
  <si>
    <r>
      <rPr>
        <sz val="10"/>
        <rFont val="Arial MT"/>
        <family val="2"/>
      </rPr>
      <t>Construcción de la Facultad de Educación Física del proyecto VALMARÍA</t>
    </r>
  </si>
  <si>
    <r>
      <rPr>
        <sz val="10"/>
        <rFont val="Arial MT"/>
        <family val="2"/>
      </rPr>
      <t>Gestión y mejoramiento de la infraestructura y dotación UPN</t>
    </r>
  </si>
  <si>
    <r>
      <rPr>
        <sz val="10"/>
        <rFont val="Arial MT"/>
        <family val="2"/>
      </rPr>
      <t>Construcción y adquisición de nuevas instalaciones</t>
    </r>
  </si>
  <si>
    <r>
      <rPr>
        <sz val="10"/>
        <rFont val="Arial MT"/>
        <family val="2"/>
      </rPr>
      <t>Bienestar estudiantil integral</t>
    </r>
  </si>
  <si>
    <r>
      <rPr>
        <sz val="10"/>
        <rFont val="Arial MT"/>
        <family val="2"/>
      </rPr>
      <t>Fortalecimiento  del  acceso,  la  permanencia  y  la  calidad  de  la  educación  superior  UPN- ATENEA</t>
    </r>
  </si>
  <si>
    <t>Observación</t>
  </si>
  <si>
    <t>FUN-153</t>
  </si>
  <si>
    <t>Amparar la adición al contrato No. 1474 de 2025, cuyo objeto es: Prestar el Servicios de mantenimiento y reparación de maquinaria y otro equipo DATACENTER</t>
  </si>
  <si>
    <t>Amparar los gastos relacionados con la compra de hornos microondas para las instalaciones de Valmaría, con el propósito de garantizar el bienestar de los estudiantes de la UPN.</t>
  </si>
  <si>
    <t>PAA Versión No.18 - 2026</t>
  </si>
  <si>
    <t>Amparar el pago de los gastos de alquiler de espacios físicos para el adecuado y correcto desarrollo de las Ceremonias de grados extemporáneos 2025-2 de la Universidad Pedagógica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</si>
</sst>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 numFmtId="167" formatCode="dd\.mm\.yy;@"/>
  </numFmts>
  <fonts count="25">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
      <sz val="10"/>
      <color rgb="FFFF0000"/>
      <name val="Arial"/>
      <family val="2"/>
    </font>
    <font>
      <sz val="7"/>
      <name val="Arial"/>
      <family val="2"/>
    </font>
    <font>
      <b/>
      <sz val="10"/>
      <name val="Arial"/>
      <family val="2"/>
    </font>
    <font>
      <sz val="10"/>
      <name val="Arial MT"/>
    </font>
    <font>
      <sz val="10"/>
      <name val="Arial MT"/>
      <family val="2"/>
    </font>
    <font>
      <sz val="10"/>
      <color rgb="FF000000"/>
      <name val="Arial MT"/>
      <family val="2"/>
    </font>
  </fonts>
  <fills count="20">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s>
  <borders count="22">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64"/>
      </top>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09">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2" fillId="2" borderId="0" xfId="0" applyFont="1" applyFill="1" applyAlignment="1" applyProtection="1">
      <alignment horizontal="center" vertical="center" wrapText="1"/>
      <protection locked="0"/>
    </xf>
    <xf numFmtId="164" fontId="2" fillId="2" borderId="0" xfId="0" applyNumberFormat="1" applyFont="1" applyFill="1" applyAlignment="1">
      <alignment horizontal="center" vertical="center" wrapText="1"/>
    </xf>
    <xf numFmtId="0" fontId="15" fillId="2" borderId="0" xfId="6" applyFont="1" applyFill="1" applyBorder="1" applyAlignment="1" applyProtection="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0" fontId="5" fillId="3" borderId="17" xfId="2" applyFont="1" applyFill="1" applyBorder="1" applyAlignment="1" applyProtection="1">
      <alignment horizontal="center" vertical="center" wrapText="1"/>
    </xf>
    <xf numFmtId="0" fontId="5" fillId="6" borderId="17" xfId="2" applyFont="1" applyFill="1" applyBorder="1" applyAlignment="1" applyProtection="1">
      <alignment horizontal="center" vertical="center" wrapText="1"/>
    </xf>
    <xf numFmtId="5" fontId="0" fillId="0" borderId="0" xfId="0" applyNumberFormat="1"/>
    <xf numFmtId="5" fontId="2" fillId="10" borderId="18" xfId="1" applyNumberFormat="1" applyFont="1" applyFill="1" applyBorder="1" applyAlignment="1" applyProtection="1">
      <alignment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9" xfId="0" applyFont="1" applyFill="1" applyBorder="1" applyAlignment="1">
      <alignment horizontal="center" vertical="center" wrapText="1"/>
    </xf>
    <xf numFmtId="0" fontId="18" fillId="13" borderId="17" xfId="4" applyNumberFormat="1" applyFont="1" applyFill="1" applyBorder="1" applyAlignment="1" applyProtection="1">
      <alignment horizontal="center" vertical="center" wrapText="1"/>
    </xf>
    <xf numFmtId="0" fontId="2" fillId="13" borderId="18" xfId="4" applyNumberFormat="1" applyFont="1" applyFill="1" applyBorder="1" applyAlignment="1" applyProtection="1">
      <alignment horizontal="center" vertical="center"/>
    </xf>
    <xf numFmtId="14" fontId="0" fillId="0" borderId="17" xfId="0" applyNumberFormat="1" applyBorder="1" applyAlignment="1">
      <alignment horizontal="center" vertical="center"/>
    </xf>
    <xf numFmtId="164" fontId="0" fillId="0" borderId="17" xfId="0" applyNumberFormat="1" applyBorder="1" applyAlignment="1">
      <alignment horizontal="right" vertical="center"/>
    </xf>
    <xf numFmtId="0" fontId="19" fillId="10" borderId="17" xfId="0" applyFont="1" applyFill="1" applyBorder="1" applyAlignment="1">
      <alignment horizontal="center" vertical="center" wrapText="1"/>
    </xf>
    <xf numFmtId="0" fontId="20" fillId="14" borderId="17" xfId="0" applyFont="1" applyFill="1" applyBorder="1" applyAlignment="1">
      <alignment horizontal="center" vertical="center" wrapText="1"/>
    </xf>
    <xf numFmtId="0" fontId="20" fillId="2" borderId="17" xfId="0" applyFont="1" applyFill="1" applyBorder="1" applyAlignment="1">
      <alignment horizontal="center" vertical="center" wrapText="1"/>
    </xf>
    <xf numFmtId="5" fontId="2" fillId="0" borderId="0" xfId="0" applyNumberFormat="1" applyFont="1" applyAlignment="1">
      <alignment horizontal="center" vertical="center" wrapText="1"/>
    </xf>
    <xf numFmtId="5" fontId="2" fillId="0" borderId="0" xfId="0" applyNumberFormat="1" applyFont="1" applyAlignment="1">
      <alignment horizontal="center" wrapText="1"/>
    </xf>
    <xf numFmtId="0" fontId="21" fillId="0" borderId="17" xfId="0" applyFont="1" applyBorder="1" applyAlignment="1">
      <alignment vertical="top" wrapText="1"/>
    </xf>
    <xf numFmtId="0" fontId="22" fillId="0" borderId="17" xfId="0" applyFont="1" applyBorder="1" applyAlignment="1">
      <alignment horizontal="left" vertical="top" wrapText="1"/>
    </xf>
    <xf numFmtId="0" fontId="0" fillId="0" borderId="0" xfId="0" applyAlignment="1">
      <alignment horizontal="left"/>
    </xf>
    <xf numFmtId="0" fontId="21" fillId="0" borderId="17" xfId="0" applyFont="1" applyBorder="1" applyAlignment="1">
      <alignment horizontal="left" vertical="top" wrapText="1"/>
    </xf>
    <xf numFmtId="1" fontId="24" fillId="0" borderId="17" xfId="0" applyNumberFormat="1" applyFont="1" applyBorder="1" applyAlignment="1">
      <alignment horizontal="left" vertical="top" shrinkToFit="1"/>
    </xf>
    <xf numFmtId="0" fontId="21" fillId="0" borderId="17" xfId="0" applyFont="1" applyBorder="1" applyAlignment="1">
      <alignment horizontal="center" vertical="top" wrapText="1"/>
    </xf>
    <xf numFmtId="0" fontId="22" fillId="0" borderId="17" xfId="0" applyFont="1" applyBorder="1" applyAlignment="1">
      <alignment horizontal="center" vertical="top" wrapText="1"/>
    </xf>
    <xf numFmtId="167" fontId="24" fillId="0" borderId="17" xfId="0" applyNumberFormat="1" applyFont="1" applyBorder="1" applyAlignment="1">
      <alignment horizontal="center" vertical="top" shrinkToFit="1"/>
    </xf>
    <xf numFmtId="5" fontId="2" fillId="13" borderId="17" xfId="4" applyNumberFormat="1" applyFont="1" applyFill="1" applyBorder="1" applyAlignment="1" applyProtection="1">
      <alignment horizontal="center" vertical="center" wrapText="1"/>
    </xf>
    <xf numFmtId="0" fontId="5" fillId="3" borderId="19" xfId="2" applyFont="1" applyFill="1" applyBorder="1" applyAlignment="1" applyProtection="1">
      <alignment horizontal="center" vertical="center" wrapText="1"/>
    </xf>
    <xf numFmtId="0" fontId="20" fillId="10" borderId="17" xfId="0" applyFont="1" applyFill="1" applyBorder="1" applyAlignment="1">
      <alignment horizontal="center" vertical="center" wrapText="1"/>
    </xf>
    <xf numFmtId="0" fontId="20" fillId="12" borderId="17" xfId="0" applyFont="1" applyFill="1" applyBorder="1" applyAlignment="1">
      <alignment horizontal="center" vertical="center" wrapText="1"/>
    </xf>
    <xf numFmtId="0" fontId="2" fillId="10" borderId="17" xfId="0" applyFont="1" applyFill="1" applyBorder="1" applyAlignment="1">
      <alignment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5" fontId="2" fillId="10" borderId="17" xfId="0" applyNumberFormat="1" applyFont="1" applyFill="1" applyBorder="1" applyAlignment="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2" fillId="2" borderId="0" xfId="0" applyFont="1" applyFill="1" applyAlignment="1">
      <alignment horizontal="center" vertical="center" wrapText="1"/>
    </xf>
    <xf numFmtId="0" fontId="17" fillId="3" borderId="4"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10" borderId="18"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164" fontId="0" fillId="0" borderId="17" xfId="0" applyNumberFormat="1" applyBorder="1" applyAlignment="1">
      <alignment horizontal="right" vertical="center"/>
    </xf>
    <xf numFmtId="0" fontId="12" fillId="2" borderId="21" xfId="0" applyFont="1" applyFill="1" applyBorder="1" applyAlignment="1">
      <alignment horizontal="center" wrapText="1"/>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1485900</xdr:colOff>
      <xdr:row>348</xdr:row>
      <xdr:rowOff>133350</xdr:rowOff>
    </xdr:from>
    <xdr:to>
      <xdr:col>2</xdr:col>
      <xdr:colOff>1114252</xdr:colOff>
      <xdr:row>348</xdr:row>
      <xdr:rowOff>961921</xdr:rowOff>
    </xdr:to>
    <xdr:pic>
      <xdr:nvPicPr>
        <xdr:cNvPr id="3" name="Imagen 2">
          <a:extLst>
            <a:ext uri="{FF2B5EF4-FFF2-40B4-BE49-F238E27FC236}">
              <a16:creationId xmlns:a16="http://schemas.microsoft.com/office/drawing/2014/main" id="{CD19726E-14A0-4782-8152-02F1FDB2D408}"/>
            </a:ext>
          </a:extLst>
        </xdr:cNvPr>
        <xdr:cNvPicPr>
          <a:picLocks noChangeAspect="1"/>
        </xdr:cNvPicPr>
      </xdr:nvPicPr>
      <xdr:blipFill>
        <a:blip xmlns:r="http://schemas.openxmlformats.org/officeDocument/2006/relationships" r:embed="rId2"/>
        <a:stretch>
          <a:fillRect/>
        </a:stretch>
      </xdr:blipFill>
      <xdr:spPr>
        <a:xfrm>
          <a:off x="1695450" y="177193575"/>
          <a:ext cx="1380952" cy="8285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sheetPr>
    <pageSetUpPr fitToPage="1"/>
  </sheetPr>
  <dimension ref="A1:XFA358"/>
  <sheetViews>
    <sheetView tabSelected="1" view="pageBreakPreview" zoomScaleNormal="100" zoomScaleSheetLayoutView="100" workbookViewId="0">
      <selection activeCell="H24" sqref="H24"/>
    </sheetView>
  </sheetViews>
  <sheetFormatPr baseColWidth="10" defaultColWidth="53.140625" defaultRowHeight="36" customHeight="1"/>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20.7109375" style="42" customWidth="1"/>
    <col min="13" max="13" width="33.85546875" style="41" customWidth="1"/>
    <col min="14" max="15" width="9.28515625" style="2" customWidth="1"/>
    <col min="16" max="16" width="11.140625" style="2" bestFit="1" customWidth="1"/>
    <col min="17" max="17" width="12.42578125" style="2" customWidth="1"/>
    <col min="18" max="18" width="15.5703125" style="2" bestFit="1" customWidth="1"/>
    <col min="19" max="19" width="13" style="101"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c r="A2" s="53"/>
      <c r="B2" s="61"/>
      <c r="C2"/>
      <c r="D2" s="8"/>
      <c r="E2" s="9"/>
      <c r="F2" s="9"/>
      <c r="G2" s="9"/>
      <c r="H2" s="44"/>
      <c r="I2" s="3"/>
      <c r="J2" s="3"/>
      <c r="K2" s="3"/>
      <c r="L2" s="3"/>
      <c r="M2" s="3"/>
      <c r="N2" s="53"/>
      <c r="O2" s="53"/>
      <c r="P2" s="53"/>
      <c r="Q2" s="53"/>
      <c r="R2" s="53"/>
      <c r="S2" s="53"/>
      <c r="T2" s="62"/>
      <c r="U2" s="62"/>
      <c r="V2" s="3"/>
      <c r="W2" s="3"/>
      <c r="X2" s="53"/>
      <c r="Y2" s="53"/>
      <c r="Z2" s="53"/>
      <c r="AA2" s="53"/>
      <c r="AB2" s="53"/>
      <c r="AC2" s="53"/>
      <c r="AD2" s="53"/>
      <c r="AE2" s="53"/>
      <c r="AF2" s="53"/>
      <c r="AG2" s="53"/>
      <c r="AH2" s="53"/>
      <c r="AI2" s="53"/>
      <c r="AJ2" s="63"/>
      <c r="AK2" s="60"/>
      <c r="AL2" s="60"/>
      <c r="AM2" s="60"/>
    </row>
    <row r="3" spans="1:39" s="17" customFormat="1" ht="12.75" customHeight="1">
      <c r="A3" s="6"/>
      <c r="B3" s="149" t="s">
        <v>28</v>
      </c>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1"/>
      <c r="AK3" s="4"/>
      <c r="AL3" s="4"/>
      <c r="AM3" s="4"/>
    </row>
    <row r="4" spans="1:39" s="17" customFormat="1" ht="27.75" customHeight="1">
      <c r="A4" s="6"/>
      <c r="B4" s="149"/>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1"/>
      <c r="AK4" s="103"/>
      <c r="AL4" s="103"/>
      <c r="AM4" s="103"/>
    </row>
    <row r="5" spans="1:39" s="15" customFormat="1" ht="12.75" customHeight="1">
      <c r="A5" s="6"/>
      <c r="B5" s="5"/>
      <c r="C5" s="6"/>
      <c r="D5" s="6"/>
      <c r="E5" s="7"/>
      <c r="F5" s="7"/>
      <c r="G5" s="7"/>
      <c r="H5" s="104"/>
      <c r="I5" s="7"/>
      <c r="J5" s="7"/>
      <c r="K5" s="7"/>
      <c r="L5" s="7"/>
      <c r="M5" s="7"/>
      <c r="N5" s="7"/>
      <c r="O5" s="7"/>
      <c r="S5" s="6"/>
      <c r="T5" s="50"/>
      <c r="U5" s="50"/>
      <c r="V5" s="16"/>
      <c r="W5" s="16"/>
      <c r="AD5" s="6"/>
      <c r="AE5" s="6"/>
      <c r="AF5" s="6"/>
      <c r="AG5" s="6"/>
      <c r="AH5" s="6"/>
      <c r="AI5" s="6"/>
      <c r="AJ5" s="10"/>
      <c r="AK5" s="11"/>
      <c r="AL5" s="11"/>
      <c r="AM5" s="11"/>
    </row>
    <row r="6" spans="1:39" s="15" customFormat="1" ht="12.75" customHeight="1">
      <c r="A6" s="6"/>
      <c r="B6" s="5"/>
      <c r="C6" s="6"/>
      <c r="D6" s="6"/>
      <c r="E6" s="7"/>
      <c r="F6" s="7"/>
      <c r="G6" s="7"/>
      <c r="H6" s="104"/>
      <c r="I6" s="7"/>
      <c r="J6" s="7"/>
      <c r="K6" s="7"/>
      <c r="L6" s="7"/>
      <c r="M6" s="7"/>
      <c r="S6" s="6"/>
      <c r="T6" s="50"/>
      <c r="U6" s="50"/>
      <c r="V6" s="16"/>
      <c r="W6" s="16"/>
      <c r="Z6" s="146" t="s">
        <v>29</v>
      </c>
      <c r="AA6" s="147"/>
      <c r="AB6" s="6"/>
      <c r="AC6" s="6"/>
      <c r="AD6" s="6"/>
      <c r="AE6" s="6"/>
      <c r="AF6" s="6"/>
      <c r="AG6" s="6"/>
      <c r="AH6" s="6"/>
      <c r="AI6" s="6"/>
      <c r="AJ6" s="10"/>
      <c r="AK6" s="11"/>
      <c r="AL6" s="11"/>
      <c r="AM6" s="11"/>
    </row>
    <row r="7" spans="1:39" s="15" customFormat="1" ht="12.75" customHeight="1">
      <c r="A7" s="6"/>
      <c r="B7" s="5"/>
      <c r="C7" s="6"/>
      <c r="D7" s="6"/>
      <c r="E7" s="7"/>
      <c r="F7" s="6"/>
      <c r="G7" s="7"/>
      <c r="H7" s="104"/>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c r="A8" s="6"/>
      <c r="B8" s="5"/>
      <c r="C8" s="6"/>
      <c r="D8" s="6"/>
      <c r="E8" s="7"/>
      <c r="F8" s="6"/>
      <c r="G8" s="7"/>
      <c r="H8" s="104"/>
      <c r="I8" s="7"/>
      <c r="J8" s="7"/>
      <c r="K8" s="7"/>
      <c r="L8" s="7"/>
      <c r="M8" s="7"/>
      <c r="N8" s="6"/>
      <c r="O8" s="6"/>
      <c r="P8" s="6"/>
      <c r="Q8" s="6"/>
      <c r="R8" s="6"/>
      <c r="S8" s="6"/>
      <c r="T8" s="50"/>
      <c r="U8" s="50"/>
      <c r="V8" s="7"/>
      <c r="W8" s="7"/>
      <c r="X8" s="6"/>
      <c r="Y8" s="6"/>
      <c r="Z8" s="146" t="s">
        <v>31</v>
      </c>
      <c r="AA8" s="147"/>
      <c r="AB8" s="6"/>
      <c r="AC8" s="6"/>
      <c r="AD8" s="6"/>
      <c r="AE8" s="6"/>
      <c r="AF8" s="6"/>
      <c r="AG8" s="6"/>
      <c r="AH8" s="6"/>
      <c r="AI8" s="6"/>
      <c r="AJ8" s="10"/>
      <c r="AK8" s="11"/>
      <c r="AL8" s="11"/>
      <c r="AM8" s="11"/>
    </row>
    <row r="9" spans="1:39" s="15" customFormat="1" ht="12.75" customHeight="1">
      <c r="A9" s="6"/>
      <c r="B9" s="14"/>
      <c r="E9" s="16"/>
      <c r="F9" s="6"/>
      <c r="G9" s="7"/>
      <c r="H9" s="104"/>
      <c r="I9" s="7"/>
      <c r="J9" s="7"/>
      <c r="K9" s="7"/>
      <c r="L9" s="7"/>
      <c r="M9" s="7"/>
      <c r="N9" s="6"/>
      <c r="O9" s="6"/>
      <c r="P9" s="6"/>
      <c r="Q9" s="6"/>
      <c r="R9" s="6"/>
      <c r="S9" s="6"/>
      <c r="T9" s="50"/>
      <c r="U9" s="50"/>
      <c r="V9" s="7"/>
      <c r="W9" s="7"/>
      <c r="X9" s="6"/>
      <c r="Y9" s="6"/>
      <c r="Z9" s="105" t="s">
        <v>32</v>
      </c>
      <c r="AA9" s="13"/>
      <c r="AB9" s="6"/>
      <c r="AC9" s="6"/>
      <c r="AD9" s="6"/>
      <c r="AE9" s="6"/>
      <c r="AF9" s="6"/>
      <c r="AG9" s="6"/>
      <c r="AH9" s="6"/>
      <c r="AI9" s="6"/>
      <c r="AJ9" s="10"/>
      <c r="AK9" s="11"/>
      <c r="AL9" s="11"/>
      <c r="AM9" s="11"/>
    </row>
    <row r="10" spans="1:39" s="17" customFormat="1" ht="16.5" customHeight="1">
      <c r="A10" s="6"/>
      <c r="B10" s="14"/>
      <c r="C10" s="15"/>
      <c r="D10" s="15"/>
      <c r="E10" s="16"/>
      <c r="F10" s="6"/>
      <c r="G10" s="7"/>
      <c r="H10" s="104"/>
      <c r="I10" s="7"/>
      <c r="J10" s="7"/>
      <c r="K10" s="7"/>
      <c r="L10" s="7"/>
      <c r="M10" s="7"/>
      <c r="N10" s="6"/>
      <c r="O10" s="6"/>
      <c r="P10" s="6"/>
      <c r="Q10" s="6"/>
      <c r="R10" s="6"/>
      <c r="S10" s="6"/>
      <c r="T10" s="50"/>
      <c r="U10" s="50"/>
      <c r="V10" s="7"/>
      <c r="W10" s="7"/>
      <c r="X10" s="6"/>
      <c r="Y10" s="6"/>
      <c r="Z10" s="146" t="s">
        <v>33</v>
      </c>
      <c r="AA10" s="147"/>
      <c r="AB10" s="6"/>
      <c r="AC10" s="6"/>
      <c r="AD10" s="6"/>
      <c r="AE10" s="6"/>
      <c r="AF10" s="6"/>
      <c r="AG10" s="6"/>
      <c r="AH10" s="6"/>
      <c r="AI10" s="6"/>
      <c r="AJ10" s="10"/>
      <c r="AK10" s="11"/>
      <c r="AL10" s="11"/>
      <c r="AM10" s="11"/>
    </row>
    <row r="11" spans="1:39" s="17" customFormat="1" ht="12.75" customHeight="1">
      <c r="A11" s="6"/>
      <c r="B11" s="14"/>
      <c r="C11" s="15"/>
      <c r="D11" s="15"/>
      <c r="E11" s="16"/>
      <c r="F11" s="6"/>
      <c r="G11" s="7"/>
      <c r="H11" s="104"/>
      <c r="I11" s="7"/>
      <c r="J11" s="7"/>
      <c r="K11" s="7"/>
      <c r="L11" s="7"/>
      <c r="M11" s="7"/>
      <c r="N11" s="6"/>
      <c r="O11" s="6"/>
      <c r="P11" s="6"/>
      <c r="Q11" s="6"/>
      <c r="R11" s="6"/>
      <c r="S11" s="6"/>
      <c r="T11" s="50"/>
      <c r="U11" s="50"/>
      <c r="V11" s="7"/>
      <c r="W11" s="7"/>
      <c r="X11" s="6"/>
      <c r="Y11" s="6"/>
      <c r="Z11" s="146" t="s">
        <v>874</v>
      </c>
      <c r="AA11" s="147"/>
      <c r="AB11" s="6"/>
      <c r="AC11" s="6"/>
      <c r="AD11" s="6"/>
      <c r="AE11" s="6"/>
      <c r="AF11" s="6"/>
      <c r="AG11" s="6"/>
      <c r="AH11" s="6"/>
      <c r="AI11" s="6"/>
      <c r="AJ11" s="10"/>
      <c r="AK11" s="11"/>
      <c r="AL11" s="11"/>
      <c r="AM11" s="11"/>
    </row>
    <row r="12" spans="1:39" s="8" customFormat="1" ht="12.75" customHeight="1">
      <c r="A12" s="53"/>
      <c r="B12" s="61"/>
      <c r="E12" s="9"/>
      <c r="F12" s="53"/>
      <c r="G12" s="3"/>
      <c r="H12" s="45"/>
      <c r="I12" s="3"/>
      <c r="J12" s="3"/>
      <c r="K12" s="3"/>
      <c r="L12" s="3"/>
      <c r="M12" s="3"/>
      <c r="N12" s="53"/>
      <c r="O12" s="53"/>
      <c r="P12" s="53"/>
      <c r="Q12" s="53"/>
      <c r="R12" s="53"/>
      <c r="S12" s="53"/>
      <c r="T12" s="62"/>
      <c r="U12" s="62"/>
      <c r="V12" s="3"/>
      <c r="W12" s="3"/>
      <c r="X12" s="53"/>
      <c r="Y12" s="53"/>
      <c r="Z12" s="53"/>
      <c r="AA12" s="53"/>
      <c r="AB12" s="53"/>
      <c r="AC12" s="53"/>
      <c r="AD12" s="53"/>
      <c r="AE12" s="53"/>
      <c r="AF12" s="53"/>
      <c r="AG12" s="53"/>
      <c r="AH12" s="53"/>
      <c r="AI12" s="53"/>
      <c r="AJ12" s="63"/>
      <c r="AK12" s="60"/>
      <c r="AL12" s="60"/>
      <c r="AM12" s="60"/>
    </row>
    <row r="13" spans="1:39" s="8" customFormat="1" ht="12.75" customHeight="1" thickBot="1">
      <c r="A13" s="53"/>
      <c r="B13" s="61"/>
      <c r="E13" s="9"/>
      <c r="F13" s="53"/>
      <c r="G13" s="3"/>
      <c r="H13" s="45"/>
      <c r="I13" s="3"/>
      <c r="J13" s="64"/>
      <c r="K13" s="3"/>
      <c r="L13" s="3"/>
      <c r="M13" s="3"/>
      <c r="N13" s="53"/>
      <c r="O13" s="53"/>
      <c r="P13" s="53"/>
      <c r="Q13" s="53"/>
      <c r="R13" s="53"/>
      <c r="S13" s="53"/>
      <c r="T13" s="62"/>
      <c r="U13" s="62"/>
      <c r="V13" s="3"/>
      <c r="W13" s="3"/>
      <c r="X13" s="53"/>
      <c r="Y13" s="53"/>
      <c r="Z13" s="53"/>
      <c r="AA13" s="53"/>
      <c r="AB13" s="53"/>
      <c r="AC13" s="53"/>
      <c r="AD13" s="53"/>
      <c r="AE13" s="53"/>
      <c r="AF13" s="53"/>
      <c r="AG13" s="53"/>
      <c r="AH13" s="53"/>
      <c r="AI13" s="53"/>
      <c r="AJ13" s="63"/>
      <c r="AK13" s="60"/>
      <c r="AL13" s="60"/>
      <c r="AM13" s="60"/>
    </row>
    <row r="14" spans="1:39" ht="12.75" customHeight="1">
      <c r="A14" s="53"/>
      <c r="B14" s="61"/>
      <c r="C14" s="8"/>
      <c r="D14" s="8"/>
      <c r="E14" s="9"/>
      <c r="F14" s="53"/>
      <c r="G14" s="3"/>
      <c r="H14" s="45"/>
      <c r="I14" s="3"/>
      <c r="J14" s="3"/>
      <c r="K14" s="3"/>
      <c r="L14" s="3"/>
      <c r="M14" s="3"/>
      <c r="N14" s="53"/>
      <c r="O14" s="53"/>
      <c r="P14" s="53"/>
      <c r="Q14" s="53"/>
      <c r="R14" s="53"/>
      <c r="S14" s="53"/>
      <c r="T14" s="62"/>
      <c r="U14" s="62"/>
      <c r="V14" s="3"/>
      <c r="W14" s="3"/>
      <c r="X14" s="53"/>
      <c r="Y14" s="53"/>
      <c r="Z14" s="53"/>
      <c r="AA14" s="53"/>
      <c r="AB14" s="53"/>
      <c r="AC14" s="53"/>
      <c r="AD14" s="53"/>
      <c r="AE14" s="152" t="s">
        <v>35</v>
      </c>
      <c r="AF14" s="153"/>
      <c r="AG14" s="154"/>
      <c r="AH14" s="155" t="s">
        <v>36</v>
      </c>
      <c r="AI14" s="156"/>
      <c r="AJ14" s="157"/>
      <c r="AK14" s="65"/>
      <c r="AL14" s="65"/>
      <c r="AM14" s="65"/>
    </row>
    <row r="15" spans="1:39" ht="12.75" customHeight="1" thickBot="1">
      <c r="A15" s="53"/>
      <c r="B15" s="61"/>
      <c r="C15" s="8"/>
      <c r="D15" s="8"/>
      <c r="E15" s="9"/>
      <c r="F15" s="53"/>
      <c r="G15" s="3"/>
      <c r="H15" s="45"/>
      <c r="I15" s="18"/>
      <c r="J15" s="18"/>
      <c r="K15" s="3"/>
      <c r="L15" s="3"/>
      <c r="M15" s="3"/>
      <c r="N15" s="53"/>
      <c r="O15" s="53"/>
      <c r="P15" s="53"/>
      <c r="Q15" s="53"/>
      <c r="R15" s="53"/>
      <c r="S15" s="53"/>
      <c r="T15" s="62"/>
      <c r="U15" s="62"/>
      <c r="V15" s="3"/>
      <c r="W15" s="3"/>
      <c r="X15" s="53"/>
      <c r="Y15" s="53"/>
      <c r="Z15" s="53"/>
      <c r="AA15" s="53"/>
      <c r="AB15" s="53"/>
      <c r="AC15" s="53"/>
      <c r="AD15" s="53"/>
      <c r="AE15" s="66"/>
      <c r="AF15" s="67"/>
      <c r="AG15" s="67"/>
      <c r="AH15" s="68"/>
      <c r="AI15" s="69"/>
      <c r="AJ15" s="70"/>
      <c r="AK15" s="65"/>
      <c r="AL15" s="65"/>
      <c r="AM15" s="65"/>
    </row>
    <row r="16" spans="1:39" s="17" customFormat="1" ht="78.75" customHeight="1">
      <c r="A16" s="6"/>
      <c r="B16" s="19" t="s">
        <v>37</v>
      </c>
      <c r="C16" s="20" t="s">
        <v>38</v>
      </c>
      <c r="D16" s="20" t="s">
        <v>39</v>
      </c>
      <c r="E16" s="20" t="s">
        <v>40</v>
      </c>
      <c r="F16" s="20" t="s">
        <v>41</v>
      </c>
      <c r="G16" s="20" t="s">
        <v>42</v>
      </c>
      <c r="H16" s="46" t="s">
        <v>43</v>
      </c>
      <c r="I16" s="20" t="s">
        <v>44</v>
      </c>
      <c r="J16" s="20" t="s">
        <v>45</v>
      </c>
      <c r="K16" s="22" t="s">
        <v>46</v>
      </c>
      <c r="L16" s="22" t="s">
        <v>47</v>
      </c>
      <c r="M16" s="22" t="s">
        <v>48</v>
      </c>
      <c r="N16" s="22" t="s">
        <v>49</v>
      </c>
      <c r="O16" s="22" t="s">
        <v>50</v>
      </c>
      <c r="P16" s="22" t="s">
        <v>51</v>
      </c>
      <c r="Q16" s="22" t="s">
        <v>52</v>
      </c>
      <c r="R16" s="22" t="s">
        <v>53</v>
      </c>
      <c r="S16" s="102" t="s">
        <v>54</v>
      </c>
      <c r="T16" s="102" t="s">
        <v>55</v>
      </c>
      <c r="U16" s="102"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c r="A17" s="53"/>
      <c r="B17" s="28" t="s">
        <v>3</v>
      </c>
      <c r="C17" s="52" t="s">
        <v>71</v>
      </c>
      <c r="D17" s="52" t="s">
        <v>72</v>
      </c>
      <c r="E17" s="52" t="s">
        <v>73</v>
      </c>
      <c r="F17" s="52" t="s">
        <v>74</v>
      </c>
      <c r="G17" s="52" t="s">
        <v>75</v>
      </c>
      <c r="H17" s="47">
        <v>15000000</v>
      </c>
      <c r="I17" s="52" t="s">
        <v>76</v>
      </c>
      <c r="J17" s="29" t="s">
        <v>76</v>
      </c>
      <c r="K17" s="71" t="s">
        <v>77</v>
      </c>
      <c r="L17" s="72" t="s">
        <v>78</v>
      </c>
      <c r="M17" s="52" t="str">
        <f t="shared" ref="M17:M59" si="0">G17</f>
        <v>Gastos por Caja Menor</v>
      </c>
      <c r="N17" s="31">
        <v>1</v>
      </c>
      <c r="O17" s="31">
        <v>1</v>
      </c>
      <c r="P17" s="73">
        <v>11</v>
      </c>
      <c r="Q17" s="74" t="s">
        <v>79</v>
      </c>
      <c r="R17" s="74" t="s">
        <v>80</v>
      </c>
      <c r="S17" s="52" t="s">
        <v>1</v>
      </c>
      <c r="T17" s="75">
        <f>H17</f>
        <v>15000000</v>
      </c>
      <c r="U17" s="76">
        <f t="shared" ref="U17:U146" si="1">T17</f>
        <v>15000000</v>
      </c>
      <c r="V17" s="31" t="s">
        <v>76</v>
      </c>
      <c r="W17" s="31" t="s">
        <v>81</v>
      </c>
      <c r="X17" s="77" t="s">
        <v>82</v>
      </c>
      <c r="Y17" s="32" t="s">
        <v>83</v>
      </c>
      <c r="Z17" s="33" t="s">
        <v>3</v>
      </c>
      <c r="AA17" s="30" t="s">
        <v>84</v>
      </c>
      <c r="AB17" s="78" t="s">
        <v>85</v>
      </c>
      <c r="AC17" s="31" t="s">
        <v>76</v>
      </c>
      <c r="AD17" s="31" t="s">
        <v>86</v>
      </c>
      <c r="AE17" s="79" t="s">
        <v>87</v>
      </c>
      <c r="AF17" s="79" t="s">
        <v>88</v>
      </c>
      <c r="AG17" s="79" t="s">
        <v>89</v>
      </c>
      <c r="AH17" s="79" t="s">
        <v>90</v>
      </c>
      <c r="AI17" s="79" t="s">
        <v>90</v>
      </c>
      <c r="AJ17" s="79" t="s">
        <v>90</v>
      </c>
      <c r="AK17" s="80"/>
      <c r="AL17" s="80"/>
      <c r="AM17" s="80"/>
    </row>
    <row r="18" spans="1:39" ht="26.25" customHeight="1">
      <c r="A18" s="53"/>
      <c r="B18" s="28" t="s">
        <v>3</v>
      </c>
      <c r="C18" s="52" t="s">
        <v>71</v>
      </c>
      <c r="D18" s="52" t="s">
        <v>72</v>
      </c>
      <c r="E18" s="52" t="s">
        <v>91</v>
      </c>
      <c r="F18" s="52" t="s">
        <v>92</v>
      </c>
      <c r="G18" s="52" t="s">
        <v>75</v>
      </c>
      <c r="H18" s="47">
        <v>8000000</v>
      </c>
      <c r="I18" s="52" t="s">
        <v>76</v>
      </c>
      <c r="J18" s="29" t="s">
        <v>76</v>
      </c>
      <c r="K18" s="71" t="s">
        <v>77</v>
      </c>
      <c r="L18" s="72" t="s">
        <v>78</v>
      </c>
      <c r="M18" s="52" t="str">
        <f t="shared" si="0"/>
        <v>Gastos por Caja Menor</v>
      </c>
      <c r="N18" s="31">
        <v>1</v>
      </c>
      <c r="O18" s="31">
        <v>1</v>
      </c>
      <c r="P18" s="73">
        <v>11</v>
      </c>
      <c r="Q18" s="74" t="s">
        <v>79</v>
      </c>
      <c r="R18" s="74" t="s">
        <v>80</v>
      </c>
      <c r="S18" s="52" t="s">
        <v>1</v>
      </c>
      <c r="T18" s="75">
        <f>H18</f>
        <v>8000000</v>
      </c>
      <c r="U18" s="76">
        <f t="shared" si="1"/>
        <v>8000000</v>
      </c>
      <c r="V18" s="31" t="s">
        <v>76</v>
      </c>
      <c r="W18" s="31" t="s">
        <v>81</v>
      </c>
      <c r="X18" s="77" t="s">
        <v>82</v>
      </c>
      <c r="Y18" s="32" t="s">
        <v>83</v>
      </c>
      <c r="Z18" s="33" t="s">
        <v>3</v>
      </c>
      <c r="AA18" s="30" t="s">
        <v>84</v>
      </c>
      <c r="AB18" s="78" t="s">
        <v>85</v>
      </c>
      <c r="AC18" s="31" t="s">
        <v>76</v>
      </c>
      <c r="AD18" s="31" t="s">
        <v>86</v>
      </c>
      <c r="AE18" s="79" t="s">
        <v>87</v>
      </c>
      <c r="AF18" s="79" t="s">
        <v>88</v>
      </c>
      <c r="AG18" s="79" t="s">
        <v>89</v>
      </c>
      <c r="AH18" s="79" t="s">
        <v>90</v>
      </c>
      <c r="AI18" s="79" t="s">
        <v>90</v>
      </c>
      <c r="AJ18" s="79" t="s">
        <v>90</v>
      </c>
      <c r="AK18" s="80"/>
      <c r="AL18" s="80"/>
      <c r="AM18" s="80"/>
    </row>
    <row r="19" spans="1:39" ht="26.25" customHeight="1">
      <c r="A19" s="53"/>
      <c r="B19" s="28" t="s">
        <v>3</v>
      </c>
      <c r="C19" s="52" t="s">
        <v>71</v>
      </c>
      <c r="D19" s="52" t="s">
        <v>72</v>
      </c>
      <c r="E19" s="52" t="s">
        <v>93</v>
      </c>
      <c r="F19" s="52" t="s">
        <v>94</v>
      </c>
      <c r="G19" s="52" t="s">
        <v>75</v>
      </c>
      <c r="H19" s="47">
        <v>2000000</v>
      </c>
      <c r="I19" s="52" t="s">
        <v>76</v>
      </c>
      <c r="J19" s="29" t="s">
        <v>76</v>
      </c>
      <c r="K19" s="71" t="s">
        <v>77</v>
      </c>
      <c r="L19" s="72" t="s">
        <v>78</v>
      </c>
      <c r="M19" s="52" t="str">
        <f t="shared" si="0"/>
        <v>Gastos por Caja Menor</v>
      </c>
      <c r="N19" s="31">
        <v>1</v>
      </c>
      <c r="O19" s="31">
        <v>1</v>
      </c>
      <c r="P19" s="73">
        <v>11</v>
      </c>
      <c r="Q19" s="74" t="s">
        <v>79</v>
      </c>
      <c r="R19" s="74" t="s">
        <v>80</v>
      </c>
      <c r="S19" s="52" t="s">
        <v>1</v>
      </c>
      <c r="T19" s="75">
        <f t="shared" ref="T19:T51" si="2">H19</f>
        <v>2000000</v>
      </c>
      <c r="U19" s="76">
        <f t="shared" si="1"/>
        <v>2000000</v>
      </c>
      <c r="V19" s="31" t="s">
        <v>76</v>
      </c>
      <c r="W19" s="31" t="s">
        <v>81</v>
      </c>
      <c r="X19" s="77" t="s">
        <v>82</v>
      </c>
      <c r="Y19" s="32" t="s">
        <v>83</v>
      </c>
      <c r="Z19" s="33" t="s">
        <v>3</v>
      </c>
      <c r="AA19" s="30" t="s">
        <v>84</v>
      </c>
      <c r="AB19" s="78" t="s">
        <v>85</v>
      </c>
      <c r="AC19" s="31" t="s">
        <v>76</v>
      </c>
      <c r="AD19" s="31" t="s">
        <v>86</v>
      </c>
      <c r="AE19" s="79" t="s">
        <v>87</v>
      </c>
      <c r="AF19" s="79" t="s">
        <v>88</v>
      </c>
      <c r="AG19" s="79" t="s">
        <v>89</v>
      </c>
      <c r="AH19" s="79" t="s">
        <v>90</v>
      </c>
      <c r="AI19" s="79" t="s">
        <v>90</v>
      </c>
      <c r="AJ19" s="79" t="s">
        <v>90</v>
      </c>
      <c r="AK19" s="80"/>
      <c r="AL19" s="80"/>
      <c r="AM19" s="80"/>
    </row>
    <row r="20" spans="1:39" s="34" customFormat="1" ht="26.25" customHeight="1">
      <c r="A20" s="53"/>
      <c r="B20" s="28" t="s">
        <v>3</v>
      </c>
      <c r="C20" s="52" t="s">
        <v>71</v>
      </c>
      <c r="D20" s="52" t="s">
        <v>72</v>
      </c>
      <c r="E20" s="52" t="s">
        <v>95</v>
      </c>
      <c r="F20" s="52" t="s">
        <v>96</v>
      </c>
      <c r="G20" s="52" t="s">
        <v>75</v>
      </c>
      <c r="H20" s="47">
        <v>5260000</v>
      </c>
      <c r="I20" s="52" t="s">
        <v>76</v>
      </c>
      <c r="J20" s="29" t="s">
        <v>76</v>
      </c>
      <c r="K20" s="71" t="s">
        <v>77</v>
      </c>
      <c r="L20" s="72" t="s">
        <v>78</v>
      </c>
      <c r="M20" s="52" t="str">
        <f t="shared" si="0"/>
        <v>Gastos por Caja Menor</v>
      </c>
      <c r="N20" s="31">
        <v>1</v>
      </c>
      <c r="O20" s="31">
        <v>1</v>
      </c>
      <c r="P20" s="73">
        <v>11</v>
      </c>
      <c r="Q20" s="74" t="s">
        <v>79</v>
      </c>
      <c r="R20" s="74" t="s">
        <v>80</v>
      </c>
      <c r="S20" s="52" t="s">
        <v>1</v>
      </c>
      <c r="T20" s="75">
        <f t="shared" si="2"/>
        <v>5260000</v>
      </c>
      <c r="U20" s="76">
        <f t="shared" si="1"/>
        <v>5260000</v>
      </c>
      <c r="V20" s="31" t="s">
        <v>76</v>
      </c>
      <c r="W20" s="31" t="s">
        <v>81</v>
      </c>
      <c r="X20" s="77" t="s">
        <v>82</v>
      </c>
      <c r="Y20" s="32" t="s">
        <v>83</v>
      </c>
      <c r="Z20" s="33" t="s">
        <v>3</v>
      </c>
      <c r="AA20" s="30" t="s">
        <v>84</v>
      </c>
      <c r="AB20" s="78" t="s">
        <v>85</v>
      </c>
      <c r="AC20" s="31" t="s">
        <v>76</v>
      </c>
      <c r="AD20" s="31" t="s">
        <v>86</v>
      </c>
      <c r="AE20" s="79" t="s">
        <v>87</v>
      </c>
      <c r="AF20" s="79" t="s">
        <v>88</v>
      </c>
      <c r="AG20" s="79" t="s">
        <v>89</v>
      </c>
      <c r="AH20" s="79" t="s">
        <v>90</v>
      </c>
      <c r="AI20" s="79" t="s">
        <v>90</v>
      </c>
      <c r="AJ20" s="79" t="s">
        <v>90</v>
      </c>
      <c r="AK20" s="80"/>
      <c r="AL20" s="80"/>
      <c r="AM20" s="80"/>
    </row>
    <row r="21" spans="1:39" ht="26.25" customHeight="1">
      <c r="A21" s="53"/>
      <c r="B21" s="28" t="s">
        <v>3</v>
      </c>
      <c r="C21" s="52" t="s">
        <v>71</v>
      </c>
      <c r="D21" s="52" t="s">
        <v>72</v>
      </c>
      <c r="E21" s="52" t="s">
        <v>97</v>
      </c>
      <c r="F21" s="52" t="s">
        <v>98</v>
      </c>
      <c r="G21" s="52" t="s">
        <v>75</v>
      </c>
      <c r="H21" s="47">
        <v>4208000</v>
      </c>
      <c r="I21" s="52" t="s">
        <v>76</v>
      </c>
      <c r="J21" s="29" t="s">
        <v>76</v>
      </c>
      <c r="K21" s="71" t="s">
        <v>77</v>
      </c>
      <c r="L21" s="72" t="s">
        <v>78</v>
      </c>
      <c r="M21" s="52" t="str">
        <f t="shared" si="0"/>
        <v>Gastos por Caja Menor</v>
      </c>
      <c r="N21" s="31">
        <v>1</v>
      </c>
      <c r="O21" s="31">
        <v>1</v>
      </c>
      <c r="P21" s="73">
        <v>11</v>
      </c>
      <c r="Q21" s="74" t="s">
        <v>79</v>
      </c>
      <c r="R21" s="74" t="s">
        <v>80</v>
      </c>
      <c r="S21" s="52" t="s">
        <v>1</v>
      </c>
      <c r="T21" s="75">
        <f t="shared" si="2"/>
        <v>4208000</v>
      </c>
      <c r="U21" s="76">
        <f t="shared" si="1"/>
        <v>4208000</v>
      </c>
      <c r="V21" s="31" t="s">
        <v>76</v>
      </c>
      <c r="W21" s="31" t="s">
        <v>81</v>
      </c>
      <c r="X21" s="77" t="s">
        <v>82</v>
      </c>
      <c r="Y21" s="32" t="s">
        <v>83</v>
      </c>
      <c r="Z21" s="33" t="s">
        <v>3</v>
      </c>
      <c r="AA21" s="30" t="s">
        <v>84</v>
      </c>
      <c r="AB21" s="78" t="s">
        <v>85</v>
      </c>
      <c r="AC21" s="31" t="s">
        <v>76</v>
      </c>
      <c r="AD21" s="31" t="s">
        <v>86</v>
      </c>
      <c r="AE21" s="79" t="s">
        <v>87</v>
      </c>
      <c r="AF21" s="79" t="s">
        <v>88</v>
      </c>
      <c r="AG21" s="79" t="s">
        <v>89</v>
      </c>
      <c r="AH21" s="79" t="s">
        <v>90</v>
      </c>
      <c r="AI21" s="79" t="s">
        <v>90</v>
      </c>
      <c r="AJ21" s="79" t="s">
        <v>90</v>
      </c>
      <c r="AK21" s="80"/>
      <c r="AL21" s="80"/>
      <c r="AM21" s="80"/>
    </row>
    <row r="22" spans="1:39" ht="26.25" customHeight="1">
      <c r="A22" s="53"/>
      <c r="B22" s="28" t="s">
        <v>3</v>
      </c>
      <c r="C22" s="52" t="s">
        <v>71</v>
      </c>
      <c r="D22" s="52" t="s">
        <v>72</v>
      </c>
      <c r="E22" s="52" t="s">
        <v>99</v>
      </c>
      <c r="F22" s="52" t="s">
        <v>100</v>
      </c>
      <c r="G22" s="52" t="s">
        <v>75</v>
      </c>
      <c r="H22" s="47">
        <f>10000000-1800000</f>
        <v>8200000</v>
      </c>
      <c r="I22" s="52" t="s">
        <v>76</v>
      </c>
      <c r="J22" s="29" t="s">
        <v>430</v>
      </c>
      <c r="K22" s="71" t="s">
        <v>77</v>
      </c>
      <c r="L22" s="72" t="s">
        <v>78</v>
      </c>
      <c r="M22" s="52" t="str">
        <f t="shared" si="0"/>
        <v>Gastos por Caja Menor</v>
      </c>
      <c r="N22" s="31">
        <v>1</v>
      </c>
      <c r="O22" s="31">
        <v>1</v>
      </c>
      <c r="P22" s="73">
        <v>11</v>
      </c>
      <c r="Q22" s="74" t="s">
        <v>79</v>
      </c>
      <c r="R22" s="74" t="s">
        <v>80</v>
      </c>
      <c r="S22" s="52" t="s">
        <v>1</v>
      </c>
      <c r="T22" s="75">
        <f t="shared" si="2"/>
        <v>8200000</v>
      </c>
      <c r="U22" s="76">
        <f t="shared" si="1"/>
        <v>8200000</v>
      </c>
      <c r="V22" s="31" t="s">
        <v>76</v>
      </c>
      <c r="W22" s="31" t="s">
        <v>81</v>
      </c>
      <c r="X22" s="77" t="s">
        <v>82</v>
      </c>
      <c r="Y22" s="32" t="s">
        <v>83</v>
      </c>
      <c r="Z22" s="33" t="s">
        <v>3</v>
      </c>
      <c r="AA22" s="30" t="s">
        <v>84</v>
      </c>
      <c r="AB22" s="78" t="s">
        <v>85</v>
      </c>
      <c r="AC22" s="31" t="s">
        <v>76</v>
      </c>
      <c r="AD22" s="31" t="s">
        <v>86</v>
      </c>
      <c r="AE22" s="79" t="s">
        <v>87</v>
      </c>
      <c r="AF22" s="79" t="s">
        <v>88</v>
      </c>
      <c r="AG22" s="79" t="s">
        <v>89</v>
      </c>
      <c r="AH22" s="79" t="s">
        <v>90</v>
      </c>
      <c r="AI22" s="79" t="s">
        <v>90</v>
      </c>
      <c r="AJ22" s="79" t="s">
        <v>90</v>
      </c>
      <c r="AK22" s="80"/>
      <c r="AL22" s="80"/>
      <c r="AM22" s="80"/>
    </row>
    <row r="23" spans="1:39" ht="26.25" customHeight="1">
      <c r="A23" s="53"/>
      <c r="B23" s="28" t="s">
        <v>3</v>
      </c>
      <c r="C23" s="52" t="s">
        <v>71</v>
      </c>
      <c r="D23" s="52" t="s">
        <v>72</v>
      </c>
      <c r="E23" s="52" t="s">
        <v>101</v>
      </c>
      <c r="F23" s="52" t="s">
        <v>102</v>
      </c>
      <c r="G23" s="52" t="s">
        <v>75</v>
      </c>
      <c r="H23" s="47">
        <v>3156000</v>
      </c>
      <c r="I23" s="52" t="s">
        <v>76</v>
      </c>
      <c r="J23" s="29" t="s">
        <v>76</v>
      </c>
      <c r="K23" s="71" t="s">
        <v>77</v>
      </c>
      <c r="L23" s="72" t="s">
        <v>78</v>
      </c>
      <c r="M23" s="52" t="str">
        <f t="shared" si="0"/>
        <v>Gastos por Caja Menor</v>
      </c>
      <c r="N23" s="31">
        <v>1</v>
      </c>
      <c r="O23" s="31">
        <v>1</v>
      </c>
      <c r="P23" s="73">
        <v>11</v>
      </c>
      <c r="Q23" s="74" t="s">
        <v>79</v>
      </c>
      <c r="R23" s="74" t="s">
        <v>80</v>
      </c>
      <c r="S23" s="52" t="s">
        <v>1</v>
      </c>
      <c r="T23" s="75">
        <f t="shared" si="2"/>
        <v>3156000</v>
      </c>
      <c r="U23" s="76">
        <f t="shared" si="1"/>
        <v>3156000</v>
      </c>
      <c r="V23" s="31" t="s">
        <v>76</v>
      </c>
      <c r="W23" s="31" t="s">
        <v>81</v>
      </c>
      <c r="X23" s="77" t="s">
        <v>82</v>
      </c>
      <c r="Y23" s="32" t="s">
        <v>83</v>
      </c>
      <c r="Z23" s="33" t="s">
        <v>3</v>
      </c>
      <c r="AA23" s="30" t="s">
        <v>84</v>
      </c>
      <c r="AB23" s="78" t="s">
        <v>85</v>
      </c>
      <c r="AC23" s="31" t="s">
        <v>76</v>
      </c>
      <c r="AD23" s="31" t="s">
        <v>86</v>
      </c>
      <c r="AE23" s="79" t="s">
        <v>87</v>
      </c>
      <c r="AF23" s="79" t="s">
        <v>88</v>
      </c>
      <c r="AG23" s="79" t="s">
        <v>89</v>
      </c>
      <c r="AH23" s="79" t="s">
        <v>90</v>
      </c>
      <c r="AI23" s="79" t="s">
        <v>90</v>
      </c>
      <c r="AJ23" s="79" t="s">
        <v>90</v>
      </c>
      <c r="AK23" s="80"/>
      <c r="AL23" s="80"/>
      <c r="AM23" s="80"/>
    </row>
    <row r="24" spans="1:39" ht="26.25" customHeight="1">
      <c r="A24" s="53"/>
      <c r="B24" s="28" t="s">
        <v>3</v>
      </c>
      <c r="C24" s="52" t="s">
        <v>71</v>
      </c>
      <c r="D24" s="52" t="s">
        <v>72</v>
      </c>
      <c r="E24" s="52" t="s">
        <v>103</v>
      </c>
      <c r="F24" s="52" t="s">
        <v>104</v>
      </c>
      <c r="G24" s="52" t="s">
        <v>75</v>
      </c>
      <c r="H24" s="47">
        <v>5260000</v>
      </c>
      <c r="I24" s="52" t="s">
        <v>76</v>
      </c>
      <c r="J24" s="29" t="s">
        <v>76</v>
      </c>
      <c r="K24" s="71" t="s">
        <v>77</v>
      </c>
      <c r="L24" s="72" t="s">
        <v>78</v>
      </c>
      <c r="M24" s="52" t="str">
        <f t="shared" si="0"/>
        <v>Gastos por Caja Menor</v>
      </c>
      <c r="N24" s="31">
        <v>1</v>
      </c>
      <c r="O24" s="31">
        <v>1</v>
      </c>
      <c r="P24" s="73">
        <v>11</v>
      </c>
      <c r="Q24" s="74" t="s">
        <v>79</v>
      </c>
      <c r="R24" s="74" t="s">
        <v>80</v>
      </c>
      <c r="S24" s="52" t="s">
        <v>1</v>
      </c>
      <c r="T24" s="75">
        <f t="shared" si="2"/>
        <v>5260000</v>
      </c>
      <c r="U24" s="76">
        <f t="shared" si="1"/>
        <v>5260000</v>
      </c>
      <c r="V24" s="31" t="s">
        <v>76</v>
      </c>
      <c r="W24" s="31" t="s">
        <v>81</v>
      </c>
      <c r="X24" s="77" t="s">
        <v>82</v>
      </c>
      <c r="Y24" s="32" t="s">
        <v>83</v>
      </c>
      <c r="Z24" s="33" t="s">
        <v>3</v>
      </c>
      <c r="AA24" s="30" t="s">
        <v>84</v>
      </c>
      <c r="AB24" s="78" t="s">
        <v>85</v>
      </c>
      <c r="AC24" s="31" t="s">
        <v>76</v>
      </c>
      <c r="AD24" s="31" t="s">
        <v>86</v>
      </c>
      <c r="AE24" s="79" t="s">
        <v>87</v>
      </c>
      <c r="AF24" s="79" t="s">
        <v>88</v>
      </c>
      <c r="AG24" s="79" t="s">
        <v>89</v>
      </c>
      <c r="AH24" s="79" t="s">
        <v>90</v>
      </c>
      <c r="AI24" s="79" t="s">
        <v>90</v>
      </c>
      <c r="AJ24" s="79" t="s">
        <v>90</v>
      </c>
      <c r="AK24" s="80"/>
      <c r="AL24" s="80"/>
      <c r="AM24" s="80"/>
    </row>
    <row r="25" spans="1:39" ht="26.25" customHeight="1">
      <c r="A25" s="53"/>
      <c r="B25" s="28" t="s">
        <v>3</v>
      </c>
      <c r="C25" s="52" t="s">
        <v>71</v>
      </c>
      <c r="D25" s="52" t="s">
        <v>72</v>
      </c>
      <c r="E25" s="52" t="s">
        <v>105</v>
      </c>
      <c r="F25" s="52" t="s">
        <v>106</v>
      </c>
      <c r="G25" s="52" t="s">
        <v>75</v>
      </c>
      <c r="H25" s="47">
        <v>6312000</v>
      </c>
      <c r="I25" s="52" t="s">
        <v>76</v>
      </c>
      <c r="J25" s="29" t="s">
        <v>76</v>
      </c>
      <c r="K25" s="71" t="s">
        <v>77</v>
      </c>
      <c r="L25" s="72" t="s">
        <v>78</v>
      </c>
      <c r="M25" s="52" t="str">
        <f t="shared" si="0"/>
        <v>Gastos por Caja Menor</v>
      </c>
      <c r="N25" s="31">
        <v>1</v>
      </c>
      <c r="O25" s="31">
        <v>1</v>
      </c>
      <c r="P25" s="73">
        <v>11</v>
      </c>
      <c r="Q25" s="74" t="s">
        <v>79</v>
      </c>
      <c r="R25" s="74" t="s">
        <v>80</v>
      </c>
      <c r="S25" s="52" t="s">
        <v>1</v>
      </c>
      <c r="T25" s="75">
        <f t="shared" si="2"/>
        <v>6312000</v>
      </c>
      <c r="U25" s="76">
        <f t="shared" si="1"/>
        <v>6312000</v>
      </c>
      <c r="V25" s="31" t="s">
        <v>76</v>
      </c>
      <c r="W25" s="31" t="s">
        <v>81</v>
      </c>
      <c r="X25" s="77" t="s">
        <v>82</v>
      </c>
      <c r="Y25" s="32" t="s">
        <v>83</v>
      </c>
      <c r="Z25" s="33" t="s">
        <v>3</v>
      </c>
      <c r="AA25" s="30" t="s">
        <v>84</v>
      </c>
      <c r="AB25" s="78" t="s">
        <v>85</v>
      </c>
      <c r="AC25" s="31" t="s">
        <v>76</v>
      </c>
      <c r="AD25" s="31" t="s">
        <v>86</v>
      </c>
      <c r="AE25" s="79" t="s">
        <v>87</v>
      </c>
      <c r="AF25" s="79" t="s">
        <v>88</v>
      </c>
      <c r="AG25" s="79" t="s">
        <v>89</v>
      </c>
      <c r="AH25" s="79" t="s">
        <v>90</v>
      </c>
      <c r="AI25" s="79" t="s">
        <v>90</v>
      </c>
      <c r="AJ25" s="79" t="s">
        <v>90</v>
      </c>
      <c r="AK25" s="80"/>
      <c r="AL25" s="80"/>
      <c r="AM25" s="80"/>
    </row>
    <row r="26" spans="1:39" s="34" customFormat="1" ht="26.25" customHeight="1">
      <c r="A26" s="53"/>
      <c r="B26" s="28" t="s">
        <v>3</v>
      </c>
      <c r="C26" s="52" t="s">
        <v>71</v>
      </c>
      <c r="D26" s="52" t="s">
        <v>72</v>
      </c>
      <c r="E26" s="52" t="s">
        <v>107</v>
      </c>
      <c r="F26" s="52" t="s">
        <v>108</v>
      </c>
      <c r="G26" s="52" t="s">
        <v>75</v>
      </c>
      <c r="H26" s="47">
        <v>4000000</v>
      </c>
      <c r="I26" s="52" t="s">
        <v>76</v>
      </c>
      <c r="J26" s="29" t="s">
        <v>76</v>
      </c>
      <c r="K26" s="71" t="s">
        <v>77</v>
      </c>
      <c r="L26" s="72" t="s">
        <v>78</v>
      </c>
      <c r="M26" s="52" t="str">
        <f t="shared" si="0"/>
        <v>Gastos por Caja Menor</v>
      </c>
      <c r="N26" s="31">
        <v>1</v>
      </c>
      <c r="O26" s="31">
        <v>1</v>
      </c>
      <c r="P26" s="73">
        <v>11</v>
      </c>
      <c r="Q26" s="74" t="s">
        <v>79</v>
      </c>
      <c r="R26" s="74" t="s">
        <v>80</v>
      </c>
      <c r="S26" s="52" t="s">
        <v>1</v>
      </c>
      <c r="T26" s="75">
        <f t="shared" si="2"/>
        <v>4000000</v>
      </c>
      <c r="U26" s="76">
        <f t="shared" si="1"/>
        <v>4000000</v>
      </c>
      <c r="V26" s="31" t="s">
        <v>76</v>
      </c>
      <c r="W26" s="31" t="s">
        <v>81</v>
      </c>
      <c r="X26" s="77" t="s">
        <v>82</v>
      </c>
      <c r="Y26" s="32" t="s">
        <v>83</v>
      </c>
      <c r="Z26" s="33" t="s">
        <v>3</v>
      </c>
      <c r="AA26" s="30" t="s">
        <v>84</v>
      </c>
      <c r="AB26" s="78" t="s">
        <v>85</v>
      </c>
      <c r="AC26" s="31" t="s">
        <v>76</v>
      </c>
      <c r="AD26" s="31" t="s">
        <v>86</v>
      </c>
      <c r="AE26" s="79" t="s">
        <v>87</v>
      </c>
      <c r="AF26" s="79" t="s">
        <v>88</v>
      </c>
      <c r="AG26" s="79" t="s">
        <v>89</v>
      </c>
      <c r="AH26" s="79" t="s">
        <v>90</v>
      </c>
      <c r="AI26" s="79" t="s">
        <v>90</v>
      </c>
      <c r="AJ26" s="79" t="s">
        <v>90</v>
      </c>
      <c r="AK26" s="80"/>
      <c r="AL26" s="80"/>
      <c r="AM26" s="80"/>
    </row>
    <row r="27" spans="1:39" ht="26.25" customHeight="1">
      <c r="A27" s="53"/>
      <c r="B27" s="28" t="s">
        <v>3</v>
      </c>
      <c r="C27" s="52" t="s">
        <v>71</v>
      </c>
      <c r="D27" s="52" t="s">
        <v>72</v>
      </c>
      <c r="E27" s="52" t="s">
        <v>109</v>
      </c>
      <c r="F27" s="52" t="s">
        <v>110</v>
      </c>
      <c r="G27" s="52" t="s">
        <v>75</v>
      </c>
      <c r="H27" s="47">
        <v>5260000</v>
      </c>
      <c r="I27" s="52" t="s">
        <v>76</v>
      </c>
      <c r="J27" s="29" t="s">
        <v>76</v>
      </c>
      <c r="K27" s="71" t="s">
        <v>77</v>
      </c>
      <c r="L27" s="72" t="s">
        <v>78</v>
      </c>
      <c r="M27" s="52" t="str">
        <f t="shared" si="0"/>
        <v>Gastos por Caja Menor</v>
      </c>
      <c r="N27" s="31">
        <v>1</v>
      </c>
      <c r="O27" s="31">
        <v>1</v>
      </c>
      <c r="P27" s="73">
        <v>11</v>
      </c>
      <c r="Q27" s="74" t="s">
        <v>79</v>
      </c>
      <c r="R27" s="74" t="s">
        <v>80</v>
      </c>
      <c r="S27" s="52" t="s">
        <v>1</v>
      </c>
      <c r="T27" s="75">
        <f t="shared" si="2"/>
        <v>5260000</v>
      </c>
      <c r="U27" s="76">
        <f t="shared" si="1"/>
        <v>5260000</v>
      </c>
      <c r="V27" s="31" t="s">
        <v>76</v>
      </c>
      <c r="W27" s="31" t="s">
        <v>81</v>
      </c>
      <c r="X27" s="77" t="s">
        <v>82</v>
      </c>
      <c r="Y27" s="32" t="s">
        <v>83</v>
      </c>
      <c r="Z27" s="33" t="s">
        <v>3</v>
      </c>
      <c r="AA27" s="30" t="s">
        <v>84</v>
      </c>
      <c r="AB27" s="78" t="s">
        <v>85</v>
      </c>
      <c r="AC27" s="31" t="s">
        <v>76</v>
      </c>
      <c r="AD27" s="31" t="s">
        <v>86</v>
      </c>
      <c r="AE27" s="79" t="s">
        <v>87</v>
      </c>
      <c r="AF27" s="79" t="s">
        <v>88</v>
      </c>
      <c r="AG27" s="79" t="s">
        <v>89</v>
      </c>
      <c r="AH27" s="79" t="s">
        <v>90</v>
      </c>
      <c r="AI27" s="79" t="s">
        <v>90</v>
      </c>
      <c r="AJ27" s="79" t="s">
        <v>90</v>
      </c>
      <c r="AK27" s="80"/>
      <c r="AL27" s="80"/>
      <c r="AM27" s="80"/>
    </row>
    <row r="28" spans="1:39" ht="38.25" customHeight="1">
      <c r="A28" s="53"/>
      <c r="B28" s="28" t="s">
        <v>3</v>
      </c>
      <c r="C28" s="52" t="s">
        <v>71</v>
      </c>
      <c r="D28" s="52" t="s">
        <v>72</v>
      </c>
      <c r="E28" s="52" t="s">
        <v>111</v>
      </c>
      <c r="F28" s="52" t="s">
        <v>112</v>
      </c>
      <c r="G28" s="52" t="s">
        <v>75</v>
      </c>
      <c r="H28" s="47">
        <v>5260000</v>
      </c>
      <c r="I28" s="52" t="s">
        <v>76</v>
      </c>
      <c r="J28" s="29" t="s">
        <v>76</v>
      </c>
      <c r="K28" s="71" t="s">
        <v>77</v>
      </c>
      <c r="L28" s="72" t="s">
        <v>78</v>
      </c>
      <c r="M28" s="52" t="str">
        <f t="shared" si="0"/>
        <v>Gastos por Caja Menor</v>
      </c>
      <c r="N28" s="31">
        <v>1</v>
      </c>
      <c r="O28" s="31">
        <v>1</v>
      </c>
      <c r="P28" s="73">
        <v>11</v>
      </c>
      <c r="Q28" s="74" t="s">
        <v>79</v>
      </c>
      <c r="R28" s="74" t="s">
        <v>80</v>
      </c>
      <c r="S28" s="52" t="s">
        <v>1</v>
      </c>
      <c r="T28" s="75">
        <f t="shared" si="2"/>
        <v>5260000</v>
      </c>
      <c r="U28" s="76">
        <f t="shared" si="1"/>
        <v>5260000</v>
      </c>
      <c r="V28" s="31" t="s">
        <v>76</v>
      </c>
      <c r="W28" s="31" t="s">
        <v>81</v>
      </c>
      <c r="X28" s="77" t="s">
        <v>82</v>
      </c>
      <c r="Y28" s="32" t="s">
        <v>83</v>
      </c>
      <c r="Z28" s="33" t="s">
        <v>3</v>
      </c>
      <c r="AA28" s="30" t="s">
        <v>84</v>
      </c>
      <c r="AB28" s="78" t="s">
        <v>85</v>
      </c>
      <c r="AC28" s="31" t="s">
        <v>76</v>
      </c>
      <c r="AD28" s="31" t="s">
        <v>86</v>
      </c>
      <c r="AE28" s="79" t="s">
        <v>87</v>
      </c>
      <c r="AF28" s="79" t="s">
        <v>88</v>
      </c>
      <c r="AG28" s="79" t="s">
        <v>89</v>
      </c>
      <c r="AH28" s="79" t="s">
        <v>90</v>
      </c>
      <c r="AI28" s="79" t="s">
        <v>90</v>
      </c>
      <c r="AJ28" s="79" t="s">
        <v>90</v>
      </c>
      <c r="AK28" s="80"/>
      <c r="AL28" s="80"/>
      <c r="AM28" s="80"/>
    </row>
    <row r="29" spans="1:39" ht="26.25" customHeight="1">
      <c r="A29" s="53"/>
      <c r="B29" s="28" t="s">
        <v>3</v>
      </c>
      <c r="C29" s="52" t="s">
        <v>71</v>
      </c>
      <c r="D29" s="52" t="s">
        <v>72</v>
      </c>
      <c r="E29" s="52" t="s">
        <v>113</v>
      </c>
      <c r="F29" s="52" t="s">
        <v>114</v>
      </c>
      <c r="G29" s="52" t="s">
        <v>75</v>
      </c>
      <c r="H29" s="47">
        <v>3000000</v>
      </c>
      <c r="I29" s="52" t="s">
        <v>76</v>
      </c>
      <c r="J29" s="29" t="s">
        <v>76</v>
      </c>
      <c r="K29" s="71" t="s">
        <v>77</v>
      </c>
      <c r="L29" s="72" t="s">
        <v>78</v>
      </c>
      <c r="M29" s="52" t="str">
        <f t="shared" si="0"/>
        <v>Gastos por Caja Menor</v>
      </c>
      <c r="N29" s="31">
        <v>1</v>
      </c>
      <c r="O29" s="31">
        <v>1</v>
      </c>
      <c r="P29" s="73">
        <v>11</v>
      </c>
      <c r="Q29" s="74" t="s">
        <v>79</v>
      </c>
      <c r="R29" s="74" t="s">
        <v>80</v>
      </c>
      <c r="S29" s="52" t="s">
        <v>1</v>
      </c>
      <c r="T29" s="75">
        <f t="shared" si="2"/>
        <v>3000000</v>
      </c>
      <c r="U29" s="76">
        <f t="shared" si="1"/>
        <v>3000000</v>
      </c>
      <c r="V29" s="31" t="s">
        <v>76</v>
      </c>
      <c r="W29" s="31" t="s">
        <v>81</v>
      </c>
      <c r="X29" s="77" t="s">
        <v>82</v>
      </c>
      <c r="Y29" s="32" t="s">
        <v>83</v>
      </c>
      <c r="Z29" s="33" t="s">
        <v>3</v>
      </c>
      <c r="AA29" s="30" t="s">
        <v>84</v>
      </c>
      <c r="AB29" s="78" t="s">
        <v>85</v>
      </c>
      <c r="AC29" s="31" t="s">
        <v>76</v>
      </c>
      <c r="AD29" s="31" t="s">
        <v>86</v>
      </c>
      <c r="AE29" s="79" t="s">
        <v>87</v>
      </c>
      <c r="AF29" s="79" t="s">
        <v>88</v>
      </c>
      <c r="AG29" s="79" t="s">
        <v>89</v>
      </c>
      <c r="AH29" s="79" t="s">
        <v>90</v>
      </c>
      <c r="AI29" s="79" t="s">
        <v>90</v>
      </c>
      <c r="AJ29" s="79" t="s">
        <v>90</v>
      </c>
      <c r="AK29" s="80"/>
      <c r="AL29" s="80"/>
      <c r="AM29" s="80"/>
    </row>
    <row r="30" spans="1:39" ht="26.25" customHeight="1">
      <c r="A30" s="53"/>
      <c r="B30" s="28" t="s">
        <v>3</v>
      </c>
      <c r="C30" s="52" t="s">
        <v>71</v>
      </c>
      <c r="D30" s="52" t="s">
        <v>72</v>
      </c>
      <c r="E30" s="52" t="s">
        <v>115</v>
      </c>
      <c r="F30" s="52" t="s">
        <v>116</v>
      </c>
      <c r="G30" s="52" t="s">
        <v>75</v>
      </c>
      <c r="H30" s="47">
        <v>5000000</v>
      </c>
      <c r="I30" s="52" t="s">
        <v>76</v>
      </c>
      <c r="J30" s="29" t="s">
        <v>76</v>
      </c>
      <c r="K30" s="71" t="s">
        <v>77</v>
      </c>
      <c r="L30" s="72" t="s">
        <v>78</v>
      </c>
      <c r="M30" s="52" t="str">
        <f t="shared" si="0"/>
        <v>Gastos por Caja Menor</v>
      </c>
      <c r="N30" s="31">
        <v>1</v>
      </c>
      <c r="O30" s="31">
        <v>1</v>
      </c>
      <c r="P30" s="73">
        <v>11</v>
      </c>
      <c r="Q30" s="74" t="s">
        <v>79</v>
      </c>
      <c r="R30" s="74" t="s">
        <v>80</v>
      </c>
      <c r="S30" s="52" t="s">
        <v>1</v>
      </c>
      <c r="T30" s="75">
        <f t="shared" si="2"/>
        <v>5000000</v>
      </c>
      <c r="U30" s="76">
        <f t="shared" si="1"/>
        <v>5000000</v>
      </c>
      <c r="V30" s="31" t="s">
        <v>76</v>
      </c>
      <c r="W30" s="31" t="s">
        <v>81</v>
      </c>
      <c r="X30" s="77" t="s">
        <v>82</v>
      </c>
      <c r="Y30" s="32" t="s">
        <v>83</v>
      </c>
      <c r="Z30" s="33" t="s">
        <v>3</v>
      </c>
      <c r="AA30" s="30" t="s">
        <v>84</v>
      </c>
      <c r="AB30" s="78" t="s">
        <v>85</v>
      </c>
      <c r="AC30" s="31" t="s">
        <v>76</v>
      </c>
      <c r="AD30" s="31" t="s">
        <v>86</v>
      </c>
      <c r="AE30" s="79" t="s">
        <v>87</v>
      </c>
      <c r="AF30" s="79" t="s">
        <v>88</v>
      </c>
      <c r="AG30" s="79" t="s">
        <v>89</v>
      </c>
      <c r="AH30" s="79" t="s">
        <v>90</v>
      </c>
      <c r="AI30" s="79" t="s">
        <v>90</v>
      </c>
      <c r="AJ30" s="79" t="s">
        <v>90</v>
      </c>
      <c r="AK30" s="80"/>
      <c r="AL30" s="80"/>
      <c r="AM30" s="80"/>
    </row>
    <row r="31" spans="1:39" ht="26.25" customHeight="1">
      <c r="A31" s="53"/>
      <c r="B31" s="28" t="s">
        <v>3</v>
      </c>
      <c r="C31" s="52" t="s">
        <v>71</v>
      </c>
      <c r="D31" s="52" t="s">
        <v>72</v>
      </c>
      <c r="E31" s="52" t="s">
        <v>117</v>
      </c>
      <c r="F31" s="52" t="s">
        <v>118</v>
      </c>
      <c r="G31" s="52" t="s">
        <v>75</v>
      </c>
      <c r="H31" s="47">
        <v>3000000</v>
      </c>
      <c r="I31" s="52" t="s">
        <v>76</v>
      </c>
      <c r="J31" s="29" t="s">
        <v>76</v>
      </c>
      <c r="K31" s="71" t="s">
        <v>77</v>
      </c>
      <c r="L31" s="72" t="s">
        <v>78</v>
      </c>
      <c r="M31" s="52" t="str">
        <f t="shared" si="0"/>
        <v>Gastos por Caja Menor</v>
      </c>
      <c r="N31" s="31">
        <v>1</v>
      </c>
      <c r="O31" s="31">
        <v>1</v>
      </c>
      <c r="P31" s="73">
        <v>11</v>
      </c>
      <c r="Q31" s="74" t="s">
        <v>79</v>
      </c>
      <c r="R31" s="74" t="s">
        <v>80</v>
      </c>
      <c r="S31" s="52" t="s">
        <v>1</v>
      </c>
      <c r="T31" s="75">
        <f t="shared" si="2"/>
        <v>3000000</v>
      </c>
      <c r="U31" s="76">
        <f t="shared" si="1"/>
        <v>3000000</v>
      </c>
      <c r="V31" s="31" t="s">
        <v>76</v>
      </c>
      <c r="W31" s="31" t="s">
        <v>81</v>
      </c>
      <c r="X31" s="77" t="s">
        <v>82</v>
      </c>
      <c r="Y31" s="32" t="s">
        <v>83</v>
      </c>
      <c r="Z31" s="33" t="s">
        <v>3</v>
      </c>
      <c r="AA31" s="30" t="s">
        <v>84</v>
      </c>
      <c r="AB31" s="78" t="s">
        <v>85</v>
      </c>
      <c r="AC31" s="31" t="s">
        <v>76</v>
      </c>
      <c r="AD31" s="31" t="s">
        <v>86</v>
      </c>
      <c r="AE31" s="79" t="s">
        <v>87</v>
      </c>
      <c r="AF31" s="79" t="s">
        <v>88</v>
      </c>
      <c r="AG31" s="79" t="s">
        <v>89</v>
      </c>
      <c r="AH31" s="79" t="s">
        <v>90</v>
      </c>
      <c r="AI31" s="79" t="s">
        <v>90</v>
      </c>
      <c r="AJ31" s="79" t="s">
        <v>90</v>
      </c>
      <c r="AK31" s="80"/>
      <c r="AL31" s="80"/>
      <c r="AM31" s="80"/>
    </row>
    <row r="32" spans="1:39" ht="26.25" customHeight="1">
      <c r="A32" s="53"/>
      <c r="B32" s="28" t="s">
        <v>3</v>
      </c>
      <c r="C32" s="52" t="s">
        <v>71</v>
      </c>
      <c r="D32" s="52" t="s">
        <v>72</v>
      </c>
      <c r="E32" s="52" t="s">
        <v>119</v>
      </c>
      <c r="F32" s="52" t="s">
        <v>120</v>
      </c>
      <c r="G32" s="52" t="s">
        <v>75</v>
      </c>
      <c r="H32" s="47">
        <v>3000000</v>
      </c>
      <c r="I32" s="52" t="s">
        <v>76</v>
      </c>
      <c r="J32" s="29" t="s">
        <v>76</v>
      </c>
      <c r="K32" s="71" t="s">
        <v>77</v>
      </c>
      <c r="L32" s="72" t="s">
        <v>78</v>
      </c>
      <c r="M32" s="52" t="str">
        <f t="shared" si="0"/>
        <v>Gastos por Caja Menor</v>
      </c>
      <c r="N32" s="31">
        <v>1</v>
      </c>
      <c r="O32" s="31">
        <v>1</v>
      </c>
      <c r="P32" s="73">
        <v>11</v>
      </c>
      <c r="Q32" s="74" t="s">
        <v>79</v>
      </c>
      <c r="R32" s="74" t="s">
        <v>80</v>
      </c>
      <c r="S32" s="52" t="s">
        <v>1</v>
      </c>
      <c r="T32" s="75">
        <f t="shared" si="2"/>
        <v>3000000</v>
      </c>
      <c r="U32" s="76">
        <f t="shared" si="1"/>
        <v>3000000</v>
      </c>
      <c r="V32" s="31" t="s">
        <v>76</v>
      </c>
      <c r="W32" s="31" t="s">
        <v>81</v>
      </c>
      <c r="X32" s="77" t="s">
        <v>82</v>
      </c>
      <c r="Y32" s="32" t="s">
        <v>83</v>
      </c>
      <c r="Z32" s="33" t="s">
        <v>3</v>
      </c>
      <c r="AA32" s="30" t="s">
        <v>84</v>
      </c>
      <c r="AB32" s="78" t="s">
        <v>85</v>
      </c>
      <c r="AC32" s="31" t="s">
        <v>76</v>
      </c>
      <c r="AD32" s="31" t="s">
        <v>86</v>
      </c>
      <c r="AE32" s="79" t="s">
        <v>87</v>
      </c>
      <c r="AF32" s="79" t="s">
        <v>88</v>
      </c>
      <c r="AG32" s="79" t="s">
        <v>89</v>
      </c>
      <c r="AH32" s="79" t="s">
        <v>90</v>
      </c>
      <c r="AI32" s="79" t="s">
        <v>90</v>
      </c>
      <c r="AJ32" s="79" t="s">
        <v>90</v>
      </c>
      <c r="AK32" s="80"/>
      <c r="AL32" s="80"/>
      <c r="AM32" s="80"/>
    </row>
    <row r="33" spans="1:39" ht="26.25" customHeight="1">
      <c r="A33" s="53"/>
      <c r="B33" s="28" t="s">
        <v>3</v>
      </c>
      <c r="C33" s="52" t="s">
        <v>71</v>
      </c>
      <c r="D33" s="52" t="s">
        <v>72</v>
      </c>
      <c r="E33" s="52" t="s">
        <v>121</v>
      </c>
      <c r="F33" s="52" t="s">
        <v>122</v>
      </c>
      <c r="G33" s="52" t="s">
        <v>75</v>
      </c>
      <c r="H33" s="47">
        <f>17000000-2400000</f>
        <v>14600000</v>
      </c>
      <c r="I33" s="52" t="s">
        <v>76</v>
      </c>
      <c r="J33" s="29" t="s">
        <v>76</v>
      </c>
      <c r="K33" s="71" t="s">
        <v>77</v>
      </c>
      <c r="L33" s="72" t="s">
        <v>78</v>
      </c>
      <c r="M33" s="52" t="str">
        <f t="shared" si="0"/>
        <v>Gastos por Caja Menor</v>
      </c>
      <c r="N33" s="31">
        <v>1</v>
      </c>
      <c r="O33" s="31">
        <v>1</v>
      </c>
      <c r="P33" s="73">
        <v>11</v>
      </c>
      <c r="Q33" s="74" t="s">
        <v>79</v>
      </c>
      <c r="R33" s="74" t="s">
        <v>80</v>
      </c>
      <c r="S33" s="52" t="s">
        <v>1</v>
      </c>
      <c r="T33" s="75">
        <f t="shared" si="2"/>
        <v>14600000</v>
      </c>
      <c r="U33" s="76">
        <f t="shared" si="1"/>
        <v>14600000</v>
      </c>
      <c r="V33" s="31" t="s">
        <v>76</v>
      </c>
      <c r="W33" s="31" t="s">
        <v>81</v>
      </c>
      <c r="X33" s="77" t="s">
        <v>82</v>
      </c>
      <c r="Y33" s="32" t="s">
        <v>83</v>
      </c>
      <c r="Z33" s="33" t="s">
        <v>3</v>
      </c>
      <c r="AA33" s="30" t="s">
        <v>84</v>
      </c>
      <c r="AB33" s="78" t="s">
        <v>85</v>
      </c>
      <c r="AC33" s="31" t="s">
        <v>76</v>
      </c>
      <c r="AD33" s="31" t="s">
        <v>86</v>
      </c>
      <c r="AE33" s="79" t="s">
        <v>87</v>
      </c>
      <c r="AF33" s="79" t="s">
        <v>88</v>
      </c>
      <c r="AG33" s="79" t="s">
        <v>89</v>
      </c>
      <c r="AH33" s="79" t="s">
        <v>90</v>
      </c>
      <c r="AI33" s="79" t="s">
        <v>90</v>
      </c>
      <c r="AJ33" s="79" t="s">
        <v>90</v>
      </c>
      <c r="AK33" s="80"/>
      <c r="AL33" s="80"/>
      <c r="AM33" s="80"/>
    </row>
    <row r="34" spans="1:39" s="34" customFormat="1" ht="26.25" customHeight="1">
      <c r="A34" s="53"/>
      <c r="B34" s="28" t="s">
        <v>3</v>
      </c>
      <c r="C34" s="52" t="s">
        <v>71</v>
      </c>
      <c r="D34" s="52" t="s">
        <v>72</v>
      </c>
      <c r="E34" s="52" t="s">
        <v>123</v>
      </c>
      <c r="F34" s="52" t="s">
        <v>124</v>
      </c>
      <c r="G34" s="52" t="s">
        <v>75</v>
      </c>
      <c r="H34" s="47">
        <f>6000000-900000</f>
        <v>5100000</v>
      </c>
      <c r="I34" s="52" t="s">
        <v>76</v>
      </c>
      <c r="J34" s="29" t="s">
        <v>76</v>
      </c>
      <c r="K34" s="71" t="s">
        <v>77</v>
      </c>
      <c r="L34" s="72" t="s">
        <v>78</v>
      </c>
      <c r="M34" s="52" t="str">
        <f t="shared" si="0"/>
        <v>Gastos por Caja Menor</v>
      </c>
      <c r="N34" s="31">
        <v>1</v>
      </c>
      <c r="O34" s="31">
        <v>1</v>
      </c>
      <c r="P34" s="73">
        <v>11</v>
      </c>
      <c r="Q34" s="74" t="s">
        <v>79</v>
      </c>
      <c r="R34" s="74" t="s">
        <v>80</v>
      </c>
      <c r="S34" s="52" t="s">
        <v>1</v>
      </c>
      <c r="T34" s="75">
        <f t="shared" si="2"/>
        <v>5100000</v>
      </c>
      <c r="U34" s="76">
        <f t="shared" si="1"/>
        <v>5100000</v>
      </c>
      <c r="V34" s="31" t="s">
        <v>76</v>
      </c>
      <c r="W34" s="31" t="s">
        <v>81</v>
      </c>
      <c r="X34" s="77" t="s">
        <v>82</v>
      </c>
      <c r="Y34" s="32" t="s">
        <v>83</v>
      </c>
      <c r="Z34" s="33" t="s">
        <v>3</v>
      </c>
      <c r="AA34" s="30" t="s">
        <v>84</v>
      </c>
      <c r="AB34" s="78" t="s">
        <v>85</v>
      </c>
      <c r="AC34" s="31" t="s">
        <v>76</v>
      </c>
      <c r="AD34" s="31" t="s">
        <v>86</v>
      </c>
      <c r="AE34" s="79" t="s">
        <v>87</v>
      </c>
      <c r="AF34" s="79" t="s">
        <v>88</v>
      </c>
      <c r="AG34" s="79" t="s">
        <v>89</v>
      </c>
      <c r="AH34" s="79" t="s">
        <v>90</v>
      </c>
      <c r="AI34" s="79" t="s">
        <v>90</v>
      </c>
      <c r="AJ34" s="79" t="s">
        <v>90</v>
      </c>
      <c r="AK34" s="80"/>
      <c r="AL34" s="80"/>
      <c r="AM34" s="80"/>
    </row>
    <row r="35" spans="1:39" s="35" customFormat="1" ht="26.25" customHeight="1">
      <c r="A35" s="53"/>
      <c r="B35" s="28" t="s">
        <v>3</v>
      </c>
      <c r="C35" s="52" t="s">
        <v>71</v>
      </c>
      <c r="D35" s="52" t="s">
        <v>72</v>
      </c>
      <c r="E35" s="52" t="s">
        <v>125</v>
      </c>
      <c r="F35" s="52" t="s">
        <v>126</v>
      </c>
      <c r="G35" s="52" t="s">
        <v>75</v>
      </c>
      <c r="H35" s="47">
        <f>26300000-7500000</f>
        <v>18800000</v>
      </c>
      <c r="I35" s="52" t="s">
        <v>76</v>
      </c>
      <c r="J35" s="29" t="s">
        <v>76</v>
      </c>
      <c r="K35" s="71" t="s">
        <v>77</v>
      </c>
      <c r="L35" s="72" t="s">
        <v>78</v>
      </c>
      <c r="M35" s="52" t="str">
        <f t="shared" si="0"/>
        <v>Gastos por Caja Menor</v>
      </c>
      <c r="N35" s="31">
        <v>1</v>
      </c>
      <c r="O35" s="31">
        <v>1</v>
      </c>
      <c r="P35" s="73">
        <v>11</v>
      </c>
      <c r="Q35" s="74" t="s">
        <v>79</v>
      </c>
      <c r="R35" s="74" t="s">
        <v>80</v>
      </c>
      <c r="S35" s="52" t="s">
        <v>1</v>
      </c>
      <c r="T35" s="75">
        <f t="shared" si="2"/>
        <v>18800000</v>
      </c>
      <c r="U35" s="76">
        <f t="shared" si="1"/>
        <v>18800000</v>
      </c>
      <c r="V35" s="31" t="s">
        <v>76</v>
      </c>
      <c r="W35" s="31" t="s">
        <v>81</v>
      </c>
      <c r="X35" s="77" t="s">
        <v>82</v>
      </c>
      <c r="Y35" s="32" t="s">
        <v>83</v>
      </c>
      <c r="Z35" s="33" t="s">
        <v>3</v>
      </c>
      <c r="AA35" s="30" t="s">
        <v>84</v>
      </c>
      <c r="AB35" s="78" t="s">
        <v>85</v>
      </c>
      <c r="AC35" s="31" t="s">
        <v>76</v>
      </c>
      <c r="AD35" s="31" t="s">
        <v>86</v>
      </c>
      <c r="AE35" s="79" t="s">
        <v>87</v>
      </c>
      <c r="AF35" s="79" t="s">
        <v>88</v>
      </c>
      <c r="AG35" s="79" t="s">
        <v>89</v>
      </c>
      <c r="AH35" s="79" t="s">
        <v>90</v>
      </c>
      <c r="AI35" s="79" t="s">
        <v>90</v>
      </c>
      <c r="AJ35" s="79" t="s">
        <v>90</v>
      </c>
      <c r="AK35" s="80"/>
      <c r="AL35" s="80"/>
      <c r="AM35" s="80"/>
    </row>
    <row r="36" spans="1:39" s="35" customFormat="1" ht="26.25" customHeight="1">
      <c r="A36" s="53"/>
      <c r="B36" s="28" t="s">
        <v>3</v>
      </c>
      <c r="C36" s="52" t="s">
        <v>127</v>
      </c>
      <c r="D36" s="52" t="s">
        <v>128</v>
      </c>
      <c r="E36" s="52" t="s">
        <v>125</v>
      </c>
      <c r="F36" s="52" t="s">
        <v>126</v>
      </c>
      <c r="G36" s="52" t="s">
        <v>75</v>
      </c>
      <c r="H36" s="47">
        <v>1000000</v>
      </c>
      <c r="I36" s="52" t="s">
        <v>76</v>
      </c>
      <c r="J36" s="29" t="s">
        <v>430</v>
      </c>
      <c r="K36" s="71" t="s">
        <v>77</v>
      </c>
      <c r="L36" s="72" t="s">
        <v>78</v>
      </c>
      <c r="M36" s="52" t="str">
        <f t="shared" si="0"/>
        <v>Gastos por Caja Menor</v>
      </c>
      <c r="N36" s="31">
        <v>1</v>
      </c>
      <c r="O36" s="31">
        <v>1</v>
      </c>
      <c r="P36" s="73">
        <v>11</v>
      </c>
      <c r="Q36" s="74" t="s">
        <v>79</v>
      </c>
      <c r="R36" s="74" t="s">
        <v>80</v>
      </c>
      <c r="S36" s="81" t="s">
        <v>1</v>
      </c>
      <c r="T36" s="75">
        <f t="shared" si="2"/>
        <v>1000000</v>
      </c>
      <c r="U36" s="76">
        <f>T36</f>
        <v>1000000</v>
      </c>
      <c r="V36" s="31" t="s">
        <v>76</v>
      </c>
      <c r="W36" s="31" t="s">
        <v>81</v>
      </c>
      <c r="X36" s="77" t="s">
        <v>82</v>
      </c>
      <c r="Y36" s="32" t="s">
        <v>83</v>
      </c>
      <c r="Z36" s="33" t="s">
        <v>3</v>
      </c>
      <c r="AA36" s="30" t="s">
        <v>84</v>
      </c>
      <c r="AB36" s="78" t="s">
        <v>85</v>
      </c>
      <c r="AC36" s="31" t="s">
        <v>76</v>
      </c>
      <c r="AD36" s="31" t="s">
        <v>86</v>
      </c>
      <c r="AE36" s="79" t="s">
        <v>87</v>
      </c>
      <c r="AF36" s="79" t="s">
        <v>88</v>
      </c>
      <c r="AG36" s="79" t="s">
        <v>89</v>
      </c>
      <c r="AH36" s="79" t="s">
        <v>90</v>
      </c>
      <c r="AI36" s="79" t="s">
        <v>90</v>
      </c>
      <c r="AJ36" s="79" t="s">
        <v>90</v>
      </c>
      <c r="AK36" s="80"/>
      <c r="AL36" s="80"/>
      <c r="AM36" s="80"/>
    </row>
    <row r="37" spans="1:39" s="35" customFormat="1" ht="26.25" customHeight="1">
      <c r="A37" s="53"/>
      <c r="B37" s="28" t="s">
        <v>3</v>
      </c>
      <c r="C37" s="52" t="s">
        <v>71</v>
      </c>
      <c r="D37" s="52" t="s">
        <v>72</v>
      </c>
      <c r="E37" s="52" t="s">
        <v>26</v>
      </c>
      <c r="F37" s="52" t="s">
        <v>18</v>
      </c>
      <c r="G37" s="52" t="s">
        <v>75</v>
      </c>
      <c r="H37" s="47">
        <f>105200000-13500000</f>
        <v>91700000</v>
      </c>
      <c r="I37" s="52" t="s">
        <v>76</v>
      </c>
      <c r="J37" s="29" t="s">
        <v>76</v>
      </c>
      <c r="K37" s="71" t="s">
        <v>77</v>
      </c>
      <c r="L37" s="72" t="s">
        <v>78</v>
      </c>
      <c r="M37" s="52" t="str">
        <f t="shared" si="0"/>
        <v>Gastos por Caja Menor</v>
      </c>
      <c r="N37" s="31">
        <v>1</v>
      </c>
      <c r="O37" s="31">
        <v>1</v>
      </c>
      <c r="P37" s="73">
        <v>11</v>
      </c>
      <c r="Q37" s="74" t="s">
        <v>79</v>
      </c>
      <c r="R37" s="74" t="s">
        <v>80</v>
      </c>
      <c r="S37" s="52" t="s">
        <v>1</v>
      </c>
      <c r="T37" s="75">
        <f t="shared" si="2"/>
        <v>91700000</v>
      </c>
      <c r="U37" s="76">
        <f t="shared" si="1"/>
        <v>91700000</v>
      </c>
      <c r="V37" s="31" t="s">
        <v>76</v>
      </c>
      <c r="W37" s="31" t="s">
        <v>81</v>
      </c>
      <c r="X37" s="77" t="s">
        <v>82</v>
      </c>
      <c r="Y37" s="32" t="s">
        <v>83</v>
      </c>
      <c r="Z37" s="33" t="s">
        <v>3</v>
      </c>
      <c r="AA37" s="30" t="s">
        <v>84</v>
      </c>
      <c r="AB37" s="78" t="s">
        <v>85</v>
      </c>
      <c r="AC37" s="31" t="s">
        <v>76</v>
      </c>
      <c r="AD37" s="31" t="s">
        <v>86</v>
      </c>
      <c r="AE37" s="79" t="s">
        <v>87</v>
      </c>
      <c r="AF37" s="79" t="s">
        <v>88</v>
      </c>
      <c r="AG37" s="79" t="s">
        <v>89</v>
      </c>
      <c r="AH37" s="79" t="s">
        <v>90</v>
      </c>
      <c r="AI37" s="79" t="s">
        <v>90</v>
      </c>
      <c r="AJ37" s="79" t="s">
        <v>90</v>
      </c>
      <c r="AK37" s="80"/>
      <c r="AL37" s="80"/>
      <c r="AM37" s="80"/>
    </row>
    <row r="38" spans="1:39" s="35" customFormat="1" ht="26.25" customHeight="1">
      <c r="A38" s="53"/>
      <c r="B38" s="28" t="s">
        <v>3</v>
      </c>
      <c r="C38" s="52" t="s">
        <v>127</v>
      </c>
      <c r="D38" s="52" t="s">
        <v>128</v>
      </c>
      <c r="E38" s="52" t="s">
        <v>26</v>
      </c>
      <c r="F38" s="52" t="s">
        <v>18</v>
      </c>
      <c r="G38" s="52" t="s">
        <v>75</v>
      </c>
      <c r="H38" s="47">
        <v>3156000</v>
      </c>
      <c r="I38" s="52" t="s">
        <v>76</v>
      </c>
      <c r="J38" s="29" t="s">
        <v>76</v>
      </c>
      <c r="K38" s="71" t="s">
        <v>77</v>
      </c>
      <c r="L38" s="72" t="s">
        <v>78</v>
      </c>
      <c r="M38" s="52" t="str">
        <f t="shared" si="0"/>
        <v>Gastos por Caja Menor</v>
      </c>
      <c r="N38" s="31">
        <v>1</v>
      </c>
      <c r="O38" s="31">
        <v>1</v>
      </c>
      <c r="P38" s="73">
        <v>11</v>
      </c>
      <c r="Q38" s="74" t="s">
        <v>79</v>
      </c>
      <c r="R38" s="74" t="s">
        <v>80</v>
      </c>
      <c r="S38" s="81" t="s">
        <v>1</v>
      </c>
      <c r="T38" s="75">
        <f t="shared" si="2"/>
        <v>3156000</v>
      </c>
      <c r="U38" s="76">
        <f>T38</f>
        <v>3156000</v>
      </c>
      <c r="V38" s="31" t="s">
        <v>76</v>
      </c>
      <c r="W38" s="31" t="s">
        <v>81</v>
      </c>
      <c r="X38" s="77" t="s">
        <v>82</v>
      </c>
      <c r="Y38" s="32" t="s">
        <v>83</v>
      </c>
      <c r="Z38" s="33" t="s">
        <v>3</v>
      </c>
      <c r="AA38" s="30" t="s">
        <v>84</v>
      </c>
      <c r="AB38" s="78" t="s">
        <v>85</v>
      </c>
      <c r="AC38" s="31" t="s">
        <v>76</v>
      </c>
      <c r="AD38" s="31" t="s">
        <v>86</v>
      </c>
      <c r="AE38" s="79" t="s">
        <v>87</v>
      </c>
      <c r="AF38" s="79" t="s">
        <v>88</v>
      </c>
      <c r="AG38" s="79" t="s">
        <v>89</v>
      </c>
      <c r="AH38" s="79" t="s">
        <v>90</v>
      </c>
      <c r="AI38" s="79" t="s">
        <v>90</v>
      </c>
      <c r="AJ38" s="79" t="s">
        <v>90</v>
      </c>
      <c r="AK38" s="80"/>
      <c r="AL38" s="80"/>
      <c r="AM38" s="80"/>
    </row>
    <row r="39" spans="1:39" s="35" customFormat="1" ht="26.25" customHeight="1">
      <c r="A39" s="53"/>
      <c r="B39" s="28" t="s">
        <v>3</v>
      </c>
      <c r="C39" s="52" t="s">
        <v>71</v>
      </c>
      <c r="D39" s="52" t="s">
        <v>72</v>
      </c>
      <c r="E39" s="52" t="s">
        <v>129</v>
      </c>
      <c r="F39" s="52" t="s">
        <v>130</v>
      </c>
      <c r="G39" s="52" t="s">
        <v>75</v>
      </c>
      <c r="H39" s="47">
        <f>74490000-13500000</f>
        <v>60990000</v>
      </c>
      <c r="I39" s="52" t="s">
        <v>76</v>
      </c>
      <c r="J39" s="29" t="s">
        <v>76</v>
      </c>
      <c r="K39" s="71" t="s">
        <v>77</v>
      </c>
      <c r="L39" s="72" t="s">
        <v>78</v>
      </c>
      <c r="M39" s="52" t="str">
        <f t="shared" si="0"/>
        <v>Gastos por Caja Menor</v>
      </c>
      <c r="N39" s="31">
        <v>1</v>
      </c>
      <c r="O39" s="31">
        <v>1</v>
      </c>
      <c r="P39" s="73">
        <v>11</v>
      </c>
      <c r="Q39" s="74" t="s">
        <v>79</v>
      </c>
      <c r="R39" s="74" t="s">
        <v>80</v>
      </c>
      <c r="S39" s="52" t="s">
        <v>1</v>
      </c>
      <c r="T39" s="75">
        <f t="shared" si="2"/>
        <v>60990000</v>
      </c>
      <c r="U39" s="76">
        <f t="shared" si="1"/>
        <v>60990000</v>
      </c>
      <c r="V39" s="31" t="s">
        <v>76</v>
      </c>
      <c r="W39" s="31" t="s">
        <v>81</v>
      </c>
      <c r="X39" s="77" t="s">
        <v>82</v>
      </c>
      <c r="Y39" s="32" t="s">
        <v>83</v>
      </c>
      <c r="Z39" s="33" t="s">
        <v>3</v>
      </c>
      <c r="AA39" s="30" t="s">
        <v>84</v>
      </c>
      <c r="AB39" s="78" t="s">
        <v>85</v>
      </c>
      <c r="AC39" s="31" t="s">
        <v>76</v>
      </c>
      <c r="AD39" s="31" t="s">
        <v>86</v>
      </c>
      <c r="AE39" s="79" t="s">
        <v>87</v>
      </c>
      <c r="AF39" s="79" t="s">
        <v>88</v>
      </c>
      <c r="AG39" s="79" t="s">
        <v>89</v>
      </c>
      <c r="AH39" s="79" t="s">
        <v>90</v>
      </c>
      <c r="AI39" s="79" t="s">
        <v>90</v>
      </c>
      <c r="AJ39" s="79" t="s">
        <v>90</v>
      </c>
      <c r="AK39" s="80"/>
      <c r="AL39" s="80"/>
      <c r="AM39" s="80"/>
    </row>
    <row r="40" spans="1:39" ht="26.25" customHeight="1">
      <c r="A40" s="53"/>
      <c r="B40" s="28" t="s">
        <v>3</v>
      </c>
      <c r="C40" s="52" t="s">
        <v>127</v>
      </c>
      <c r="D40" s="52" t="s">
        <v>128</v>
      </c>
      <c r="E40" s="52" t="s">
        <v>129</v>
      </c>
      <c r="F40" s="52" t="s">
        <v>130</v>
      </c>
      <c r="G40" s="52" t="s">
        <v>75</v>
      </c>
      <c r="H40" s="47">
        <v>1000000</v>
      </c>
      <c r="I40" s="52" t="s">
        <v>76</v>
      </c>
      <c r="J40" s="29" t="s">
        <v>76</v>
      </c>
      <c r="K40" s="71" t="s">
        <v>77</v>
      </c>
      <c r="L40" s="72" t="s">
        <v>78</v>
      </c>
      <c r="M40" s="52" t="str">
        <f t="shared" si="0"/>
        <v>Gastos por Caja Menor</v>
      </c>
      <c r="N40" s="31">
        <v>1</v>
      </c>
      <c r="O40" s="31">
        <v>1</v>
      </c>
      <c r="P40" s="73">
        <v>11</v>
      </c>
      <c r="Q40" s="74" t="s">
        <v>79</v>
      </c>
      <c r="R40" s="74" t="s">
        <v>80</v>
      </c>
      <c r="S40" s="81" t="s">
        <v>1</v>
      </c>
      <c r="T40" s="75">
        <f t="shared" si="2"/>
        <v>1000000</v>
      </c>
      <c r="U40" s="76">
        <f t="shared" si="1"/>
        <v>1000000</v>
      </c>
      <c r="V40" s="31" t="s">
        <v>76</v>
      </c>
      <c r="W40" s="31" t="s">
        <v>81</v>
      </c>
      <c r="X40" s="77" t="s">
        <v>82</v>
      </c>
      <c r="Y40" s="32" t="s">
        <v>83</v>
      </c>
      <c r="Z40" s="33" t="s">
        <v>3</v>
      </c>
      <c r="AA40" s="30" t="s">
        <v>84</v>
      </c>
      <c r="AB40" s="78" t="s">
        <v>85</v>
      </c>
      <c r="AC40" s="31" t="s">
        <v>76</v>
      </c>
      <c r="AD40" s="31" t="s">
        <v>86</v>
      </c>
      <c r="AE40" s="79" t="s">
        <v>87</v>
      </c>
      <c r="AF40" s="79" t="s">
        <v>88</v>
      </c>
      <c r="AG40" s="79" t="s">
        <v>89</v>
      </c>
      <c r="AH40" s="79" t="s">
        <v>90</v>
      </c>
      <c r="AI40" s="79" t="s">
        <v>90</v>
      </c>
      <c r="AJ40" s="79" t="s">
        <v>90</v>
      </c>
      <c r="AK40" s="80"/>
      <c r="AL40" s="80"/>
      <c r="AM40" s="80"/>
    </row>
    <row r="41" spans="1:39" ht="26.25" customHeight="1">
      <c r="A41" s="53"/>
      <c r="B41" s="28" t="s">
        <v>3</v>
      </c>
      <c r="C41" s="52" t="s">
        <v>71</v>
      </c>
      <c r="D41" s="52" t="s">
        <v>72</v>
      </c>
      <c r="E41" s="52" t="s">
        <v>131</v>
      </c>
      <c r="F41" s="52" t="s">
        <v>132</v>
      </c>
      <c r="G41" s="52" t="s">
        <v>75</v>
      </c>
      <c r="H41" s="47">
        <v>10520000</v>
      </c>
      <c r="I41" s="52" t="s">
        <v>76</v>
      </c>
      <c r="J41" s="29" t="s">
        <v>76</v>
      </c>
      <c r="K41" s="71" t="s">
        <v>77</v>
      </c>
      <c r="L41" s="72" t="s">
        <v>78</v>
      </c>
      <c r="M41" s="52" t="str">
        <f t="shared" si="0"/>
        <v>Gastos por Caja Menor</v>
      </c>
      <c r="N41" s="31">
        <v>1</v>
      </c>
      <c r="O41" s="31">
        <v>1</v>
      </c>
      <c r="P41" s="73">
        <v>11</v>
      </c>
      <c r="Q41" s="74" t="s">
        <v>79</v>
      </c>
      <c r="R41" s="74" t="s">
        <v>80</v>
      </c>
      <c r="S41" s="52" t="s">
        <v>1</v>
      </c>
      <c r="T41" s="75">
        <f t="shared" si="2"/>
        <v>10520000</v>
      </c>
      <c r="U41" s="76">
        <f t="shared" si="1"/>
        <v>10520000</v>
      </c>
      <c r="V41" s="31" t="s">
        <v>76</v>
      </c>
      <c r="W41" s="31" t="s">
        <v>81</v>
      </c>
      <c r="X41" s="77" t="s">
        <v>82</v>
      </c>
      <c r="Y41" s="32" t="s">
        <v>83</v>
      </c>
      <c r="Z41" s="33" t="s">
        <v>3</v>
      </c>
      <c r="AA41" s="30" t="s">
        <v>84</v>
      </c>
      <c r="AB41" s="78" t="s">
        <v>85</v>
      </c>
      <c r="AC41" s="31" t="s">
        <v>76</v>
      </c>
      <c r="AD41" s="31" t="s">
        <v>86</v>
      </c>
      <c r="AE41" s="79" t="s">
        <v>87</v>
      </c>
      <c r="AF41" s="79" t="s">
        <v>88</v>
      </c>
      <c r="AG41" s="79" t="s">
        <v>89</v>
      </c>
      <c r="AH41" s="79" t="s">
        <v>90</v>
      </c>
      <c r="AI41" s="79" t="s">
        <v>90</v>
      </c>
      <c r="AJ41" s="79" t="s">
        <v>90</v>
      </c>
      <c r="AK41" s="80"/>
      <c r="AL41" s="80"/>
      <c r="AM41" s="80"/>
    </row>
    <row r="42" spans="1:39" ht="26.25" customHeight="1">
      <c r="A42" s="53"/>
      <c r="B42" s="28" t="s">
        <v>3</v>
      </c>
      <c r="C42" s="52" t="s">
        <v>71</v>
      </c>
      <c r="D42" s="52" t="s">
        <v>72</v>
      </c>
      <c r="E42" s="52" t="s">
        <v>4</v>
      </c>
      <c r="F42" s="52" t="s">
        <v>6</v>
      </c>
      <c r="G42" s="52" t="s">
        <v>75</v>
      </c>
      <c r="H42" s="47">
        <f>190072651-12000000</f>
        <v>178072651</v>
      </c>
      <c r="I42" s="52" t="s">
        <v>76</v>
      </c>
      <c r="J42" s="29" t="s">
        <v>76</v>
      </c>
      <c r="K42" s="71" t="s">
        <v>77</v>
      </c>
      <c r="L42" s="72" t="s">
        <v>78</v>
      </c>
      <c r="M42" s="52" t="str">
        <f t="shared" si="0"/>
        <v>Gastos por Caja Menor</v>
      </c>
      <c r="N42" s="31">
        <v>1</v>
      </c>
      <c r="O42" s="31">
        <v>1</v>
      </c>
      <c r="P42" s="73">
        <v>11</v>
      </c>
      <c r="Q42" s="74" t="s">
        <v>79</v>
      </c>
      <c r="R42" s="74" t="s">
        <v>80</v>
      </c>
      <c r="S42" s="52" t="s">
        <v>1</v>
      </c>
      <c r="T42" s="75">
        <f t="shared" si="2"/>
        <v>178072651</v>
      </c>
      <c r="U42" s="76">
        <f t="shared" si="1"/>
        <v>178072651</v>
      </c>
      <c r="V42" s="31" t="s">
        <v>76</v>
      </c>
      <c r="W42" s="31" t="s">
        <v>81</v>
      </c>
      <c r="X42" s="77" t="s">
        <v>82</v>
      </c>
      <c r="Y42" s="32" t="s">
        <v>83</v>
      </c>
      <c r="Z42" s="33" t="s">
        <v>3</v>
      </c>
      <c r="AA42" s="30" t="s">
        <v>84</v>
      </c>
      <c r="AB42" s="78" t="s">
        <v>85</v>
      </c>
      <c r="AC42" s="31" t="s">
        <v>76</v>
      </c>
      <c r="AD42" s="31" t="s">
        <v>86</v>
      </c>
      <c r="AE42" s="79" t="s">
        <v>87</v>
      </c>
      <c r="AF42" s="79" t="s">
        <v>88</v>
      </c>
      <c r="AG42" s="79" t="s">
        <v>89</v>
      </c>
      <c r="AH42" s="79" t="s">
        <v>90</v>
      </c>
      <c r="AI42" s="79" t="s">
        <v>90</v>
      </c>
      <c r="AJ42" s="79" t="s">
        <v>90</v>
      </c>
      <c r="AK42" s="80"/>
      <c r="AL42" s="80"/>
      <c r="AM42" s="80"/>
    </row>
    <row r="43" spans="1:39" s="35" customFormat="1" ht="26.25" customHeight="1">
      <c r="A43" s="53"/>
      <c r="B43" s="28" t="s">
        <v>3</v>
      </c>
      <c r="C43" s="52" t="s">
        <v>71</v>
      </c>
      <c r="D43" s="52" t="s">
        <v>72</v>
      </c>
      <c r="E43" s="52" t="s">
        <v>7</v>
      </c>
      <c r="F43" s="52" t="s">
        <v>8</v>
      </c>
      <c r="G43" s="52" t="s">
        <v>75</v>
      </c>
      <c r="H43" s="47">
        <v>32846398</v>
      </c>
      <c r="I43" s="52" t="s">
        <v>76</v>
      </c>
      <c r="J43" s="29" t="s">
        <v>76</v>
      </c>
      <c r="K43" s="71" t="s">
        <v>77</v>
      </c>
      <c r="L43" s="72" t="s">
        <v>78</v>
      </c>
      <c r="M43" s="52" t="str">
        <f t="shared" si="0"/>
        <v>Gastos por Caja Menor</v>
      </c>
      <c r="N43" s="31">
        <v>1</v>
      </c>
      <c r="O43" s="31">
        <v>1</v>
      </c>
      <c r="P43" s="73">
        <v>11</v>
      </c>
      <c r="Q43" s="74" t="s">
        <v>79</v>
      </c>
      <c r="R43" s="74" t="s">
        <v>80</v>
      </c>
      <c r="S43" s="52" t="s">
        <v>1</v>
      </c>
      <c r="T43" s="75">
        <f t="shared" si="2"/>
        <v>32846398</v>
      </c>
      <c r="U43" s="76">
        <f t="shared" si="1"/>
        <v>32846398</v>
      </c>
      <c r="V43" s="31" t="s">
        <v>76</v>
      </c>
      <c r="W43" s="31" t="s">
        <v>81</v>
      </c>
      <c r="X43" s="77" t="s">
        <v>82</v>
      </c>
      <c r="Y43" s="32" t="s">
        <v>83</v>
      </c>
      <c r="Z43" s="33" t="s">
        <v>3</v>
      </c>
      <c r="AA43" s="30" t="s">
        <v>84</v>
      </c>
      <c r="AB43" s="78" t="s">
        <v>85</v>
      </c>
      <c r="AC43" s="31" t="s">
        <v>76</v>
      </c>
      <c r="AD43" s="31" t="s">
        <v>86</v>
      </c>
      <c r="AE43" s="79" t="s">
        <v>87</v>
      </c>
      <c r="AF43" s="79" t="s">
        <v>88</v>
      </c>
      <c r="AG43" s="79" t="s">
        <v>89</v>
      </c>
      <c r="AH43" s="79" t="s">
        <v>90</v>
      </c>
      <c r="AI43" s="79" t="s">
        <v>90</v>
      </c>
      <c r="AJ43" s="79" t="s">
        <v>90</v>
      </c>
      <c r="AK43" s="80"/>
      <c r="AL43" s="80"/>
      <c r="AM43" s="80"/>
    </row>
    <row r="44" spans="1:39" s="35" customFormat="1" ht="26.25" customHeight="1">
      <c r="A44" s="53"/>
      <c r="B44" s="28" t="s">
        <v>3</v>
      </c>
      <c r="C44" s="52" t="s">
        <v>71</v>
      </c>
      <c r="D44" s="52" t="s">
        <v>72</v>
      </c>
      <c r="E44" s="52" t="s">
        <v>9</v>
      </c>
      <c r="F44" s="52" t="s">
        <v>133</v>
      </c>
      <c r="G44" s="52" t="s">
        <v>75</v>
      </c>
      <c r="H44" s="47">
        <f>87172330-16500000</f>
        <v>70672330</v>
      </c>
      <c r="I44" s="52" t="s">
        <v>76</v>
      </c>
      <c r="J44" s="29" t="s">
        <v>76</v>
      </c>
      <c r="K44" s="71" t="s">
        <v>77</v>
      </c>
      <c r="L44" s="72" t="s">
        <v>78</v>
      </c>
      <c r="M44" s="52" t="str">
        <f t="shared" si="0"/>
        <v>Gastos por Caja Menor</v>
      </c>
      <c r="N44" s="31">
        <v>1</v>
      </c>
      <c r="O44" s="31">
        <v>1</v>
      </c>
      <c r="P44" s="73">
        <v>11</v>
      </c>
      <c r="Q44" s="74" t="s">
        <v>79</v>
      </c>
      <c r="R44" s="74" t="s">
        <v>80</v>
      </c>
      <c r="S44" s="52" t="s">
        <v>1</v>
      </c>
      <c r="T44" s="75">
        <f t="shared" si="2"/>
        <v>70672330</v>
      </c>
      <c r="U44" s="76">
        <f>T44</f>
        <v>70672330</v>
      </c>
      <c r="V44" s="31" t="s">
        <v>76</v>
      </c>
      <c r="W44" s="31" t="s">
        <v>81</v>
      </c>
      <c r="X44" s="77" t="s">
        <v>82</v>
      </c>
      <c r="Y44" s="32" t="s">
        <v>83</v>
      </c>
      <c r="Z44" s="33" t="s">
        <v>3</v>
      </c>
      <c r="AA44" s="30" t="s">
        <v>84</v>
      </c>
      <c r="AB44" s="78" t="s">
        <v>85</v>
      </c>
      <c r="AC44" s="31" t="s">
        <v>76</v>
      </c>
      <c r="AD44" s="31" t="s">
        <v>86</v>
      </c>
      <c r="AE44" s="79" t="s">
        <v>87</v>
      </c>
      <c r="AF44" s="79" t="s">
        <v>88</v>
      </c>
      <c r="AG44" s="79" t="s">
        <v>89</v>
      </c>
      <c r="AH44" s="79" t="s">
        <v>90</v>
      </c>
      <c r="AI44" s="79" t="s">
        <v>90</v>
      </c>
      <c r="AJ44" s="79" t="s">
        <v>90</v>
      </c>
      <c r="AK44" s="80"/>
      <c r="AL44" s="80"/>
      <c r="AM44" s="80"/>
    </row>
    <row r="45" spans="1:39" s="35" customFormat="1" ht="26.25" customHeight="1">
      <c r="A45" s="53"/>
      <c r="B45" s="28" t="s">
        <v>3</v>
      </c>
      <c r="C45" s="52" t="s">
        <v>71</v>
      </c>
      <c r="D45" s="52" t="s">
        <v>72</v>
      </c>
      <c r="E45" s="52" t="s">
        <v>11</v>
      </c>
      <c r="F45" s="52" t="s">
        <v>12</v>
      </c>
      <c r="G45" s="52" t="s">
        <v>75</v>
      </c>
      <c r="H45" s="47">
        <v>10520000</v>
      </c>
      <c r="I45" s="52" t="s">
        <v>76</v>
      </c>
      <c r="J45" s="29" t="s">
        <v>76</v>
      </c>
      <c r="K45" s="71" t="s">
        <v>77</v>
      </c>
      <c r="L45" s="72" t="s">
        <v>78</v>
      </c>
      <c r="M45" s="52" t="str">
        <f t="shared" si="0"/>
        <v>Gastos por Caja Menor</v>
      </c>
      <c r="N45" s="31">
        <v>1</v>
      </c>
      <c r="O45" s="31">
        <v>1</v>
      </c>
      <c r="P45" s="73">
        <v>11</v>
      </c>
      <c r="Q45" s="74" t="s">
        <v>79</v>
      </c>
      <c r="R45" s="74" t="s">
        <v>80</v>
      </c>
      <c r="S45" s="52" t="s">
        <v>1</v>
      </c>
      <c r="T45" s="75">
        <f t="shared" si="2"/>
        <v>10520000</v>
      </c>
      <c r="U45" s="76">
        <f t="shared" si="1"/>
        <v>10520000</v>
      </c>
      <c r="V45" s="31" t="s">
        <v>76</v>
      </c>
      <c r="W45" s="31" t="s">
        <v>81</v>
      </c>
      <c r="X45" s="77" t="s">
        <v>82</v>
      </c>
      <c r="Y45" s="32" t="s">
        <v>83</v>
      </c>
      <c r="Z45" s="33" t="s">
        <v>3</v>
      </c>
      <c r="AA45" s="30" t="s">
        <v>84</v>
      </c>
      <c r="AB45" s="78" t="s">
        <v>85</v>
      </c>
      <c r="AC45" s="31" t="s">
        <v>76</v>
      </c>
      <c r="AD45" s="31" t="s">
        <v>86</v>
      </c>
      <c r="AE45" s="79" t="s">
        <v>87</v>
      </c>
      <c r="AF45" s="79" t="s">
        <v>88</v>
      </c>
      <c r="AG45" s="79" t="s">
        <v>89</v>
      </c>
      <c r="AH45" s="79" t="s">
        <v>90</v>
      </c>
      <c r="AI45" s="79" t="s">
        <v>90</v>
      </c>
      <c r="AJ45" s="79" t="s">
        <v>90</v>
      </c>
      <c r="AK45" s="80"/>
      <c r="AL45" s="80"/>
      <c r="AM45" s="80"/>
    </row>
    <row r="46" spans="1:39" s="35" customFormat="1" ht="26.25" customHeight="1">
      <c r="A46" s="53"/>
      <c r="B46" s="28" t="s">
        <v>3</v>
      </c>
      <c r="C46" s="52" t="s">
        <v>134</v>
      </c>
      <c r="D46" s="52" t="s">
        <v>135</v>
      </c>
      <c r="E46" s="52" t="s">
        <v>11</v>
      </c>
      <c r="F46" s="52" t="s">
        <v>12</v>
      </c>
      <c r="G46" s="52" t="s">
        <v>75</v>
      </c>
      <c r="H46" s="47">
        <v>7000000</v>
      </c>
      <c r="I46" s="52" t="s">
        <v>76</v>
      </c>
      <c r="J46" s="29" t="s">
        <v>76</v>
      </c>
      <c r="K46" s="71" t="s">
        <v>77</v>
      </c>
      <c r="L46" s="72" t="s">
        <v>78</v>
      </c>
      <c r="M46" s="52" t="str">
        <f t="shared" si="0"/>
        <v>Gastos por Caja Menor</v>
      </c>
      <c r="N46" s="31">
        <v>1</v>
      </c>
      <c r="O46" s="31">
        <v>1</v>
      </c>
      <c r="P46" s="73">
        <v>11</v>
      </c>
      <c r="Q46" s="74" t="s">
        <v>79</v>
      </c>
      <c r="R46" s="74" t="s">
        <v>80</v>
      </c>
      <c r="S46" s="52" t="s">
        <v>1</v>
      </c>
      <c r="T46" s="75">
        <f t="shared" si="2"/>
        <v>7000000</v>
      </c>
      <c r="U46" s="76">
        <f t="shared" si="1"/>
        <v>7000000</v>
      </c>
      <c r="V46" s="31" t="s">
        <v>76</v>
      </c>
      <c r="W46" s="31" t="s">
        <v>81</v>
      </c>
      <c r="X46" s="77" t="s">
        <v>82</v>
      </c>
      <c r="Y46" s="32" t="s">
        <v>83</v>
      </c>
      <c r="Z46" s="33" t="s">
        <v>3</v>
      </c>
      <c r="AA46" s="30" t="s">
        <v>84</v>
      </c>
      <c r="AB46" s="78" t="s">
        <v>85</v>
      </c>
      <c r="AC46" s="31" t="s">
        <v>76</v>
      </c>
      <c r="AD46" s="31" t="s">
        <v>86</v>
      </c>
      <c r="AE46" s="79" t="s">
        <v>87</v>
      </c>
      <c r="AF46" s="79" t="s">
        <v>88</v>
      </c>
      <c r="AG46" s="79" t="s">
        <v>89</v>
      </c>
      <c r="AH46" s="79" t="s">
        <v>90</v>
      </c>
      <c r="AI46" s="79" t="s">
        <v>90</v>
      </c>
      <c r="AJ46" s="79" t="s">
        <v>90</v>
      </c>
      <c r="AK46" s="80"/>
      <c r="AL46" s="80"/>
      <c r="AM46" s="80"/>
    </row>
    <row r="47" spans="1:39" s="35" customFormat="1" ht="26.25" customHeight="1">
      <c r="A47" s="53"/>
      <c r="B47" s="28" t="s">
        <v>3</v>
      </c>
      <c r="C47" s="52" t="s">
        <v>71</v>
      </c>
      <c r="D47" s="52" t="s">
        <v>72</v>
      </c>
      <c r="E47" s="52" t="s">
        <v>136</v>
      </c>
      <c r="F47" s="52" t="s">
        <v>137</v>
      </c>
      <c r="G47" s="52" t="s">
        <v>75</v>
      </c>
      <c r="H47" s="47">
        <v>950000000</v>
      </c>
      <c r="I47" s="52" t="s">
        <v>76</v>
      </c>
      <c r="J47" s="29" t="s">
        <v>76</v>
      </c>
      <c r="K47" s="71" t="s">
        <v>138</v>
      </c>
      <c r="L47" s="72" t="s">
        <v>78</v>
      </c>
      <c r="M47" s="52" t="str">
        <f t="shared" si="0"/>
        <v>Gastos por Caja Menor</v>
      </c>
      <c r="N47" s="31">
        <v>1</v>
      </c>
      <c r="O47" s="31">
        <v>1</v>
      </c>
      <c r="P47" s="73">
        <v>11</v>
      </c>
      <c r="Q47" s="74" t="s">
        <v>79</v>
      </c>
      <c r="R47" s="74" t="s">
        <v>80</v>
      </c>
      <c r="S47" s="52" t="s">
        <v>1</v>
      </c>
      <c r="T47" s="75">
        <f t="shared" si="2"/>
        <v>950000000</v>
      </c>
      <c r="U47" s="76">
        <f t="shared" si="1"/>
        <v>950000000</v>
      </c>
      <c r="V47" s="31" t="s">
        <v>76</v>
      </c>
      <c r="W47" s="31" t="s">
        <v>81</v>
      </c>
      <c r="X47" s="77" t="s">
        <v>82</v>
      </c>
      <c r="Y47" s="32" t="s">
        <v>83</v>
      </c>
      <c r="Z47" s="33" t="s">
        <v>3</v>
      </c>
      <c r="AA47" s="30" t="s">
        <v>84</v>
      </c>
      <c r="AB47" s="78" t="s">
        <v>85</v>
      </c>
      <c r="AC47" s="31" t="s">
        <v>76</v>
      </c>
      <c r="AD47" s="31" t="s">
        <v>86</v>
      </c>
      <c r="AE47" s="79" t="s">
        <v>87</v>
      </c>
      <c r="AF47" s="79" t="s">
        <v>88</v>
      </c>
      <c r="AG47" s="79" t="s">
        <v>89</v>
      </c>
      <c r="AH47" s="79" t="s">
        <v>90</v>
      </c>
      <c r="AI47" s="79" t="s">
        <v>90</v>
      </c>
      <c r="AJ47" s="79" t="s">
        <v>90</v>
      </c>
      <c r="AK47" s="80"/>
      <c r="AL47" s="80"/>
      <c r="AM47" s="80"/>
    </row>
    <row r="48" spans="1:39" s="35" customFormat="1" ht="26.25" customHeight="1">
      <c r="A48" s="53"/>
      <c r="B48" s="28" t="s">
        <v>3</v>
      </c>
      <c r="C48" s="52" t="s">
        <v>139</v>
      </c>
      <c r="D48" s="52" t="s">
        <v>128</v>
      </c>
      <c r="E48" s="52" t="s">
        <v>13</v>
      </c>
      <c r="F48" s="52" t="s">
        <v>140</v>
      </c>
      <c r="G48" s="52" t="s">
        <v>141</v>
      </c>
      <c r="H48" s="47">
        <v>15000000</v>
      </c>
      <c r="I48" s="52" t="s">
        <v>76</v>
      </c>
      <c r="J48" s="29" t="s">
        <v>76</v>
      </c>
      <c r="K48" s="71" t="s">
        <v>77</v>
      </c>
      <c r="L48" s="72" t="s">
        <v>78</v>
      </c>
      <c r="M48" s="52" t="str">
        <f t="shared" si="0"/>
        <v xml:space="preserve">Amparar los apoyos económicos  </v>
      </c>
      <c r="N48" s="31">
        <v>1</v>
      </c>
      <c r="O48" s="31">
        <v>1</v>
      </c>
      <c r="P48" s="73">
        <v>11</v>
      </c>
      <c r="Q48" s="74" t="s">
        <v>79</v>
      </c>
      <c r="R48" s="74" t="s">
        <v>80</v>
      </c>
      <c r="S48" s="52" t="s">
        <v>14</v>
      </c>
      <c r="T48" s="75">
        <f t="shared" si="2"/>
        <v>15000000</v>
      </c>
      <c r="U48" s="76">
        <f t="shared" si="1"/>
        <v>15000000</v>
      </c>
      <c r="V48" s="31" t="s">
        <v>76</v>
      </c>
      <c r="W48" s="31" t="s">
        <v>81</v>
      </c>
      <c r="X48" s="77" t="s">
        <v>82</v>
      </c>
      <c r="Y48" s="32" t="s">
        <v>83</v>
      </c>
      <c r="Z48" s="33" t="s">
        <v>3</v>
      </c>
      <c r="AA48" s="30" t="s">
        <v>84</v>
      </c>
      <c r="AB48" s="78" t="s">
        <v>85</v>
      </c>
      <c r="AC48" s="31" t="s">
        <v>76</v>
      </c>
      <c r="AD48" s="31" t="s">
        <v>86</v>
      </c>
      <c r="AE48" s="79" t="s">
        <v>87</v>
      </c>
      <c r="AF48" s="79" t="s">
        <v>88</v>
      </c>
      <c r="AG48" s="79" t="s">
        <v>89</v>
      </c>
      <c r="AH48" s="79" t="s">
        <v>90</v>
      </c>
      <c r="AI48" s="79" t="s">
        <v>90</v>
      </c>
      <c r="AJ48" s="79" t="s">
        <v>90</v>
      </c>
      <c r="AK48" s="80"/>
      <c r="AL48" s="80"/>
      <c r="AM48" s="80"/>
    </row>
    <row r="49" spans="1:39" s="35" customFormat="1" ht="26.25" customHeight="1">
      <c r="A49" s="53"/>
      <c r="B49" s="28" t="s">
        <v>3</v>
      </c>
      <c r="C49" s="52" t="s">
        <v>142</v>
      </c>
      <c r="D49" s="52" t="s">
        <v>72</v>
      </c>
      <c r="E49" s="52" t="s">
        <v>13</v>
      </c>
      <c r="F49" s="52" t="s">
        <v>140</v>
      </c>
      <c r="G49" s="52" t="s">
        <v>143</v>
      </c>
      <c r="H49" s="47">
        <f>30000000-740220</f>
        <v>29259780</v>
      </c>
      <c r="I49" s="52" t="s">
        <v>76</v>
      </c>
      <c r="J49" s="29" t="s">
        <v>430</v>
      </c>
      <c r="K49" s="119" t="s">
        <v>144</v>
      </c>
      <c r="L49" s="72" t="s">
        <v>78</v>
      </c>
      <c r="M49" s="52" t="str">
        <f t="shared" si="0"/>
        <v xml:space="preserve">Amparar los apoyos económicos </v>
      </c>
      <c r="N49" s="31">
        <v>1</v>
      </c>
      <c r="O49" s="31">
        <v>1</v>
      </c>
      <c r="P49" s="73">
        <v>11</v>
      </c>
      <c r="Q49" s="74" t="s">
        <v>79</v>
      </c>
      <c r="R49" s="74" t="s">
        <v>80</v>
      </c>
      <c r="S49" s="52" t="s">
        <v>14</v>
      </c>
      <c r="T49" s="75">
        <f t="shared" si="2"/>
        <v>29259780</v>
      </c>
      <c r="U49" s="76">
        <f t="shared" si="1"/>
        <v>29259780</v>
      </c>
      <c r="V49" s="31" t="s">
        <v>76</v>
      </c>
      <c r="W49" s="31" t="s">
        <v>81</v>
      </c>
      <c r="X49" s="77" t="s">
        <v>82</v>
      </c>
      <c r="Y49" s="32" t="s">
        <v>83</v>
      </c>
      <c r="Z49" s="33" t="s">
        <v>3</v>
      </c>
      <c r="AA49" s="30" t="s">
        <v>84</v>
      </c>
      <c r="AB49" s="78" t="s">
        <v>85</v>
      </c>
      <c r="AC49" s="31" t="s">
        <v>76</v>
      </c>
      <c r="AD49" s="31" t="s">
        <v>86</v>
      </c>
      <c r="AE49" s="79" t="s">
        <v>87</v>
      </c>
      <c r="AF49" s="79" t="s">
        <v>88</v>
      </c>
      <c r="AG49" s="79" t="s">
        <v>89</v>
      </c>
      <c r="AH49" s="79" t="s">
        <v>90</v>
      </c>
      <c r="AI49" s="79" t="s">
        <v>90</v>
      </c>
      <c r="AJ49" s="79" t="s">
        <v>90</v>
      </c>
      <c r="AK49" s="80"/>
      <c r="AL49" s="80"/>
      <c r="AM49" s="80"/>
    </row>
    <row r="50" spans="1:39" s="35" customFormat="1" ht="26.25" customHeight="1">
      <c r="A50" s="53"/>
      <c r="B50" s="28" t="s">
        <v>3</v>
      </c>
      <c r="C50" s="52" t="s">
        <v>142</v>
      </c>
      <c r="D50" s="52" t="s">
        <v>72</v>
      </c>
      <c r="E50" s="52" t="s">
        <v>7</v>
      </c>
      <c r="F50" s="52" t="s">
        <v>8</v>
      </c>
      <c r="G50" s="52" t="s">
        <v>145</v>
      </c>
      <c r="H50" s="47">
        <v>2500000</v>
      </c>
      <c r="I50" s="52" t="s">
        <v>76</v>
      </c>
      <c r="J50" s="29" t="s">
        <v>76</v>
      </c>
      <c r="K50" s="71" t="s">
        <v>77</v>
      </c>
      <c r="L50" s="72" t="s">
        <v>78</v>
      </c>
      <c r="M50" s="52" t="str">
        <f t="shared" si="0"/>
        <v>Afiliación servicios pagos pse - ach</v>
      </c>
      <c r="N50" s="31">
        <v>1</v>
      </c>
      <c r="O50" s="31">
        <v>1</v>
      </c>
      <c r="P50" s="73">
        <v>11</v>
      </c>
      <c r="Q50" s="74" t="s">
        <v>79</v>
      </c>
      <c r="R50" s="74" t="s">
        <v>80</v>
      </c>
      <c r="S50" s="52" t="s">
        <v>1</v>
      </c>
      <c r="T50" s="75">
        <f t="shared" si="2"/>
        <v>2500000</v>
      </c>
      <c r="U50" s="76">
        <f t="shared" si="1"/>
        <v>2500000</v>
      </c>
      <c r="V50" s="31" t="s">
        <v>76</v>
      </c>
      <c r="W50" s="31" t="s">
        <v>81</v>
      </c>
      <c r="X50" s="77" t="s">
        <v>82</v>
      </c>
      <c r="Y50" s="32" t="s">
        <v>83</v>
      </c>
      <c r="Z50" s="33" t="s">
        <v>3</v>
      </c>
      <c r="AA50" s="30" t="s">
        <v>84</v>
      </c>
      <c r="AB50" s="78" t="s">
        <v>85</v>
      </c>
      <c r="AC50" s="31" t="s">
        <v>76</v>
      </c>
      <c r="AD50" s="31" t="s">
        <v>86</v>
      </c>
      <c r="AE50" s="79" t="s">
        <v>87</v>
      </c>
      <c r="AF50" s="79" t="s">
        <v>88</v>
      </c>
      <c r="AG50" s="79" t="s">
        <v>89</v>
      </c>
      <c r="AH50" s="79" t="s">
        <v>90</v>
      </c>
      <c r="AI50" s="79" t="s">
        <v>90</v>
      </c>
      <c r="AJ50" s="79" t="s">
        <v>90</v>
      </c>
      <c r="AK50" s="79" t="s">
        <v>90</v>
      </c>
      <c r="AL50" s="79" t="s">
        <v>90</v>
      </c>
      <c r="AM50" s="80"/>
    </row>
    <row r="51" spans="1:39" s="35" customFormat="1" ht="26.25" customHeight="1">
      <c r="A51" s="53"/>
      <c r="B51" s="28" t="s">
        <v>3</v>
      </c>
      <c r="C51" s="52" t="s">
        <v>71</v>
      </c>
      <c r="D51" s="52" t="s">
        <v>72</v>
      </c>
      <c r="E51" s="52" t="s">
        <v>146</v>
      </c>
      <c r="F51" s="52" t="s">
        <v>147</v>
      </c>
      <c r="G51" s="52" t="s">
        <v>75</v>
      </c>
      <c r="H51" s="47">
        <v>6000000</v>
      </c>
      <c r="I51" s="52" t="s">
        <v>76</v>
      </c>
      <c r="J51" s="29" t="s">
        <v>76</v>
      </c>
      <c r="K51" s="71" t="s">
        <v>77</v>
      </c>
      <c r="L51" s="72" t="s">
        <v>78</v>
      </c>
      <c r="M51" s="52" t="str">
        <f t="shared" si="0"/>
        <v>Gastos por Caja Menor</v>
      </c>
      <c r="N51" s="31">
        <v>1</v>
      </c>
      <c r="O51" s="31">
        <v>1</v>
      </c>
      <c r="P51" s="73">
        <v>11</v>
      </c>
      <c r="Q51" s="74" t="s">
        <v>79</v>
      </c>
      <c r="R51" s="74" t="s">
        <v>80</v>
      </c>
      <c r="S51" s="52" t="s">
        <v>1</v>
      </c>
      <c r="T51" s="75">
        <f t="shared" si="2"/>
        <v>6000000</v>
      </c>
      <c r="U51" s="76">
        <f t="shared" si="1"/>
        <v>6000000</v>
      </c>
      <c r="V51" s="31" t="s">
        <v>76</v>
      </c>
      <c r="W51" s="31" t="s">
        <v>81</v>
      </c>
      <c r="X51" s="77" t="s">
        <v>82</v>
      </c>
      <c r="Y51" s="32" t="s">
        <v>83</v>
      </c>
      <c r="Z51" s="33" t="s">
        <v>3</v>
      </c>
      <c r="AA51" s="30" t="s">
        <v>84</v>
      </c>
      <c r="AB51" s="78" t="s">
        <v>85</v>
      </c>
      <c r="AC51" s="31" t="s">
        <v>76</v>
      </c>
      <c r="AD51" s="31" t="s">
        <v>86</v>
      </c>
      <c r="AE51" s="79" t="s">
        <v>87</v>
      </c>
      <c r="AF51" s="79" t="s">
        <v>88</v>
      </c>
      <c r="AG51" s="79" t="s">
        <v>89</v>
      </c>
      <c r="AH51" s="79" t="s">
        <v>90</v>
      </c>
      <c r="AI51" s="79" t="s">
        <v>90</v>
      </c>
      <c r="AJ51" s="79" t="s">
        <v>90</v>
      </c>
      <c r="AK51" s="80"/>
      <c r="AL51" s="80"/>
      <c r="AM51" s="80"/>
    </row>
    <row r="52" spans="1:39" s="35" customFormat="1" ht="26.25" customHeight="1">
      <c r="A52" s="53"/>
      <c r="B52" s="28" t="s">
        <v>3</v>
      </c>
      <c r="C52" s="52" t="s">
        <v>142</v>
      </c>
      <c r="D52" s="52" t="s">
        <v>72</v>
      </c>
      <c r="E52" s="52" t="s">
        <v>7</v>
      </c>
      <c r="F52" s="52" t="s">
        <v>8</v>
      </c>
      <c r="G52" s="52" t="s">
        <v>148</v>
      </c>
      <c r="H52" s="47">
        <v>20000000</v>
      </c>
      <c r="I52" s="52" t="s">
        <v>76</v>
      </c>
      <c r="J52" s="29" t="s">
        <v>76</v>
      </c>
      <c r="K52" s="71" t="s">
        <v>149</v>
      </c>
      <c r="L52" s="72" t="s">
        <v>78</v>
      </c>
      <c r="M52" s="52" t="str">
        <f t="shared" si="0"/>
        <v xml:space="preserve">Amparar el pago de las pólizas del convenio 314-2023 suscrito con ATENEA "Programa Jóvenes a la U"  </v>
      </c>
      <c r="N52" s="31">
        <v>1</v>
      </c>
      <c r="O52" s="31">
        <v>1</v>
      </c>
      <c r="P52" s="73">
        <v>11</v>
      </c>
      <c r="Q52" s="74" t="s">
        <v>79</v>
      </c>
      <c r="R52" s="74" t="s">
        <v>80</v>
      </c>
      <c r="S52" s="81" t="s">
        <v>1</v>
      </c>
      <c r="T52" s="75">
        <f>H52</f>
        <v>20000000</v>
      </c>
      <c r="U52" s="76">
        <f t="shared" si="1"/>
        <v>20000000</v>
      </c>
      <c r="V52" s="31" t="s">
        <v>86</v>
      </c>
      <c r="W52" s="31"/>
      <c r="X52" s="77" t="s">
        <v>82</v>
      </c>
      <c r="Y52" s="32" t="s">
        <v>83</v>
      </c>
      <c r="Z52" s="33" t="s">
        <v>3</v>
      </c>
      <c r="AA52" s="30" t="s">
        <v>84</v>
      </c>
      <c r="AB52" s="78" t="s">
        <v>85</v>
      </c>
      <c r="AC52" s="31" t="s">
        <v>76</v>
      </c>
      <c r="AD52" s="31" t="s">
        <v>86</v>
      </c>
      <c r="AE52" s="79" t="s">
        <v>87</v>
      </c>
      <c r="AF52" s="79" t="s">
        <v>88</v>
      </c>
      <c r="AG52" s="79" t="s">
        <v>89</v>
      </c>
      <c r="AH52" s="79" t="s">
        <v>90</v>
      </c>
      <c r="AI52" s="79" t="s">
        <v>90</v>
      </c>
      <c r="AJ52" s="79" t="s">
        <v>90</v>
      </c>
      <c r="AK52" s="80"/>
      <c r="AL52" s="80"/>
      <c r="AM52" s="80"/>
    </row>
    <row r="53" spans="1:39" s="35" customFormat="1" ht="26.25" customHeight="1">
      <c r="A53" s="53"/>
      <c r="B53" s="28" t="s">
        <v>3</v>
      </c>
      <c r="C53" s="52" t="s">
        <v>142</v>
      </c>
      <c r="D53" s="52" t="s">
        <v>72</v>
      </c>
      <c r="E53" s="52" t="s">
        <v>9</v>
      </c>
      <c r="F53" s="52" t="s">
        <v>133</v>
      </c>
      <c r="G53" s="52" t="s">
        <v>150</v>
      </c>
      <c r="H53" s="47">
        <v>3718182321</v>
      </c>
      <c r="I53" s="52" t="s">
        <v>76</v>
      </c>
      <c r="J53" s="29" t="s">
        <v>76</v>
      </c>
      <c r="K53" s="71" t="s">
        <v>149</v>
      </c>
      <c r="L53" s="72" t="s">
        <v>78</v>
      </c>
      <c r="M53" s="52" t="str">
        <f t="shared" si="0"/>
        <v>Amparar la prestación del servicio de aseo  de la Universidad Pedagógica Nacional</v>
      </c>
      <c r="N53" s="31">
        <v>1</v>
      </c>
      <c r="O53" s="31">
        <v>1</v>
      </c>
      <c r="P53" s="73">
        <v>11</v>
      </c>
      <c r="Q53" s="74" t="s">
        <v>79</v>
      </c>
      <c r="R53" s="74" t="s">
        <v>80</v>
      </c>
      <c r="S53" s="81" t="s">
        <v>5</v>
      </c>
      <c r="T53" s="75">
        <f>H53</f>
        <v>3718182321</v>
      </c>
      <c r="U53" s="82">
        <f t="shared" si="1"/>
        <v>3718182321</v>
      </c>
      <c r="V53" s="31" t="s">
        <v>86</v>
      </c>
      <c r="W53" s="31"/>
      <c r="X53" s="77" t="s">
        <v>82</v>
      </c>
      <c r="Y53" s="32" t="s">
        <v>83</v>
      </c>
      <c r="Z53" s="33" t="s">
        <v>3</v>
      </c>
      <c r="AA53" s="30" t="s">
        <v>84</v>
      </c>
      <c r="AB53" s="78" t="s">
        <v>85</v>
      </c>
      <c r="AC53" s="31" t="s">
        <v>76</v>
      </c>
      <c r="AD53" s="31" t="s">
        <v>86</v>
      </c>
      <c r="AE53" s="79" t="s">
        <v>87</v>
      </c>
      <c r="AF53" s="79" t="s">
        <v>88</v>
      </c>
      <c r="AG53" s="79" t="s">
        <v>89</v>
      </c>
      <c r="AH53" s="79" t="s">
        <v>90</v>
      </c>
      <c r="AI53" s="79" t="s">
        <v>90</v>
      </c>
      <c r="AJ53" s="79" t="s">
        <v>90</v>
      </c>
      <c r="AK53" s="80"/>
      <c r="AL53" s="80"/>
      <c r="AM53" s="80"/>
    </row>
    <row r="54" spans="1:39" s="35" customFormat="1" ht="26.25" customHeight="1">
      <c r="A54" s="53"/>
      <c r="B54" s="28" t="s">
        <v>3</v>
      </c>
      <c r="C54" s="52" t="s">
        <v>151</v>
      </c>
      <c r="D54" s="52" t="s">
        <v>128</v>
      </c>
      <c r="E54" s="52" t="s">
        <v>9</v>
      </c>
      <c r="F54" s="52" t="s">
        <v>133</v>
      </c>
      <c r="G54" s="52" t="s">
        <v>152</v>
      </c>
      <c r="H54" s="47">
        <f>2494206905-2317251446</f>
        <v>176955459</v>
      </c>
      <c r="I54" s="52" t="s">
        <v>76</v>
      </c>
      <c r="J54" s="29" t="s">
        <v>430</v>
      </c>
      <c r="K54" s="71" t="s">
        <v>149</v>
      </c>
      <c r="L54" s="72" t="s">
        <v>78</v>
      </c>
      <c r="M54" s="52" t="str">
        <f t="shared" si="0"/>
        <v xml:space="preserve">Suministro de insumos para la operación del restaurante y cafetería de la Universidad Pedagógica Nacional. </v>
      </c>
      <c r="N54" s="31">
        <v>1</v>
      </c>
      <c r="O54" s="31">
        <v>1</v>
      </c>
      <c r="P54" s="73">
        <v>11</v>
      </c>
      <c r="Q54" s="74" t="s">
        <v>79</v>
      </c>
      <c r="R54" s="74" t="s">
        <v>80</v>
      </c>
      <c r="S54" s="81" t="s">
        <v>1</v>
      </c>
      <c r="T54" s="75">
        <f>H54</f>
        <v>176955459</v>
      </c>
      <c r="U54" s="82">
        <f t="shared" si="1"/>
        <v>176955459</v>
      </c>
      <c r="V54" s="31" t="s">
        <v>86</v>
      </c>
      <c r="W54" s="31"/>
      <c r="X54" s="77" t="s">
        <v>82</v>
      </c>
      <c r="Y54" s="32" t="s">
        <v>83</v>
      </c>
      <c r="Z54" s="33" t="s">
        <v>3</v>
      </c>
      <c r="AA54" s="30" t="s">
        <v>84</v>
      </c>
      <c r="AB54" s="78" t="s">
        <v>85</v>
      </c>
      <c r="AC54" s="31" t="s">
        <v>76</v>
      </c>
      <c r="AD54" s="31" t="s">
        <v>86</v>
      </c>
      <c r="AE54" s="79" t="s">
        <v>87</v>
      </c>
      <c r="AF54" s="79" t="s">
        <v>88</v>
      </c>
      <c r="AG54" s="79" t="s">
        <v>89</v>
      </c>
      <c r="AH54" s="79" t="s">
        <v>90</v>
      </c>
      <c r="AI54" s="79" t="s">
        <v>90</v>
      </c>
      <c r="AJ54" s="79" t="s">
        <v>90</v>
      </c>
      <c r="AK54" s="80"/>
      <c r="AL54" s="80"/>
      <c r="AM54" s="80"/>
    </row>
    <row r="55" spans="1:39" s="35" customFormat="1" ht="51" customHeight="1">
      <c r="A55" s="53"/>
      <c r="B55" s="28" t="s">
        <v>3</v>
      </c>
      <c r="C55" s="52" t="s">
        <v>142</v>
      </c>
      <c r="D55" s="52" t="s">
        <v>72</v>
      </c>
      <c r="E55" s="52" t="s">
        <v>7</v>
      </c>
      <c r="F55" s="52" t="s">
        <v>8</v>
      </c>
      <c r="G55" s="52" t="s">
        <v>153</v>
      </c>
      <c r="H55" s="47">
        <v>424697020</v>
      </c>
      <c r="I55" s="52" t="s">
        <v>76</v>
      </c>
      <c r="J55" s="29" t="s">
        <v>76</v>
      </c>
      <c r="K55" s="71" t="s">
        <v>149</v>
      </c>
      <c r="L55" s="72"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3">
        <v>11</v>
      </c>
      <c r="Q55" s="74" t="s">
        <v>79</v>
      </c>
      <c r="R55" s="74" t="s">
        <v>80</v>
      </c>
      <c r="S55" s="81" t="s">
        <v>1</v>
      </c>
      <c r="T55" s="75">
        <f t="shared" ref="T55:T119" si="3">H55</f>
        <v>424697020</v>
      </c>
      <c r="U55" s="76">
        <f t="shared" si="1"/>
        <v>424697020</v>
      </c>
      <c r="V55" s="31" t="s">
        <v>86</v>
      </c>
      <c r="W55" s="31"/>
      <c r="X55" s="77" t="s">
        <v>82</v>
      </c>
      <c r="Y55" s="32" t="s">
        <v>83</v>
      </c>
      <c r="Z55" s="33" t="s">
        <v>3</v>
      </c>
      <c r="AA55" s="30" t="s">
        <v>84</v>
      </c>
      <c r="AB55" s="78" t="s">
        <v>85</v>
      </c>
      <c r="AC55" s="31" t="s">
        <v>76</v>
      </c>
      <c r="AD55" s="31" t="s">
        <v>86</v>
      </c>
      <c r="AE55" s="79" t="s">
        <v>87</v>
      </c>
      <c r="AF55" s="79" t="s">
        <v>88</v>
      </c>
      <c r="AG55" s="79" t="s">
        <v>89</v>
      </c>
      <c r="AH55" s="79" t="s">
        <v>90</v>
      </c>
      <c r="AI55" s="79" t="s">
        <v>90</v>
      </c>
      <c r="AJ55" s="79" t="s">
        <v>90</v>
      </c>
      <c r="AK55" s="80"/>
      <c r="AL55" s="80"/>
      <c r="AM55" s="80"/>
    </row>
    <row r="56" spans="1:39" s="35" customFormat="1" ht="45" customHeight="1">
      <c r="A56" s="53"/>
      <c r="B56" s="28" t="s">
        <v>3</v>
      </c>
      <c r="C56" s="52" t="s">
        <v>142</v>
      </c>
      <c r="D56" s="52" t="s">
        <v>72</v>
      </c>
      <c r="E56" s="52" t="s">
        <v>7</v>
      </c>
      <c r="F56" s="52" t="s">
        <v>8</v>
      </c>
      <c r="G56" s="52" t="s">
        <v>154</v>
      </c>
      <c r="H56" s="47">
        <v>77081278</v>
      </c>
      <c r="I56" s="52" t="s">
        <v>76</v>
      </c>
      <c r="J56" s="29" t="s">
        <v>76</v>
      </c>
      <c r="K56" s="71" t="s">
        <v>149</v>
      </c>
      <c r="L56" s="72"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3">
        <v>11</v>
      </c>
      <c r="Q56" s="74" t="s">
        <v>79</v>
      </c>
      <c r="R56" s="74" t="s">
        <v>80</v>
      </c>
      <c r="S56" s="81" t="s">
        <v>5</v>
      </c>
      <c r="T56" s="75">
        <f t="shared" si="3"/>
        <v>77081278</v>
      </c>
      <c r="U56" s="76">
        <f t="shared" si="1"/>
        <v>77081278</v>
      </c>
      <c r="V56" s="31" t="s">
        <v>86</v>
      </c>
      <c r="W56" s="31"/>
      <c r="X56" s="77" t="s">
        <v>82</v>
      </c>
      <c r="Y56" s="32" t="s">
        <v>83</v>
      </c>
      <c r="Z56" s="33" t="s">
        <v>3</v>
      </c>
      <c r="AA56" s="30" t="s">
        <v>84</v>
      </c>
      <c r="AB56" s="78" t="s">
        <v>85</v>
      </c>
      <c r="AC56" s="31" t="s">
        <v>76</v>
      </c>
      <c r="AD56" s="31" t="s">
        <v>86</v>
      </c>
      <c r="AE56" s="79" t="s">
        <v>87</v>
      </c>
      <c r="AF56" s="79" t="s">
        <v>88</v>
      </c>
      <c r="AG56" s="79" t="s">
        <v>89</v>
      </c>
      <c r="AH56" s="79" t="s">
        <v>90</v>
      </c>
      <c r="AI56" s="79" t="s">
        <v>90</v>
      </c>
      <c r="AJ56" s="79" t="s">
        <v>90</v>
      </c>
      <c r="AK56" s="80"/>
      <c r="AL56" s="80"/>
      <c r="AM56" s="80"/>
    </row>
    <row r="57" spans="1:39" s="35" customFormat="1" ht="45" customHeight="1">
      <c r="A57" s="53"/>
      <c r="B57" s="28" t="s">
        <v>3</v>
      </c>
      <c r="C57" s="52" t="s">
        <v>142</v>
      </c>
      <c r="D57" s="52" t="s">
        <v>72</v>
      </c>
      <c r="E57" s="52" t="s">
        <v>7</v>
      </c>
      <c r="F57" s="52" t="s">
        <v>8</v>
      </c>
      <c r="G57" s="52" t="s">
        <v>154</v>
      </c>
      <c r="H57" s="47">
        <v>2752322</v>
      </c>
      <c r="I57" s="52" t="s">
        <v>76</v>
      </c>
      <c r="J57" s="29" t="s">
        <v>76</v>
      </c>
      <c r="K57" s="71" t="s">
        <v>149</v>
      </c>
      <c r="L57" s="72"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3">
        <v>11</v>
      </c>
      <c r="Q57" s="74" t="s">
        <v>79</v>
      </c>
      <c r="R57" s="74" t="s">
        <v>80</v>
      </c>
      <c r="S57" s="81" t="s">
        <v>1</v>
      </c>
      <c r="T57" s="75">
        <f t="shared" si="3"/>
        <v>2752322</v>
      </c>
      <c r="U57" s="76">
        <f t="shared" si="1"/>
        <v>2752322</v>
      </c>
      <c r="V57" s="31" t="s">
        <v>86</v>
      </c>
      <c r="W57" s="31"/>
      <c r="X57" s="77" t="s">
        <v>82</v>
      </c>
      <c r="Y57" s="32" t="s">
        <v>83</v>
      </c>
      <c r="Z57" s="33" t="s">
        <v>3</v>
      </c>
      <c r="AA57" s="30" t="s">
        <v>84</v>
      </c>
      <c r="AB57" s="78" t="s">
        <v>85</v>
      </c>
      <c r="AC57" s="31" t="s">
        <v>76</v>
      </c>
      <c r="AD57" s="31" t="s">
        <v>86</v>
      </c>
      <c r="AE57" s="79" t="s">
        <v>87</v>
      </c>
      <c r="AF57" s="79" t="s">
        <v>88</v>
      </c>
      <c r="AG57" s="79" t="s">
        <v>89</v>
      </c>
      <c r="AH57" s="79" t="s">
        <v>90</v>
      </c>
      <c r="AI57" s="79" t="s">
        <v>90</v>
      </c>
      <c r="AJ57" s="79" t="s">
        <v>90</v>
      </c>
      <c r="AK57" s="80"/>
      <c r="AL57" s="80"/>
      <c r="AM57" s="80"/>
    </row>
    <row r="58" spans="1:39" ht="47.25" customHeight="1">
      <c r="B58" s="28" t="s">
        <v>3</v>
      </c>
      <c r="C58" s="52" t="s">
        <v>142</v>
      </c>
      <c r="D58" s="52" t="s">
        <v>72</v>
      </c>
      <c r="E58" s="52" t="s">
        <v>7</v>
      </c>
      <c r="F58" s="52" t="s">
        <v>8</v>
      </c>
      <c r="G58" s="52" t="s">
        <v>155</v>
      </c>
      <c r="H58" s="47">
        <v>55000000</v>
      </c>
      <c r="I58" s="52" t="s">
        <v>76</v>
      </c>
      <c r="J58" s="29" t="s">
        <v>76</v>
      </c>
      <c r="K58" s="71" t="s">
        <v>149</v>
      </c>
      <c r="L58" s="72"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3">
        <v>11</v>
      </c>
      <c r="Q58" s="74" t="s">
        <v>79</v>
      </c>
      <c r="R58" s="74" t="s">
        <v>80</v>
      </c>
      <c r="S58" s="81" t="s">
        <v>1</v>
      </c>
      <c r="T58" s="75">
        <f t="shared" si="3"/>
        <v>55000000</v>
      </c>
      <c r="U58" s="76">
        <f t="shared" si="1"/>
        <v>55000000</v>
      </c>
      <c r="V58" s="31" t="s">
        <v>86</v>
      </c>
      <c r="W58" s="31"/>
      <c r="X58" s="77" t="s">
        <v>82</v>
      </c>
      <c r="Y58" s="32" t="s">
        <v>83</v>
      </c>
      <c r="Z58" s="33" t="s">
        <v>3</v>
      </c>
      <c r="AA58" s="30" t="s">
        <v>84</v>
      </c>
      <c r="AB58" s="78" t="s">
        <v>85</v>
      </c>
      <c r="AC58" s="31" t="s">
        <v>76</v>
      </c>
      <c r="AD58" s="31" t="s">
        <v>86</v>
      </c>
      <c r="AE58" s="79" t="s">
        <v>87</v>
      </c>
      <c r="AF58" s="79" t="s">
        <v>88</v>
      </c>
      <c r="AG58" s="79" t="s">
        <v>89</v>
      </c>
      <c r="AH58" s="79" t="s">
        <v>90</v>
      </c>
      <c r="AI58" s="79" t="s">
        <v>90</v>
      </c>
      <c r="AJ58" s="79" t="s">
        <v>90</v>
      </c>
      <c r="AK58" s="80"/>
      <c r="AL58" s="80"/>
      <c r="AM58" s="80"/>
    </row>
    <row r="59" spans="1:39" ht="26.25" customHeight="1">
      <c r="B59" s="106" t="s">
        <v>3</v>
      </c>
      <c r="C59" s="107" t="s">
        <v>142</v>
      </c>
      <c r="D59" s="107" t="s">
        <v>72</v>
      </c>
      <c r="E59" s="107" t="s">
        <v>9</v>
      </c>
      <c r="F59" s="107" t="s">
        <v>133</v>
      </c>
      <c r="G59" s="107" t="s">
        <v>156</v>
      </c>
      <c r="H59" s="47">
        <v>4672034552</v>
      </c>
      <c r="I59" s="52" t="s">
        <v>76</v>
      </c>
      <c r="J59" s="29" t="s">
        <v>76</v>
      </c>
      <c r="K59" s="71" t="s">
        <v>149</v>
      </c>
      <c r="L59" s="167" t="s">
        <v>78</v>
      </c>
      <c r="M59" s="178" t="str">
        <f t="shared" si="0"/>
        <v>Amparar la prestación del servicio de vigilancia y seguridad privada para las personas y bienes muebles e inmuebles de la Universidad Pedagógica Nacional”</v>
      </c>
      <c r="N59" s="158">
        <v>1</v>
      </c>
      <c r="O59" s="158">
        <v>1</v>
      </c>
      <c r="P59" s="161">
        <v>11</v>
      </c>
      <c r="Q59" s="164" t="s">
        <v>79</v>
      </c>
      <c r="R59" s="164" t="s">
        <v>157</v>
      </c>
      <c r="S59" s="81" t="s">
        <v>5</v>
      </c>
      <c r="T59" s="75">
        <v>4672034552</v>
      </c>
      <c r="U59" s="75">
        <v>4672034552</v>
      </c>
      <c r="V59" s="158" t="s">
        <v>86</v>
      </c>
      <c r="W59" s="158" t="s">
        <v>81</v>
      </c>
      <c r="X59" s="184" t="s">
        <v>82</v>
      </c>
      <c r="Y59" s="187" t="s">
        <v>83</v>
      </c>
      <c r="Z59" s="190" t="s">
        <v>3</v>
      </c>
      <c r="AA59" s="193" t="s">
        <v>84</v>
      </c>
      <c r="AB59" s="175" t="s">
        <v>85</v>
      </c>
      <c r="AC59" s="158" t="s">
        <v>76</v>
      </c>
      <c r="AD59" s="158" t="s">
        <v>86</v>
      </c>
      <c r="AE59" s="170" t="s">
        <v>87</v>
      </c>
      <c r="AF59" s="170" t="s">
        <v>88</v>
      </c>
      <c r="AG59" s="170" t="s">
        <v>89</v>
      </c>
      <c r="AH59" s="170" t="s">
        <v>90</v>
      </c>
      <c r="AI59" s="170" t="s">
        <v>90</v>
      </c>
      <c r="AJ59" s="170" t="s">
        <v>90</v>
      </c>
      <c r="AK59" s="80"/>
      <c r="AL59" s="80"/>
      <c r="AM59" s="80"/>
    </row>
    <row r="60" spans="1:39" ht="26.25" customHeight="1">
      <c r="B60" s="106" t="s">
        <v>3</v>
      </c>
      <c r="C60" s="107" t="s">
        <v>142</v>
      </c>
      <c r="D60" s="107" t="s">
        <v>72</v>
      </c>
      <c r="E60" s="107" t="s">
        <v>9</v>
      </c>
      <c r="F60" s="107" t="s">
        <v>133</v>
      </c>
      <c r="G60" s="107" t="s">
        <v>156</v>
      </c>
      <c r="H60" s="47">
        <v>229421298</v>
      </c>
      <c r="I60" s="52" t="s">
        <v>76</v>
      </c>
      <c r="J60" s="29" t="s">
        <v>76</v>
      </c>
      <c r="K60" s="71" t="s">
        <v>149</v>
      </c>
      <c r="L60" s="168"/>
      <c r="M60" s="179"/>
      <c r="N60" s="159"/>
      <c r="O60" s="159"/>
      <c r="P60" s="162"/>
      <c r="Q60" s="165"/>
      <c r="R60" s="165"/>
      <c r="S60" s="81" t="s">
        <v>14</v>
      </c>
      <c r="T60" s="75">
        <v>229421298</v>
      </c>
      <c r="U60" s="75">
        <v>229421298</v>
      </c>
      <c r="V60" s="159"/>
      <c r="W60" s="159"/>
      <c r="X60" s="185"/>
      <c r="Y60" s="188"/>
      <c r="Z60" s="191"/>
      <c r="AA60" s="194"/>
      <c r="AB60" s="176"/>
      <c r="AC60" s="159"/>
      <c r="AD60" s="159"/>
      <c r="AE60" s="171"/>
      <c r="AF60" s="171"/>
      <c r="AG60" s="171"/>
      <c r="AH60" s="171"/>
      <c r="AI60" s="171"/>
      <c r="AJ60" s="171"/>
      <c r="AK60" s="80"/>
      <c r="AL60" s="80"/>
      <c r="AM60" s="80"/>
    </row>
    <row r="61" spans="1:39" s="35" customFormat="1" ht="26.25" customHeight="1">
      <c r="A61" s="53"/>
      <c r="B61" s="106" t="s">
        <v>3</v>
      </c>
      <c r="C61" s="107" t="s">
        <v>142</v>
      </c>
      <c r="D61" s="107" t="s">
        <v>72</v>
      </c>
      <c r="E61" s="107" t="s">
        <v>9</v>
      </c>
      <c r="F61" s="107" t="s">
        <v>133</v>
      </c>
      <c r="G61" s="107" t="s">
        <v>156</v>
      </c>
      <c r="H61" s="47">
        <v>1935876768</v>
      </c>
      <c r="I61" s="52" t="s">
        <v>76</v>
      </c>
      <c r="J61" s="29" t="s">
        <v>76</v>
      </c>
      <c r="K61" s="71" t="s">
        <v>149</v>
      </c>
      <c r="L61" s="169"/>
      <c r="M61" s="180"/>
      <c r="N61" s="160"/>
      <c r="O61" s="160"/>
      <c r="P61" s="163"/>
      <c r="Q61" s="166"/>
      <c r="R61" s="166"/>
      <c r="S61" s="81" t="s">
        <v>158</v>
      </c>
      <c r="T61" s="75">
        <v>1935876768</v>
      </c>
      <c r="U61" s="75">
        <v>1935876768</v>
      </c>
      <c r="V61" s="160"/>
      <c r="W61" s="160"/>
      <c r="X61" s="186"/>
      <c r="Y61" s="189"/>
      <c r="Z61" s="192"/>
      <c r="AA61" s="195"/>
      <c r="AB61" s="177"/>
      <c r="AC61" s="160"/>
      <c r="AD61" s="160"/>
      <c r="AE61" s="172"/>
      <c r="AF61" s="172"/>
      <c r="AG61" s="172"/>
      <c r="AH61" s="172"/>
      <c r="AI61" s="172"/>
      <c r="AJ61" s="172"/>
      <c r="AK61" s="80"/>
      <c r="AL61" s="80"/>
      <c r="AM61" s="80"/>
    </row>
    <row r="62" spans="1:39" s="35" customFormat="1" ht="26.25" customHeight="1">
      <c r="A62" s="53"/>
      <c r="B62" s="28" t="s">
        <v>3</v>
      </c>
      <c r="C62" s="52" t="s">
        <v>159</v>
      </c>
      <c r="D62" s="52" t="s">
        <v>160</v>
      </c>
      <c r="E62" s="52" t="s">
        <v>161</v>
      </c>
      <c r="F62" s="52" t="s">
        <v>133</v>
      </c>
      <c r="G62" s="52" t="s">
        <v>162</v>
      </c>
      <c r="H62" s="47">
        <v>692403520</v>
      </c>
      <c r="I62" s="52" t="s">
        <v>76</v>
      </c>
      <c r="J62" s="29" t="s">
        <v>76</v>
      </c>
      <c r="K62" s="71"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3">
        <v>11</v>
      </c>
      <c r="Q62" s="74" t="s">
        <v>79</v>
      </c>
      <c r="R62" s="74" t="s">
        <v>80</v>
      </c>
      <c r="S62" s="52" t="s">
        <v>1</v>
      </c>
      <c r="T62" s="76">
        <f t="shared" si="3"/>
        <v>692403520</v>
      </c>
      <c r="U62" s="76">
        <f t="shared" si="1"/>
        <v>692403520</v>
      </c>
      <c r="V62" s="31" t="s">
        <v>86</v>
      </c>
      <c r="W62" s="31"/>
      <c r="X62" s="77" t="s">
        <v>82</v>
      </c>
      <c r="Y62" s="32" t="s">
        <v>83</v>
      </c>
      <c r="Z62" s="33" t="s">
        <v>3</v>
      </c>
      <c r="AA62" s="30" t="s">
        <v>84</v>
      </c>
      <c r="AB62" s="78" t="s">
        <v>85</v>
      </c>
      <c r="AC62" s="31" t="s">
        <v>76</v>
      </c>
      <c r="AD62" s="31" t="s">
        <v>86</v>
      </c>
      <c r="AE62" s="79" t="s">
        <v>87</v>
      </c>
      <c r="AF62" s="79" t="s">
        <v>88</v>
      </c>
      <c r="AG62" s="79" t="s">
        <v>89</v>
      </c>
      <c r="AH62" s="79" t="s">
        <v>90</v>
      </c>
      <c r="AI62" s="79" t="s">
        <v>90</v>
      </c>
      <c r="AJ62" s="79" t="s">
        <v>90</v>
      </c>
      <c r="AK62" s="2"/>
      <c r="AL62" s="2"/>
    </row>
    <row r="63" spans="1:39" s="35" customFormat="1" ht="26.25" customHeight="1">
      <c r="A63" s="53"/>
      <c r="B63" s="28" t="s">
        <v>3</v>
      </c>
      <c r="C63" s="52" t="s">
        <v>163</v>
      </c>
      <c r="D63" s="52" t="s">
        <v>72</v>
      </c>
      <c r="E63" s="52" t="s">
        <v>7</v>
      </c>
      <c r="F63" s="52" t="s">
        <v>164</v>
      </c>
      <c r="G63" s="52" t="s">
        <v>683</v>
      </c>
      <c r="H63" s="47">
        <f>196232190+1126692</f>
        <v>197358882</v>
      </c>
      <c r="I63" s="52" t="s">
        <v>76</v>
      </c>
      <c r="J63" s="29" t="s">
        <v>430</v>
      </c>
      <c r="K63" s="71" t="s">
        <v>165</v>
      </c>
      <c r="L63" s="72" t="s">
        <v>78</v>
      </c>
      <c r="M63" s="52" t="str">
        <f>G63</f>
        <v>Amparar el canon de arrendamiento al Contrato No. 542 de 2024 - inmueble ubicado en la CALLE 73 No. 14 - 21/27/29 INTERIORES 1 y 2  de la ciudad de Bogotá D.C</v>
      </c>
      <c r="N63" s="31">
        <v>1</v>
      </c>
      <c r="O63" s="31">
        <v>1</v>
      </c>
      <c r="P63" s="73">
        <v>11</v>
      </c>
      <c r="Q63" s="74" t="s">
        <v>79</v>
      </c>
      <c r="R63" s="74" t="s">
        <v>80</v>
      </c>
      <c r="S63" s="52" t="s">
        <v>5</v>
      </c>
      <c r="T63" s="75">
        <f t="shared" si="3"/>
        <v>197358882</v>
      </c>
      <c r="U63" s="76">
        <f t="shared" si="1"/>
        <v>197358882</v>
      </c>
      <c r="V63" s="31" t="s">
        <v>76</v>
      </c>
      <c r="W63" s="31" t="s">
        <v>81</v>
      </c>
      <c r="X63" s="77" t="s">
        <v>82</v>
      </c>
      <c r="Y63" s="32" t="s">
        <v>83</v>
      </c>
      <c r="Z63" s="33" t="s">
        <v>3</v>
      </c>
      <c r="AA63" s="30" t="s">
        <v>84</v>
      </c>
      <c r="AB63" s="78" t="s">
        <v>85</v>
      </c>
      <c r="AC63" s="31" t="s">
        <v>76</v>
      </c>
      <c r="AD63" s="31" t="s">
        <v>86</v>
      </c>
      <c r="AE63" s="79" t="s">
        <v>87</v>
      </c>
      <c r="AF63" s="79" t="s">
        <v>88</v>
      </c>
      <c r="AG63" s="79" t="s">
        <v>89</v>
      </c>
      <c r="AH63" s="79" t="s">
        <v>90</v>
      </c>
      <c r="AI63" s="79" t="s">
        <v>90</v>
      </c>
      <c r="AJ63" s="79" t="s">
        <v>90</v>
      </c>
      <c r="AK63" s="80"/>
      <c r="AL63" s="80"/>
      <c r="AM63" s="80"/>
    </row>
    <row r="64" spans="1:39" s="35" customFormat="1" ht="26.25" customHeight="1">
      <c r="A64" s="53"/>
      <c r="B64" s="28" t="s">
        <v>3</v>
      </c>
      <c r="C64" s="52" t="s">
        <v>163</v>
      </c>
      <c r="D64" s="52" t="s">
        <v>72</v>
      </c>
      <c r="E64" s="52" t="s">
        <v>7</v>
      </c>
      <c r="F64" s="52" t="s">
        <v>8</v>
      </c>
      <c r="G64" s="52" t="s">
        <v>166</v>
      </c>
      <c r="H64" s="47">
        <f>65705648+377258</f>
        <v>66082906</v>
      </c>
      <c r="I64" s="52" t="s">
        <v>76</v>
      </c>
      <c r="J64" s="29" t="s">
        <v>430</v>
      </c>
      <c r="K64" s="71" t="s">
        <v>165</v>
      </c>
      <c r="L64" s="72" t="s">
        <v>78</v>
      </c>
      <c r="M64" s="52" t="s">
        <v>167</v>
      </c>
      <c r="N64" s="31">
        <v>1</v>
      </c>
      <c r="O64" s="31">
        <v>1</v>
      </c>
      <c r="P64" s="73">
        <v>11</v>
      </c>
      <c r="Q64" s="74" t="s">
        <v>79</v>
      </c>
      <c r="R64" s="74" t="s">
        <v>80</v>
      </c>
      <c r="S64" s="52" t="s">
        <v>5</v>
      </c>
      <c r="T64" s="75">
        <f t="shared" si="3"/>
        <v>66082906</v>
      </c>
      <c r="U64" s="76">
        <f t="shared" si="1"/>
        <v>66082906</v>
      </c>
      <c r="V64" s="31" t="s">
        <v>76</v>
      </c>
      <c r="W64" s="31" t="s">
        <v>81</v>
      </c>
      <c r="X64" s="77" t="s">
        <v>82</v>
      </c>
      <c r="Y64" s="32" t="s">
        <v>83</v>
      </c>
      <c r="Z64" s="33" t="s">
        <v>3</v>
      </c>
      <c r="AA64" s="30" t="s">
        <v>84</v>
      </c>
      <c r="AB64" s="78" t="s">
        <v>85</v>
      </c>
      <c r="AC64" s="31" t="s">
        <v>76</v>
      </c>
      <c r="AD64" s="31" t="s">
        <v>86</v>
      </c>
      <c r="AE64" s="79" t="s">
        <v>87</v>
      </c>
      <c r="AF64" s="79" t="s">
        <v>88</v>
      </c>
      <c r="AG64" s="79" t="s">
        <v>89</v>
      </c>
      <c r="AH64" s="79" t="s">
        <v>90</v>
      </c>
      <c r="AI64" s="79" t="s">
        <v>90</v>
      </c>
      <c r="AJ64" s="79" t="s">
        <v>90</v>
      </c>
      <c r="AK64" s="80"/>
      <c r="AL64" s="80"/>
      <c r="AM64" s="80"/>
    </row>
    <row r="65" spans="1:39" s="35" customFormat="1" ht="26.25" customHeight="1">
      <c r="A65" s="53"/>
      <c r="B65" s="28" t="s">
        <v>3</v>
      </c>
      <c r="C65" s="52" t="s">
        <v>163</v>
      </c>
      <c r="D65" s="52" t="s">
        <v>72</v>
      </c>
      <c r="E65" s="52" t="s">
        <v>7</v>
      </c>
      <c r="F65" s="52" t="s">
        <v>8</v>
      </c>
      <c r="G65" s="52" t="s">
        <v>168</v>
      </c>
      <c r="H65" s="47">
        <f>65705648+377258</f>
        <v>66082906</v>
      </c>
      <c r="I65" s="52" t="s">
        <v>76</v>
      </c>
      <c r="J65" s="29" t="s">
        <v>430</v>
      </c>
      <c r="K65" s="71" t="s">
        <v>165</v>
      </c>
      <c r="L65" s="72" t="s">
        <v>78</v>
      </c>
      <c r="M65" s="52" t="str">
        <f>G65</f>
        <v xml:space="preserve">Amparar el canon de arrendamiento del Contrato No. 898 de 2003 - ubicado en la Cra 22#73-31 (Sección Educación Inicial del Instituto Pedagógico Nacional). </v>
      </c>
      <c r="N65" s="31">
        <v>1</v>
      </c>
      <c r="O65" s="31">
        <v>1</v>
      </c>
      <c r="P65" s="73">
        <v>11</v>
      </c>
      <c r="Q65" s="74" t="s">
        <v>79</v>
      </c>
      <c r="R65" s="74" t="s">
        <v>80</v>
      </c>
      <c r="S65" s="52" t="s">
        <v>5</v>
      </c>
      <c r="T65" s="75">
        <f t="shared" si="3"/>
        <v>66082906</v>
      </c>
      <c r="U65" s="76">
        <f t="shared" si="1"/>
        <v>66082906</v>
      </c>
      <c r="V65" s="31" t="s">
        <v>76</v>
      </c>
      <c r="W65" s="31" t="s">
        <v>81</v>
      </c>
      <c r="X65" s="77" t="s">
        <v>82</v>
      </c>
      <c r="Y65" s="32" t="s">
        <v>83</v>
      </c>
      <c r="Z65" s="33" t="s">
        <v>3</v>
      </c>
      <c r="AA65" s="30" t="s">
        <v>84</v>
      </c>
      <c r="AB65" s="78" t="s">
        <v>85</v>
      </c>
      <c r="AC65" s="31" t="s">
        <v>76</v>
      </c>
      <c r="AD65" s="31" t="s">
        <v>86</v>
      </c>
      <c r="AE65" s="79" t="s">
        <v>87</v>
      </c>
      <c r="AF65" s="79" t="s">
        <v>88</v>
      </c>
      <c r="AG65" s="79" t="s">
        <v>89</v>
      </c>
      <c r="AH65" s="79" t="s">
        <v>90</v>
      </c>
      <c r="AI65" s="79" t="s">
        <v>90</v>
      </c>
      <c r="AJ65" s="79" t="s">
        <v>90</v>
      </c>
      <c r="AK65" s="80"/>
      <c r="AL65" s="80"/>
      <c r="AM65" s="80"/>
    </row>
    <row r="66" spans="1:39" s="35" customFormat="1" ht="26.25" customHeight="1">
      <c r="A66" s="53"/>
      <c r="B66" s="28" t="s">
        <v>3</v>
      </c>
      <c r="C66" s="52" t="s">
        <v>163</v>
      </c>
      <c r="D66" s="52" t="s">
        <v>72</v>
      </c>
      <c r="E66" s="52" t="s">
        <v>7</v>
      </c>
      <c r="F66" s="52" t="s">
        <v>8</v>
      </c>
      <c r="G66" s="52" t="s">
        <v>169</v>
      </c>
      <c r="H66" s="47">
        <f>400000000-(1126692+377258+377258+1285200+312359892+5000000)</f>
        <v>79473700</v>
      </c>
      <c r="I66" s="52" t="s">
        <v>76</v>
      </c>
      <c r="J66" s="29" t="s">
        <v>690</v>
      </c>
      <c r="K66" s="71" t="s">
        <v>165</v>
      </c>
      <c r="L66" s="72" t="s">
        <v>78</v>
      </c>
      <c r="M66" s="52" t="str">
        <f>+G66</f>
        <v xml:space="preserve">Amparar el canon de arrendamiento de los inmuebles de la UPN  </v>
      </c>
      <c r="N66" s="31">
        <v>1</v>
      </c>
      <c r="O66" s="31">
        <v>1</v>
      </c>
      <c r="P66" s="73">
        <v>11</v>
      </c>
      <c r="Q66" s="74" t="s">
        <v>79</v>
      </c>
      <c r="R66" s="74" t="s">
        <v>80</v>
      </c>
      <c r="S66" s="52" t="s">
        <v>5</v>
      </c>
      <c r="T66" s="75">
        <f t="shared" si="3"/>
        <v>79473700</v>
      </c>
      <c r="U66" s="76">
        <f t="shared" si="1"/>
        <v>79473700</v>
      </c>
      <c r="V66" s="31" t="s">
        <v>76</v>
      </c>
      <c r="W66" s="31" t="s">
        <v>81</v>
      </c>
      <c r="X66" s="77" t="s">
        <v>82</v>
      </c>
      <c r="Y66" s="32" t="s">
        <v>83</v>
      </c>
      <c r="Z66" s="33" t="s">
        <v>3</v>
      </c>
      <c r="AA66" s="30" t="s">
        <v>84</v>
      </c>
      <c r="AB66" s="78" t="s">
        <v>85</v>
      </c>
      <c r="AC66" s="31" t="s">
        <v>76</v>
      </c>
      <c r="AD66" s="31" t="s">
        <v>86</v>
      </c>
      <c r="AE66" s="79" t="s">
        <v>87</v>
      </c>
      <c r="AF66" s="79" t="s">
        <v>88</v>
      </c>
      <c r="AG66" s="79" t="s">
        <v>89</v>
      </c>
      <c r="AH66" s="79" t="s">
        <v>90</v>
      </c>
      <c r="AI66" s="79" t="s">
        <v>90</v>
      </c>
      <c r="AJ66" s="79" t="s">
        <v>90</v>
      </c>
      <c r="AK66" s="80"/>
      <c r="AL66" s="80"/>
      <c r="AM66" s="80"/>
    </row>
    <row r="67" spans="1:39" ht="26.25" customHeight="1">
      <c r="A67" s="3"/>
      <c r="B67" s="28" t="s">
        <v>3</v>
      </c>
      <c r="C67" s="52" t="s">
        <v>163</v>
      </c>
      <c r="D67" s="52" t="s">
        <v>72</v>
      </c>
      <c r="E67" s="52" t="s">
        <v>24</v>
      </c>
      <c r="F67" s="52" t="s">
        <v>164</v>
      </c>
      <c r="G67" s="52" t="s">
        <v>170</v>
      </c>
      <c r="H67" s="47">
        <f>459419699</f>
        <v>459419699</v>
      </c>
      <c r="I67" s="52" t="s">
        <v>76</v>
      </c>
      <c r="J67" s="29" t="s">
        <v>76</v>
      </c>
      <c r="K67" s="71" t="s">
        <v>165</v>
      </c>
      <c r="L67" s="72" t="s">
        <v>78</v>
      </c>
      <c r="M67" s="178" t="str">
        <f>G67</f>
        <v>Amparar el canon de arrendamiento del Contrato Arriendo No. 002 de  AK 15 No. 80- 52- CENTRO DE LENGUAS</v>
      </c>
      <c r="N67" s="31">
        <v>1</v>
      </c>
      <c r="O67" s="31">
        <v>1</v>
      </c>
      <c r="P67" s="73">
        <v>11</v>
      </c>
      <c r="Q67" s="74" t="s">
        <v>79</v>
      </c>
      <c r="R67" s="74" t="s">
        <v>80</v>
      </c>
      <c r="S67" s="52" t="s">
        <v>5</v>
      </c>
      <c r="T67" s="75">
        <f t="shared" si="3"/>
        <v>459419699</v>
      </c>
      <c r="U67" s="76">
        <f t="shared" si="1"/>
        <v>459419699</v>
      </c>
      <c r="V67" s="31" t="s">
        <v>76</v>
      </c>
      <c r="W67" s="31" t="s">
        <v>81</v>
      </c>
      <c r="X67" s="77" t="s">
        <v>82</v>
      </c>
      <c r="Y67" s="32" t="s">
        <v>83</v>
      </c>
      <c r="Z67" s="33" t="s">
        <v>15</v>
      </c>
      <c r="AA67" s="30" t="s">
        <v>84</v>
      </c>
      <c r="AB67" s="78" t="s">
        <v>85</v>
      </c>
      <c r="AC67" s="31" t="s">
        <v>76</v>
      </c>
      <c r="AD67" s="31" t="s">
        <v>86</v>
      </c>
      <c r="AE67" s="79" t="s">
        <v>87</v>
      </c>
      <c r="AF67" s="79" t="s">
        <v>88</v>
      </c>
      <c r="AG67" s="79" t="s">
        <v>89</v>
      </c>
      <c r="AH67" s="79" t="s">
        <v>90</v>
      </c>
      <c r="AI67" s="79" t="s">
        <v>90</v>
      </c>
      <c r="AJ67" s="79" t="s">
        <v>90</v>
      </c>
      <c r="AK67" s="3"/>
      <c r="AL67" s="3"/>
      <c r="AM67" s="3"/>
    </row>
    <row r="68" spans="1:39" ht="26.25" customHeight="1">
      <c r="A68" s="3"/>
      <c r="B68" s="28" t="s">
        <v>3</v>
      </c>
      <c r="C68" s="52" t="s">
        <v>163</v>
      </c>
      <c r="D68" s="52" t="s">
        <v>72</v>
      </c>
      <c r="E68" s="52" t="s">
        <v>24</v>
      </c>
      <c r="F68" s="52" t="s">
        <v>164</v>
      </c>
      <c r="G68" s="52" t="s">
        <v>170</v>
      </c>
      <c r="H68" s="47">
        <v>2637817</v>
      </c>
      <c r="I68" s="52" t="s">
        <v>76</v>
      </c>
      <c r="J68" s="29" t="s">
        <v>76</v>
      </c>
      <c r="K68" s="71" t="s">
        <v>165</v>
      </c>
      <c r="L68" s="72" t="s">
        <v>78</v>
      </c>
      <c r="M68" s="180"/>
      <c r="N68" s="31">
        <v>1</v>
      </c>
      <c r="O68" s="31">
        <v>1</v>
      </c>
      <c r="P68" s="73">
        <v>11</v>
      </c>
      <c r="Q68" s="74" t="s">
        <v>79</v>
      </c>
      <c r="R68" s="74" t="s">
        <v>80</v>
      </c>
      <c r="S68" s="52" t="s">
        <v>1</v>
      </c>
      <c r="T68" s="75">
        <f>H68</f>
        <v>2637817</v>
      </c>
      <c r="U68" s="76">
        <f>T68</f>
        <v>2637817</v>
      </c>
      <c r="V68" s="31" t="s">
        <v>76</v>
      </c>
      <c r="W68" s="31" t="s">
        <v>81</v>
      </c>
      <c r="X68" s="77" t="s">
        <v>82</v>
      </c>
      <c r="Y68" s="32" t="s">
        <v>83</v>
      </c>
      <c r="Z68" s="33" t="s">
        <v>15</v>
      </c>
      <c r="AA68" s="30" t="s">
        <v>84</v>
      </c>
      <c r="AB68" s="78" t="s">
        <v>85</v>
      </c>
      <c r="AC68" s="31" t="s">
        <v>76</v>
      </c>
      <c r="AD68" s="31" t="s">
        <v>86</v>
      </c>
      <c r="AE68" s="79" t="s">
        <v>87</v>
      </c>
      <c r="AF68" s="79" t="s">
        <v>88</v>
      </c>
      <c r="AG68" s="79" t="s">
        <v>89</v>
      </c>
      <c r="AH68" s="79" t="s">
        <v>90</v>
      </c>
      <c r="AI68" s="79" t="s">
        <v>90</v>
      </c>
      <c r="AJ68" s="79" t="s">
        <v>90</v>
      </c>
      <c r="AK68" s="3"/>
      <c r="AL68" s="3"/>
      <c r="AM68" s="3"/>
    </row>
    <row r="69" spans="1:39" s="8" customFormat="1" ht="26.25" customHeight="1">
      <c r="A69" s="53"/>
      <c r="B69" s="28" t="s">
        <v>3</v>
      </c>
      <c r="C69" s="52" t="s">
        <v>163</v>
      </c>
      <c r="D69" s="52" t="s">
        <v>72</v>
      </c>
      <c r="E69" s="52" t="s">
        <v>7</v>
      </c>
      <c r="F69" s="52" t="s">
        <v>164</v>
      </c>
      <c r="G69" s="52" t="s">
        <v>171</v>
      </c>
      <c r="H69" s="47">
        <f>223839000+1285200</f>
        <v>225124200</v>
      </c>
      <c r="I69" s="52" t="s">
        <v>76</v>
      </c>
      <c r="J69" s="29" t="s">
        <v>430</v>
      </c>
      <c r="K69" s="71" t="s">
        <v>165</v>
      </c>
      <c r="L69" s="72" t="s">
        <v>78</v>
      </c>
      <c r="M69" s="52" t="str">
        <f>G69</f>
        <v>Amparar el canon de arrendamiento del Contrato de Arriendo No 536 del 2021, ubicado en la carrera 9 No 70-69 de la ciudad de Bogotá D.C </v>
      </c>
      <c r="N69" s="31">
        <v>1</v>
      </c>
      <c r="O69" s="31">
        <v>1</v>
      </c>
      <c r="P69" s="73">
        <v>11</v>
      </c>
      <c r="Q69" s="74" t="s">
        <v>79</v>
      </c>
      <c r="R69" s="74" t="s">
        <v>80</v>
      </c>
      <c r="S69" s="52" t="s">
        <v>5</v>
      </c>
      <c r="T69" s="75">
        <f t="shared" si="3"/>
        <v>225124200</v>
      </c>
      <c r="U69" s="76">
        <f t="shared" si="1"/>
        <v>225124200</v>
      </c>
      <c r="V69" s="31" t="s">
        <v>76</v>
      </c>
      <c r="W69" s="31" t="s">
        <v>81</v>
      </c>
      <c r="X69" s="77" t="s">
        <v>82</v>
      </c>
      <c r="Y69" s="32" t="s">
        <v>83</v>
      </c>
      <c r="Z69" s="33" t="s">
        <v>3</v>
      </c>
      <c r="AA69" s="30" t="s">
        <v>84</v>
      </c>
      <c r="AB69" s="78" t="s">
        <v>85</v>
      </c>
      <c r="AC69" s="31" t="s">
        <v>76</v>
      </c>
      <c r="AD69" s="31" t="s">
        <v>86</v>
      </c>
      <c r="AE69" s="79" t="s">
        <v>87</v>
      </c>
      <c r="AF69" s="79" t="s">
        <v>88</v>
      </c>
      <c r="AG69" s="79" t="s">
        <v>89</v>
      </c>
      <c r="AH69" s="79" t="s">
        <v>90</v>
      </c>
      <c r="AI69" s="79" t="s">
        <v>90</v>
      </c>
      <c r="AJ69" s="79" t="s">
        <v>90</v>
      </c>
    </row>
    <row r="70" spans="1:39" s="8" customFormat="1" ht="26.25" customHeight="1">
      <c r="A70" s="53"/>
      <c r="B70" s="28" t="s">
        <v>3</v>
      </c>
      <c r="C70" s="52" t="s">
        <v>142</v>
      </c>
      <c r="D70" s="52" t="s">
        <v>72</v>
      </c>
      <c r="E70" s="52" t="s">
        <v>7</v>
      </c>
      <c r="F70" s="52" t="s">
        <v>8</v>
      </c>
      <c r="G70" s="52" t="s">
        <v>172</v>
      </c>
      <c r="H70" s="47">
        <v>18000000</v>
      </c>
      <c r="I70" s="52" t="s">
        <v>76</v>
      </c>
      <c r="J70" s="29" t="s">
        <v>76</v>
      </c>
      <c r="K70" s="71" t="s">
        <v>173</v>
      </c>
      <c r="L70" s="72" t="s">
        <v>78</v>
      </c>
      <c r="M70" s="52" t="str">
        <f>G70</f>
        <v>Amparar el pago de los SOAT "Seguro Obligatorio De Automóviles" de los vehículos de  propiedad de la Universidad Pedagógica Nacional</v>
      </c>
      <c r="N70" s="31">
        <v>1</v>
      </c>
      <c r="O70" s="31">
        <v>1</v>
      </c>
      <c r="P70" s="73">
        <v>11</v>
      </c>
      <c r="Q70" s="74" t="s">
        <v>79</v>
      </c>
      <c r="R70" s="74" t="s">
        <v>80</v>
      </c>
      <c r="S70" s="81" t="s">
        <v>1</v>
      </c>
      <c r="T70" s="75">
        <f t="shared" si="3"/>
        <v>18000000</v>
      </c>
      <c r="U70" s="76">
        <f t="shared" si="1"/>
        <v>18000000</v>
      </c>
      <c r="V70" s="31" t="s">
        <v>76</v>
      </c>
      <c r="W70" s="31" t="s">
        <v>81</v>
      </c>
      <c r="X70" s="77" t="s">
        <v>82</v>
      </c>
      <c r="Y70" s="32" t="s">
        <v>83</v>
      </c>
      <c r="Z70" s="33" t="s">
        <v>3</v>
      </c>
      <c r="AA70" s="30" t="s">
        <v>84</v>
      </c>
      <c r="AB70" s="78" t="s">
        <v>85</v>
      </c>
      <c r="AC70" s="31" t="s">
        <v>76</v>
      </c>
      <c r="AD70" s="31" t="s">
        <v>86</v>
      </c>
      <c r="AE70" s="79" t="s">
        <v>87</v>
      </c>
      <c r="AF70" s="79" t="s">
        <v>88</v>
      </c>
      <c r="AG70" s="79" t="s">
        <v>89</v>
      </c>
      <c r="AH70" s="79" t="s">
        <v>90</v>
      </c>
      <c r="AI70" s="79" t="s">
        <v>90</v>
      </c>
      <c r="AJ70" s="79" t="s">
        <v>90</v>
      </c>
    </row>
    <row r="71" spans="1:39" s="35" customFormat="1" ht="26.25" customHeight="1">
      <c r="A71" s="53"/>
      <c r="B71" s="173" t="s">
        <v>3</v>
      </c>
      <c r="C71" s="52" t="s">
        <v>134</v>
      </c>
      <c r="D71" s="52" t="s">
        <v>135</v>
      </c>
      <c r="E71" s="52" t="s">
        <v>11</v>
      </c>
      <c r="F71" s="52" t="s">
        <v>12</v>
      </c>
      <c r="G71" s="52" t="s">
        <v>174</v>
      </c>
      <c r="H71" s="115">
        <v>66640000</v>
      </c>
      <c r="I71" s="52" t="s">
        <v>76</v>
      </c>
      <c r="J71" s="29" t="s">
        <v>76</v>
      </c>
      <c r="K71" s="71" t="s">
        <v>175</v>
      </c>
      <c r="L71" s="72" t="s">
        <v>78</v>
      </c>
      <c r="M71" s="52" t="str">
        <f>G71</f>
        <v xml:space="preserve">Plan de capacitación para la vigencia </v>
      </c>
      <c r="N71" s="31">
        <v>1</v>
      </c>
      <c r="O71" s="31">
        <v>1</v>
      </c>
      <c r="P71" s="73">
        <v>11</v>
      </c>
      <c r="Q71" s="74" t="s">
        <v>79</v>
      </c>
      <c r="R71" s="74" t="s">
        <v>80</v>
      </c>
      <c r="S71" s="52" t="s">
        <v>1</v>
      </c>
      <c r="T71" s="75">
        <f>H71</f>
        <v>66640000</v>
      </c>
      <c r="U71" s="76">
        <f t="shared" si="1"/>
        <v>66640000</v>
      </c>
      <c r="V71" s="31" t="s">
        <v>76</v>
      </c>
      <c r="W71" s="31" t="s">
        <v>81</v>
      </c>
      <c r="X71" s="77" t="s">
        <v>82</v>
      </c>
      <c r="Y71" s="32" t="s">
        <v>83</v>
      </c>
      <c r="Z71" s="33" t="s">
        <v>3</v>
      </c>
      <c r="AA71" s="30" t="s">
        <v>84</v>
      </c>
      <c r="AB71" s="78" t="s">
        <v>85</v>
      </c>
      <c r="AC71" s="31" t="s">
        <v>76</v>
      </c>
      <c r="AD71" s="31" t="s">
        <v>86</v>
      </c>
      <c r="AE71" s="79" t="s">
        <v>87</v>
      </c>
      <c r="AF71" s="79" t="s">
        <v>88</v>
      </c>
      <c r="AG71" s="79" t="s">
        <v>89</v>
      </c>
      <c r="AH71" s="79" t="s">
        <v>90</v>
      </c>
      <c r="AI71" s="79" t="s">
        <v>90</v>
      </c>
      <c r="AJ71" s="79" t="s">
        <v>90</v>
      </c>
      <c r="AK71" s="80"/>
      <c r="AL71" s="80"/>
      <c r="AM71" s="80"/>
    </row>
    <row r="72" spans="1:39" s="35" customFormat="1" ht="26.25" customHeight="1">
      <c r="A72" s="53"/>
      <c r="B72" s="174"/>
      <c r="C72" s="52" t="s">
        <v>134</v>
      </c>
      <c r="D72" s="52" t="s">
        <v>135</v>
      </c>
      <c r="E72" s="52" t="s">
        <v>11</v>
      </c>
      <c r="F72" s="52" t="s">
        <v>12</v>
      </c>
      <c r="G72" s="52" t="s">
        <v>174</v>
      </c>
      <c r="H72" s="115">
        <v>7000000</v>
      </c>
      <c r="I72" s="52" t="s">
        <v>76</v>
      </c>
      <c r="J72" s="29" t="s">
        <v>76</v>
      </c>
      <c r="K72" s="71" t="s">
        <v>175</v>
      </c>
      <c r="L72" s="72" t="s">
        <v>78</v>
      </c>
      <c r="M72" s="52" t="str">
        <f>M71</f>
        <v xml:space="preserve">Plan de capacitación para la vigencia </v>
      </c>
      <c r="N72" s="31">
        <v>1</v>
      </c>
      <c r="O72" s="31">
        <v>1</v>
      </c>
      <c r="P72" s="73">
        <v>11</v>
      </c>
      <c r="Q72" s="74" t="s">
        <v>79</v>
      </c>
      <c r="R72" s="74" t="s">
        <v>80</v>
      </c>
      <c r="S72" s="52" t="s">
        <v>14</v>
      </c>
      <c r="T72" s="75">
        <v>7000000</v>
      </c>
      <c r="U72" s="76">
        <f>T72</f>
        <v>7000000</v>
      </c>
      <c r="V72" s="31" t="s">
        <v>76</v>
      </c>
      <c r="W72" s="31" t="s">
        <v>81</v>
      </c>
      <c r="X72" s="77" t="s">
        <v>82</v>
      </c>
      <c r="Y72" s="32" t="s">
        <v>83</v>
      </c>
      <c r="Z72" s="33" t="s">
        <v>3</v>
      </c>
      <c r="AA72" s="30" t="s">
        <v>84</v>
      </c>
      <c r="AB72" s="78" t="s">
        <v>85</v>
      </c>
      <c r="AC72" s="31" t="s">
        <v>76</v>
      </c>
      <c r="AD72" s="31" t="s">
        <v>86</v>
      </c>
      <c r="AE72" s="79" t="s">
        <v>87</v>
      </c>
      <c r="AF72" s="79" t="s">
        <v>88</v>
      </c>
      <c r="AG72" s="79" t="s">
        <v>89</v>
      </c>
      <c r="AH72" s="79" t="s">
        <v>90</v>
      </c>
      <c r="AI72" s="79" t="s">
        <v>90</v>
      </c>
      <c r="AJ72" s="79" t="s">
        <v>90</v>
      </c>
      <c r="AK72" s="80"/>
      <c r="AL72" s="80"/>
      <c r="AM72" s="80"/>
    </row>
    <row r="73" spans="1:39" s="35" customFormat="1" ht="26.25" customHeight="1">
      <c r="A73" s="53"/>
      <c r="B73" s="28" t="s">
        <v>3</v>
      </c>
      <c r="C73" s="52" t="s">
        <v>142</v>
      </c>
      <c r="D73" s="52" t="s">
        <v>176</v>
      </c>
      <c r="E73" s="52" t="s">
        <v>177</v>
      </c>
      <c r="F73" s="52" t="s">
        <v>178</v>
      </c>
      <c r="G73" s="52" t="s">
        <v>179</v>
      </c>
      <c r="H73" s="47">
        <v>450000</v>
      </c>
      <c r="I73" s="52" t="s">
        <v>76</v>
      </c>
      <c r="J73" s="29" t="s">
        <v>76</v>
      </c>
      <c r="K73" s="71" t="s">
        <v>180</v>
      </c>
      <c r="L73" s="72" t="s">
        <v>78</v>
      </c>
      <c r="M73" s="52" t="str">
        <f t="shared" ref="M73:M119" si="4">G73</f>
        <v>Amparar el pago de la cuota anual del Consejo de Educación Popular de América Latina y el Caribe - CEAAL</v>
      </c>
      <c r="N73" s="31">
        <v>1</v>
      </c>
      <c r="O73" s="31">
        <v>1</v>
      </c>
      <c r="P73" s="73">
        <v>11</v>
      </c>
      <c r="Q73" s="74" t="s">
        <v>79</v>
      </c>
      <c r="R73" s="74" t="s">
        <v>80</v>
      </c>
      <c r="S73" s="81" t="s">
        <v>14</v>
      </c>
      <c r="T73" s="75">
        <f t="shared" si="3"/>
        <v>450000</v>
      </c>
      <c r="U73" s="76">
        <f t="shared" si="1"/>
        <v>450000</v>
      </c>
      <c r="V73" s="31" t="s">
        <v>76</v>
      </c>
      <c r="W73" s="31" t="s">
        <v>81</v>
      </c>
      <c r="X73" s="77" t="s">
        <v>82</v>
      </c>
      <c r="Y73" s="32" t="s">
        <v>83</v>
      </c>
      <c r="Z73" s="33" t="s">
        <v>181</v>
      </c>
      <c r="AA73" s="30" t="s">
        <v>84</v>
      </c>
      <c r="AB73" s="78" t="s">
        <v>85</v>
      </c>
      <c r="AC73" s="31" t="s">
        <v>76</v>
      </c>
      <c r="AD73" s="31" t="s">
        <v>86</v>
      </c>
      <c r="AE73" s="79" t="s">
        <v>87</v>
      </c>
      <c r="AF73" s="79" t="s">
        <v>88</v>
      </c>
      <c r="AG73" s="79" t="s">
        <v>89</v>
      </c>
      <c r="AH73" s="79" t="s">
        <v>90</v>
      </c>
      <c r="AI73" s="79" t="s">
        <v>90</v>
      </c>
      <c r="AJ73" s="79" t="s">
        <v>90</v>
      </c>
      <c r="AK73" s="80"/>
      <c r="AL73" s="80"/>
      <c r="AM73" s="80"/>
    </row>
    <row r="74" spans="1:39" s="35" customFormat="1" ht="26.25" customHeight="1">
      <c r="A74" s="53"/>
      <c r="B74" s="28" t="s">
        <v>3</v>
      </c>
      <c r="C74" s="52" t="s">
        <v>142</v>
      </c>
      <c r="D74" s="52" t="s">
        <v>176</v>
      </c>
      <c r="E74" s="52" t="s">
        <v>177</v>
      </c>
      <c r="F74" s="52" t="s">
        <v>178</v>
      </c>
      <c r="G74" s="52" t="s">
        <v>182</v>
      </c>
      <c r="H74" s="47">
        <v>7500000</v>
      </c>
      <c r="I74" s="52" t="s">
        <v>76</v>
      </c>
      <c r="J74" s="29" t="s">
        <v>76</v>
      </c>
      <c r="K74" s="71" t="s">
        <v>180</v>
      </c>
      <c r="L74" s="72" t="s">
        <v>78</v>
      </c>
      <c r="M74" s="52" t="str">
        <f t="shared" si="4"/>
        <v>Amparar el pago de la cuota anual de la Asociación Universitaria Iberoamericana de Postgrados - AUIP</v>
      </c>
      <c r="N74" s="31">
        <v>1</v>
      </c>
      <c r="O74" s="31">
        <v>1</v>
      </c>
      <c r="P74" s="73">
        <v>11</v>
      </c>
      <c r="Q74" s="74" t="s">
        <v>79</v>
      </c>
      <c r="R74" s="74" t="s">
        <v>80</v>
      </c>
      <c r="S74" s="81" t="s">
        <v>14</v>
      </c>
      <c r="T74" s="75">
        <f t="shared" si="3"/>
        <v>7500000</v>
      </c>
      <c r="U74" s="76">
        <f t="shared" si="1"/>
        <v>7500000</v>
      </c>
      <c r="V74" s="31" t="s">
        <v>76</v>
      </c>
      <c r="W74" s="31" t="s">
        <v>81</v>
      </c>
      <c r="X74" s="77" t="s">
        <v>82</v>
      </c>
      <c r="Y74" s="32" t="s">
        <v>83</v>
      </c>
      <c r="Z74" s="33" t="s">
        <v>181</v>
      </c>
      <c r="AA74" s="30" t="s">
        <v>84</v>
      </c>
      <c r="AB74" s="78" t="s">
        <v>85</v>
      </c>
      <c r="AC74" s="31" t="s">
        <v>76</v>
      </c>
      <c r="AD74" s="31" t="s">
        <v>86</v>
      </c>
      <c r="AE74" s="79" t="s">
        <v>87</v>
      </c>
      <c r="AF74" s="79" t="s">
        <v>88</v>
      </c>
      <c r="AG74" s="79" t="s">
        <v>89</v>
      </c>
      <c r="AH74" s="79" t="s">
        <v>90</v>
      </c>
      <c r="AI74" s="79" t="s">
        <v>90</v>
      </c>
      <c r="AJ74" s="79" t="s">
        <v>90</v>
      </c>
      <c r="AK74" s="80"/>
      <c r="AL74" s="80"/>
      <c r="AM74" s="80"/>
    </row>
    <row r="75" spans="1:39" s="35" customFormat="1" ht="26.25" customHeight="1">
      <c r="A75" s="53"/>
      <c r="B75" s="28" t="s">
        <v>3</v>
      </c>
      <c r="C75" s="52" t="s">
        <v>142</v>
      </c>
      <c r="D75" s="52" t="s">
        <v>176</v>
      </c>
      <c r="E75" s="52" t="s">
        <v>177</v>
      </c>
      <c r="F75" s="52" t="s">
        <v>178</v>
      </c>
      <c r="G75" s="52" t="s">
        <v>183</v>
      </c>
      <c r="H75" s="47">
        <v>5445000</v>
      </c>
      <c r="I75" s="52" t="s">
        <v>76</v>
      </c>
      <c r="J75" s="29" t="s">
        <v>76</v>
      </c>
      <c r="K75" s="71" t="s">
        <v>180</v>
      </c>
      <c r="L75" s="72" t="s">
        <v>78</v>
      </c>
      <c r="M75" s="52" t="str">
        <f t="shared" si="4"/>
        <v>Amparar el pago de la cuota anual de la Unión de Universidades de América Latina y el Caribe - UDUAL</v>
      </c>
      <c r="N75" s="31">
        <v>1</v>
      </c>
      <c r="O75" s="31">
        <v>1</v>
      </c>
      <c r="P75" s="73">
        <v>11</v>
      </c>
      <c r="Q75" s="74" t="s">
        <v>79</v>
      </c>
      <c r="R75" s="74" t="s">
        <v>80</v>
      </c>
      <c r="S75" s="81" t="s">
        <v>14</v>
      </c>
      <c r="T75" s="75">
        <f t="shared" si="3"/>
        <v>5445000</v>
      </c>
      <c r="U75" s="76">
        <f t="shared" si="1"/>
        <v>5445000</v>
      </c>
      <c r="V75" s="31" t="s">
        <v>76</v>
      </c>
      <c r="W75" s="31" t="s">
        <v>81</v>
      </c>
      <c r="X75" s="77" t="s">
        <v>82</v>
      </c>
      <c r="Y75" s="32" t="s">
        <v>83</v>
      </c>
      <c r="Z75" s="33" t="s">
        <v>181</v>
      </c>
      <c r="AA75" s="30" t="s">
        <v>84</v>
      </c>
      <c r="AB75" s="78" t="s">
        <v>85</v>
      </c>
      <c r="AC75" s="31" t="s">
        <v>76</v>
      </c>
      <c r="AD75" s="31" t="s">
        <v>86</v>
      </c>
      <c r="AE75" s="79" t="s">
        <v>87</v>
      </c>
      <c r="AF75" s="79" t="s">
        <v>88</v>
      </c>
      <c r="AG75" s="79" t="s">
        <v>89</v>
      </c>
      <c r="AH75" s="79" t="s">
        <v>90</v>
      </c>
      <c r="AI75" s="79" t="s">
        <v>90</v>
      </c>
      <c r="AJ75" s="79" t="s">
        <v>90</v>
      </c>
      <c r="AK75" s="80"/>
      <c r="AL75" s="80"/>
      <c r="AM75" s="80"/>
    </row>
    <row r="76" spans="1:39" s="35" customFormat="1" ht="26.25" customHeight="1">
      <c r="A76" s="53"/>
      <c r="B76" s="28" t="s">
        <v>3</v>
      </c>
      <c r="C76" s="52" t="s">
        <v>142</v>
      </c>
      <c r="D76" s="52" t="s">
        <v>176</v>
      </c>
      <c r="E76" s="52" t="s">
        <v>177</v>
      </c>
      <c r="F76" s="52" t="s">
        <v>178</v>
      </c>
      <c r="G76" s="52" t="s">
        <v>184</v>
      </c>
      <c r="H76" s="47">
        <v>4500000</v>
      </c>
      <c r="I76" s="52" t="s">
        <v>76</v>
      </c>
      <c r="J76" s="29" t="s">
        <v>76</v>
      </c>
      <c r="K76" s="71" t="s">
        <v>180</v>
      </c>
      <c r="L76" s="72" t="s">
        <v>78</v>
      </c>
      <c r="M76" s="52" t="str">
        <f t="shared" si="4"/>
        <v>Amparar el pago de la membresía del Consejo Latinoamericano de Ciencias Sociales - CLACSO</v>
      </c>
      <c r="N76" s="31">
        <v>1</v>
      </c>
      <c r="O76" s="31">
        <v>1</v>
      </c>
      <c r="P76" s="73">
        <v>11</v>
      </c>
      <c r="Q76" s="74" t="s">
        <v>79</v>
      </c>
      <c r="R76" s="74" t="s">
        <v>80</v>
      </c>
      <c r="S76" s="81" t="s">
        <v>14</v>
      </c>
      <c r="T76" s="75">
        <f t="shared" si="3"/>
        <v>4500000</v>
      </c>
      <c r="U76" s="76">
        <f t="shared" si="1"/>
        <v>4500000</v>
      </c>
      <c r="V76" s="31" t="s">
        <v>76</v>
      </c>
      <c r="W76" s="31" t="s">
        <v>81</v>
      </c>
      <c r="X76" s="77" t="s">
        <v>82</v>
      </c>
      <c r="Y76" s="32" t="s">
        <v>83</v>
      </c>
      <c r="Z76" s="33" t="s">
        <v>181</v>
      </c>
      <c r="AA76" s="30" t="s">
        <v>84</v>
      </c>
      <c r="AB76" s="78" t="s">
        <v>85</v>
      </c>
      <c r="AC76" s="31" t="s">
        <v>76</v>
      </c>
      <c r="AD76" s="31" t="s">
        <v>86</v>
      </c>
      <c r="AE76" s="79" t="s">
        <v>87</v>
      </c>
      <c r="AF76" s="79" t="s">
        <v>88</v>
      </c>
      <c r="AG76" s="79" t="s">
        <v>89</v>
      </c>
      <c r="AH76" s="79" t="s">
        <v>90</v>
      </c>
      <c r="AI76" s="79" t="s">
        <v>90</v>
      </c>
      <c r="AJ76" s="79" t="s">
        <v>90</v>
      </c>
      <c r="AK76" s="80"/>
      <c r="AL76" s="80"/>
      <c r="AM76" s="80"/>
    </row>
    <row r="77" spans="1:39" s="35" customFormat="1" ht="26.25" customHeight="1">
      <c r="A77" s="53"/>
      <c r="B77" s="28" t="s">
        <v>3</v>
      </c>
      <c r="C77" s="52" t="s">
        <v>142</v>
      </c>
      <c r="D77" s="52" t="s">
        <v>176</v>
      </c>
      <c r="E77" s="52" t="s">
        <v>185</v>
      </c>
      <c r="F77" s="52" t="s">
        <v>178</v>
      </c>
      <c r="G77" s="52" t="s">
        <v>186</v>
      </c>
      <c r="H77" s="47">
        <v>3131700</v>
      </c>
      <c r="I77" s="52" t="s">
        <v>76</v>
      </c>
      <c r="J77" s="29" t="s">
        <v>76</v>
      </c>
      <c r="K77" s="71" t="s">
        <v>180</v>
      </c>
      <c r="L77" s="72" t="s">
        <v>78</v>
      </c>
      <c r="M77" s="52" t="str">
        <f t="shared" si="4"/>
        <v>Amparar el pago de la cuota de sostenimiento anual de la Asociación Colombiana de Facultades de Humanidades y de Ciencias Sociales</v>
      </c>
      <c r="N77" s="31">
        <v>1</v>
      </c>
      <c r="O77" s="31">
        <v>1</v>
      </c>
      <c r="P77" s="73">
        <v>11</v>
      </c>
      <c r="Q77" s="74" t="s">
        <v>79</v>
      </c>
      <c r="R77" s="74" t="s">
        <v>80</v>
      </c>
      <c r="S77" s="81" t="s">
        <v>14</v>
      </c>
      <c r="T77" s="75">
        <f t="shared" si="3"/>
        <v>3131700</v>
      </c>
      <c r="U77" s="76">
        <f t="shared" si="1"/>
        <v>3131700</v>
      </c>
      <c r="V77" s="31" t="s">
        <v>76</v>
      </c>
      <c r="W77" s="31" t="s">
        <v>81</v>
      </c>
      <c r="X77" s="77" t="s">
        <v>82</v>
      </c>
      <c r="Y77" s="32" t="s">
        <v>83</v>
      </c>
      <c r="Z77" s="33" t="s">
        <v>181</v>
      </c>
      <c r="AA77" s="30" t="s">
        <v>84</v>
      </c>
      <c r="AB77" s="78" t="s">
        <v>85</v>
      </c>
      <c r="AC77" s="31" t="s">
        <v>76</v>
      </c>
      <c r="AD77" s="31" t="s">
        <v>86</v>
      </c>
      <c r="AE77" s="79" t="s">
        <v>87</v>
      </c>
      <c r="AF77" s="79" t="s">
        <v>88</v>
      </c>
      <c r="AG77" s="79" t="s">
        <v>89</v>
      </c>
      <c r="AH77" s="79" t="s">
        <v>90</v>
      </c>
      <c r="AI77" s="79" t="s">
        <v>90</v>
      </c>
      <c r="AJ77" s="79" t="s">
        <v>90</v>
      </c>
      <c r="AK77" s="80"/>
      <c r="AL77" s="80"/>
      <c r="AM77" s="80"/>
    </row>
    <row r="78" spans="1:39" s="35" customFormat="1" ht="26.25" customHeight="1">
      <c r="A78" s="53"/>
      <c r="B78" s="28" t="s">
        <v>3</v>
      </c>
      <c r="C78" s="52" t="s">
        <v>142</v>
      </c>
      <c r="D78" s="52" t="s">
        <v>176</v>
      </c>
      <c r="E78" s="52" t="s">
        <v>185</v>
      </c>
      <c r="F78" s="52" t="s">
        <v>178</v>
      </c>
      <c r="G78" s="52" t="s">
        <v>187</v>
      </c>
      <c r="H78" s="47">
        <v>3289000</v>
      </c>
      <c r="I78" s="52" t="s">
        <v>76</v>
      </c>
      <c r="J78" s="29" t="s">
        <v>76</v>
      </c>
      <c r="K78" s="71" t="s">
        <v>180</v>
      </c>
      <c r="L78" s="72" t="s">
        <v>78</v>
      </c>
      <c r="M78" s="52" t="str">
        <f t="shared" si="4"/>
        <v xml:space="preserve">Amparar el pago de la cuota de ACAC </v>
      </c>
      <c r="N78" s="31">
        <v>1</v>
      </c>
      <c r="O78" s="31">
        <v>1</v>
      </c>
      <c r="P78" s="73">
        <v>11</v>
      </c>
      <c r="Q78" s="74" t="s">
        <v>79</v>
      </c>
      <c r="R78" s="74" t="s">
        <v>80</v>
      </c>
      <c r="S78" s="81" t="s">
        <v>14</v>
      </c>
      <c r="T78" s="75">
        <f t="shared" si="3"/>
        <v>3289000</v>
      </c>
      <c r="U78" s="76">
        <f t="shared" si="1"/>
        <v>3289000</v>
      </c>
      <c r="V78" s="31" t="s">
        <v>76</v>
      </c>
      <c r="W78" s="31" t="s">
        <v>81</v>
      </c>
      <c r="X78" s="77" t="s">
        <v>82</v>
      </c>
      <c r="Y78" s="32" t="s">
        <v>83</v>
      </c>
      <c r="Z78" s="33" t="s">
        <v>181</v>
      </c>
      <c r="AA78" s="30" t="s">
        <v>84</v>
      </c>
      <c r="AB78" s="78" t="s">
        <v>85</v>
      </c>
      <c r="AC78" s="31" t="s">
        <v>76</v>
      </c>
      <c r="AD78" s="31" t="s">
        <v>86</v>
      </c>
      <c r="AE78" s="79" t="s">
        <v>87</v>
      </c>
      <c r="AF78" s="79" t="s">
        <v>88</v>
      </c>
      <c r="AG78" s="79" t="s">
        <v>89</v>
      </c>
      <c r="AH78" s="79" t="s">
        <v>90</v>
      </c>
      <c r="AI78" s="79" t="s">
        <v>90</v>
      </c>
      <c r="AJ78" s="79" t="s">
        <v>90</v>
      </c>
      <c r="AK78" s="80"/>
      <c r="AL78" s="80"/>
      <c r="AM78" s="80"/>
    </row>
    <row r="79" spans="1:39" s="35" customFormat="1" ht="26.25" customHeight="1">
      <c r="A79" s="53"/>
      <c r="B79" s="28" t="s">
        <v>3</v>
      </c>
      <c r="C79" s="52" t="s">
        <v>142</v>
      </c>
      <c r="D79" s="52" t="s">
        <v>176</v>
      </c>
      <c r="E79" s="52" t="s">
        <v>185</v>
      </c>
      <c r="F79" s="52" t="s">
        <v>178</v>
      </c>
      <c r="G79" s="52" t="s">
        <v>188</v>
      </c>
      <c r="H79" s="47">
        <v>6263400</v>
      </c>
      <c r="I79" s="52" t="s">
        <v>76</v>
      </c>
      <c r="J79" s="29" t="s">
        <v>76</v>
      </c>
      <c r="K79" s="71" t="s">
        <v>180</v>
      </c>
      <c r="L79" s="72" t="s">
        <v>78</v>
      </c>
      <c r="M79" s="52" t="str">
        <f t="shared" si="4"/>
        <v>Amparar el pago de la membresía del año  de la Facultad de Bellas Artes en la Asociación Colombiana de Programas y Facultades de Artes ACOFARTES.</v>
      </c>
      <c r="N79" s="31">
        <v>1</v>
      </c>
      <c r="O79" s="31">
        <v>1</v>
      </c>
      <c r="P79" s="73">
        <v>11</v>
      </c>
      <c r="Q79" s="74" t="s">
        <v>79</v>
      </c>
      <c r="R79" s="74" t="s">
        <v>80</v>
      </c>
      <c r="S79" s="81" t="s">
        <v>14</v>
      </c>
      <c r="T79" s="75">
        <f t="shared" si="3"/>
        <v>6263400</v>
      </c>
      <c r="U79" s="76">
        <f t="shared" si="1"/>
        <v>6263400</v>
      </c>
      <c r="V79" s="31" t="s">
        <v>76</v>
      </c>
      <c r="W79" s="31" t="s">
        <v>81</v>
      </c>
      <c r="X79" s="77" t="s">
        <v>82</v>
      </c>
      <c r="Y79" s="32" t="s">
        <v>83</v>
      </c>
      <c r="Z79" s="33" t="s">
        <v>181</v>
      </c>
      <c r="AA79" s="30" t="s">
        <v>84</v>
      </c>
      <c r="AB79" s="78" t="s">
        <v>85</v>
      </c>
      <c r="AC79" s="31" t="s">
        <v>76</v>
      </c>
      <c r="AD79" s="31" t="s">
        <v>86</v>
      </c>
      <c r="AE79" s="79" t="s">
        <v>87</v>
      </c>
      <c r="AF79" s="79" t="s">
        <v>88</v>
      </c>
      <c r="AG79" s="79" t="s">
        <v>89</v>
      </c>
      <c r="AH79" s="79" t="s">
        <v>90</v>
      </c>
      <c r="AI79" s="79" t="s">
        <v>90</v>
      </c>
      <c r="AJ79" s="79" t="s">
        <v>90</v>
      </c>
      <c r="AK79" s="80"/>
      <c r="AL79" s="80"/>
      <c r="AM79" s="80"/>
    </row>
    <row r="80" spans="1:39" s="35" customFormat="1" ht="26.25" customHeight="1">
      <c r="A80" s="53"/>
      <c r="B80" s="28" t="s">
        <v>3</v>
      </c>
      <c r="C80" s="52" t="s">
        <v>142</v>
      </c>
      <c r="D80" s="52" t="s">
        <v>176</v>
      </c>
      <c r="E80" s="52" t="s">
        <v>185</v>
      </c>
      <c r="F80" s="52" t="s">
        <v>178</v>
      </c>
      <c r="G80" s="52" t="s">
        <v>189</v>
      </c>
      <c r="H80" s="47">
        <v>2083318</v>
      </c>
      <c r="I80" s="52" t="s">
        <v>76</v>
      </c>
      <c r="J80" s="29" t="s">
        <v>76</v>
      </c>
      <c r="K80" s="71" t="s">
        <v>180</v>
      </c>
      <c r="L80" s="72" t="s">
        <v>78</v>
      </c>
      <c r="M80" s="52" t="str">
        <f t="shared" si="4"/>
        <v>Amparar el pago de la cuota de afiliación con el Instituto Colombiano de Normas Técnicas y Certificación ICONTEC</v>
      </c>
      <c r="N80" s="31">
        <v>1</v>
      </c>
      <c r="O80" s="31">
        <v>1</v>
      </c>
      <c r="P80" s="73">
        <v>11</v>
      </c>
      <c r="Q80" s="74" t="s">
        <v>79</v>
      </c>
      <c r="R80" s="74" t="s">
        <v>80</v>
      </c>
      <c r="S80" s="81" t="s">
        <v>14</v>
      </c>
      <c r="T80" s="75">
        <f t="shared" si="3"/>
        <v>2083318</v>
      </c>
      <c r="U80" s="76">
        <f t="shared" si="1"/>
        <v>2083318</v>
      </c>
      <c r="V80" s="31" t="s">
        <v>76</v>
      </c>
      <c r="W80" s="31" t="s">
        <v>81</v>
      </c>
      <c r="X80" s="77" t="s">
        <v>82</v>
      </c>
      <c r="Y80" s="32" t="s">
        <v>83</v>
      </c>
      <c r="Z80" s="33" t="s">
        <v>181</v>
      </c>
      <c r="AA80" s="30" t="s">
        <v>84</v>
      </c>
      <c r="AB80" s="78" t="s">
        <v>85</v>
      </c>
      <c r="AC80" s="31" t="s">
        <v>76</v>
      </c>
      <c r="AD80" s="31" t="s">
        <v>86</v>
      </c>
      <c r="AE80" s="79" t="s">
        <v>87</v>
      </c>
      <c r="AF80" s="79" t="s">
        <v>88</v>
      </c>
      <c r="AG80" s="79" t="s">
        <v>89</v>
      </c>
      <c r="AH80" s="79" t="s">
        <v>90</v>
      </c>
      <c r="AI80" s="79" t="s">
        <v>90</v>
      </c>
      <c r="AJ80" s="79" t="s">
        <v>90</v>
      </c>
      <c r="AK80" s="80"/>
      <c r="AL80" s="80"/>
      <c r="AM80" s="80"/>
    </row>
    <row r="81" spans="1:39" s="35" customFormat="1" ht="26.25" customHeight="1">
      <c r="A81" s="53"/>
      <c r="B81" s="28" t="s">
        <v>3</v>
      </c>
      <c r="C81" s="52" t="s">
        <v>142</v>
      </c>
      <c r="D81" s="52" t="s">
        <v>176</v>
      </c>
      <c r="E81" s="52" t="s">
        <v>185</v>
      </c>
      <c r="F81" s="52" t="s">
        <v>178</v>
      </c>
      <c r="G81" s="52" t="s">
        <v>190</v>
      </c>
      <c r="H81" s="47">
        <f>6263400+740220</f>
        <v>7003620</v>
      </c>
      <c r="I81" s="52" t="s">
        <v>76</v>
      </c>
      <c r="J81" s="29" t="s">
        <v>430</v>
      </c>
      <c r="K81" s="71" t="s">
        <v>180</v>
      </c>
      <c r="L81" s="72" t="s">
        <v>78</v>
      </c>
      <c r="M81" s="52" t="str">
        <f t="shared" si="4"/>
        <v>Amparar el pago de la membresía de la Asociación Colombiana de Facultades de Educación- ASCOFADE, correspondiente a la cuota de sostenimiento anual.</v>
      </c>
      <c r="N81" s="31">
        <v>1</v>
      </c>
      <c r="O81" s="31">
        <v>1</v>
      </c>
      <c r="P81" s="73">
        <v>11</v>
      </c>
      <c r="Q81" s="74" t="s">
        <v>79</v>
      </c>
      <c r="R81" s="74" t="s">
        <v>80</v>
      </c>
      <c r="S81" s="81" t="s">
        <v>14</v>
      </c>
      <c r="T81" s="75">
        <f t="shared" si="3"/>
        <v>7003620</v>
      </c>
      <c r="U81" s="76">
        <f t="shared" si="1"/>
        <v>7003620</v>
      </c>
      <c r="V81" s="31" t="s">
        <v>76</v>
      </c>
      <c r="W81" s="31" t="s">
        <v>81</v>
      </c>
      <c r="X81" s="77" t="s">
        <v>82</v>
      </c>
      <c r="Y81" s="32" t="s">
        <v>83</v>
      </c>
      <c r="Z81" s="33" t="s">
        <v>181</v>
      </c>
      <c r="AA81" s="30" t="s">
        <v>84</v>
      </c>
      <c r="AB81" s="78" t="s">
        <v>85</v>
      </c>
      <c r="AC81" s="31" t="s">
        <v>76</v>
      </c>
      <c r="AD81" s="31" t="s">
        <v>86</v>
      </c>
      <c r="AE81" s="79" t="s">
        <v>87</v>
      </c>
      <c r="AF81" s="79" t="s">
        <v>88</v>
      </c>
      <c r="AG81" s="79" t="s">
        <v>89</v>
      </c>
      <c r="AH81" s="79" t="s">
        <v>90</v>
      </c>
      <c r="AI81" s="79" t="s">
        <v>90</v>
      </c>
      <c r="AJ81" s="79" t="s">
        <v>90</v>
      </c>
      <c r="AK81" s="80"/>
      <c r="AL81" s="80"/>
      <c r="AM81" s="80"/>
    </row>
    <row r="82" spans="1:39" s="35" customFormat="1" ht="26.25" customHeight="1">
      <c r="A82" s="53"/>
      <c r="B82" s="28" t="s">
        <v>3</v>
      </c>
      <c r="C82" s="52" t="s">
        <v>142</v>
      </c>
      <c r="D82" s="52" t="s">
        <v>176</v>
      </c>
      <c r="E82" s="52" t="s">
        <v>185</v>
      </c>
      <c r="F82" s="52" t="s">
        <v>178</v>
      </c>
      <c r="G82" s="52" t="s">
        <v>191</v>
      </c>
      <c r="H82" s="47">
        <v>3131700</v>
      </c>
      <c r="I82" s="52" t="s">
        <v>76</v>
      </c>
      <c r="J82" s="29" t="s">
        <v>76</v>
      </c>
      <c r="K82" s="71" t="s">
        <v>180</v>
      </c>
      <c r="L82" s="72" t="s">
        <v>78</v>
      </c>
      <c r="M82" s="52" t="str">
        <f t="shared" si="4"/>
        <v>Amparar el pago de la cuota de membresía de la Asociación Red Colombiana de Facultades de Deporte, Educación Física y Recreación - ARCOFADER</v>
      </c>
      <c r="N82" s="31">
        <v>1</v>
      </c>
      <c r="O82" s="31">
        <v>1</v>
      </c>
      <c r="P82" s="73">
        <v>11</v>
      </c>
      <c r="Q82" s="74" t="s">
        <v>79</v>
      </c>
      <c r="R82" s="74" t="s">
        <v>80</v>
      </c>
      <c r="S82" s="81" t="s">
        <v>14</v>
      </c>
      <c r="T82" s="75">
        <f t="shared" si="3"/>
        <v>3131700</v>
      </c>
      <c r="U82" s="76">
        <f t="shared" si="1"/>
        <v>3131700</v>
      </c>
      <c r="V82" s="31" t="s">
        <v>76</v>
      </c>
      <c r="W82" s="31" t="s">
        <v>81</v>
      </c>
      <c r="X82" s="77" t="s">
        <v>82</v>
      </c>
      <c r="Y82" s="32" t="s">
        <v>83</v>
      </c>
      <c r="Z82" s="33" t="s">
        <v>181</v>
      </c>
      <c r="AA82" s="30" t="s">
        <v>84</v>
      </c>
      <c r="AB82" s="78" t="s">
        <v>85</v>
      </c>
      <c r="AC82" s="31" t="s">
        <v>76</v>
      </c>
      <c r="AD82" s="31" t="s">
        <v>86</v>
      </c>
      <c r="AE82" s="79" t="s">
        <v>87</v>
      </c>
      <c r="AF82" s="79" t="s">
        <v>88</v>
      </c>
      <c r="AG82" s="79" t="s">
        <v>89</v>
      </c>
      <c r="AH82" s="79" t="s">
        <v>90</v>
      </c>
      <c r="AI82" s="79" t="s">
        <v>90</v>
      </c>
      <c r="AJ82" s="79" t="s">
        <v>90</v>
      </c>
      <c r="AK82" s="80"/>
      <c r="AL82" s="80"/>
      <c r="AM82" s="80"/>
    </row>
    <row r="83" spans="1:39" s="35" customFormat="1" ht="26.25" customHeight="1">
      <c r="A83" s="53"/>
      <c r="B83" s="28" t="s">
        <v>3</v>
      </c>
      <c r="C83" s="52" t="s">
        <v>142</v>
      </c>
      <c r="D83" s="52" t="s">
        <v>176</v>
      </c>
      <c r="E83" s="52" t="s">
        <v>185</v>
      </c>
      <c r="F83" s="52" t="s">
        <v>178</v>
      </c>
      <c r="G83" s="52" t="s">
        <v>192</v>
      </c>
      <c r="H83" s="47">
        <f>29876000-2400000</f>
        <v>27476000</v>
      </c>
      <c r="I83" s="52" t="s">
        <v>76</v>
      </c>
      <c r="J83" s="29" t="s">
        <v>76</v>
      </c>
      <c r="K83" s="71" t="s">
        <v>180</v>
      </c>
      <c r="L83" s="72" t="s">
        <v>78</v>
      </c>
      <c r="M83" s="52" t="str">
        <f t="shared" si="4"/>
        <v xml:space="preserve">Amparar el pago de la cuota de sostenimiento de la Asociación Colombiana de Universidades  - ASCUN
</v>
      </c>
      <c r="N83" s="31">
        <v>1</v>
      </c>
      <c r="O83" s="31">
        <v>1</v>
      </c>
      <c r="P83" s="73">
        <v>11</v>
      </c>
      <c r="Q83" s="74" t="s">
        <v>79</v>
      </c>
      <c r="R83" s="74" t="s">
        <v>80</v>
      </c>
      <c r="S83" s="81" t="s">
        <v>14</v>
      </c>
      <c r="T83" s="75">
        <f t="shared" si="3"/>
        <v>27476000</v>
      </c>
      <c r="U83" s="76">
        <f t="shared" si="1"/>
        <v>27476000</v>
      </c>
      <c r="V83" s="31" t="s">
        <v>76</v>
      </c>
      <c r="W83" s="31" t="s">
        <v>81</v>
      </c>
      <c r="X83" s="77" t="s">
        <v>82</v>
      </c>
      <c r="Y83" s="32" t="s">
        <v>83</v>
      </c>
      <c r="Z83" s="33" t="s">
        <v>181</v>
      </c>
      <c r="AA83" s="30" t="s">
        <v>84</v>
      </c>
      <c r="AB83" s="78" t="s">
        <v>85</v>
      </c>
      <c r="AC83" s="31" t="s">
        <v>76</v>
      </c>
      <c r="AD83" s="31" t="s">
        <v>86</v>
      </c>
      <c r="AE83" s="79" t="s">
        <v>87</v>
      </c>
      <c r="AF83" s="79" t="s">
        <v>88</v>
      </c>
      <c r="AG83" s="79" t="s">
        <v>89</v>
      </c>
      <c r="AH83" s="79" t="s">
        <v>90</v>
      </c>
      <c r="AI83" s="79" t="s">
        <v>90</v>
      </c>
      <c r="AJ83" s="79" t="s">
        <v>90</v>
      </c>
      <c r="AK83" s="80"/>
      <c r="AL83" s="80"/>
      <c r="AM83" s="80"/>
    </row>
    <row r="84" spans="1:39" s="35" customFormat="1" ht="26.25" customHeight="1">
      <c r="A84" s="53"/>
      <c r="B84" s="28" t="s">
        <v>3</v>
      </c>
      <c r="C84" s="52" t="s">
        <v>142</v>
      </c>
      <c r="D84" s="52" t="s">
        <v>176</v>
      </c>
      <c r="E84" s="52" t="s">
        <v>185</v>
      </c>
      <c r="F84" s="52" t="s">
        <v>178</v>
      </c>
      <c r="G84" s="52" t="s">
        <v>193</v>
      </c>
      <c r="H84" s="47">
        <v>4400963</v>
      </c>
      <c r="I84" s="52" t="s">
        <v>76</v>
      </c>
      <c r="J84" s="29" t="s">
        <v>76</v>
      </c>
      <c r="K84" s="71" t="s">
        <v>180</v>
      </c>
      <c r="L84" s="72" t="s">
        <v>78</v>
      </c>
      <c r="M84" s="52" t="str">
        <f t="shared" si="4"/>
        <v xml:space="preserve">Amparar el pago cuota anual de las actividades de Bienestar Universitario de la Universidad Pedagógica Nacional a la Asociación Colombiana de Universidades “ASCUN” 
</v>
      </c>
      <c r="N84" s="31">
        <v>1</v>
      </c>
      <c r="O84" s="31">
        <v>1</v>
      </c>
      <c r="P84" s="73">
        <v>11</v>
      </c>
      <c r="Q84" s="74" t="s">
        <v>79</v>
      </c>
      <c r="R84" s="74" t="s">
        <v>80</v>
      </c>
      <c r="S84" s="81" t="s">
        <v>14</v>
      </c>
      <c r="T84" s="75">
        <f t="shared" si="3"/>
        <v>4400963</v>
      </c>
      <c r="U84" s="76">
        <f t="shared" si="1"/>
        <v>4400963</v>
      </c>
      <c r="V84" s="31" t="s">
        <v>76</v>
      </c>
      <c r="W84" s="31" t="s">
        <v>81</v>
      </c>
      <c r="X84" s="77" t="s">
        <v>82</v>
      </c>
      <c r="Y84" s="32" t="s">
        <v>83</v>
      </c>
      <c r="Z84" s="33" t="s">
        <v>181</v>
      </c>
      <c r="AA84" s="30" t="s">
        <v>84</v>
      </c>
      <c r="AB84" s="78" t="s">
        <v>85</v>
      </c>
      <c r="AC84" s="31" t="s">
        <v>76</v>
      </c>
      <c r="AD84" s="31" t="s">
        <v>86</v>
      </c>
      <c r="AE84" s="79" t="s">
        <v>87</v>
      </c>
      <c r="AF84" s="79" t="s">
        <v>88</v>
      </c>
      <c r="AG84" s="79" t="s">
        <v>89</v>
      </c>
      <c r="AH84" s="79" t="s">
        <v>90</v>
      </c>
      <c r="AI84" s="79" t="s">
        <v>90</v>
      </c>
      <c r="AJ84" s="79" t="s">
        <v>90</v>
      </c>
      <c r="AK84" s="80"/>
      <c r="AL84" s="80"/>
      <c r="AM84" s="80"/>
    </row>
    <row r="85" spans="1:39" s="35" customFormat="1" ht="26.25" customHeight="1">
      <c r="A85" s="53"/>
      <c r="B85" s="28" t="s">
        <v>3</v>
      </c>
      <c r="C85" s="52" t="s">
        <v>142</v>
      </c>
      <c r="D85" s="52" t="s">
        <v>176</v>
      </c>
      <c r="E85" s="52" t="s">
        <v>185</v>
      </c>
      <c r="F85" s="52" t="s">
        <v>178</v>
      </c>
      <c r="G85" s="52" t="s">
        <v>194</v>
      </c>
      <c r="H85" s="47">
        <v>22395868</v>
      </c>
      <c r="I85" s="52" t="s">
        <v>76</v>
      </c>
      <c r="J85" s="29" t="s">
        <v>76</v>
      </c>
      <c r="K85" s="71" t="s">
        <v>180</v>
      </c>
      <c r="L85" s="72" t="s">
        <v>78</v>
      </c>
      <c r="M85" s="52" t="str">
        <f t="shared" si="4"/>
        <v>Amparar el pago en la participación en las actividades deportivas - torneos estudiantiles, a la Asociación Colombiana de Universidades “ASCUN”</v>
      </c>
      <c r="N85" s="31">
        <v>1</v>
      </c>
      <c r="O85" s="31">
        <v>1</v>
      </c>
      <c r="P85" s="73">
        <v>11</v>
      </c>
      <c r="Q85" s="74" t="s">
        <v>79</v>
      </c>
      <c r="R85" s="74" t="s">
        <v>80</v>
      </c>
      <c r="S85" s="81" t="s">
        <v>14</v>
      </c>
      <c r="T85" s="75">
        <f t="shared" si="3"/>
        <v>22395868</v>
      </c>
      <c r="U85" s="76">
        <f t="shared" si="1"/>
        <v>22395868</v>
      </c>
      <c r="V85" s="31" t="s">
        <v>76</v>
      </c>
      <c r="W85" s="31" t="s">
        <v>81</v>
      </c>
      <c r="X85" s="77" t="s">
        <v>82</v>
      </c>
      <c r="Y85" s="32" t="s">
        <v>83</v>
      </c>
      <c r="Z85" s="33" t="s">
        <v>181</v>
      </c>
      <c r="AA85" s="30" t="s">
        <v>84</v>
      </c>
      <c r="AB85" s="78" t="s">
        <v>85</v>
      </c>
      <c r="AC85" s="31" t="s">
        <v>76</v>
      </c>
      <c r="AD85" s="31" t="s">
        <v>86</v>
      </c>
      <c r="AE85" s="79" t="s">
        <v>87</v>
      </c>
      <c r="AF85" s="79" t="s">
        <v>88</v>
      </c>
      <c r="AG85" s="79" t="s">
        <v>89</v>
      </c>
      <c r="AH85" s="79" t="s">
        <v>90</v>
      </c>
      <c r="AI85" s="79" t="s">
        <v>90</v>
      </c>
      <c r="AJ85" s="79" t="s">
        <v>90</v>
      </c>
      <c r="AK85" s="80"/>
      <c r="AL85" s="80"/>
      <c r="AM85" s="80"/>
    </row>
    <row r="86" spans="1:39" s="35" customFormat="1" ht="26.25" customHeight="1">
      <c r="A86" s="53"/>
      <c r="B86" s="28" t="s">
        <v>3</v>
      </c>
      <c r="C86" s="52" t="s">
        <v>142</v>
      </c>
      <c r="D86" s="52" t="s">
        <v>176</v>
      </c>
      <c r="E86" s="52" t="s">
        <v>185</v>
      </c>
      <c r="F86" s="52" t="s">
        <v>178</v>
      </c>
      <c r="G86" s="52" t="s">
        <v>195</v>
      </c>
      <c r="H86" s="47">
        <v>6263400</v>
      </c>
      <c r="I86" s="52" t="s">
        <v>76</v>
      </c>
      <c r="J86" s="29" t="s">
        <v>76</v>
      </c>
      <c r="K86" s="71" t="s">
        <v>180</v>
      </c>
      <c r="L86" s="72" t="s">
        <v>78</v>
      </c>
      <c r="M86" s="52" t="str">
        <f t="shared" si="4"/>
        <v xml:space="preserve">Amparar el pago de la cuota de la membresía de la Red Colombiana de Formación Ambiental - RCFA, </v>
      </c>
      <c r="N86" s="31">
        <v>1</v>
      </c>
      <c r="O86" s="31">
        <v>1</v>
      </c>
      <c r="P86" s="73">
        <v>11</v>
      </c>
      <c r="Q86" s="74" t="s">
        <v>79</v>
      </c>
      <c r="R86" s="74" t="s">
        <v>80</v>
      </c>
      <c r="S86" s="81" t="s">
        <v>14</v>
      </c>
      <c r="T86" s="75">
        <f t="shared" si="3"/>
        <v>6263400</v>
      </c>
      <c r="U86" s="76">
        <f t="shared" si="1"/>
        <v>6263400</v>
      </c>
      <c r="V86" s="31" t="s">
        <v>76</v>
      </c>
      <c r="W86" s="31" t="s">
        <v>81</v>
      </c>
      <c r="X86" s="77" t="s">
        <v>82</v>
      </c>
      <c r="Y86" s="32" t="s">
        <v>83</v>
      </c>
      <c r="Z86" s="33" t="s">
        <v>181</v>
      </c>
      <c r="AA86" s="30" t="s">
        <v>84</v>
      </c>
      <c r="AB86" s="78" t="s">
        <v>85</v>
      </c>
      <c r="AC86" s="31" t="s">
        <v>76</v>
      </c>
      <c r="AD86" s="31" t="s">
        <v>86</v>
      </c>
      <c r="AE86" s="79" t="s">
        <v>87</v>
      </c>
      <c r="AF86" s="79" t="s">
        <v>88</v>
      </c>
      <c r="AG86" s="79" t="s">
        <v>89</v>
      </c>
      <c r="AH86" s="79" t="s">
        <v>90</v>
      </c>
      <c r="AI86" s="79" t="s">
        <v>90</v>
      </c>
      <c r="AJ86" s="79" t="s">
        <v>90</v>
      </c>
      <c r="AK86" s="80"/>
      <c r="AL86" s="80"/>
      <c r="AM86" s="80"/>
    </row>
    <row r="87" spans="1:39" s="35" customFormat="1" ht="26.25" customHeight="1">
      <c r="A87" s="53"/>
      <c r="B87" s="28" t="s">
        <v>3</v>
      </c>
      <c r="C87" s="52" t="s">
        <v>142</v>
      </c>
      <c r="D87" s="52" t="s">
        <v>176</v>
      </c>
      <c r="E87" s="52" t="s">
        <v>185</v>
      </c>
      <c r="F87" s="52" t="s">
        <v>178</v>
      </c>
      <c r="G87" s="52" t="s">
        <v>196</v>
      </c>
      <c r="H87" s="47">
        <v>4697550</v>
      </c>
      <c r="I87" s="52" t="s">
        <v>76</v>
      </c>
      <c r="J87" s="29" t="s">
        <v>76</v>
      </c>
      <c r="K87" s="71" t="s">
        <v>180</v>
      </c>
      <c r="L87" s="72" t="s">
        <v>78</v>
      </c>
      <c r="M87" s="52" t="str">
        <f t="shared" si="4"/>
        <v xml:space="preserve">Amparar el pago de la cuota de sostenimiento de la Red Colombiana de Posgrados- RCP, </v>
      </c>
      <c r="N87" s="31">
        <v>1</v>
      </c>
      <c r="O87" s="31">
        <v>1</v>
      </c>
      <c r="P87" s="73">
        <v>11</v>
      </c>
      <c r="Q87" s="74" t="s">
        <v>79</v>
      </c>
      <c r="R87" s="74" t="s">
        <v>80</v>
      </c>
      <c r="S87" s="81" t="s">
        <v>14</v>
      </c>
      <c r="T87" s="75">
        <f t="shared" si="3"/>
        <v>4697550</v>
      </c>
      <c r="U87" s="76">
        <f t="shared" si="1"/>
        <v>4697550</v>
      </c>
      <c r="V87" s="31" t="s">
        <v>76</v>
      </c>
      <c r="W87" s="31" t="s">
        <v>81</v>
      </c>
      <c r="X87" s="77" t="s">
        <v>82</v>
      </c>
      <c r="Y87" s="32" t="s">
        <v>83</v>
      </c>
      <c r="Z87" s="33" t="s">
        <v>181</v>
      </c>
      <c r="AA87" s="30" t="s">
        <v>84</v>
      </c>
      <c r="AB87" s="78" t="s">
        <v>85</v>
      </c>
      <c r="AC87" s="31" t="s">
        <v>76</v>
      </c>
      <c r="AD87" s="31" t="s">
        <v>86</v>
      </c>
      <c r="AE87" s="79" t="s">
        <v>87</v>
      </c>
      <c r="AF87" s="79" t="s">
        <v>88</v>
      </c>
      <c r="AG87" s="79" t="s">
        <v>89</v>
      </c>
      <c r="AH87" s="79" t="s">
        <v>90</v>
      </c>
      <c r="AI87" s="79" t="s">
        <v>90</v>
      </c>
      <c r="AJ87" s="79" t="s">
        <v>90</v>
      </c>
      <c r="AK87" s="80"/>
      <c r="AL87" s="80"/>
      <c r="AM87" s="80"/>
    </row>
    <row r="88" spans="1:39" s="35" customFormat="1" ht="26.25" customHeight="1">
      <c r="A88" s="53"/>
      <c r="B88" s="28" t="s">
        <v>3</v>
      </c>
      <c r="C88" s="52" t="s">
        <v>142</v>
      </c>
      <c r="D88" s="52" t="s">
        <v>176</v>
      </c>
      <c r="E88" s="52" t="s">
        <v>185</v>
      </c>
      <c r="F88" s="52" t="s">
        <v>178</v>
      </c>
      <c r="G88" s="52" t="s">
        <v>197</v>
      </c>
      <c r="H88" s="47">
        <v>6741280</v>
      </c>
      <c r="I88" s="52" t="s">
        <v>76</v>
      </c>
      <c r="J88" s="29" t="s">
        <v>76</v>
      </c>
      <c r="K88" s="71" t="s">
        <v>180</v>
      </c>
      <c r="L88" s="72" t="s">
        <v>78</v>
      </c>
      <c r="M88" s="52" t="str">
        <f t="shared" si="4"/>
        <v>Amparar el pago de suscripción a la Sociedad de Autores y Compositores SAYCO, necesario para el funcionamiento de la Emisora Pedagógica Radio.</v>
      </c>
      <c r="N88" s="31">
        <v>1</v>
      </c>
      <c r="O88" s="31">
        <v>1</v>
      </c>
      <c r="P88" s="73">
        <v>11</v>
      </c>
      <c r="Q88" s="74" t="s">
        <v>79</v>
      </c>
      <c r="R88" s="74" t="s">
        <v>80</v>
      </c>
      <c r="S88" s="81" t="s">
        <v>14</v>
      </c>
      <c r="T88" s="75">
        <f t="shared" si="3"/>
        <v>6741280</v>
      </c>
      <c r="U88" s="76">
        <f t="shared" si="1"/>
        <v>6741280</v>
      </c>
      <c r="V88" s="31" t="s">
        <v>76</v>
      </c>
      <c r="W88" s="31" t="s">
        <v>81</v>
      </c>
      <c r="X88" s="77" t="s">
        <v>82</v>
      </c>
      <c r="Y88" s="32" t="s">
        <v>83</v>
      </c>
      <c r="Z88" s="33" t="s">
        <v>181</v>
      </c>
      <c r="AA88" s="30" t="s">
        <v>84</v>
      </c>
      <c r="AB88" s="78" t="s">
        <v>85</v>
      </c>
      <c r="AC88" s="31" t="s">
        <v>76</v>
      </c>
      <c r="AD88" s="31" t="s">
        <v>86</v>
      </c>
      <c r="AE88" s="79" t="s">
        <v>87</v>
      </c>
      <c r="AF88" s="79" t="s">
        <v>88</v>
      </c>
      <c r="AG88" s="79" t="s">
        <v>89</v>
      </c>
      <c r="AH88" s="79" t="s">
        <v>90</v>
      </c>
      <c r="AI88" s="79" t="s">
        <v>90</v>
      </c>
      <c r="AJ88" s="79" t="s">
        <v>90</v>
      </c>
      <c r="AK88" s="80"/>
      <c r="AL88" s="80"/>
      <c r="AM88" s="80"/>
    </row>
    <row r="89" spans="1:39" s="35" customFormat="1" ht="26.25" customHeight="1">
      <c r="A89" s="53"/>
      <c r="B89" s="28" t="s">
        <v>3</v>
      </c>
      <c r="C89" s="52" t="s">
        <v>142</v>
      </c>
      <c r="D89" s="52" t="s">
        <v>176</v>
      </c>
      <c r="E89" s="52" t="s">
        <v>185</v>
      </c>
      <c r="F89" s="52" t="s">
        <v>178</v>
      </c>
      <c r="G89" s="52" t="s">
        <v>198</v>
      </c>
      <c r="H89" s="47">
        <v>9737404</v>
      </c>
      <c r="I89" s="52" t="s">
        <v>76</v>
      </c>
      <c r="J89" s="29" t="s">
        <v>76</v>
      </c>
      <c r="K89" s="71" t="s">
        <v>180</v>
      </c>
      <c r="L89" s="72" t="s">
        <v>78</v>
      </c>
      <c r="M89" s="52" t="str">
        <f t="shared" si="4"/>
        <v>Amparar el pago de suscripción a la Asociación Colombiana de Intérpretes y Productores Fonográficos ACINPRO, necesario para el funcionamiento de la Emisora Pedagógica Radio.</v>
      </c>
      <c r="N89" s="31">
        <v>1</v>
      </c>
      <c r="O89" s="31">
        <v>1</v>
      </c>
      <c r="P89" s="73">
        <v>11</v>
      </c>
      <c r="Q89" s="74" t="s">
        <v>79</v>
      </c>
      <c r="R89" s="74" t="s">
        <v>80</v>
      </c>
      <c r="S89" s="81" t="s">
        <v>14</v>
      </c>
      <c r="T89" s="75">
        <f t="shared" si="3"/>
        <v>9737404</v>
      </c>
      <c r="U89" s="76">
        <f t="shared" si="1"/>
        <v>9737404</v>
      </c>
      <c r="V89" s="31" t="s">
        <v>76</v>
      </c>
      <c r="W89" s="31" t="s">
        <v>81</v>
      </c>
      <c r="X89" s="77" t="s">
        <v>82</v>
      </c>
      <c r="Y89" s="32" t="s">
        <v>83</v>
      </c>
      <c r="Z89" s="33" t="s">
        <v>181</v>
      </c>
      <c r="AA89" s="30" t="s">
        <v>84</v>
      </c>
      <c r="AB89" s="78" t="s">
        <v>85</v>
      </c>
      <c r="AC89" s="31" t="s">
        <v>76</v>
      </c>
      <c r="AD89" s="31" t="s">
        <v>86</v>
      </c>
      <c r="AE89" s="79" t="s">
        <v>87</v>
      </c>
      <c r="AF89" s="79" t="s">
        <v>88</v>
      </c>
      <c r="AG89" s="79" t="s">
        <v>89</v>
      </c>
      <c r="AH89" s="79" t="s">
        <v>90</v>
      </c>
      <c r="AI89" s="79" t="s">
        <v>90</v>
      </c>
      <c r="AJ89" s="79" t="s">
        <v>90</v>
      </c>
      <c r="AK89" s="80"/>
      <c r="AL89" s="80"/>
      <c r="AM89" s="80"/>
    </row>
    <row r="90" spans="1:39" s="35" customFormat="1" ht="26.25" customHeight="1">
      <c r="A90" s="53"/>
      <c r="B90" s="28" t="s">
        <v>3</v>
      </c>
      <c r="C90" s="52" t="s">
        <v>142</v>
      </c>
      <c r="D90" s="52" t="s">
        <v>160</v>
      </c>
      <c r="E90" s="52" t="s">
        <v>185</v>
      </c>
      <c r="F90" s="52" t="s">
        <v>178</v>
      </c>
      <c r="G90" s="52" t="s">
        <v>199</v>
      </c>
      <c r="H90" s="47">
        <v>2400000</v>
      </c>
      <c r="I90" s="52" t="s">
        <v>76</v>
      </c>
      <c r="J90" s="29" t="s">
        <v>76</v>
      </c>
      <c r="K90" s="71" t="s">
        <v>180</v>
      </c>
      <c r="L90" s="72" t="s">
        <v>78</v>
      </c>
      <c r="M90" s="178" t="str">
        <f>G90</f>
        <v>Amparar el pago de suscripción de la membresía del prefijo IPV6., en el marco del protocolo establecido por MinTIC en mediante Resolución 2710 de 2017.</v>
      </c>
      <c r="N90" s="124">
        <v>2</v>
      </c>
      <c r="O90" s="124">
        <v>2</v>
      </c>
      <c r="P90" s="125">
        <v>10</v>
      </c>
      <c r="Q90" s="74" t="s">
        <v>79</v>
      </c>
      <c r="R90" s="74" t="s">
        <v>80</v>
      </c>
      <c r="S90" s="81" t="s">
        <v>14</v>
      </c>
      <c r="T90" s="75">
        <f>H90</f>
        <v>2400000</v>
      </c>
      <c r="U90" s="76">
        <f>T90</f>
        <v>2400000</v>
      </c>
      <c r="V90" s="31" t="s">
        <v>76</v>
      </c>
      <c r="W90" s="31" t="s">
        <v>81</v>
      </c>
      <c r="X90" s="77" t="s">
        <v>82</v>
      </c>
      <c r="Y90" s="32" t="s">
        <v>83</v>
      </c>
      <c r="Z90" s="33" t="s">
        <v>3</v>
      </c>
      <c r="AA90" s="30" t="s">
        <v>84</v>
      </c>
      <c r="AB90" s="78" t="s">
        <v>85</v>
      </c>
      <c r="AC90" s="31" t="s">
        <v>76</v>
      </c>
      <c r="AD90" s="31" t="s">
        <v>86</v>
      </c>
      <c r="AE90" s="79" t="s">
        <v>87</v>
      </c>
      <c r="AF90" s="79" t="s">
        <v>88</v>
      </c>
      <c r="AG90" s="79" t="s">
        <v>89</v>
      </c>
      <c r="AH90" s="79" t="s">
        <v>90</v>
      </c>
      <c r="AI90" s="79" t="s">
        <v>90</v>
      </c>
      <c r="AJ90" s="79" t="s">
        <v>90</v>
      </c>
      <c r="AK90" s="80"/>
      <c r="AL90" s="80"/>
      <c r="AM90" s="80"/>
    </row>
    <row r="91" spans="1:39" s="35" customFormat="1" ht="26.25" customHeight="1">
      <c r="A91" s="53"/>
      <c r="B91" s="28" t="s">
        <v>3</v>
      </c>
      <c r="C91" s="52" t="s">
        <v>159</v>
      </c>
      <c r="D91" s="52" t="s">
        <v>160</v>
      </c>
      <c r="E91" s="52" t="s">
        <v>161</v>
      </c>
      <c r="F91" s="52" t="s">
        <v>10</v>
      </c>
      <c r="G91" s="52" t="s">
        <v>199</v>
      </c>
      <c r="H91" s="47">
        <v>12000000</v>
      </c>
      <c r="I91" s="52" t="s">
        <v>76</v>
      </c>
      <c r="J91" s="29" t="s">
        <v>76</v>
      </c>
      <c r="K91" s="71" t="s">
        <v>180</v>
      </c>
      <c r="L91" s="72" t="s">
        <v>78</v>
      </c>
      <c r="M91" s="180"/>
      <c r="N91" s="31">
        <v>1</v>
      </c>
      <c r="O91" s="31">
        <v>1</v>
      </c>
      <c r="P91" s="73">
        <v>11</v>
      </c>
      <c r="Q91" s="74" t="s">
        <v>79</v>
      </c>
      <c r="R91" s="74" t="s">
        <v>80</v>
      </c>
      <c r="S91" s="52" t="s">
        <v>1</v>
      </c>
      <c r="T91" s="75">
        <f t="shared" si="3"/>
        <v>12000000</v>
      </c>
      <c r="U91" s="76">
        <f t="shared" si="1"/>
        <v>12000000</v>
      </c>
      <c r="V91" s="31" t="s">
        <v>76</v>
      </c>
      <c r="W91" s="31" t="s">
        <v>81</v>
      </c>
      <c r="X91" s="77" t="s">
        <v>82</v>
      </c>
      <c r="Y91" s="32" t="s">
        <v>83</v>
      </c>
      <c r="Z91" s="33" t="s">
        <v>3</v>
      </c>
      <c r="AA91" s="30" t="s">
        <v>84</v>
      </c>
      <c r="AB91" s="78" t="s">
        <v>85</v>
      </c>
      <c r="AC91" s="31" t="s">
        <v>76</v>
      </c>
      <c r="AD91" s="31" t="s">
        <v>86</v>
      </c>
      <c r="AE91" s="79" t="s">
        <v>87</v>
      </c>
      <c r="AF91" s="79" t="s">
        <v>88</v>
      </c>
      <c r="AG91" s="79" t="s">
        <v>89</v>
      </c>
      <c r="AH91" s="79" t="s">
        <v>90</v>
      </c>
      <c r="AI91" s="79" t="s">
        <v>90</v>
      </c>
      <c r="AJ91" s="79" t="s">
        <v>90</v>
      </c>
      <c r="AK91" s="80"/>
      <c r="AL91" s="80"/>
      <c r="AM91" s="80"/>
    </row>
    <row r="92" spans="1:39" s="35" customFormat="1" ht="26.25" customHeight="1">
      <c r="A92" s="53"/>
      <c r="B92" s="28" t="s">
        <v>3</v>
      </c>
      <c r="C92" s="52" t="s">
        <v>142</v>
      </c>
      <c r="D92" s="52" t="s">
        <v>200</v>
      </c>
      <c r="E92" s="52" t="s">
        <v>201</v>
      </c>
      <c r="F92" s="52" t="s">
        <v>202</v>
      </c>
      <c r="G92" s="52" t="s">
        <v>202</v>
      </c>
      <c r="H92" s="47">
        <f>478128701-900000</f>
        <v>477228701</v>
      </c>
      <c r="I92" s="52" t="s">
        <v>76</v>
      </c>
      <c r="J92" s="29" t="s">
        <v>76</v>
      </c>
      <c r="K92" s="71" t="s">
        <v>144</v>
      </c>
      <c r="L92" s="72" t="s">
        <v>78</v>
      </c>
      <c r="M92" s="52" t="str">
        <f t="shared" si="4"/>
        <v>Gravamen a los movimientos financieros</v>
      </c>
      <c r="N92" s="31">
        <v>1</v>
      </c>
      <c r="O92" s="31">
        <v>1</v>
      </c>
      <c r="P92" s="73">
        <v>11</v>
      </c>
      <c r="Q92" s="74" t="s">
        <v>79</v>
      </c>
      <c r="R92" s="74" t="s">
        <v>80</v>
      </c>
      <c r="S92" s="52" t="s">
        <v>1</v>
      </c>
      <c r="T92" s="75">
        <f t="shared" si="3"/>
        <v>477228701</v>
      </c>
      <c r="U92" s="76">
        <f t="shared" si="1"/>
        <v>477228701</v>
      </c>
      <c r="V92" s="31" t="s">
        <v>76</v>
      </c>
      <c r="W92" s="31" t="s">
        <v>81</v>
      </c>
      <c r="X92" s="77" t="s">
        <v>82</v>
      </c>
      <c r="Y92" s="32" t="s">
        <v>83</v>
      </c>
      <c r="Z92" s="33" t="s">
        <v>3</v>
      </c>
      <c r="AA92" s="30" t="s">
        <v>84</v>
      </c>
      <c r="AB92" s="78" t="s">
        <v>85</v>
      </c>
      <c r="AC92" s="31" t="s">
        <v>76</v>
      </c>
      <c r="AD92" s="31" t="s">
        <v>86</v>
      </c>
      <c r="AE92" s="79" t="s">
        <v>87</v>
      </c>
      <c r="AF92" s="79" t="s">
        <v>88</v>
      </c>
      <c r="AG92" s="79" t="s">
        <v>89</v>
      </c>
      <c r="AH92" s="79" t="s">
        <v>90</v>
      </c>
      <c r="AI92" s="79" t="s">
        <v>90</v>
      </c>
      <c r="AJ92" s="79" t="s">
        <v>90</v>
      </c>
      <c r="AK92" s="80"/>
      <c r="AL92" s="80"/>
      <c r="AM92" s="80"/>
    </row>
    <row r="93" spans="1:39" s="35" customFormat="1" ht="26.25" customHeight="1">
      <c r="A93" s="53"/>
      <c r="B93" s="28" t="s">
        <v>3</v>
      </c>
      <c r="C93" s="52" t="s">
        <v>142</v>
      </c>
      <c r="D93" s="52" t="s">
        <v>200</v>
      </c>
      <c r="E93" s="52" t="s">
        <v>201</v>
      </c>
      <c r="F93" s="52" t="s">
        <v>202</v>
      </c>
      <c r="G93" s="52" t="s">
        <v>202</v>
      </c>
      <c r="H93" s="47">
        <v>85330136</v>
      </c>
      <c r="I93" s="52" t="s">
        <v>76</v>
      </c>
      <c r="J93" s="29" t="s">
        <v>76</v>
      </c>
      <c r="K93" s="71" t="s">
        <v>144</v>
      </c>
      <c r="L93" s="72" t="s">
        <v>78</v>
      </c>
      <c r="M93" s="52" t="str">
        <f t="shared" si="4"/>
        <v>Gravamen a los movimientos financieros</v>
      </c>
      <c r="N93" s="31">
        <v>1</v>
      </c>
      <c r="O93" s="31">
        <v>1</v>
      </c>
      <c r="P93" s="73">
        <v>11</v>
      </c>
      <c r="Q93" s="74" t="s">
        <v>79</v>
      </c>
      <c r="R93" s="74" t="s">
        <v>80</v>
      </c>
      <c r="S93" s="52" t="s">
        <v>14</v>
      </c>
      <c r="T93" s="75">
        <f t="shared" si="3"/>
        <v>85330136</v>
      </c>
      <c r="U93" s="76">
        <f t="shared" si="1"/>
        <v>85330136</v>
      </c>
      <c r="V93" s="31" t="s">
        <v>76</v>
      </c>
      <c r="W93" s="31" t="s">
        <v>81</v>
      </c>
      <c r="X93" s="77" t="s">
        <v>82</v>
      </c>
      <c r="Y93" s="32" t="s">
        <v>83</v>
      </c>
      <c r="Z93" s="33" t="s">
        <v>3</v>
      </c>
      <c r="AA93" s="30" t="s">
        <v>84</v>
      </c>
      <c r="AB93" s="78" t="s">
        <v>85</v>
      </c>
      <c r="AC93" s="31" t="s">
        <v>76</v>
      </c>
      <c r="AD93" s="31" t="s">
        <v>86</v>
      </c>
      <c r="AE93" s="79" t="s">
        <v>87</v>
      </c>
      <c r="AF93" s="79" t="s">
        <v>88</v>
      </c>
      <c r="AG93" s="79" t="s">
        <v>89</v>
      </c>
      <c r="AH93" s="79" t="s">
        <v>90</v>
      </c>
      <c r="AI93" s="79" t="s">
        <v>90</v>
      </c>
      <c r="AJ93" s="79" t="s">
        <v>90</v>
      </c>
      <c r="AK93" s="80"/>
      <c r="AL93" s="80"/>
      <c r="AM93" s="80"/>
    </row>
    <row r="94" spans="1:39" s="35" customFormat="1" ht="26.25" customHeight="1">
      <c r="A94" s="53"/>
      <c r="B94" s="28" t="s">
        <v>3</v>
      </c>
      <c r="C94" s="52" t="s">
        <v>203</v>
      </c>
      <c r="D94" s="52" t="s">
        <v>204</v>
      </c>
      <c r="E94" s="52" t="s">
        <v>146</v>
      </c>
      <c r="F94" s="52" t="s">
        <v>147</v>
      </c>
      <c r="G94" s="52" t="s">
        <v>205</v>
      </c>
      <c r="H94" s="47">
        <v>10000000</v>
      </c>
      <c r="I94" s="52" t="s">
        <v>76</v>
      </c>
      <c r="J94" s="29" t="s">
        <v>76</v>
      </c>
      <c r="K94" s="71" t="s">
        <v>144</v>
      </c>
      <c r="L94" s="72" t="s">
        <v>78</v>
      </c>
      <c r="M94" s="52" t="str">
        <f t="shared" si="4"/>
        <v>Pago de sanciones generadas por acto administrativo por la Secretaría de Salud, Secretaría de Ambiente y demás autoridades.</v>
      </c>
      <c r="N94" s="31">
        <v>1</v>
      </c>
      <c r="O94" s="31">
        <v>1</v>
      </c>
      <c r="P94" s="73">
        <v>11</v>
      </c>
      <c r="Q94" s="74" t="s">
        <v>79</v>
      </c>
      <c r="R94" s="74" t="s">
        <v>80</v>
      </c>
      <c r="S94" s="52" t="s">
        <v>14</v>
      </c>
      <c r="T94" s="75">
        <f t="shared" si="3"/>
        <v>10000000</v>
      </c>
      <c r="U94" s="76">
        <f t="shared" si="1"/>
        <v>10000000</v>
      </c>
      <c r="V94" s="31" t="s">
        <v>76</v>
      </c>
      <c r="W94" s="31" t="s">
        <v>81</v>
      </c>
      <c r="X94" s="77" t="s">
        <v>82</v>
      </c>
      <c r="Y94" s="32" t="s">
        <v>83</v>
      </c>
      <c r="Z94" s="33" t="s">
        <v>3</v>
      </c>
      <c r="AA94" s="30" t="s">
        <v>84</v>
      </c>
      <c r="AB94" s="78" t="s">
        <v>85</v>
      </c>
      <c r="AC94" s="31" t="s">
        <v>76</v>
      </c>
      <c r="AD94" s="31" t="s">
        <v>86</v>
      </c>
      <c r="AE94" s="79" t="s">
        <v>87</v>
      </c>
      <c r="AF94" s="79" t="s">
        <v>88</v>
      </c>
      <c r="AG94" s="79" t="s">
        <v>89</v>
      </c>
      <c r="AH94" s="79" t="s">
        <v>90</v>
      </c>
      <c r="AI94" s="79" t="s">
        <v>90</v>
      </c>
      <c r="AJ94" s="79" t="s">
        <v>90</v>
      </c>
      <c r="AK94" s="80"/>
      <c r="AL94" s="80"/>
      <c r="AM94" s="80"/>
    </row>
    <row r="95" spans="1:39" s="35" customFormat="1" ht="26.25" customHeight="1">
      <c r="A95" s="53"/>
      <c r="B95" s="28" t="s">
        <v>3</v>
      </c>
      <c r="C95" s="52" t="s">
        <v>203</v>
      </c>
      <c r="D95" s="52" t="s">
        <v>204</v>
      </c>
      <c r="E95" s="52" t="s">
        <v>7</v>
      </c>
      <c r="F95" s="52" t="s">
        <v>8</v>
      </c>
      <c r="G95" s="52" t="s">
        <v>206</v>
      </c>
      <c r="H95" s="47">
        <v>2940806</v>
      </c>
      <c r="I95" s="52" t="s">
        <v>76</v>
      </c>
      <c r="J95" s="29" t="s">
        <v>76</v>
      </c>
      <c r="K95" s="71" t="s">
        <v>144</v>
      </c>
      <c r="L95" s="72" t="s">
        <v>78</v>
      </c>
      <c r="M95" s="52" t="str">
        <f t="shared" si="4"/>
        <v>Amparar el pago de seguimiento y evaluación requeridos para la ejecución de conceptos técnicos forestales.</v>
      </c>
      <c r="N95" s="31">
        <v>1</v>
      </c>
      <c r="O95" s="31">
        <v>1</v>
      </c>
      <c r="P95" s="73">
        <v>11</v>
      </c>
      <c r="Q95" s="74" t="s">
        <v>79</v>
      </c>
      <c r="R95" s="74" t="s">
        <v>80</v>
      </c>
      <c r="S95" s="52" t="s">
        <v>1</v>
      </c>
      <c r="T95" s="75">
        <f t="shared" si="3"/>
        <v>2940806</v>
      </c>
      <c r="U95" s="76">
        <f t="shared" si="1"/>
        <v>2940806</v>
      </c>
      <c r="V95" s="31" t="s">
        <v>76</v>
      </c>
      <c r="W95" s="31" t="s">
        <v>81</v>
      </c>
      <c r="X95" s="77" t="s">
        <v>82</v>
      </c>
      <c r="Y95" s="32" t="s">
        <v>83</v>
      </c>
      <c r="Z95" s="33" t="s">
        <v>3</v>
      </c>
      <c r="AA95" s="30" t="s">
        <v>84</v>
      </c>
      <c r="AB95" s="78" t="s">
        <v>85</v>
      </c>
      <c r="AC95" s="31" t="s">
        <v>76</v>
      </c>
      <c r="AD95" s="31" t="s">
        <v>86</v>
      </c>
      <c r="AE95" s="79" t="s">
        <v>87</v>
      </c>
      <c r="AF95" s="79" t="s">
        <v>88</v>
      </c>
      <c r="AG95" s="79" t="s">
        <v>89</v>
      </c>
      <c r="AH95" s="79" t="s">
        <v>90</v>
      </c>
      <c r="AI95" s="79" t="s">
        <v>90</v>
      </c>
      <c r="AJ95" s="79" t="s">
        <v>90</v>
      </c>
      <c r="AK95" s="80"/>
      <c r="AL95" s="80"/>
      <c r="AM95" s="80"/>
    </row>
    <row r="96" spans="1:39" s="35" customFormat="1" ht="26.25" customHeight="1">
      <c r="A96" s="53"/>
      <c r="B96" s="28" t="s">
        <v>15</v>
      </c>
      <c r="C96" s="52" t="s">
        <v>207</v>
      </c>
      <c r="D96" s="52" t="s">
        <v>16</v>
      </c>
      <c r="E96" s="52" t="s">
        <v>11</v>
      </c>
      <c r="F96" s="52" t="s">
        <v>12</v>
      </c>
      <c r="G96" s="52" t="s">
        <v>208</v>
      </c>
      <c r="H96" s="47">
        <v>500000</v>
      </c>
      <c r="I96" s="52" t="s">
        <v>76</v>
      </c>
      <c r="J96" s="29" t="s">
        <v>76</v>
      </c>
      <c r="K96" s="71" t="s">
        <v>144</v>
      </c>
      <c r="L96" s="72" t="s">
        <v>78</v>
      </c>
      <c r="M96" s="52" t="str">
        <f t="shared" si="4"/>
        <v>Amparar el pago de la inscripción del Centro de Egresados de la UPN al Encuentro Nacional de Egresados.</v>
      </c>
      <c r="N96" s="31">
        <v>1</v>
      </c>
      <c r="O96" s="31">
        <v>1</v>
      </c>
      <c r="P96" s="73">
        <v>11</v>
      </c>
      <c r="Q96" s="74" t="s">
        <v>79</v>
      </c>
      <c r="R96" s="74" t="s">
        <v>80</v>
      </c>
      <c r="S96" s="52" t="s">
        <v>14</v>
      </c>
      <c r="T96" s="75">
        <f t="shared" si="3"/>
        <v>500000</v>
      </c>
      <c r="U96" s="76">
        <f t="shared" si="1"/>
        <v>500000</v>
      </c>
      <c r="V96" s="31" t="s">
        <v>76</v>
      </c>
      <c r="W96" s="31" t="s">
        <v>81</v>
      </c>
      <c r="X96" s="77" t="s">
        <v>82</v>
      </c>
      <c r="Y96" s="32" t="s">
        <v>83</v>
      </c>
      <c r="Z96" s="33" t="s">
        <v>15</v>
      </c>
      <c r="AA96" s="30" t="s">
        <v>84</v>
      </c>
      <c r="AB96" s="78" t="s">
        <v>85</v>
      </c>
      <c r="AC96" s="31" t="s">
        <v>76</v>
      </c>
      <c r="AD96" s="31" t="s">
        <v>86</v>
      </c>
      <c r="AE96" s="79" t="s">
        <v>87</v>
      </c>
      <c r="AF96" s="79" t="s">
        <v>88</v>
      </c>
      <c r="AG96" s="79" t="s">
        <v>89</v>
      </c>
      <c r="AH96" s="79" t="s">
        <v>90</v>
      </c>
      <c r="AI96" s="79" t="s">
        <v>90</v>
      </c>
      <c r="AJ96" s="79" t="s">
        <v>90</v>
      </c>
      <c r="AK96" s="80"/>
      <c r="AL96" s="80"/>
      <c r="AM96" s="80"/>
    </row>
    <row r="97" spans="1:39" s="35" customFormat="1" ht="26.25" customHeight="1">
      <c r="A97" s="53"/>
      <c r="B97" s="28" t="s">
        <v>3</v>
      </c>
      <c r="C97" s="52" t="s">
        <v>142</v>
      </c>
      <c r="D97" s="52" t="s">
        <v>200</v>
      </c>
      <c r="E97" s="52" t="s">
        <v>7</v>
      </c>
      <c r="F97" s="52" t="s">
        <v>8</v>
      </c>
      <c r="G97" s="52" t="s">
        <v>209</v>
      </c>
      <c r="H97" s="47">
        <v>50000000</v>
      </c>
      <c r="I97" s="52" t="s">
        <v>76</v>
      </c>
      <c r="J97" s="29" t="s">
        <v>76</v>
      </c>
      <c r="K97" s="71" t="s">
        <v>144</v>
      </c>
      <c r="L97" s="72" t="s">
        <v>78</v>
      </c>
      <c r="M97" s="52" t="str">
        <f t="shared" si="4"/>
        <v>Amparar los gastos bancarios vigencia 2026 de las operaciones que debe realizar la Universidad Pedagógica Nacional y que cobran las entidades bancarias que no se contemplan en la reciprocidad.</v>
      </c>
      <c r="N97" s="31">
        <v>1</v>
      </c>
      <c r="O97" s="31">
        <v>1</v>
      </c>
      <c r="P97" s="73">
        <v>11</v>
      </c>
      <c r="Q97" s="74" t="s">
        <v>79</v>
      </c>
      <c r="R97" s="74" t="s">
        <v>80</v>
      </c>
      <c r="S97" s="81" t="s">
        <v>1</v>
      </c>
      <c r="T97" s="75">
        <f t="shared" si="3"/>
        <v>50000000</v>
      </c>
      <c r="U97" s="76">
        <f t="shared" si="1"/>
        <v>50000000</v>
      </c>
      <c r="V97" s="31" t="s">
        <v>76</v>
      </c>
      <c r="W97" s="31" t="s">
        <v>81</v>
      </c>
      <c r="X97" s="77" t="s">
        <v>82</v>
      </c>
      <c r="Y97" s="32" t="s">
        <v>83</v>
      </c>
      <c r="Z97" s="33" t="s">
        <v>3</v>
      </c>
      <c r="AA97" s="30" t="s">
        <v>84</v>
      </c>
      <c r="AB97" s="78" t="s">
        <v>85</v>
      </c>
      <c r="AC97" s="31" t="s">
        <v>76</v>
      </c>
      <c r="AD97" s="31" t="s">
        <v>86</v>
      </c>
      <c r="AE97" s="79" t="s">
        <v>87</v>
      </c>
      <c r="AF97" s="79" t="s">
        <v>88</v>
      </c>
      <c r="AG97" s="79" t="s">
        <v>89</v>
      </c>
      <c r="AH97" s="79" t="s">
        <v>90</v>
      </c>
      <c r="AI97" s="79" t="s">
        <v>90</v>
      </c>
      <c r="AJ97" s="79" t="s">
        <v>90</v>
      </c>
      <c r="AK97" s="80"/>
      <c r="AL97" s="80"/>
      <c r="AM97" s="80"/>
    </row>
    <row r="98" spans="1:39" s="35" customFormat="1" ht="26.25" customHeight="1">
      <c r="A98" s="53"/>
      <c r="B98" s="28" t="s">
        <v>27</v>
      </c>
      <c r="C98" s="52" t="s">
        <v>210</v>
      </c>
      <c r="D98" s="52" t="s">
        <v>211</v>
      </c>
      <c r="E98" s="52" t="s">
        <v>7</v>
      </c>
      <c r="F98" s="52" t="s">
        <v>8</v>
      </c>
      <c r="G98" s="52" t="s">
        <v>212</v>
      </c>
      <c r="H98" s="47">
        <v>15000000</v>
      </c>
      <c r="I98" s="52" t="s">
        <v>76</v>
      </c>
      <c r="J98" s="29" t="s">
        <v>76</v>
      </c>
      <c r="K98" s="71" t="s">
        <v>213</v>
      </c>
      <c r="L98" s="72" t="s">
        <v>78</v>
      </c>
      <c r="M98" s="52" t="str">
        <f t="shared" si="4"/>
        <v>Amparar la Inscripción de la participación en Expo Estudiante 2026</v>
      </c>
      <c r="N98" s="31">
        <v>1</v>
      </c>
      <c r="O98" s="31">
        <v>1</v>
      </c>
      <c r="P98" s="73">
        <v>11</v>
      </c>
      <c r="Q98" s="74" t="s">
        <v>79</v>
      </c>
      <c r="R98" s="74" t="s">
        <v>80</v>
      </c>
      <c r="S98" s="52" t="s">
        <v>1</v>
      </c>
      <c r="T98" s="75">
        <f t="shared" si="3"/>
        <v>15000000</v>
      </c>
      <c r="U98" s="76">
        <f t="shared" si="1"/>
        <v>15000000</v>
      </c>
      <c r="V98" s="31" t="s">
        <v>76</v>
      </c>
      <c r="W98" s="31" t="s">
        <v>81</v>
      </c>
      <c r="X98" s="77" t="s">
        <v>82</v>
      </c>
      <c r="Y98" s="32" t="s">
        <v>83</v>
      </c>
      <c r="Z98" s="33" t="s">
        <v>27</v>
      </c>
      <c r="AA98" s="30" t="s">
        <v>84</v>
      </c>
      <c r="AB98" s="78" t="s">
        <v>85</v>
      </c>
      <c r="AC98" s="31" t="s">
        <v>76</v>
      </c>
      <c r="AD98" s="31" t="s">
        <v>86</v>
      </c>
      <c r="AE98" s="79" t="s">
        <v>87</v>
      </c>
      <c r="AF98" s="79" t="s">
        <v>88</v>
      </c>
      <c r="AG98" s="79" t="s">
        <v>89</v>
      </c>
      <c r="AH98" s="79" t="s">
        <v>90</v>
      </c>
      <c r="AI98" s="79" t="s">
        <v>90</v>
      </c>
      <c r="AJ98" s="79" t="s">
        <v>90</v>
      </c>
      <c r="AK98" s="80"/>
      <c r="AL98" s="80"/>
      <c r="AM98" s="80"/>
    </row>
    <row r="99" spans="1:39" s="35" customFormat="1" ht="26.25" customHeight="1">
      <c r="A99" s="53"/>
      <c r="B99" s="28" t="s">
        <v>3</v>
      </c>
      <c r="C99" s="52" t="s">
        <v>214</v>
      </c>
      <c r="D99" s="52" t="s">
        <v>215</v>
      </c>
      <c r="E99" s="52" t="s">
        <v>13</v>
      </c>
      <c r="F99" s="52" t="s">
        <v>140</v>
      </c>
      <c r="G99" s="52" t="s">
        <v>216</v>
      </c>
      <c r="H99" s="47">
        <v>50000000</v>
      </c>
      <c r="I99" s="52" t="s">
        <v>76</v>
      </c>
      <c r="J99" s="29" t="s">
        <v>76</v>
      </c>
      <c r="K99" s="71" t="s">
        <v>144</v>
      </c>
      <c r="L99" s="72" t="s">
        <v>78</v>
      </c>
      <c r="M99" s="52" t="str">
        <f t="shared" si="4"/>
        <v xml:space="preserve">Apoyo económico estudiantes </v>
      </c>
      <c r="N99" s="31">
        <v>1</v>
      </c>
      <c r="O99" s="31">
        <v>1</v>
      </c>
      <c r="P99" s="73">
        <v>11</v>
      </c>
      <c r="Q99" s="74" t="s">
        <v>79</v>
      </c>
      <c r="R99" s="74" t="s">
        <v>80</v>
      </c>
      <c r="S99" s="81" t="s">
        <v>14</v>
      </c>
      <c r="T99" s="75">
        <f t="shared" si="3"/>
        <v>50000000</v>
      </c>
      <c r="U99" s="76">
        <f t="shared" si="1"/>
        <v>50000000</v>
      </c>
      <c r="V99" s="31" t="s">
        <v>76</v>
      </c>
      <c r="W99" s="31" t="s">
        <v>81</v>
      </c>
      <c r="X99" s="77" t="s">
        <v>82</v>
      </c>
      <c r="Y99" s="32" t="s">
        <v>83</v>
      </c>
      <c r="Z99" s="33" t="s">
        <v>3</v>
      </c>
      <c r="AA99" s="30" t="s">
        <v>84</v>
      </c>
      <c r="AB99" s="78" t="s">
        <v>85</v>
      </c>
      <c r="AC99" s="31" t="s">
        <v>76</v>
      </c>
      <c r="AD99" s="31" t="s">
        <v>86</v>
      </c>
      <c r="AE99" s="79" t="s">
        <v>87</v>
      </c>
      <c r="AF99" s="79" t="s">
        <v>88</v>
      </c>
      <c r="AG99" s="79" t="s">
        <v>89</v>
      </c>
      <c r="AH99" s="79" t="s">
        <v>90</v>
      </c>
      <c r="AI99" s="79" t="s">
        <v>90</v>
      </c>
      <c r="AJ99" s="79" t="s">
        <v>90</v>
      </c>
      <c r="AK99" s="80"/>
      <c r="AL99" s="80"/>
      <c r="AM99" s="80"/>
    </row>
    <row r="100" spans="1:39" s="35" customFormat="1" ht="26.25" customHeight="1">
      <c r="A100" s="53"/>
      <c r="B100" s="28" t="s">
        <v>3</v>
      </c>
      <c r="C100" s="52" t="s">
        <v>142</v>
      </c>
      <c r="D100" s="52" t="s">
        <v>72</v>
      </c>
      <c r="E100" s="52" t="s">
        <v>4</v>
      </c>
      <c r="F100" s="52" t="s">
        <v>6</v>
      </c>
      <c r="G100" s="52" t="s">
        <v>217</v>
      </c>
      <c r="H100" s="47">
        <v>150000000</v>
      </c>
      <c r="I100" s="52" t="s">
        <v>76</v>
      </c>
      <c r="J100" s="29" t="s">
        <v>76</v>
      </c>
      <c r="K100" s="71" t="s">
        <v>144</v>
      </c>
      <c r="L100" s="72" t="s">
        <v>218</v>
      </c>
      <c r="M100" s="52" t="str">
        <f t="shared" si="4"/>
        <v>Adquirir los pasajes aéreos en rutas nacionales e internacionales, según requerimiento de la Universidad Pedagógica Nacional</v>
      </c>
      <c r="N100" s="31">
        <v>1</v>
      </c>
      <c r="O100" s="31">
        <v>1</v>
      </c>
      <c r="P100" s="73">
        <v>11</v>
      </c>
      <c r="Q100" s="74" t="s">
        <v>79</v>
      </c>
      <c r="R100" s="74" t="s">
        <v>80</v>
      </c>
      <c r="S100" s="81" t="s">
        <v>5</v>
      </c>
      <c r="T100" s="75">
        <f t="shared" si="3"/>
        <v>150000000</v>
      </c>
      <c r="U100" s="76">
        <f>T100</f>
        <v>150000000</v>
      </c>
      <c r="V100" s="31" t="s">
        <v>76</v>
      </c>
      <c r="W100" s="31" t="s">
        <v>81</v>
      </c>
      <c r="X100" s="77" t="s">
        <v>82</v>
      </c>
      <c r="Y100" s="32" t="s">
        <v>83</v>
      </c>
      <c r="Z100" s="33" t="s">
        <v>3</v>
      </c>
      <c r="AA100" s="30" t="s">
        <v>84</v>
      </c>
      <c r="AB100" s="78" t="s">
        <v>85</v>
      </c>
      <c r="AC100" s="31" t="s">
        <v>76</v>
      </c>
      <c r="AD100" s="31" t="s">
        <v>86</v>
      </c>
      <c r="AE100" s="79" t="s">
        <v>87</v>
      </c>
      <c r="AF100" s="79" t="s">
        <v>88</v>
      </c>
      <c r="AG100" s="79" t="s">
        <v>89</v>
      </c>
      <c r="AH100" s="79" t="s">
        <v>90</v>
      </c>
      <c r="AI100" s="79" t="s">
        <v>90</v>
      </c>
      <c r="AJ100" s="79" t="s">
        <v>90</v>
      </c>
      <c r="AK100" s="80"/>
      <c r="AL100" s="80"/>
      <c r="AM100" s="80"/>
    </row>
    <row r="101" spans="1:39" s="35" customFormat="1" ht="26.25" customHeight="1">
      <c r="A101" s="53"/>
      <c r="B101" s="28" t="s">
        <v>3</v>
      </c>
      <c r="C101" s="52" t="s">
        <v>142</v>
      </c>
      <c r="D101" s="52" t="s">
        <v>72</v>
      </c>
      <c r="E101" s="52" t="s">
        <v>219</v>
      </c>
      <c r="F101" s="52" t="s">
        <v>220</v>
      </c>
      <c r="G101" s="52" t="s">
        <v>220</v>
      </c>
      <c r="H101" s="47">
        <v>319207047</v>
      </c>
      <c r="I101" s="52" t="s">
        <v>76</v>
      </c>
      <c r="J101" s="29" t="s">
        <v>76</v>
      </c>
      <c r="K101" s="71" t="s">
        <v>144</v>
      </c>
      <c r="L101" s="72" t="s">
        <v>78</v>
      </c>
      <c r="M101" s="52" t="str">
        <f t="shared" si="4"/>
        <v>Sentencias</v>
      </c>
      <c r="N101" s="31">
        <v>1</v>
      </c>
      <c r="O101" s="31">
        <v>1</v>
      </c>
      <c r="P101" s="73">
        <v>11</v>
      </c>
      <c r="Q101" s="74" t="s">
        <v>79</v>
      </c>
      <c r="R101" s="74" t="s">
        <v>80</v>
      </c>
      <c r="S101" s="52" t="s">
        <v>14</v>
      </c>
      <c r="T101" s="75">
        <f t="shared" si="3"/>
        <v>319207047</v>
      </c>
      <c r="U101" s="76">
        <f>T101</f>
        <v>319207047</v>
      </c>
      <c r="V101" s="31" t="s">
        <v>76</v>
      </c>
      <c r="W101" s="31" t="s">
        <v>81</v>
      </c>
      <c r="X101" s="77" t="s">
        <v>82</v>
      </c>
      <c r="Y101" s="32" t="s">
        <v>83</v>
      </c>
      <c r="Z101" s="33" t="s">
        <v>3</v>
      </c>
      <c r="AA101" s="30" t="s">
        <v>84</v>
      </c>
      <c r="AB101" s="78" t="s">
        <v>85</v>
      </c>
      <c r="AC101" s="31" t="s">
        <v>76</v>
      </c>
      <c r="AD101" s="31" t="s">
        <v>86</v>
      </c>
      <c r="AE101" s="79" t="s">
        <v>87</v>
      </c>
      <c r="AF101" s="79" t="s">
        <v>88</v>
      </c>
      <c r="AG101" s="79" t="s">
        <v>89</v>
      </c>
      <c r="AH101" s="79" t="s">
        <v>90</v>
      </c>
      <c r="AI101" s="79" t="s">
        <v>90</v>
      </c>
      <c r="AJ101" s="79" t="s">
        <v>90</v>
      </c>
      <c r="AK101" s="80"/>
      <c r="AL101" s="80"/>
      <c r="AM101" s="80"/>
    </row>
    <row r="102" spans="1:39" s="35" customFormat="1" ht="26.25" customHeight="1">
      <c r="A102" s="53"/>
      <c r="B102" s="28" t="s">
        <v>3</v>
      </c>
      <c r="C102" s="52" t="s">
        <v>142</v>
      </c>
      <c r="D102" s="52" t="s">
        <v>72</v>
      </c>
      <c r="E102" s="52" t="s">
        <v>221</v>
      </c>
      <c r="F102" s="52" t="s">
        <v>222</v>
      </c>
      <c r="G102" s="52" t="s">
        <v>222</v>
      </c>
      <c r="H102" s="47">
        <v>22975680</v>
      </c>
      <c r="I102" s="52" t="s">
        <v>76</v>
      </c>
      <c r="J102" s="29" t="s">
        <v>76</v>
      </c>
      <c r="K102" s="71" t="s">
        <v>144</v>
      </c>
      <c r="L102" s="72" t="s">
        <v>78</v>
      </c>
      <c r="M102" s="52" t="str">
        <f t="shared" si="4"/>
        <v>Conciliaciones</v>
      </c>
      <c r="N102" s="31">
        <v>1</v>
      </c>
      <c r="O102" s="31">
        <v>1</v>
      </c>
      <c r="P102" s="73">
        <v>11</v>
      </c>
      <c r="Q102" s="74" t="s">
        <v>79</v>
      </c>
      <c r="R102" s="74" t="s">
        <v>80</v>
      </c>
      <c r="S102" s="52" t="s">
        <v>14</v>
      </c>
      <c r="T102" s="75">
        <f t="shared" si="3"/>
        <v>22975680</v>
      </c>
      <c r="U102" s="76">
        <f>T102</f>
        <v>22975680</v>
      </c>
      <c r="V102" s="31" t="s">
        <v>76</v>
      </c>
      <c r="W102" s="31" t="s">
        <v>81</v>
      </c>
      <c r="X102" s="77" t="s">
        <v>82</v>
      </c>
      <c r="Y102" s="32" t="s">
        <v>83</v>
      </c>
      <c r="Z102" s="33" t="s">
        <v>3</v>
      </c>
      <c r="AA102" s="30" t="s">
        <v>84</v>
      </c>
      <c r="AB102" s="78" t="s">
        <v>85</v>
      </c>
      <c r="AC102" s="31" t="s">
        <v>76</v>
      </c>
      <c r="AD102" s="31" t="s">
        <v>86</v>
      </c>
      <c r="AE102" s="79" t="s">
        <v>87</v>
      </c>
      <c r="AF102" s="79" t="s">
        <v>88</v>
      </c>
      <c r="AG102" s="79" t="s">
        <v>89</v>
      </c>
      <c r="AH102" s="79" t="s">
        <v>90</v>
      </c>
      <c r="AI102" s="79" t="s">
        <v>90</v>
      </c>
      <c r="AJ102" s="79" t="s">
        <v>90</v>
      </c>
      <c r="AK102" s="80"/>
      <c r="AL102" s="80"/>
      <c r="AM102" s="80"/>
    </row>
    <row r="103" spans="1:39" s="35" customFormat="1" ht="26.25" customHeight="1">
      <c r="A103" s="53"/>
      <c r="B103" s="28" t="s">
        <v>27</v>
      </c>
      <c r="C103" s="52" t="s">
        <v>210</v>
      </c>
      <c r="D103" s="52" t="s">
        <v>211</v>
      </c>
      <c r="E103" s="52" t="s">
        <v>7</v>
      </c>
      <c r="F103" s="52" t="s">
        <v>8</v>
      </c>
      <c r="G103" s="52" t="s">
        <v>223</v>
      </c>
      <c r="H103" s="47">
        <f>257600000</f>
        <v>257600000</v>
      </c>
      <c r="I103" s="52" t="s">
        <v>76</v>
      </c>
      <c r="J103" s="29" t="s">
        <v>76</v>
      </c>
      <c r="K103" s="71" t="s">
        <v>213</v>
      </c>
      <c r="L103" s="72" t="s">
        <v>78</v>
      </c>
      <c r="M103" s="52" t="str">
        <f t="shared" si="4"/>
        <v>Amparar los aportes a riesgos laborales -ARL de los estudiantes que realizarán práctica educativa o pedagógica durante la vigencia .</v>
      </c>
      <c r="N103" s="31">
        <v>1</v>
      </c>
      <c r="O103" s="31">
        <v>1</v>
      </c>
      <c r="P103" s="73">
        <v>11</v>
      </c>
      <c r="Q103" s="74" t="s">
        <v>79</v>
      </c>
      <c r="R103" s="74" t="s">
        <v>80</v>
      </c>
      <c r="S103" s="52" t="s">
        <v>1</v>
      </c>
      <c r="T103" s="75">
        <f t="shared" si="3"/>
        <v>257600000</v>
      </c>
      <c r="U103" s="76">
        <f t="shared" si="1"/>
        <v>257600000</v>
      </c>
      <c r="V103" s="31" t="s">
        <v>76</v>
      </c>
      <c r="W103" s="31" t="s">
        <v>81</v>
      </c>
      <c r="X103" s="77" t="s">
        <v>82</v>
      </c>
      <c r="Y103" s="32" t="s">
        <v>83</v>
      </c>
      <c r="Z103" s="33" t="s">
        <v>27</v>
      </c>
      <c r="AA103" s="30" t="s">
        <v>84</v>
      </c>
      <c r="AB103" s="78" t="s">
        <v>85</v>
      </c>
      <c r="AC103" s="31" t="s">
        <v>76</v>
      </c>
      <c r="AD103" s="31" t="s">
        <v>86</v>
      </c>
      <c r="AE103" s="79" t="s">
        <v>87</v>
      </c>
      <c r="AF103" s="79" t="s">
        <v>88</v>
      </c>
      <c r="AG103" s="79" t="s">
        <v>89</v>
      </c>
      <c r="AH103" s="79" t="s">
        <v>90</v>
      </c>
      <c r="AI103" s="79" t="s">
        <v>90</v>
      </c>
      <c r="AJ103" s="79" t="s">
        <v>90</v>
      </c>
      <c r="AK103" s="80"/>
      <c r="AL103" s="80"/>
      <c r="AM103" s="80"/>
    </row>
    <row r="104" spans="1:39" s="35" customFormat="1" ht="26.25" customHeight="1">
      <c r="A104" s="53"/>
      <c r="B104" s="28" t="s">
        <v>3</v>
      </c>
      <c r="C104" s="52" t="s">
        <v>142</v>
      </c>
      <c r="D104" s="52" t="s">
        <v>200</v>
      </c>
      <c r="E104" s="52" t="s">
        <v>224</v>
      </c>
      <c r="F104" s="52" t="s">
        <v>225</v>
      </c>
      <c r="G104" s="52" t="s">
        <v>226</v>
      </c>
      <c r="H104" s="47">
        <v>850000000</v>
      </c>
      <c r="I104" s="52" t="s">
        <v>76</v>
      </c>
      <c r="J104" s="29" t="s">
        <v>76</v>
      </c>
      <c r="K104" s="71" t="s">
        <v>144</v>
      </c>
      <c r="L104" s="72" t="s">
        <v>78</v>
      </c>
      <c r="M104" s="52" t="str">
        <f t="shared" si="4"/>
        <v>Pago de la cuota de fiscalización y auditaje</v>
      </c>
      <c r="N104" s="31">
        <v>1</v>
      </c>
      <c r="O104" s="31">
        <v>1</v>
      </c>
      <c r="P104" s="73">
        <v>11</v>
      </c>
      <c r="Q104" s="74" t="s">
        <v>79</v>
      </c>
      <c r="R104" s="74" t="s">
        <v>80</v>
      </c>
      <c r="S104" s="52" t="s">
        <v>227</v>
      </c>
      <c r="T104" s="75">
        <f t="shared" si="3"/>
        <v>850000000</v>
      </c>
      <c r="U104" s="76">
        <f t="shared" si="1"/>
        <v>850000000</v>
      </c>
      <c r="V104" s="31" t="s">
        <v>76</v>
      </c>
      <c r="W104" s="31" t="s">
        <v>81</v>
      </c>
      <c r="X104" s="77" t="s">
        <v>82</v>
      </c>
      <c r="Y104" s="32" t="s">
        <v>83</v>
      </c>
      <c r="Z104" s="33" t="s">
        <v>3</v>
      </c>
      <c r="AA104" s="30" t="s">
        <v>84</v>
      </c>
      <c r="AB104" s="78" t="s">
        <v>85</v>
      </c>
      <c r="AC104" s="31" t="s">
        <v>76</v>
      </c>
      <c r="AD104" s="31" t="s">
        <v>86</v>
      </c>
      <c r="AE104" s="79" t="s">
        <v>87</v>
      </c>
      <c r="AF104" s="79" t="s">
        <v>88</v>
      </c>
      <c r="AG104" s="79" t="s">
        <v>89</v>
      </c>
      <c r="AH104" s="79" t="s">
        <v>90</v>
      </c>
      <c r="AI104" s="79" t="s">
        <v>90</v>
      </c>
      <c r="AJ104" s="79" t="s">
        <v>90</v>
      </c>
      <c r="AK104" s="80"/>
      <c r="AL104" s="80"/>
      <c r="AM104" s="80"/>
    </row>
    <row r="105" spans="1:39" s="35" customFormat="1" ht="26.25" customHeight="1">
      <c r="A105" s="53"/>
      <c r="B105" s="28" t="s">
        <v>3</v>
      </c>
      <c r="C105" s="52" t="s">
        <v>142</v>
      </c>
      <c r="D105" s="52" t="s">
        <v>72</v>
      </c>
      <c r="E105" s="52" t="s">
        <v>228</v>
      </c>
      <c r="F105" s="52" t="s">
        <v>229</v>
      </c>
      <c r="G105" s="52" t="s">
        <v>230</v>
      </c>
      <c r="H105" s="47">
        <v>8000000</v>
      </c>
      <c r="I105" s="52" t="s">
        <v>76</v>
      </c>
      <c r="J105" s="29" t="s">
        <v>76</v>
      </c>
      <c r="K105" s="71" t="s">
        <v>231</v>
      </c>
      <c r="L105" s="72" t="s">
        <v>78</v>
      </c>
      <c r="M105" s="52" t="str">
        <f t="shared" si="4"/>
        <v xml:space="preserve">Pago de impuesto sobre vehículos automotores de propiedad de la Universidad Pedagógica Nacional correspondientes a la vigencia </v>
      </c>
      <c r="N105" s="31">
        <v>1</v>
      </c>
      <c r="O105" s="31">
        <v>1</v>
      </c>
      <c r="P105" s="73">
        <v>11</v>
      </c>
      <c r="Q105" s="74" t="s">
        <v>79</v>
      </c>
      <c r="R105" s="74" t="s">
        <v>80</v>
      </c>
      <c r="S105" s="52" t="s">
        <v>227</v>
      </c>
      <c r="T105" s="75">
        <f t="shared" si="3"/>
        <v>8000000</v>
      </c>
      <c r="U105" s="76">
        <f t="shared" si="1"/>
        <v>8000000</v>
      </c>
      <c r="V105" s="31" t="s">
        <v>76</v>
      </c>
      <c r="W105" s="31" t="s">
        <v>81</v>
      </c>
      <c r="X105" s="77" t="s">
        <v>82</v>
      </c>
      <c r="Y105" s="32" t="s">
        <v>83</v>
      </c>
      <c r="Z105" s="33" t="s">
        <v>3</v>
      </c>
      <c r="AA105" s="30" t="s">
        <v>84</v>
      </c>
      <c r="AB105" s="78" t="s">
        <v>85</v>
      </c>
      <c r="AC105" s="31" t="s">
        <v>76</v>
      </c>
      <c r="AD105" s="31" t="s">
        <v>86</v>
      </c>
      <c r="AE105" s="79" t="s">
        <v>87</v>
      </c>
      <c r="AF105" s="79" t="s">
        <v>88</v>
      </c>
      <c r="AG105" s="79" t="s">
        <v>89</v>
      </c>
      <c r="AH105" s="79" t="s">
        <v>90</v>
      </c>
      <c r="AI105" s="79" t="s">
        <v>90</v>
      </c>
      <c r="AJ105" s="79" t="s">
        <v>90</v>
      </c>
      <c r="AK105" s="80"/>
      <c r="AL105" s="80"/>
      <c r="AM105" s="80"/>
    </row>
    <row r="106" spans="1:39" s="35" customFormat="1" ht="26.25" customHeight="1">
      <c r="A106" s="53"/>
      <c r="B106" s="28" t="s">
        <v>3</v>
      </c>
      <c r="C106" s="52" t="s">
        <v>142</v>
      </c>
      <c r="D106" s="52" t="s">
        <v>72</v>
      </c>
      <c r="E106" s="52" t="s">
        <v>232</v>
      </c>
      <c r="F106" s="52" t="s">
        <v>233</v>
      </c>
      <c r="G106" s="52" t="s">
        <v>234</v>
      </c>
      <c r="H106" s="47">
        <v>1800000000</v>
      </c>
      <c r="I106" s="52" t="s">
        <v>76</v>
      </c>
      <c r="J106" s="29" t="s">
        <v>76</v>
      </c>
      <c r="K106" s="71" t="s">
        <v>235</v>
      </c>
      <c r="L106" s="72" t="s">
        <v>78</v>
      </c>
      <c r="M106" s="52" t="str">
        <f t="shared" si="4"/>
        <v>Pago de los impuestos prediales de la vigencia  de los predios ubicados de la UPN</v>
      </c>
      <c r="N106" s="31">
        <v>1</v>
      </c>
      <c r="O106" s="31">
        <v>1</v>
      </c>
      <c r="P106" s="73">
        <v>11</v>
      </c>
      <c r="Q106" s="74" t="s">
        <v>79</v>
      </c>
      <c r="R106" s="74" t="s">
        <v>80</v>
      </c>
      <c r="S106" s="52" t="s">
        <v>227</v>
      </c>
      <c r="T106" s="75">
        <f t="shared" si="3"/>
        <v>1800000000</v>
      </c>
      <c r="U106" s="76">
        <f t="shared" si="1"/>
        <v>1800000000</v>
      </c>
      <c r="V106" s="31" t="s">
        <v>76</v>
      </c>
      <c r="W106" s="31" t="s">
        <v>81</v>
      </c>
      <c r="X106" s="77" t="s">
        <v>82</v>
      </c>
      <c r="Y106" s="32" t="s">
        <v>83</v>
      </c>
      <c r="Z106" s="33" t="s">
        <v>3</v>
      </c>
      <c r="AA106" s="30" t="s">
        <v>84</v>
      </c>
      <c r="AB106" s="78" t="s">
        <v>85</v>
      </c>
      <c r="AC106" s="31" t="s">
        <v>76</v>
      </c>
      <c r="AD106" s="31" t="s">
        <v>86</v>
      </c>
      <c r="AE106" s="79" t="s">
        <v>87</v>
      </c>
      <c r="AF106" s="79" t="s">
        <v>88</v>
      </c>
      <c r="AG106" s="79" t="s">
        <v>89</v>
      </c>
      <c r="AH106" s="79" t="s">
        <v>90</v>
      </c>
      <c r="AI106" s="79" t="s">
        <v>90</v>
      </c>
      <c r="AJ106" s="79" t="s">
        <v>90</v>
      </c>
      <c r="AK106" s="80"/>
      <c r="AL106" s="80"/>
      <c r="AM106" s="80"/>
    </row>
    <row r="107" spans="1:39" s="35" customFormat="1" ht="26.25" customHeight="1">
      <c r="A107" s="53"/>
      <c r="B107" s="28" t="s">
        <v>3</v>
      </c>
      <c r="C107" s="52" t="s">
        <v>142</v>
      </c>
      <c r="D107" s="52" t="s">
        <v>200</v>
      </c>
      <c r="E107" s="52" t="s">
        <v>236</v>
      </c>
      <c r="F107" s="52" t="s">
        <v>237</v>
      </c>
      <c r="G107" s="52" t="s">
        <v>238</v>
      </c>
      <c r="H107" s="47">
        <v>50000000</v>
      </c>
      <c r="I107" s="52" t="s">
        <v>76</v>
      </c>
      <c r="J107" s="29" t="s">
        <v>76</v>
      </c>
      <c r="K107" s="71" t="s">
        <v>239</v>
      </c>
      <c r="L107" s="72" t="s">
        <v>78</v>
      </c>
      <c r="M107" s="52" t="str">
        <f t="shared" si="4"/>
        <v>Amparar el pago del impuesto de Industria y Comercio (ICA) de la Universidad Pedagógica Nacional.</v>
      </c>
      <c r="N107" s="31">
        <v>1</v>
      </c>
      <c r="O107" s="31">
        <v>1</v>
      </c>
      <c r="P107" s="73">
        <v>11</v>
      </c>
      <c r="Q107" s="74" t="s">
        <v>79</v>
      </c>
      <c r="R107" s="74" t="s">
        <v>80</v>
      </c>
      <c r="S107" s="52" t="s">
        <v>227</v>
      </c>
      <c r="T107" s="75">
        <f t="shared" si="3"/>
        <v>50000000</v>
      </c>
      <c r="U107" s="76">
        <f t="shared" si="1"/>
        <v>50000000</v>
      </c>
      <c r="V107" s="31" t="s">
        <v>76</v>
      </c>
      <c r="W107" s="31" t="s">
        <v>81</v>
      </c>
      <c r="X107" s="77" t="s">
        <v>82</v>
      </c>
      <c r="Y107" s="32" t="s">
        <v>83</v>
      </c>
      <c r="Z107" s="33" t="s">
        <v>3</v>
      </c>
      <c r="AA107" s="30" t="s">
        <v>84</v>
      </c>
      <c r="AB107" s="78" t="s">
        <v>85</v>
      </c>
      <c r="AC107" s="31" t="s">
        <v>76</v>
      </c>
      <c r="AD107" s="31" t="s">
        <v>86</v>
      </c>
      <c r="AE107" s="79" t="s">
        <v>87</v>
      </c>
      <c r="AF107" s="79" t="s">
        <v>88</v>
      </c>
      <c r="AG107" s="79" t="s">
        <v>89</v>
      </c>
      <c r="AH107" s="79" t="s">
        <v>90</v>
      </c>
      <c r="AI107" s="79" t="s">
        <v>90</v>
      </c>
      <c r="AJ107" s="79" t="s">
        <v>90</v>
      </c>
      <c r="AK107" s="80"/>
      <c r="AL107" s="80"/>
      <c r="AM107" s="80"/>
    </row>
    <row r="108" spans="1:39" s="35" customFormat="1" ht="26.25" customHeight="1">
      <c r="A108" s="53"/>
      <c r="B108" s="28" t="s">
        <v>3</v>
      </c>
      <c r="C108" s="52" t="s">
        <v>142</v>
      </c>
      <c r="D108" s="52" t="s">
        <v>135</v>
      </c>
      <c r="E108" s="52" t="s">
        <v>0</v>
      </c>
      <c r="F108" s="52" t="s">
        <v>241</v>
      </c>
      <c r="G108" s="52" t="s">
        <v>2</v>
      </c>
      <c r="H108" s="47">
        <v>8785834</v>
      </c>
      <c r="I108" s="52" t="s">
        <v>76</v>
      </c>
      <c r="J108" s="29" t="s">
        <v>76</v>
      </c>
      <c r="K108" s="71" t="s">
        <v>243</v>
      </c>
      <c r="L108" s="72" t="s">
        <v>78</v>
      </c>
      <c r="M108" s="52" t="str">
        <f t="shared" si="4"/>
        <v>Prima o auxilio de Maternidad</v>
      </c>
      <c r="N108" s="31">
        <v>1</v>
      </c>
      <c r="O108" s="31">
        <v>1</v>
      </c>
      <c r="P108" s="73">
        <v>11</v>
      </c>
      <c r="Q108" s="74" t="s">
        <v>79</v>
      </c>
      <c r="R108" s="74" t="s">
        <v>80</v>
      </c>
      <c r="S108" s="52" t="s">
        <v>1</v>
      </c>
      <c r="T108" s="75">
        <f>H108</f>
        <v>8785834</v>
      </c>
      <c r="U108" s="76">
        <f>T108</f>
        <v>8785834</v>
      </c>
      <c r="V108" s="31" t="s">
        <v>76</v>
      </c>
      <c r="W108" s="31" t="s">
        <v>81</v>
      </c>
      <c r="X108" s="77" t="s">
        <v>82</v>
      </c>
      <c r="Y108" s="32" t="s">
        <v>83</v>
      </c>
      <c r="Z108" s="33" t="s">
        <v>3</v>
      </c>
      <c r="AA108" s="30" t="s">
        <v>84</v>
      </c>
      <c r="AB108" s="78" t="s">
        <v>85</v>
      </c>
      <c r="AC108" s="31" t="s">
        <v>76</v>
      </c>
      <c r="AD108" s="31" t="s">
        <v>86</v>
      </c>
      <c r="AE108" s="79" t="s">
        <v>87</v>
      </c>
      <c r="AF108" s="79" t="s">
        <v>88</v>
      </c>
      <c r="AG108" s="79" t="s">
        <v>89</v>
      </c>
      <c r="AH108" s="79" t="s">
        <v>90</v>
      </c>
      <c r="AI108" s="79" t="s">
        <v>90</v>
      </c>
      <c r="AJ108" s="79" t="s">
        <v>90</v>
      </c>
      <c r="AK108" s="80"/>
      <c r="AL108" s="80"/>
      <c r="AM108" s="80"/>
    </row>
    <row r="109" spans="1:39" s="35" customFormat="1" ht="26.25" customHeight="1">
      <c r="A109" s="53"/>
      <c r="B109" s="28" t="s">
        <v>3</v>
      </c>
      <c r="C109" s="52" t="s">
        <v>142</v>
      </c>
      <c r="D109" s="52" t="s">
        <v>135</v>
      </c>
      <c r="E109" s="52" t="s">
        <v>240</v>
      </c>
      <c r="F109" s="52" t="s">
        <v>241</v>
      </c>
      <c r="G109" s="52" t="s">
        <v>242</v>
      </c>
      <c r="H109" s="47">
        <v>474929450</v>
      </c>
      <c r="I109" s="52" t="s">
        <v>76</v>
      </c>
      <c r="J109" s="29" t="s">
        <v>76</v>
      </c>
      <c r="K109" s="71" t="s">
        <v>243</v>
      </c>
      <c r="L109" s="72" t="s">
        <v>78</v>
      </c>
      <c r="M109" s="52" t="str">
        <f t="shared" si="4"/>
        <v xml:space="preserve">Auxilios Sindicales
</v>
      </c>
      <c r="N109" s="31">
        <v>1</v>
      </c>
      <c r="O109" s="31">
        <v>1</v>
      </c>
      <c r="P109" s="73">
        <v>11</v>
      </c>
      <c r="Q109" s="74" t="s">
        <v>79</v>
      </c>
      <c r="R109" s="74" t="s">
        <v>80</v>
      </c>
      <c r="S109" s="52" t="s">
        <v>14</v>
      </c>
      <c r="T109" s="75">
        <f t="shared" si="3"/>
        <v>474929450</v>
      </c>
      <c r="U109" s="76">
        <f t="shared" si="1"/>
        <v>474929450</v>
      </c>
      <c r="V109" s="31" t="s">
        <v>76</v>
      </c>
      <c r="W109" s="31" t="s">
        <v>81</v>
      </c>
      <c r="X109" s="77" t="s">
        <v>82</v>
      </c>
      <c r="Y109" s="32" t="s">
        <v>83</v>
      </c>
      <c r="Z109" s="33" t="s">
        <v>3</v>
      </c>
      <c r="AA109" s="30" t="s">
        <v>84</v>
      </c>
      <c r="AB109" s="78" t="s">
        <v>85</v>
      </c>
      <c r="AC109" s="31" t="s">
        <v>76</v>
      </c>
      <c r="AD109" s="31" t="s">
        <v>86</v>
      </c>
      <c r="AE109" s="79" t="s">
        <v>87</v>
      </c>
      <c r="AF109" s="79" t="s">
        <v>88</v>
      </c>
      <c r="AG109" s="79" t="s">
        <v>89</v>
      </c>
      <c r="AH109" s="79" t="s">
        <v>90</v>
      </c>
      <c r="AI109" s="79" t="s">
        <v>90</v>
      </c>
      <c r="AJ109" s="79" t="s">
        <v>90</v>
      </c>
      <c r="AK109" s="80"/>
      <c r="AL109" s="80"/>
      <c r="AM109" s="80"/>
    </row>
    <row r="110" spans="1:39" s="35" customFormat="1" ht="26.25" customHeight="1">
      <c r="A110" s="53"/>
      <c r="B110" s="28" t="s">
        <v>3</v>
      </c>
      <c r="C110" s="52" t="s">
        <v>142</v>
      </c>
      <c r="D110" s="52" t="s">
        <v>135</v>
      </c>
      <c r="E110" s="52" t="s">
        <v>34</v>
      </c>
      <c r="F110" s="52" t="s">
        <v>244</v>
      </c>
      <c r="G110" s="52" t="s">
        <v>244</v>
      </c>
      <c r="H110" s="47">
        <v>30602000.000000004</v>
      </c>
      <c r="I110" s="52" t="s">
        <v>76</v>
      </c>
      <c r="J110" s="29" t="s">
        <v>76</v>
      </c>
      <c r="K110" s="71" t="s">
        <v>243</v>
      </c>
      <c r="L110" s="72" t="s">
        <v>78</v>
      </c>
      <c r="M110" s="52" t="str">
        <f t="shared" si="4"/>
        <v>Auxilios funerarios a cargo de la entidad</v>
      </c>
      <c r="N110" s="31">
        <v>1</v>
      </c>
      <c r="O110" s="31">
        <v>1</v>
      </c>
      <c r="P110" s="73">
        <v>11</v>
      </c>
      <c r="Q110" s="74" t="s">
        <v>79</v>
      </c>
      <c r="R110" s="74" t="s">
        <v>80</v>
      </c>
      <c r="S110" s="81" t="s">
        <v>14</v>
      </c>
      <c r="T110" s="75">
        <f t="shared" si="3"/>
        <v>30602000.000000004</v>
      </c>
      <c r="U110" s="76">
        <f t="shared" si="1"/>
        <v>30602000.000000004</v>
      </c>
      <c r="V110" s="31" t="s">
        <v>76</v>
      </c>
      <c r="W110" s="31" t="s">
        <v>81</v>
      </c>
      <c r="X110" s="77" t="s">
        <v>82</v>
      </c>
      <c r="Y110" s="32" t="s">
        <v>83</v>
      </c>
      <c r="Z110" s="33" t="s">
        <v>3</v>
      </c>
      <c r="AA110" s="30" t="s">
        <v>84</v>
      </c>
      <c r="AB110" s="78" t="s">
        <v>85</v>
      </c>
      <c r="AC110" s="31" t="s">
        <v>76</v>
      </c>
      <c r="AD110" s="31" t="s">
        <v>86</v>
      </c>
      <c r="AE110" s="79" t="s">
        <v>87</v>
      </c>
      <c r="AF110" s="79" t="s">
        <v>88</v>
      </c>
      <c r="AG110" s="79" t="s">
        <v>89</v>
      </c>
      <c r="AH110" s="79" t="s">
        <v>90</v>
      </c>
      <c r="AI110" s="79" t="s">
        <v>90</v>
      </c>
      <c r="AJ110" s="79" t="s">
        <v>90</v>
      </c>
      <c r="AK110" s="80"/>
      <c r="AL110" s="80"/>
      <c r="AM110" s="80"/>
    </row>
    <row r="111" spans="1:39" s="35" customFormat="1" ht="26.25" customHeight="1">
      <c r="A111" s="53"/>
      <c r="B111" s="28" t="s">
        <v>3</v>
      </c>
      <c r="C111" s="52" t="s">
        <v>142</v>
      </c>
      <c r="D111" s="52" t="s">
        <v>135</v>
      </c>
      <c r="E111" s="52" t="s">
        <v>245</v>
      </c>
      <c r="F111" s="52" t="s">
        <v>246</v>
      </c>
      <c r="G111" s="52" t="s">
        <v>246</v>
      </c>
      <c r="H111" s="47">
        <v>11497200</v>
      </c>
      <c r="I111" s="52" t="s">
        <v>76</v>
      </c>
      <c r="J111" s="29" t="s">
        <v>76</v>
      </c>
      <c r="K111" s="71" t="s">
        <v>243</v>
      </c>
      <c r="L111" s="72" t="s">
        <v>78</v>
      </c>
      <c r="M111" s="52" t="str">
        <f t="shared" si="4"/>
        <v>Auxilio de Incapacidad</v>
      </c>
      <c r="N111" s="31">
        <v>1</v>
      </c>
      <c r="O111" s="31">
        <v>1</v>
      </c>
      <c r="P111" s="73">
        <v>11</v>
      </c>
      <c r="Q111" s="74" t="s">
        <v>79</v>
      </c>
      <c r="R111" s="74" t="s">
        <v>80</v>
      </c>
      <c r="S111" s="52" t="s">
        <v>14</v>
      </c>
      <c r="T111" s="75">
        <f t="shared" si="3"/>
        <v>11497200</v>
      </c>
      <c r="U111" s="76">
        <f t="shared" si="1"/>
        <v>11497200</v>
      </c>
      <c r="V111" s="31" t="s">
        <v>76</v>
      </c>
      <c r="W111" s="31" t="s">
        <v>81</v>
      </c>
      <c r="X111" s="77" t="s">
        <v>82</v>
      </c>
      <c r="Y111" s="32" t="s">
        <v>83</v>
      </c>
      <c r="Z111" s="33" t="s">
        <v>3</v>
      </c>
      <c r="AA111" s="30" t="s">
        <v>84</v>
      </c>
      <c r="AB111" s="78" t="s">
        <v>85</v>
      </c>
      <c r="AC111" s="31" t="s">
        <v>76</v>
      </c>
      <c r="AD111" s="31" t="s">
        <v>86</v>
      </c>
      <c r="AE111" s="79" t="s">
        <v>87</v>
      </c>
      <c r="AF111" s="79" t="s">
        <v>88</v>
      </c>
      <c r="AG111" s="79" t="s">
        <v>89</v>
      </c>
      <c r="AH111" s="79" t="s">
        <v>90</v>
      </c>
      <c r="AI111" s="79" t="s">
        <v>90</v>
      </c>
      <c r="AJ111" s="79" t="s">
        <v>90</v>
      </c>
      <c r="AK111" s="80"/>
      <c r="AL111" s="80"/>
      <c r="AM111" s="80"/>
    </row>
    <row r="112" spans="1:39" s="35" customFormat="1" ht="26.25" customHeight="1">
      <c r="A112" s="53"/>
      <c r="B112" s="28" t="s">
        <v>3</v>
      </c>
      <c r="C112" s="52" t="s">
        <v>142</v>
      </c>
      <c r="D112" s="52" t="s">
        <v>135</v>
      </c>
      <c r="E112" s="52" t="s">
        <v>247</v>
      </c>
      <c r="F112" s="52" t="s">
        <v>248</v>
      </c>
      <c r="G112" s="52" t="s">
        <v>248</v>
      </c>
      <c r="H112" s="47">
        <v>12852840.000000002</v>
      </c>
      <c r="I112" s="52" t="s">
        <v>76</v>
      </c>
      <c r="J112" s="29" t="s">
        <v>76</v>
      </c>
      <c r="K112" s="71" t="s">
        <v>243</v>
      </c>
      <c r="L112" s="72" t="s">
        <v>78</v>
      </c>
      <c r="M112" s="52" t="str">
        <f t="shared" si="4"/>
        <v>Auxilios Salud Visual</v>
      </c>
      <c r="N112" s="31">
        <v>1</v>
      </c>
      <c r="O112" s="31">
        <v>1</v>
      </c>
      <c r="P112" s="73">
        <v>11</v>
      </c>
      <c r="Q112" s="74" t="s">
        <v>79</v>
      </c>
      <c r="R112" s="74" t="s">
        <v>80</v>
      </c>
      <c r="S112" s="52" t="s">
        <v>14</v>
      </c>
      <c r="T112" s="75">
        <f t="shared" si="3"/>
        <v>12852840.000000002</v>
      </c>
      <c r="U112" s="76">
        <f t="shared" si="1"/>
        <v>12852840.000000002</v>
      </c>
      <c r="V112" s="31" t="s">
        <v>76</v>
      </c>
      <c r="W112" s="31" t="s">
        <v>81</v>
      </c>
      <c r="X112" s="77" t="s">
        <v>82</v>
      </c>
      <c r="Y112" s="32" t="s">
        <v>83</v>
      </c>
      <c r="Z112" s="33" t="s">
        <v>3</v>
      </c>
      <c r="AA112" s="30" t="s">
        <v>84</v>
      </c>
      <c r="AB112" s="78" t="s">
        <v>85</v>
      </c>
      <c r="AC112" s="31" t="s">
        <v>76</v>
      </c>
      <c r="AD112" s="31" t="s">
        <v>86</v>
      </c>
      <c r="AE112" s="79" t="s">
        <v>87</v>
      </c>
      <c r="AF112" s="79" t="s">
        <v>88</v>
      </c>
      <c r="AG112" s="79" t="s">
        <v>89</v>
      </c>
      <c r="AH112" s="79" t="s">
        <v>90</v>
      </c>
      <c r="AI112" s="79" t="s">
        <v>90</v>
      </c>
      <c r="AJ112" s="79" t="s">
        <v>90</v>
      </c>
      <c r="AK112" s="80"/>
      <c r="AL112" s="80"/>
      <c r="AM112" s="80"/>
    </row>
    <row r="113" spans="1:39" s="35" customFormat="1" ht="26.25" customHeight="1">
      <c r="A113" s="53"/>
      <c r="B113" s="28" t="s">
        <v>3</v>
      </c>
      <c r="C113" s="52" t="s">
        <v>142</v>
      </c>
      <c r="D113" s="52" t="s">
        <v>135</v>
      </c>
      <c r="E113" s="52" t="s">
        <v>249</v>
      </c>
      <c r="F113" s="52" t="s">
        <v>250</v>
      </c>
      <c r="G113" s="52" t="s">
        <v>250</v>
      </c>
      <c r="H113" s="47">
        <v>52800000.000000007</v>
      </c>
      <c r="I113" s="52" t="s">
        <v>76</v>
      </c>
      <c r="J113" s="29" t="s">
        <v>76</v>
      </c>
      <c r="K113" s="71" t="s">
        <v>243</v>
      </c>
      <c r="L113" s="72" t="s">
        <v>78</v>
      </c>
      <c r="M113" s="52" t="str">
        <f t="shared" si="4"/>
        <v>Auxilios Médicos</v>
      </c>
      <c r="N113" s="31">
        <v>1</v>
      </c>
      <c r="O113" s="31">
        <v>1</v>
      </c>
      <c r="P113" s="73">
        <v>11</v>
      </c>
      <c r="Q113" s="74" t="s">
        <v>79</v>
      </c>
      <c r="R113" s="74" t="s">
        <v>80</v>
      </c>
      <c r="S113" s="52" t="s">
        <v>14</v>
      </c>
      <c r="T113" s="75">
        <f t="shared" si="3"/>
        <v>52800000.000000007</v>
      </c>
      <c r="U113" s="76">
        <f t="shared" si="1"/>
        <v>52800000.000000007</v>
      </c>
      <c r="V113" s="31" t="s">
        <v>76</v>
      </c>
      <c r="W113" s="31" t="s">
        <v>81</v>
      </c>
      <c r="X113" s="77" t="s">
        <v>82</v>
      </c>
      <c r="Y113" s="32" t="s">
        <v>83</v>
      </c>
      <c r="Z113" s="33" t="s">
        <v>3</v>
      </c>
      <c r="AA113" s="30" t="s">
        <v>84</v>
      </c>
      <c r="AB113" s="78" t="s">
        <v>85</v>
      </c>
      <c r="AC113" s="31" t="s">
        <v>76</v>
      </c>
      <c r="AD113" s="31" t="s">
        <v>86</v>
      </c>
      <c r="AE113" s="79" t="s">
        <v>87</v>
      </c>
      <c r="AF113" s="79" t="s">
        <v>88</v>
      </c>
      <c r="AG113" s="79" t="s">
        <v>89</v>
      </c>
      <c r="AH113" s="79" t="s">
        <v>90</v>
      </c>
      <c r="AI113" s="79" t="s">
        <v>90</v>
      </c>
      <c r="AJ113" s="79" t="s">
        <v>90</v>
      </c>
      <c r="AK113" s="80"/>
      <c r="AL113" s="80"/>
      <c r="AM113" s="80"/>
    </row>
    <row r="114" spans="1:39" s="35" customFormat="1" ht="26.25" customHeight="1">
      <c r="A114" s="53"/>
      <c r="B114" s="28" t="s">
        <v>3</v>
      </c>
      <c r="C114" s="52" t="s">
        <v>142</v>
      </c>
      <c r="D114" s="52" t="s">
        <v>135</v>
      </c>
      <c r="E114" s="52" t="s">
        <v>251</v>
      </c>
      <c r="F114" s="52" t="s">
        <v>252</v>
      </c>
      <c r="G114" s="52" t="s">
        <v>252</v>
      </c>
      <c r="H114" s="47">
        <v>145200000</v>
      </c>
      <c r="I114" s="52" t="s">
        <v>76</v>
      </c>
      <c r="J114" s="29" t="s">
        <v>76</v>
      </c>
      <c r="K114" s="71" t="s">
        <v>243</v>
      </c>
      <c r="L114" s="72" t="s">
        <v>78</v>
      </c>
      <c r="M114" s="52" t="str">
        <f t="shared" si="4"/>
        <v>Auxilios Educativos</v>
      </c>
      <c r="N114" s="31">
        <v>1</v>
      </c>
      <c r="O114" s="31">
        <v>1</v>
      </c>
      <c r="P114" s="73">
        <v>11</v>
      </c>
      <c r="Q114" s="74" t="s">
        <v>79</v>
      </c>
      <c r="R114" s="74" t="s">
        <v>80</v>
      </c>
      <c r="S114" s="52" t="s">
        <v>14</v>
      </c>
      <c r="T114" s="75">
        <f t="shared" si="3"/>
        <v>145200000</v>
      </c>
      <c r="U114" s="76">
        <f t="shared" si="1"/>
        <v>145200000</v>
      </c>
      <c r="V114" s="31" t="s">
        <v>76</v>
      </c>
      <c r="W114" s="31" t="s">
        <v>81</v>
      </c>
      <c r="X114" s="77" t="s">
        <v>82</v>
      </c>
      <c r="Y114" s="32" t="s">
        <v>83</v>
      </c>
      <c r="Z114" s="33" t="s">
        <v>3</v>
      </c>
      <c r="AA114" s="30" t="s">
        <v>84</v>
      </c>
      <c r="AB114" s="78" t="s">
        <v>85</v>
      </c>
      <c r="AC114" s="31" t="s">
        <v>76</v>
      </c>
      <c r="AD114" s="31" t="s">
        <v>86</v>
      </c>
      <c r="AE114" s="79" t="s">
        <v>87</v>
      </c>
      <c r="AF114" s="79" t="s">
        <v>88</v>
      </c>
      <c r="AG114" s="79" t="s">
        <v>89</v>
      </c>
      <c r="AH114" s="79" t="s">
        <v>90</v>
      </c>
      <c r="AI114" s="79" t="s">
        <v>90</v>
      </c>
      <c r="AJ114" s="79" t="s">
        <v>90</v>
      </c>
      <c r="AK114" s="80"/>
      <c r="AL114" s="80"/>
      <c r="AM114" s="80"/>
    </row>
    <row r="115" spans="1:39" s="35" customFormat="1" ht="26.25" customHeight="1">
      <c r="A115" s="53"/>
      <c r="B115" s="28" t="s">
        <v>3</v>
      </c>
      <c r="C115" s="52" t="s">
        <v>253</v>
      </c>
      <c r="D115" s="52" t="s">
        <v>72</v>
      </c>
      <c r="E115" s="52" t="s">
        <v>4</v>
      </c>
      <c r="F115" s="52" t="s">
        <v>6</v>
      </c>
      <c r="G115" s="52" t="s">
        <v>254</v>
      </c>
      <c r="H115" s="47">
        <f>1400000000-(8000000+128000000+79016000+43000000+118568029+40007800+6509300+24433000+6000000)</f>
        <v>946465871</v>
      </c>
      <c r="I115" s="52" t="s">
        <v>76</v>
      </c>
      <c r="J115" s="29" t="s">
        <v>430</v>
      </c>
      <c r="K115" s="71" t="s">
        <v>255</v>
      </c>
      <c r="L115" s="72" t="s">
        <v>78</v>
      </c>
      <c r="M115" s="52" t="str">
        <f t="shared" si="4"/>
        <v xml:space="preserve">Servicios Públicos
</v>
      </c>
      <c r="N115" s="31">
        <v>1</v>
      </c>
      <c r="O115" s="31">
        <v>1</v>
      </c>
      <c r="P115" s="73">
        <v>11</v>
      </c>
      <c r="Q115" s="74" t="s">
        <v>79</v>
      </c>
      <c r="R115" s="74" t="s">
        <v>80</v>
      </c>
      <c r="S115" s="81" t="s">
        <v>5</v>
      </c>
      <c r="T115" s="75">
        <f t="shared" si="3"/>
        <v>946465871</v>
      </c>
      <c r="U115" s="76">
        <f t="shared" si="1"/>
        <v>946465871</v>
      </c>
      <c r="V115" s="31" t="s">
        <v>76</v>
      </c>
      <c r="W115" s="31" t="s">
        <v>81</v>
      </c>
      <c r="X115" s="77" t="s">
        <v>82</v>
      </c>
      <c r="Y115" s="32" t="s">
        <v>83</v>
      </c>
      <c r="Z115" s="33" t="s">
        <v>3</v>
      </c>
      <c r="AA115" s="30" t="s">
        <v>84</v>
      </c>
      <c r="AB115" s="78" t="s">
        <v>85</v>
      </c>
      <c r="AC115" s="31" t="s">
        <v>76</v>
      </c>
      <c r="AD115" s="31" t="s">
        <v>86</v>
      </c>
      <c r="AE115" s="79" t="s">
        <v>87</v>
      </c>
      <c r="AF115" s="79" t="s">
        <v>88</v>
      </c>
      <c r="AG115" s="79" t="s">
        <v>89</v>
      </c>
      <c r="AH115" s="79" t="s">
        <v>90</v>
      </c>
      <c r="AI115" s="79" t="s">
        <v>90</v>
      </c>
      <c r="AJ115" s="79" t="s">
        <v>90</v>
      </c>
      <c r="AK115" s="80"/>
      <c r="AL115" s="80"/>
      <c r="AM115" s="80"/>
    </row>
    <row r="116" spans="1:39" s="35" customFormat="1" ht="26.25" customHeight="1">
      <c r="A116" s="53"/>
      <c r="B116" s="28" t="s">
        <v>3</v>
      </c>
      <c r="C116" s="52" t="s">
        <v>253</v>
      </c>
      <c r="D116" s="52" t="s">
        <v>72</v>
      </c>
      <c r="E116" s="52" t="s">
        <v>9</v>
      </c>
      <c r="F116" s="52" t="s">
        <v>133</v>
      </c>
      <c r="G116" s="52" t="s">
        <v>256</v>
      </c>
      <c r="H116" s="47">
        <v>400000000</v>
      </c>
      <c r="I116" s="52" t="s">
        <v>76</v>
      </c>
      <c r="J116" s="29" t="s">
        <v>76</v>
      </c>
      <c r="K116" s="71" t="s">
        <v>255</v>
      </c>
      <c r="L116" s="72" t="s">
        <v>78</v>
      </c>
      <c r="M116" s="52" t="str">
        <f t="shared" si="4"/>
        <v xml:space="preserve">Servicios Públicos </v>
      </c>
      <c r="N116" s="31">
        <v>1</v>
      </c>
      <c r="O116" s="31">
        <v>1</v>
      </c>
      <c r="P116" s="73">
        <v>11</v>
      </c>
      <c r="Q116" s="74" t="s">
        <v>79</v>
      </c>
      <c r="R116" s="74" t="s">
        <v>80</v>
      </c>
      <c r="S116" s="52" t="s">
        <v>5</v>
      </c>
      <c r="T116" s="75">
        <f t="shared" si="3"/>
        <v>400000000</v>
      </c>
      <c r="U116" s="76">
        <f t="shared" si="1"/>
        <v>400000000</v>
      </c>
      <c r="V116" s="31" t="s">
        <v>76</v>
      </c>
      <c r="W116" s="31" t="s">
        <v>81</v>
      </c>
      <c r="X116" s="77" t="s">
        <v>82</v>
      </c>
      <c r="Y116" s="32" t="s">
        <v>83</v>
      </c>
      <c r="Z116" s="33" t="s">
        <v>3</v>
      </c>
      <c r="AA116" s="30" t="s">
        <v>84</v>
      </c>
      <c r="AB116" s="78" t="s">
        <v>85</v>
      </c>
      <c r="AC116" s="31" t="s">
        <v>76</v>
      </c>
      <c r="AD116" s="31" t="s">
        <v>86</v>
      </c>
      <c r="AE116" s="79" t="s">
        <v>87</v>
      </c>
      <c r="AF116" s="79" t="s">
        <v>88</v>
      </c>
      <c r="AG116" s="79" t="s">
        <v>89</v>
      </c>
      <c r="AH116" s="79" t="s">
        <v>90</v>
      </c>
      <c r="AI116" s="79" t="s">
        <v>90</v>
      </c>
      <c r="AJ116" s="79" t="s">
        <v>90</v>
      </c>
      <c r="AK116" s="80"/>
      <c r="AL116" s="80"/>
      <c r="AM116" s="80"/>
    </row>
    <row r="117" spans="1:39" s="35" customFormat="1" ht="26.25" customHeight="1">
      <c r="A117" s="53"/>
      <c r="B117" s="28" t="s">
        <v>15</v>
      </c>
      <c r="C117" s="52" t="s">
        <v>257</v>
      </c>
      <c r="D117" s="52" t="s">
        <v>19</v>
      </c>
      <c r="E117" s="52" t="s">
        <v>22</v>
      </c>
      <c r="F117" s="52" t="s">
        <v>23</v>
      </c>
      <c r="G117" s="52" t="s">
        <v>258</v>
      </c>
      <c r="H117" s="47">
        <v>32900177</v>
      </c>
      <c r="I117" s="52" t="s">
        <v>76</v>
      </c>
      <c r="J117" s="29" t="s">
        <v>76</v>
      </c>
      <c r="K117" s="71" t="s">
        <v>255</v>
      </c>
      <c r="L117" s="72" t="s">
        <v>78</v>
      </c>
      <c r="M117" s="52" t="str">
        <f t="shared" si="4"/>
        <v>Pago servicio energía de  las instalaciones del Centro de Lenguas</v>
      </c>
      <c r="N117" s="31">
        <v>1</v>
      </c>
      <c r="O117" s="31">
        <v>1</v>
      </c>
      <c r="P117" s="73">
        <v>11</v>
      </c>
      <c r="Q117" s="74" t="s">
        <v>79</v>
      </c>
      <c r="R117" s="74" t="s">
        <v>80</v>
      </c>
      <c r="S117" s="81" t="s">
        <v>1</v>
      </c>
      <c r="T117" s="75">
        <f t="shared" si="3"/>
        <v>32900177</v>
      </c>
      <c r="U117" s="76">
        <f t="shared" si="1"/>
        <v>32900177</v>
      </c>
      <c r="V117" s="31" t="s">
        <v>76</v>
      </c>
      <c r="W117" s="31" t="s">
        <v>81</v>
      </c>
      <c r="X117" s="77" t="s">
        <v>82</v>
      </c>
      <c r="Y117" s="32" t="s">
        <v>83</v>
      </c>
      <c r="Z117" s="33" t="s">
        <v>15</v>
      </c>
      <c r="AA117" s="30" t="s">
        <v>84</v>
      </c>
      <c r="AB117" s="78" t="s">
        <v>85</v>
      </c>
      <c r="AC117" s="31" t="s">
        <v>76</v>
      </c>
      <c r="AD117" s="31" t="s">
        <v>86</v>
      </c>
      <c r="AE117" s="79" t="s">
        <v>87</v>
      </c>
      <c r="AF117" s="79" t="s">
        <v>88</v>
      </c>
      <c r="AG117" s="79" t="s">
        <v>89</v>
      </c>
      <c r="AH117" s="79" t="s">
        <v>90</v>
      </c>
      <c r="AI117" s="79" t="s">
        <v>90</v>
      </c>
      <c r="AJ117" s="79" t="s">
        <v>90</v>
      </c>
      <c r="AK117" s="80"/>
      <c r="AL117" s="80"/>
      <c r="AM117" s="80"/>
    </row>
    <row r="118" spans="1:39" s="35" customFormat="1" ht="26.25" customHeight="1">
      <c r="A118" s="53"/>
      <c r="B118" s="28" t="s">
        <v>15</v>
      </c>
      <c r="C118" s="52" t="s">
        <v>257</v>
      </c>
      <c r="D118" s="52" t="s">
        <v>19</v>
      </c>
      <c r="E118" s="52" t="s">
        <v>259</v>
      </c>
      <c r="F118" s="52" t="s">
        <v>133</v>
      </c>
      <c r="G118" s="52" t="s">
        <v>260</v>
      </c>
      <c r="H118" s="47">
        <v>13000000</v>
      </c>
      <c r="I118" s="52" t="s">
        <v>76</v>
      </c>
      <c r="J118" s="29" t="s">
        <v>76</v>
      </c>
      <c r="K118" s="71" t="s">
        <v>255</v>
      </c>
      <c r="L118" s="72" t="s">
        <v>78</v>
      </c>
      <c r="M118" s="52" t="str">
        <f t="shared" si="4"/>
        <v>Pago de servicio telefonía de las instalaciones del Centro de Lenguas</v>
      </c>
      <c r="N118" s="31">
        <v>1</v>
      </c>
      <c r="O118" s="31">
        <v>1</v>
      </c>
      <c r="P118" s="73">
        <v>11</v>
      </c>
      <c r="Q118" s="74" t="s">
        <v>79</v>
      </c>
      <c r="R118" s="74" t="s">
        <v>80</v>
      </c>
      <c r="S118" s="81" t="s">
        <v>1</v>
      </c>
      <c r="T118" s="75">
        <f t="shared" si="3"/>
        <v>13000000</v>
      </c>
      <c r="U118" s="76">
        <f t="shared" si="1"/>
        <v>13000000</v>
      </c>
      <c r="V118" s="31" t="s">
        <v>76</v>
      </c>
      <c r="W118" s="31" t="s">
        <v>81</v>
      </c>
      <c r="X118" s="77" t="s">
        <v>82</v>
      </c>
      <c r="Y118" s="32" t="s">
        <v>83</v>
      </c>
      <c r="Z118" s="33" t="s">
        <v>15</v>
      </c>
      <c r="AA118" s="30" t="s">
        <v>84</v>
      </c>
      <c r="AB118" s="78" t="s">
        <v>85</v>
      </c>
      <c r="AC118" s="31" t="s">
        <v>76</v>
      </c>
      <c r="AD118" s="31" t="s">
        <v>86</v>
      </c>
      <c r="AE118" s="79" t="s">
        <v>87</v>
      </c>
      <c r="AF118" s="79" t="s">
        <v>88</v>
      </c>
      <c r="AG118" s="79" t="s">
        <v>89</v>
      </c>
      <c r="AH118" s="79" t="s">
        <v>90</v>
      </c>
      <c r="AI118" s="79" t="s">
        <v>90</v>
      </c>
      <c r="AJ118" s="79" t="s">
        <v>90</v>
      </c>
      <c r="AK118" s="80"/>
      <c r="AL118" s="80"/>
      <c r="AM118" s="80"/>
    </row>
    <row r="119" spans="1:39" s="35" customFormat="1" ht="48" customHeight="1">
      <c r="A119" s="53"/>
      <c r="B119" s="28" t="s">
        <v>3</v>
      </c>
      <c r="C119" s="52" t="s">
        <v>159</v>
      </c>
      <c r="D119" s="52" t="s">
        <v>160</v>
      </c>
      <c r="E119" s="52" t="s">
        <v>99</v>
      </c>
      <c r="F119" s="52" t="s">
        <v>100</v>
      </c>
      <c r="G119" s="52" t="s">
        <v>261</v>
      </c>
      <c r="H119" s="47">
        <v>55000000</v>
      </c>
      <c r="I119" s="52" t="s">
        <v>86</v>
      </c>
      <c r="J119" s="29" t="s">
        <v>76</v>
      </c>
      <c r="K119" s="71" t="s">
        <v>262</v>
      </c>
      <c r="L119" s="72">
        <v>43211600</v>
      </c>
      <c r="M119" s="52" t="str">
        <f t="shared" si="4"/>
        <v>Adquirir partes, piezas, accesorios y periféricos en tecnología informática para los equipos de cómputo de la Universidad Pedagógica Nacional</v>
      </c>
      <c r="N119" s="31">
        <v>1</v>
      </c>
      <c r="O119" s="31">
        <v>1</v>
      </c>
      <c r="P119" s="73">
        <v>12</v>
      </c>
      <c r="Q119" s="74" t="s">
        <v>79</v>
      </c>
      <c r="R119" s="74" t="s">
        <v>80</v>
      </c>
      <c r="S119" s="52" t="s">
        <v>227</v>
      </c>
      <c r="T119" s="75">
        <f t="shared" si="3"/>
        <v>55000000</v>
      </c>
      <c r="U119" s="76">
        <f t="shared" si="1"/>
        <v>55000000</v>
      </c>
      <c r="V119" s="31" t="s">
        <v>76</v>
      </c>
      <c r="W119" s="31" t="s">
        <v>81</v>
      </c>
      <c r="X119" s="77" t="s">
        <v>82</v>
      </c>
      <c r="Y119" s="32" t="s">
        <v>83</v>
      </c>
      <c r="Z119" s="33" t="s">
        <v>3</v>
      </c>
      <c r="AA119" s="30" t="s">
        <v>84</v>
      </c>
      <c r="AB119" s="78" t="s">
        <v>85</v>
      </c>
      <c r="AC119" s="31" t="s">
        <v>76</v>
      </c>
      <c r="AD119" s="31" t="s">
        <v>86</v>
      </c>
      <c r="AE119" s="79" t="s">
        <v>87</v>
      </c>
      <c r="AF119" s="79" t="s">
        <v>88</v>
      </c>
      <c r="AG119" s="79" t="s">
        <v>89</v>
      </c>
      <c r="AH119" s="79" t="s">
        <v>90</v>
      </c>
      <c r="AI119" s="79" t="s">
        <v>90</v>
      </c>
      <c r="AJ119" s="79" t="s">
        <v>90</v>
      </c>
      <c r="AK119" s="80"/>
      <c r="AL119" s="80"/>
      <c r="AM119" s="80"/>
    </row>
    <row r="120" spans="1:39" s="35" customFormat="1" ht="48" customHeight="1">
      <c r="A120" s="53"/>
      <c r="B120" s="28" t="s">
        <v>3</v>
      </c>
      <c r="C120" s="52" t="s">
        <v>142</v>
      </c>
      <c r="D120" s="52" t="s">
        <v>72</v>
      </c>
      <c r="E120" s="52" t="s">
        <v>123</v>
      </c>
      <c r="F120" s="52" t="s">
        <v>263</v>
      </c>
      <c r="G120" s="52" t="s">
        <v>264</v>
      </c>
      <c r="H120" s="47">
        <v>4574099</v>
      </c>
      <c r="I120" s="52" t="s">
        <v>86</v>
      </c>
      <c r="J120" s="29" t="s">
        <v>76</v>
      </c>
      <c r="K120" s="108" t="s">
        <v>265</v>
      </c>
      <c r="L120" s="167" t="s">
        <v>679</v>
      </c>
      <c r="M120" s="181" t="str">
        <f>G121</f>
        <v>Suministrar materiales de construcción, ferretería y plomería para las adecuaciones y mantenimientos que se realizan en las diferentes instalaciones de la Universidad Pedagógica Nacional.</v>
      </c>
      <c r="N120" s="31">
        <v>1</v>
      </c>
      <c r="O120" s="31">
        <v>1</v>
      </c>
      <c r="P120" s="73">
        <v>11</v>
      </c>
      <c r="Q120" s="74" t="s">
        <v>79</v>
      </c>
      <c r="R120" s="74" t="s">
        <v>80</v>
      </c>
      <c r="S120" s="81" t="s">
        <v>1</v>
      </c>
      <c r="T120" s="182">
        <f>H120+H121+H122</f>
        <v>78214099</v>
      </c>
      <c r="U120" s="183">
        <f t="shared" si="1"/>
        <v>78214099</v>
      </c>
      <c r="V120" s="31" t="s">
        <v>76</v>
      </c>
      <c r="W120" s="31" t="s">
        <v>81</v>
      </c>
      <c r="X120" s="77" t="s">
        <v>82</v>
      </c>
      <c r="Y120" s="32" t="s">
        <v>83</v>
      </c>
      <c r="Z120" s="33" t="s">
        <v>3</v>
      </c>
      <c r="AA120" s="30" t="s">
        <v>84</v>
      </c>
      <c r="AB120" s="78" t="s">
        <v>85</v>
      </c>
      <c r="AC120" s="31" t="s">
        <v>76</v>
      </c>
      <c r="AD120" s="31" t="s">
        <v>86</v>
      </c>
      <c r="AE120" s="79" t="s">
        <v>87</v>
      </c>
      <c r="AF120" s="79" t="s">
        <v>88</v>
      </c>
      <c r="AG120" s="79" t="s">
        <v>89</v>
      </c>
      <c r="AH120" s="79" t="s">
        <v>90</v>
      </c>
      <c r="AI120" s="79" t="s">
        <v>90</v>
      </c>
      <c r="AJ120" s="79" t="s">
        <v>90</v>
      </c>
      <c r="AK120" s="80"/>
      <c r="AL120" s="80"/>
      <c r="AM120" s="80"/>
    </row>
    <row r="121" spans="1:39" s="35" customFormat="1" ht="48" customHeight="1">
      <c r="A121" s="53"/>
      <c r="B121" s="28" t="s">
        <v>3</v>
      </c>
      <c r="C121" s="52" t="s">
        <v>142</v>
      </c>
      <c r="D121" s="52" t="s">
        <v>72</v>
      </c>
      <c r="E121" s="52" t="s">
        <v>26</v>
      </c>
      <c r="F121" s="52" t="s">
        <v>18</v>
      </c>
      <c r="G121" s="52" t="s">
        <v>264</v>
      </c>
      <c r="H121" s="47">
        <v>42080000</v>
      </c>
      <c r="I121" s="52" t="s">
        <v>86</v>
      </c>
      <c r="J121" s="29" t="s">
        <v>76</v>
      </c>
      <c r="K121" s="108" t="s">
        <v>265</v>
      </c>
      <c r="L121" s="168"/>
      <c r="M121" s="181"/>
      <c r="N121" s="31">
        <v>1</v>
      </c>
      <c r="O121" s="31">
        <v>1</v>
      </c>
      <c r="P121" s="73">
        <v>11</v>
      </c>
      <c r="Q121" s="74" t="s">
        <v>79</v>
      </c>
      <c r="R121" s="74" t="s">
        <v>80</v>
      </c>
      <c r="S121" s="81" t="s">
        <v>1</v>
      </c>
      <c r="T121" s="182"/>
      <c r="U121" s="183"/>
      <c r="V121" s="31" t="s">
        <v>76</v>
      </c>
      <c r="W121" s="31" t="s">
        <v>81</v>
      </c>
      <c r="X121" s="77" t="s">
        <v>82</v>
      </c>
      <c r="Y121" s="32" t="s">
        <v>83</v>
      </c>
      <c r="Z121" s="33" t="s">
        <v>3</v>
      </c>
      <c r="AA121" s="30" t="s">
        <v>84</v>
      </c>
      <c r="AB121" s="78" t="s">
        <v>85</v>
      </c>
      <c r="AC121" s="31" t="s">
        <v>76</v>
      </c>
      <c r="AD121" s="31" t="s">
        <v>86</v>
      </c>
      <c r="AE121" s="79" t="s">
        <v>87</v>
      </c>
      <c r="AF121" s="79" t="s">
        <v>88</v>
      </c>
      <c r="AG121" s="79" t="s">
        <v>89</v>
      </c>
      <c r="AH121" s="79" t="s">
        <v>90</v>
      </c>
      <c r="AI121" s="79" t="s">
        <v>90</v>
      </c>
      <c r="AJ121" s="79" t="s">
        <v>90</v>
      </c>
      <c r="AK121" s="80"/>
      <c r="AL121" s="80"/>
      <c r="AM121" s="80"/>
    </row>
    <row r="122" spans="1:39" s="35" customFormat="1" ht="48" customHeight="1">
      <c r="A122" s="53"/>
      <c r="B122" s="28" t="s">
        <v>3</v>
      </c>
      <c r="C122" s="52" t="s">
        <v>142</v>
      </c>
      <c r="D122" s="52" t="s">
        <v>72</v>
      </c>
      <c r="E122" s="52" t="s">
        <v>129</v>
      </c>
      <c r="F122" s="52" t="s">
        <v>130</v>
      </c>
      <c r="G122" s="52" t="s">
        <v>264</v>
      </c>
      <c r="H122" s="47">
        <v>31560000</v>
      </c>
      <c r="I122" s="52" t="s">
        <v>86</v>
      </c>
      <c r="J122" s="29" t="s">
        <v>76</v>
      </c>
      <c r="K122" s="108" t="s">
        <v>265</v>
      </c>
      <c r="L122" s="169"/>
      <c r="M122" s="181"/>
      <c r="N122" s="31">
        <v>1</v>
      </c>
      <c r="O122" s="31">
        <v>1</v>
      </c>
      <c r="P122" s="73">
        <v>11</v>
      </c>
      <c r="Q122" s="74" t="s">
        <v>79</v>
      </c>
      <c r="R122" s="74" t="s">
        <v>80</v>
      </c>
      <c r="S122" s="81" t="s">
        <v>1</v>
      </c>
      <c r="T122" s="182"/>
      <c r="U122" s="183"/>
      <c r="V122" s="31" t="s">
        <v>76</v>
      </c>
      <c r="W122" s="31" t="s">
        <v>81</v>
      </c>
      <c r="X122" s="77" t="s">
        <v>82</v>
      </c>
      <c r="Y122" s="32" t="s">
        <v>83</v>
      </c>
      <c r="Z122" s="33" t="s">
        <v>3</v>
      </c>
      <c r="AA122" s="30" t="s">
        <v>84</v>
      </c>
      <c r="AB122" s="78" t="s">
        <v>85</v>
      </c>
      <c r="AC122" s="31" t="s">
        <v>76</v>
      </c>
      <c r="AD122" s="31" t="s">
        <v>86</v>
      </c>
      <c r="AE122" s="79" t="s">
        <v>87</v>
      </c>
      <c r="AF122" s="79" t="s">
        <v>88</v>
      </c>
      <c r="AG122" s="79" t="s">
        <v>89</v>
      </c>
      <c r="AH122" s="79" t="s">
        <v>90</v>
      </c>
      <c r="AI122" s="79" t="s">
        <v>90</v>
      </c>
      <c r="AJ122" s="79" t="s">
        <v>90</v>
      </c>
      <c r="AK122" s="80"/>
      <c r="AL122" s="80"/>
      <c r="AM122" s="80"/>
    </row>
    <row r="123" spans="1:39" s="35" customFormat="1" ht="48" customHeight="1">
      <c r="A123" s="53"/>
      <c r="B123" s="28" t="s">
        <v>3</v>
      </c>
      <c r="C123" s="52" t="s">
        <v>142</v>
      </c>
      <c r="D123" s="52" t="s">
        <v>72</v>
      </c>
      <c r="E123" s="52" t="s">
        <v>129</v>
      </c>
      <c r="F123" s="52" t="s">
        <v>130</v>
      </c>
      <c r="G123" s="52" t="s">
        <v>266</v>
      </c>
      <c r="H123" s="47">
        <v>2000000</v>
      </c>
      <c r="I123" s="52" t="s">
        <v>86</v>
      </c>
      <c r="J123" s="29" t="s">
        <v>76</v>
      </c>
      <c r="K123" s="108" t="s">
        <v>267</v>
      </c>
      <c r="L123" s="167" t="s">
        <v>268</v>
      </c>
      <c r="M123" s="181" t="str">
        <f>G123</f>
        <v>Suministrar  pinturas y materiales necesarios para realizar las labores de mantenimiento locativo en las diferentes instalaciones de la Universidad Pedagógica Nacional.</v>
      </c>
      <c r="N123" s="31">
        <v>1</v>
      </c>
      <c r="O123" s="31">
        <v>1</v>
      </c>
      <c r="P123" s="73">
        <v>11</v>
      </c>
      <c r="Q123" s="74" t="s">
        <v>79</v>
      </c>
      <c r="R123" s="74" t="s">
        <v>80</v>
      </c>
      <c r="S123" s="81" t="s">
        <v>1</v>
      </c>
      <c r="T123" s="182">
        <f>H123+H124</f>
        <v>77500000</v>
      </c>
      <c r="U123" s="183">
        <f>T123</f>
        <v>77500000</v>
      </c>
      <c r="V123" s="31" t="s">
        <v>76</v>
      </c>
      <c r="W123" s="31" t="s">
        <v>81</v>
      </c>
      <c r="X123" s="77" t="s">
        <v>82</v>
      </c>
      <c r="Y123" s="32" t="s">
        <v>83</v>
      </c>
      <c r="Z123" s="33" t="s">
        <v>3</v>
      </c>
      <c r="AA123" s="30" t="s">
        <v>84</v>
      </c>
      <c r="AB123" s="78" t="s">
        <v>85</v>
      </c>
      <c r="AC123" s="31" t="s">
        <v>76</v>
      </c>
      <c r="AD123" s="31" t="s">
        <v>86</v>
      </c>
      <c r="AE123" s="79" t="s">
        <v>87</v>
      </c>
      <c r="AF123" s="79" t="s">
        <v>88</v>
      </c>
      <c r="AG123" s="79" t="s">
        <v>89</v>
      </c>
      <c r="AH123" s="79" t="s">
        <v>90</v>
      </c>
      <c r="AI123" s="79" t="s">
        <v>90</v>
      </c>
      <c r="AJ123" s="79" t="s">
        <v>90</v>
      </c>
      <c r="AK123" s="80"/>
      <c r="AL123" s="80"/>
      <c r="AM123" s="80"/>
    </row>
    <row r="124" spans="1:39" s="35" customFormat="1" ht="48" customHeight="1">
      <c r="A124" s="53"/>
      <c r="B124" s="28" t="s">
        <v>3</v>
      </c>
      <c r="C124" s="52" t="s">
        <v>142</v>
      </c>
      <c r="D124" s="52" t="s">
        <v>72</v>
      </c>
      <c r="E124" s="52" t="s">
        <v>26</v>
      </c>
      <c r="F124" s="52" t="s">
        <v>18</v>
      </c>
      <c r="G124" s="52" t="s">
        <v>269</v>
      </c>
      <c r="H124" s="47">
        <v>75500000</v>
      </c>
      <c r="I124" s="52" t="s">
        <v>86</v>
      </c>
      <c r="J124" s="29" t="s">
        <v>76</v>
      </c>
      <c r="K124" s="108" t="s">
        <v>267</v>
      </c>
      <c r="L124" s="169"/>
      <c r="M124" s="181"/>
      <c r="N124" s="31">
        <v>1</v>
      </c>
      <c r="O124" s="31">
        <v>1</v>
      </c>
      <c r="P124" s="73">
        <v>11</v>
      </c>
      <c r="Q124" s="74" t="s">
        <v>79</v>
      </c>
      <c r="R124" s="74" t="s">
        <v>80</v>
      </c>
      <c r="S124" s="81" t="s">
        <v>1</v>
      </c>
      <c r="T124" s="182"/>
      <c r="U124" s="183"/>
      <c r="V124" s="31" t="s">
        <v>76</v>
      </c>
      <c r="W124" s="31" t="s">
        <v>81</v>
      </c>
      <c r="X124" s="77" t="s">
        <v>82</v>
      </c>
      <c r="Y124" s="32" t="s">
        <v>83</v>
      </c>
      <c r="Z124" s="33" t="s">
        <v>3</v>
      </c>
      <c r="AA124" s="30" t="s">
        <v>84</v>
      </c>
      <c r="AB124" s="78" t="s">
        <v>85</v>
      </c>
      <c r="AC124" s="31" t="s">
        <v>76</v>
      </c>
      <c r="AD124" s="31" t="s">
        <v>86</v>
      </c>
      <c r="AE124" s="79" t="s">
        <v>87</v>
      </c>
      <c r="AF124" s="79" t="s">
        <v>88</v>
      </c>
      <c r="AG124" s="79" t="s">
        <v>89</v>
      </c>
      <c r="AH124" s="79" t="s">
        <v>90</v>
      </c>
      <c r="AI124" s="79" t="s">
        <v>90</v>
      </c>
      <c r="AJ124" s="79" t="s">
        <v>90</v>
      </c>
      <c r="AK124" s="80"/>
      <c r="AL124" s="80"/>
      <c r="AM124" s="80"/>
    </row>
    <row r="125" spans="1:39" s="35" customFormat="1" ht="48" customHeight="1">
      <c r="A125" s="53"/>
      <c r="B125" s="28" t="s">
        <v>3</v>
      </c>
      <c r="C125" s="52" t="s">
        <v>142</v>
      </c>
      <c r="D125" s="52" t="s">
        <v>72</v>
      </c>
      <c r="E125" s="52" t="s">
        <v>125</v>
      </c>
      <c r="F125" s="52" t="s">
        <v>126</v>
      </c>
      <c r="G125" s="52" t="s">
        <v>270</v>
      </c>
      <c r="H125" s="47">
        <f>18951454-6802744</f>
        <v>12148710</v>
      </c>
      <c r="I125" s="52" t="s">
        <v>86</v>
      </c>
      <c r="J125" s="29" t="s">
        <v>76</v>
      </c>
      <c r="K125" s="108" t="s">
        <v>271</v>
      </c>
      <c r="L125" s="167" t="s">
        <v>272</v>
      </c>
      <c r="M125" s="181" t="str">
        <f>G125</f>
        <v>Suministrar elementos de aseo y desinfección para los diferentes predios de la Universidad Pedagógica Nacional.</v>
      </c>
      <c r="N125" s="31">
        <v>1</v>
      </c>
      <c r="O125" s="31">
        <v>1</v>
      </c>
      <c r="P125" s="73">
        <v>11</v>
      </c>
      <c r="Q125" s="74" t="s">
        <v>79</v>
      </c>
      <c r="R125" s="74" t="s">
        <v>80</v>
      </c>
      <c r="S125" s="81" t="s">
        <v>1</v>
      </c>
      <c r="T125" s="182">
        <f>H125+H126+H127</f>
        <v>145773435</v>
      </c>
      <c r="U125" s="183">
        <f>T125</f>
        <v>145773435</v>
      </c>
      <c r="V125" s="31" t="s">
        <v>76</v>
      </c>
      <c r="W125" s="31" t="s">
        <v>81</v>
      </c>
      <c r="X125" s="77" t="s">
        <v>82</v>
      </c>
      <c r="Y125" s="32" t="s">
        <v>83</v>
      </c>
      <c r="Z125" s="33" t="s">
        <v>3</v>
      </c>
      <c r="AA125" s="30" t="s">
        <v>84</v>
      </c>
      <c r="AB125" s="78" t="s">
        <v>85</v>
      </c>
      <c r="AC125" s="31" t="s">
        <v>76</v>
      </c>
      <c r="AD125" s="31" t="s">
        <v>86</v>
      </c>
      <c r="AE125" s="79" t="s">
        <v>87</v>
      </c>
      <c r="AF125" s="79" t="s">
        <v>88</v>
      </c>
      <c r="AG125" s="79" t="s">
        <v>89</v>
      </c>
      <c r="AH125" s="79" t="s">
        <v>90</v>
      </c>
      <c r="AI125" s="79" t="s">
        <v>90</v>
      </c>
      <c r="AJ125" s="79" t="s">
        <v>90</v>
      </c>
      <c r="AK125" s="80"/>
      <c r="AL125" s="80"/>
      <c r="AM125" s="80"/>
    </row>
    <row r="126" spans="1:39" s="35" customFormat="1" ht="48" customHeight="1">
      <c r="A126" s="53"/>
      <c r="B126" s="28" t="s">
        <v>3</v>
      </c>
      <c r="C126" s="52" t="s">
        <v>142</v>
      </c>
      <c r="D126" s="52" t="s">
        <v>72</v>
      </c>
      <c r="E126" s="52" t="s">
        <v>26</v>
      </c>
      <c r="F126" s="52" t="s">
        <v>18</v>
      </c>
      <c r="G126" s="52" t="s">
        <v>270</v>
      </c>
      <c r="H126" s="47">
        <f>126240000+6802744+581981</f>
        <v>133624725</v>
      </c>
      <c r="I126" s="52" t="s">
        <v>86</v>
      </c>
      <c r="J126" s="29" t="s">
        <v>76</v>
      </c>
      <c r="K126" s="108" t="s">
        <v>271</v>
      </c>
      <c r="L126" s="168"/>
      <c r="M126" s="181"/>
      <c r="N126" s="31">
        <v>1</v>
      </c>
      <c r="O126" s="31">
        <v>1</v>
      </c>
      <c r="P126" s="73">
        <v>11</v>
      </c>
      <c r="Q126" s="74" t="s">
        <v>79</v>
      </c>
      <c r="R126" s="74" t="s">
        <v>80</v>
      </c>
      <c r="S126" s="81" t="s">
        <v>1</v>
      </c>
      <c r="T126" s="182"/>
      <c r="U126" s="183"/>
      <c r="V126" s="31" t="s">
        <v>76</v>
      </c>
      <c r="W126" s="31" t="s">
        <v>81</v>
      </c>
      <c r="X126" s="77" t="s">
        <v>82</v>
      </c>
      <c r="Y126" s="32" t="s">
        <v>83</v>
      </c>
      <c r="Z126" s="33" t="s">
        <v>3</v>
      </c>
      <c r="AA126" s="30" t="s">
        <v>84</v>
      </c>
      <c r="AB126" s="78" t="s">
        <v>85</v>
      </c>
      <c r="AC126" s="31" t="s">
        <v>76</v>
      </c>
      <c r="AD126" s="31" t="s">
        <v>86</v>
      </c>
      <c r="AE126" s="79" t="s">
        <v>87</v>
      </c>
      <c r="AF126" s="79" t="s">
        <v>88</v>
      </c>
      <c r="AG126" s="79" t="s">
        <v>89</v>
      </c>
      <c r="AH126" s="79" t="s">
        <v>90</v>
      </c>
      <c r="AI126" s="79" t="s">
        <v>90</v>
      </c>
      <c r="AJ126" s="79" t="s">
        <v>90</v>
      </c>
      <c r="AK126" s="80"/>
      <c r="AL126" s="80"/>
      <c r="AM126" s="80"/>
    </row>
    <row r="127" spans="1:39" s="35" customFormat="1" ht="48" customHeight="1">
      <c r="A127" s="53"/>
      <c r="B127" s="28" t="s">
        <v>3</v>
      </c>
      <c r="C127" s="52" t="s">
        <v>142</v>
      </c>
      <c r="D127" s="52" t="s">
        <v>72</v>
      </c>
      <c r="E127" s="52" t="s">
        <v>129</v>
      </c>
      <c r="F127" s="52" t="s">
        <v>130</v>
      </c>
      <c r="G127" s="52" t="s">
        <v>270</v>
      </c>
      <c r="H127" s="47">
        <f>581981-581981</f>
        <v>0</v>
      </c>
      <c r="I127" s="52" t="s">
        <v>86</v>
      </c>
      <c r="J127" s="29" t="s">
        <v>76</v>
      </c>
      <c r="K127" s="108" t="s">
        <v>271</v>
      </c>
      <c r="L127" s="169"/>
      <c r="M127" s="181"/>
      <c r="N127" s="31">
        <v>1</v>
      </c>
      <c r="O127" s="31">
        <v>1</v>
      </c>
      <c r="P127" s="73">
        <v>11</v>
      </c>
      <c r="Q127" s="74" t="s">
        <v>79</v>
      </c>
      <c r="R127" s="74" t="s">
        <v>80</v>
      </c>
      <c r="S127" s="81" t="s">
        <v>1</v>
      </c>
      <c r="T127" s="182"/>
      <c r="U127" s="183"/>
      <c r="V127" s="31" t="s">
        <v>76</v>
      </c>
      <c r="W127" s="31" t="s">
        <v>81</v>
      </c>
      <c r="X127" s="77" t="s">
        <v>82</v>
      </c>
      <c r="Y127" s="32" t="s">
        <v>83</v>
      </c>
      <c r="Z127" s="33" t="s">
        <v>3</v>
      </c>
      <c r="AA127" s="30" t="s">
        <v>84</v>
      </c>
      <c r="AB127" s="78" t="s">
        <v>85</v>
      </c>
      <c r="AC127" s="31" t="s">
        <v>76</v>
      </c>
      <c r="AD127" s="31" t="s">
        <v>86</v>
      </c>
      <c r="AE127" s="79" t="s">
        <v>87</v>
      </c>
      <c r="AF127" s="79" t="s">
        <v>88</v>
      </c>
      <c r="AG127" s="79" t="s">
        <v>89</v>
      </c>
      <c r="AH127" s="79" t="s">
        <v>90</v>
      </c>
      <c r="AI127" s="79" t="s">
        <v>90</v>
      </c>
      <c r="AJ127" s="79" t="s">
        <v>90</v>
      </c>
      <c r="AK127" s="80"/>
      <c r="AL127" s="80"/>
      <c r="AM127" s="80"/>
    </row>
    <row r="128" spans="1:39" s="35" customFormat="1" ht="48" customHeight="1">
      <c r="A128" s="83"/>
      <c r="B128" s="28" t="s">
        <v>3</v>
      </c>
      <c r="C128" s="52" t="s">
        <v>142</v>
      </c>
      <c r="D128" s="52" t="s">
        <v>72</v>
      </c>
      <c r="E128" s="52" t="s">
        <v>9</v>
      </c>
      <c r="F128" s="52" t="s">
        <v>133</v>
      </c>
      <c r="G128" s="52" t="s">
        <v>273</v>
      </c>
      <c r="H128" s="47">
        <v>28471602</v>
      </c>
      <c r="I128" s="52" t="s">
        <v>274</v>
      </c>
      <c r="J128" s="29" t="s">
        <v>76</v>
      </c>
      <c r="K128" s="71" t="s">
        <v>275</v>
      </c>
      <c r="L128" s="72" t="s">
        <v>276</v>
      </c>
      <c r="M128" s="52" t="str">
        <f>G128</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28" s="31">
        <v>1</v>
      </c>
      <c r="O128" s="31">
        <v>1</v>
      </c>
      <c r="P128" s="73">
        <v>11</v>
      </c>
      <c r="Q128" s="74" t="s">
        <v>79</v>
      </c>
      <c r="R128" s="74" t="s">
        <v>80</v>
      </c>
      <c r="S128" s="81" t="s">
        <v>158</v>
      </c>
      <c r="T128" s="75">
        <f>H128</f>
        <v>28471602</v>
      </c>
      <c r="U128" s="76">
        <f>T128</f>
        <v>28471602</v>
      </c>
      <c r="V128" s="31" t="s">
        <v>76</v>
      </c>
      <c r="W128" s="31" t="s">
        <v>81</v>
      </c>
      <c r="X128" s="77" t="s">
        <v>82</v>
      </c>
      <c r="Y128" s="32" t="s">
        <v>83</v>
      </c>
      <c r="Z128" s="33" t="s">
        <v>3</v>
      </c>
      <c r="AA128" s="30" t="s">
        <v>84</v>
      </c>
      <c r="AB128" s="78" t="s">
        <v>85</v>
      </c>
      <c r="AC128" s="31" t="s">
        <v>76</v>
      </c>
      <c r="AD128" s="31" t="s">
        <v>86</v>
      </c>
      <c r="AE128" s="79" t="s">
        <v>87</v>
      </c>
      <c r="AF128" s="79" t="s">
        <v>88</v>
      </c>
      <c r="AG128" s="79" t="s">
        <v>89</v>
      </c>
      <c r="AH128" s="79" t="s">
        <v>90</v>
      </c>
      <c r="AI128" s="79" t="s">
        <v>90</v>
      </c>
      <c r="AJ128" s="79" t="s">
        <v>90</v>
      </c>
      <c r="AK128" s="80"/>
      <c r="AL128" s="80"/>
      <c r="AM128" s="80"/>
    </row>
    <row r="129" spans="1:39" s="35" customFormat="1" ht="48" customHeight="1">
      <c r="A129" s="53" t="s">
        <v>277</v>
      </c>
      <c r="B129" s="28" t="s">
        <v>3</v>
      </c>
      <c r="C129" s="52" t="s">
        <v>142</v>
      </c>
      <c r="D129" s="52" t="s">
        <v>72</v>
      </c>
      <c r="E129" s="52" t="s">
        <v>125</v>
      </c>
      <c r="F129" s="52" t="s">
        <v>126</v>
      </c>
      <c r="G129" s="52" t="s">
        <v>694</v>
      </c>
      <c r="H129" s="47">
        <f>146333200+596679+17071000</f>
        <v>164000879</v>
      </c>
      <c r="I129" s="52" t="s">
        <v>86</v>
      </c>
      <c r="J129" s="29" t="s">
        <v>76</v>
      </c>
      <c r="K129" s="71" t="s">
        <v>278</v>
      </c>
      <c r="L129" s="72" t="s">
        <v>279</v>
      </c>
      <c r="M129" s="52" t="str">
        <f>G129</f>
        <v xml:space="preserve">Adquirir la dotación de confección para los trabajadores oficiales y personal que presta servicio en el área de restaurante </v>
      </c>
      <c r="N129" s="31">
        <v>1</v>
      </c>
      <c r="O129" s="31">
        <v>1</v>
      </c>
      <c r="P129" s="73">
        <v>11</v>
      </c>
      <c r="Q129" s="74" t="s">
        <v>79</v>
      </c>
      <c r="R129" s="74" t="s">
        <v>80</v>
      </c>
      <c r="S129" s="81" t="s">
        <v>1</v>
      </c>
      <c r="T129" s="75">
        <f>H129</f>
        <v>164000879</v>
      </c>
      <c r="U129" s="76">
        <f>T129</f>
        <v>164000879</v>
      </c>
      <c r="V129" s="31" t="s">
        <v>76</v>
      </c>
      <c r="W129" s="31" t="s">
        <v>81</v>
      </c>
      <c r="X129" s="77" t="s">
        <v>82</v>
      </c>
      <c r="Y129" s="32" t="s">
        <v>83</v>
      </c>
      <c r="Z129" s="33" t="s">
        <v>3</v>
      </c>
      <c r="AA129" s="30" t="s">
        <v>84</v>
      </c>
      <c r="AB129" s="78" t="s">
        <v>85</v>
      </c>
      <c r="AC129" s="31" t="s">
        <v>76</v>
      </c>
      <c r="AD129" s="31" t="s">
        <v>86</v>
      </c>
      <c r="AE129" s="79" t="s">
        <v>87</v>
      </c>
      <c r="AF129" s="79" t="s">
        <v>88</v>
      </c>
      <c r="AG129" s="79" t="s">
        <v>89</v>
      </c>
      <c r="AH129" s="79" t="s">
        <v>90</v>
      </c>
      <c r="AI129" s="79" t="s">
        <v>90</v>
      </c>
      <c r="AJ129" s="79" t="s">
        <v>90</v>
      </c>
      <c r="AK129" s="80"/>
      <c r="AL129" s="80"/>
      <c r="AM129" s="80"/>
    </row>
    <row r="130" spans="1:39" s="35" customFormat="1" ht="48" customHeight="1">
      <c r="A130" s="53" t="s">
        <v>277</v>
      </c>
      <c r="B130" s="28" t="s">
        <v>3</v>
      </c>
      <c r="C130" s="52" t="s">
        <v>142</v>
      </c>
      <c r="D130" s="52" t="s">
        <v>72</v>
      </c>
      <c r="E130" s="52" t="s">
        <v>125</v>
      </c>
      <c r="F130" s="52" t="s">
        <v>126</v>
      </c>
      <c r="G130" s="52" t="s">
        <v>280</v>
      </c>
      <c r="H130" s="47">
        <f>99000000-13733000</f>
        <v>85267000</v>
      </c>
      <c r="I130" s="52" t="s">
        <v>86</v>
      </c>
      <c r="J130" s="29" t="s">
        <v>76</v>
      </c>
      <c r="K130" s="71" t="s">
        <v>281</v>
      </c>
      <c r="L130" s="72" t="s">
        <v>282</v>
      </c>
      <c r="M130" s="52" t="str">
        <f>G130</f>
        <v xml:space="preserve">Adquirir la dotación de calzado para los trabajadores oficiales y personal que presta servicio en el área de restaurante vigencia </v>
      </c>
      <c r="N130" s="31">
        <v>1</v>
      </c>
      <c r="O130" s="31">
        <v>1</v>
      </c>
      <c r="P130" s="73">
        <v>11</v>
      </c>
      <c r="Q130" s="74" t="s">
        <v>79</v>
      </c>
      <c r="R130" s="74" t="s">
        <v>80</v>
      </c>
      <c r="S130" s="81" t="s">
        <v>1</v>
      </c>
      <c r="T130" s="75">
        <f>H130</f>
        <v>85267000</v>
      </c>
      <c r="U130" s="76">
        <f>T130</f>
        <v>85267000</v>
      </c>
      <c r="V130" s="31" t="s">
        <v>76</v>
      </c>
      <c r="W130" s="31" t="s">
        <v>81</v>
      </c>
      <c r="X130" s="77" t="s">
        <v>82</v>
      </c>
      <c r="Y130" s="32" t="s">
        <v>83</v>
      </c>
      <c r="Z130" s="33" t="s">
        <v>3</v>
      </c>
      <c r="AA130" s="30" t="s">
        <v>84</v>
      </c>
      <c r="AB130" s="78" t="s">
        <v>85</v>
      </c>
      <c r="AC130" s="31" t="s">
        <v>76</v>
      </c>
      <c r="AD130" s="31" t="s">
        <v>86</v>
      </c>
      <c r="AE130" s="79" t="s">
        <v>87</v>
      </c>
      <c r="AF130" s="79" t="s">
        <v>88</v>
      </c>
      <c r="AG130" s="79" t="s">
        <v>89</v>
      </c>
      <c r="AH130" s="79" t="s">
        <v>90</v>
      </c>
      <c r="AI130" s="79" t="s">
        <v>90</v>
      </c>
      <c r="AJ130" s="79" t="s">
        <v>90</v>
      </c>
      <c r="AK130" s="80"/>
      <c r="AL130" s="80"/>
      <c r="AM130" s="80"/>
    </row>
    <row r="131" spans="1:39" s="35" customFormat="1" ht="48" customHeight="1">
      <c r="A131" s="53" t="s">
        <v>277</v>
      </c>
      <c r="B131" s="28" t="s">
        <v>3</v>
      </c>
      <c r="C131" s="52" t="s">
        <v>142</v>
      </c>
      <c r="D131" s="52" t="s">
        <v>72</v>
      </c>
      <c r="E131" s="52" t="s">
        <v>26</v>
      </c>
      <c r="F131" s="52" t="s">
        <v>18</v>
      </c>
      <c r="G131" s="52" t="s">
        <v>283</v>
      </c>
      <c r="H131" s="47">
        <f>100732719+10271671+212415</f>
        <v>111216805</v>
      </c>
      <c r="I131" s="52" t="s">
        <v>86</v>
      </c>
      <c r="J131" s="29" t="s">
        <v>430</v>
      </c>
      <c r="K131" s="108" t="s">
        <v>284</v>
      </c>
      <c r="L131" s="167" t="s">
        <v>664</v>
      </c>
      <c r="M131" s="181" t="str">
        <f>G131</f>
        <v xml:space="preserve">Adquirir la dotación de implementos de seguridad para los trabajadores oficiales y personal que presta servicio en el área de restaurante </v>
      </c>
      <c r="N131" s="31">
        <v>1</v>
      </c>
      <c r="O131" s="31">
        <v>1</v>
      </c>
      <c r="P131" s="73">
        <v>11</v>
      </c>
      <c r="Q131" s="74" t="s">
        <v>79</v>
      </c>
      <c r="R131" s="74" t="s">
        <v>80</v>
      </c>
      <c r="S131" s="81" t="s">
        <v>1</v>
      </c>
      <c r="T131" s="182">
        <f>H131+H132</f>
        <v>136869040</v>
      </c>
      <c r="U131" s="183">
        <f>T131</f>
        <v>136869040</v>
      </c>
      <c r="V131" s="31" t="s">
        <v>76</v>
      </c>
      <c r="W131" s="31" t="s">
        <v>81</v>
      </c>
      <c r="X131" s="77" t="s">
        <v>82</v>
      </c>
      <c r="Y131" s="32" t="s">
        <v>83</v>
      </c>
      <c r="Z131" s="33" t="s">
        <v>3</v>
      </c>
      <c r="AA131" s="30" t="s">
        <v>84</v>
      </c>
      <c r="AB131" s="78" t="s">
        <v>85</v>
      </c>
      <c r="AC131" s="31" t="s">
        <v>76</v>
      </c>
      <c r="AD131" s="31" t="s">
        <v>86</v>
      </c>
      <c r="AE131" s="79" t="s">
        <v>87</v>
      </c>
      <c r="AF131" s="79" t="s">
        <v>88</v>
      </c>
      <c r="AG131" s="79" t="s">
        <v>89</v>
      </c>
      <c r="AH131" s="79" t="s">
        <v>90</v>
      </c>
      <c r="AI131" s="79" t="s">
        <v>90</v>
      </c>
      <c r="AJ131" s="79" t="s">
        <v>90</v>
      </c>
      <c r="AK131" s="80"/>
      <c r="AL131" s="80"/>
      <c r="AM131" s="80"/>
    </row>
    <row r="132" spans="1:39" s="35" customFormat="1" ht="48" customHeight="1">
      <c r="A132" s="53" t="s">
        <v>277</v>
      </c>
      <c r="B132" s="28" t="s">
        <v>3</v>
      </c>
      <c r="C132" s="52" t="s">
        <v>142</v>
      </c>
      <c r="D132" s="52" t="s">
        <v>72</v>
      </c>
      <c r="E132" s="52" t="s">
        <v>125</v>
      </c>
      <c r="F132" s="52" t="s">
        <v>126</v>
      </c>
      <c r="G132" s="52" t="s">
        <v>695</v>
      </c>
      <c r="H132" s="47">
        <f>23000000+2864650-212415</f>
        <v>25652235</v>
      </c>
      <c r="I132" s="52" t="s">
        <v>86</v>
      </c>
      <c r="J132" s="29" t="s">
        <v>76</v>
      </c>
      <c r="K132" s="71" t="s">
        <v>284</v>
      </c>
      <c r="L132" s="169"/>
      <c r="M132" s="181"/>
      <c r="N132" s="31">
        <v>1</v>
      </c>
      <c r="O132" s="31">
        <v>1</v>
      </c>
      <c r="P132" s="73">
        <v>11</v>
      </c>
      <c r="Q132" s="74" t="s">
        <v>79</v>
      </c>
      <c r="R132" s="74" t="s">
        <v>80</v>
      </c>
      <c r="S132" s="81" t="s">
        <v>1</v>
      </c>
      <c r="T132" s="182"/>
      <c r="U132" s="183"/>
      <c r="V132" s="31" t="s">
        <v>76</v>
      </c>
      <c r="W132" s="31" t="s">
        <v>81</v>
      </c>
      <c r="X132" s="77" t="s">
        <v>82</v>
      </c>
      <c r="Y132" s="32" t="s">
        <v>83</v>
      </c>
      <c r="Z132" s="33" t="s">
        <v>3</v>
      </c>
      <c r="AA132" s="30" t="s">
        <v>84</v>
      </c>
      <c r="AB132" s="78" t="s">
        <v>85</v>
      </c>
      <c r="AC132" s="31" t="s">
        <v>76</v>
      </c>
      <c r="AD132" s="31" t="s">
        <v>86</v>
      </c>
      <c r="AE132" s="79" t="s">
        <v>87</v>
      </c>
      <c r="AF132" s="79" t="s">
        <v>88</v>
      </c>
      <c r="AG132" s="79" t="s">
        <v>89</v>
      </c>
      <c r="AH132" s="79" t="s">
        <v>90</v>
      </c>
      <c r="AI132" s="79" t="s">
        <v>90</v>
      </c>
      <c r="AJ132" s="79" t="s">
        <v>90</v>
      </c>
      <c r="AK132" s="80"/>
      <c r="AL132" s="80"/>
      <c r="AM132" s="80"/>
    </row>
    <row r="133" spans="1:39" s="35" customFormat="1" ht="48" customHeight="1">
      <c r="A133" s="53"/>
      <c r="B133" s="28" t="s">
        <v>3</v>
      </c>
      <c r="C133" s="52" t="s">
        <v>142</v>
      </c>
      <c r="D133" s="52" t="s">
        <v>72</v>
      </c>
      <c r="E133" s="52" t="s">
        <v>125</v>
      </c>
      <c r="F133" s="52" t="s">
        <v>126</v>
      </c>
      <c r="G133" s="52" t="s">
        <v>285</v>
      </c>
      <c r="H133" s="47">
        <f>119124612-5624249</f>
        <v>113500363</v>
      </c>
      <c r="I133" s="52" t="s">
        <v>86</v>
      </c>
      <c r="J133" s="29" t="s">
        <v>76</v>
      </c>
      <c r="K133" s="108" t="s">
        <v>286</v>
      </c>
      <c r="L133" s="167" t="s">
        <v>665</v>
      </c>
      <c r="M133" s="181" t="str">
        <f>G133</f>
        <v>Suministrar elementos e insumos de cafetería para los diferentes predios de la Universidad Pedagógica Nacional.</v>
      </c>
      <c r="N133" s="31">
        <v>1</v>
      </c>
      <c r="O133" s="31">
        <v>1</v>
      </c>
      <c r="P133" s="73">
        <v>11</v>
      </c>
      <c r="Q133" s="74" t="s">
        <v>79</v>
      </c>
      <c r="R133" s="74" t="s">
        <v>80</v>
      </c>
      <c r="S133" s="81" t="s">
        <v>1</v>
      </c>
      <c r="T133" s="182">
        <f>H133+H134</f>
        <v>135851356</v>
      </c>
      <c r="U133" s="183">
        <f>T133</f>
        <v>135851356</v>
      </c>
      <c r="V133" s="31" t="s">
        <v>76</v>
      </c>
      <c r="W133" s="31" t="s">
        <v>81</v>
      </c>
      <c r="X133" s="77" t="s">
        <v>82</v>
      </c>
      <c r="Y133" s="32" t="s">
        <v>83</v>
      </c>
      <c r="Z133" s="33" t="s">
        <v>3</v>
      </c>
      <c r="AA133" s="30" t="s">
        <v>84</v>
      </c>
      <c r="AB133" s="78" t="s">
        <v>85</v>
      </c>
      <c r="AC133" s="31" t="s">
        <v>76</v>
      </c>
      <c r="AD133" s="31" t="s">
        <v>86</v>
      </c>
      <c r="AE133" s="79" t="s">
        <v>87</v>
      </c>
      <c r="AF133" s="79" t="s">
        <v>88</v>
      </c>
      <c r="AG133" s="79" t="s">
        <v>89</v>
      </c>
      <c r="AH133" s="79" t="s">
        <v>90</v>
      </c>
      <c r="AI133" s="79" t="s">
        <v>90</v>
      </c>
      <c r="AJ133" s="79" t="s">
        <v>90</v>
      </c>
      <c r="AK133" s="80"/>
      <c r="AL133" s="80"/>
      <c r="AM133" s="80"/>
    </row>
    <row r="134" spans="1:39" s="35" customFormat="1" ht="48" customHeight="1">
      <c r="A134" s="53"/>
      <c r="B134" s="28" t="s">
        <v>3</v>
      </c>
      <c r="C134" s="52" t="s">
        <v>142</v>
      </c>
      <c r="D134" s="52" t="s">
        <v>72</v>
      </c>
      <c r="E134" s="52" t="s">
        <v>26</v>
      </c>
      <c r="F134" s="52" t="s">
        <v>18</v>
      </c>
      <c r="G134" s="52" t="s">
        <v>285</v>
      </c>
      <c r="H134" s="47">
        <f>16726744+5624249</f>
        <v>22350993</v>
      </c>
      <c r="I134" s="52" t="s">
        <v>86</v>
      </c>
      <c r="J134" s="29" t="s">
        <v>76</v>
      </c>
      <c r="K134" s="108" t="s">
        <v>286</v>
      </c>
      <c r="L134" s="169"/>
      <c r="M134" s="181"/>
      <c r="N134" s="31">
        <v>1</v>
      </c>
      <c r="O134" s="31">
        <v>1</v>
      </c>
      <c r="P134" s="73">
        <v>11</v>
      </c>
      <c r="Q134" s="74" t="s">
        <v>79</v>
      </c>
      <c r="R134" s="74" t="s">
        <v>80</v>
      </c>
      <c r="S134" s="81" t="s">
        <v>1</v>
      </c>
      <c r="T134" s="182"/>
      <c r="U134" s="183"/>
      <c r="V134" s="31" t="s">
        <v>76</v>
      </c>
      <c r="W134" s="31" t="s">
        <v>81</v>
      </c>
      <c r="X134" s="77" t="s">
        <v>82</v>
      </c>
      <c r="Y134" s="32" t="s">
        <v>83</v>
      </c>
      <c r="Z134" s="33" t="s">
        <v>3</v>
      </c>
      <c r="AA134" s="30" t="s">
        <v>84</v>
      </c>
      <c r="AB134" s="78" t="s">
        <v>85</v>
      </c>
      <c r="AC134" s="31" t="s">
        <v>76</v>
      </c>
      <c r="AD134" s="31" t="s">
        <v>86</v>
      </c>
      <c r="AE134" s="79" t="s">
        <v>87</v>
      </c>
      <c r="AF134" s="79" t="s">
        <v>88</v>
      </c>
      <c r="AG134" s="79" t="s">
        <v>89</v>
      </c>
      <c r="AH134" s="79" t="s">
        <v>90</v>
      </c>
      <c r="AI134" s="79" t="s">
        <v>90</v>
      </c>
      <c r="AJ134" s="79" t="s">
        <v>90</v>
      </c>
      <c r="AK134" s="80"/>
      <c r="AL134" s="80"/>
      <c r="AM134" s="80"/>
    </row>
    <row r="135" spans="1:39" s="35" customFormat="1" ht="48" customHeight="1">
      <c r="A135" s="53"/>
      <c r="B135" s="28" t="s">
        <v>3</v>
      </c>
      <c r="C135" s="52" t="s">
        <v>287</v>
      </c>
      <c r="D135" s="52" t="s">
        <v>135</v>
      </c>
      <c r="E135" s="52" t="s">
        <v>125</v>
      </c>
      <c r="F135" s="52" t="s">
        <v>126</v>
      </c>
      <c r="G135" s="52" t="s">
        <v>288</v>
      </c>
      <c r="H135" s="47">
        <v>33962787</v>
      </c>
      <c r="I135" s="52" t="s">
        <v>86</v>
      </c>
      <c r="J135" s="29" t="s">
        <v>76</v>
      </c>
      <c r="K135" s="108" t="s">
        <v>289</v>
      </c>
      <c r="L135" s="72" t="s">
        <v>667</v>
      </c>
      <c r="M135" s="181" t="str">
        <f>G135</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5" s="31">
        <v>1</v>
      </c>
      <c r="O135" s="31">
        <v>1</v>
      </c>
      <c r="P135" s="73">
        <v>11</v>
      </c>
      <c r="Q135" s="74" t="s">
        <v>79</v>
      </c>
      <c r="R135" s="74" t="s">
        <v>80</v>
      </c>
      <c r="S135" s="81" t="s">
        <v>1</v>
      </c>
      <c r="T135" s="182">
        <f>H135+H136+H137</f>
        <v>104587598</v>
      </c>
      <c r="U135" s="183">
        <f>T135</f>
        <v>104587598</v>
      </c>
      <c r="V135" s="31" t="s">
        <v>76</v>
      </c>
      <c r="W135" s="31" t="s">
        <v>81</v>
      </c>
      <c r="X135" s="77" t="s">
        <v>82</v>
      </c>
      <c r="Y135" s="32" t="s">
        <v>83</v>
      </c>
      <c r="Z135" s="33" t="s">
        <v>3</v>
      </c>
      <c r="AA135" s="30" t="s">
        <v>84</v>
      </c>
      <c r="AB135" s="78" t="s">
        <v>85</v>
      </c>
      <c r="AC135" s="31" t="s">
        <v>76</v>
      </c>
      <c r="AD135" s="31" t="s">
        <v>86</v>
      </c>
      <c r="AE135" s="79" t="s">
        <v>87</v>
      </c>
      <c r="AF135" s="79" t="s">
        <v>88</v>
      </c>
      <c r="AG135" s="79" t="s">
        <v>89</v>
      </c>
      <c r="AH135" s="79" t="s">
        <v>90</v>
      </c>
      <c r="AI135" s="79" t="s">
        <v>90</v>
      </c>
      <c r="AJ135" s="79" t="s">
        <v>90</v>
      </c>
      <c r="AK135" s="80"/>
      <c r="AL135" s="80"/>
      <c r="AM135" s="80"/>
    </row>
    <row r="136" spans="1:39" s="35" customFormat="1" ht="48" customHeight="1">
      <c r="A136" s="53"/>
      <c r="B136" s="28" t="s">
        <v>3</v>
      </c>
      <c r="C136" s="52" t="s">
        <v>287</v>
      </c>
      <c r="D136" s="52" t="s">
        <v>135</v>
      </c>
      <c r="E136" s="52" t="s">
        <v>129</v>
      </c>
      <c r="F136" s="52" t="s">
        <v>130</v>
      </c>
      <c r="G136" s="52" t="s">
        <v>288</v>
      </c>
      <c r="H136" s="47">
        <v>4421540</v>
      </c>
      <c r="I136" s="52" t="s">
        <v>86</v>
      </c>
      <c r="J136" s="29" t="s">
        <v>76</v>
      </c>
      <c r="K136" s="108" t="s">
        <v>289</v>
      </c>
      <c r="L136" s="72" t="s">
        <v>290</v>
      </c>
      <c r="M136" s="181"/>
      <c r="N136" s="31">
        <v>1</v>
      </c>
      <c r="O136" s="31">
        <v>1</v>
      </c>
      <c r="P136" s="73">
        <v>11</v>
      </c>
      <c r="Q136" s="74" t="s">
        <v>79</v>
      </c>
      <c r="R136" s="74" t="s">
        <v>80</v>
      </c>
      <c r="S136" s="81" t="s">
        <v>1</v>
      </c>
      <c r="T136" s="182"/>
      <c r="U136" s="183"/>
      <c r="V136" s="31" t="s">
        <v>76</v>
      </c>
      <c r="W136" s="31" t="s">
        <v>81</v>
      </c>
      <c r="X136" s="77" t="s">
        <v>82</v>
      </c>
      <c r="Y136" s="32" t="s">
        <v>83</v>
      </c>
      <c r="Z136" s="33" t="s">
        <v>3</v>
      </c>
      <c r="AA136" s="30" t="s">
        <v>84</v>
      </c>
      <c r="AB136" s="78" t="s">
        <v>85</v>
      </c>
      <c r="AC136" s="31" t="s">
        <v>76</v>
      </c>
      <c r="AD136" s="31" t="s">
        <v>86</v>
      </c>
      <c r="AE136" s="79" t="s">
        <v>87</v>
      </c>
      <c r="AF136" s="79" t="s">
        <v>88</v>
      </c>
      <c r="AG136" s="79" t="s">
        <v>89</v>
      </c>
      <c r="AH136" s="79" t="s">
        <v>90</v>
      </c>
      <c r="AI136" s="79" t="s">
        <v>90</v>
      </c>
      <c r="AJ136" s="79" t="s">
        <v>90</v>
      </c>
      <c r="AK136" s="80"/>
      <c r="AL136" s="80"/>
      <c r="AM136" s="80"/>
    </row>
    <row r="137" spans="1:39" s="35" customFormat="1" ht="48" customHeight="1">
      <c r="A137" s="53"/>
      <c r="B137" s="28" t="s">
        <v>3</v>
      </c>
      <c r="C137" s="52" t="s">
        <v>287</v>
      </c>
      <c r="D137" s="52" t="s">
        <v>135</v>
      </c>
      <c r="E137" s="52" t="s">
        <v>26</v>
      </c>
      <c r="F137" s="52" t="s">
        <v>18</v>
      </c>
      <c r="G137" s="52" t="s">
        <v>288</v>
      </c>
      <c r="H137" s="47">
        <v>66203271</v>
      </c>
      <c r="I137" s="52" t="s">
        <v>86</v>
      </c>
      <c r="J137" s="29" t="s">
        <v>76</v>
      </c>
      <c r="K137" s="108" t="s">
        <v>289</v>
      </c>
      <c r="L137" s="72" t="s">
        <v>666</v>
      </c>
      <c r="M137" s="181"/>
      <c r="N137" s="31">
        <v>1</v>
      </c>
      <c r="O137" s="31">
        <v>1</v>
      </c>
      <c r="P137" s="73">
        <v>11</v>
      </c>
      <c r="Q137" s="74" t="s">
        <v>79</v>
      </c>
      <c r="R137" s="74" t="s">
        <v>80</v>
      </c>
      <c r="S137" s="81" t="s">
        <v>1</v>
      </c>
      <c r="T137" s="182"/>
      <c r="U137" s="183"/>
      <c r="V137" s="31" t="s">
        <v>76</v>
      </c>
      <c r="W137" s="31" t="s">
        <v>81</v>
      </c>
      <c r="X137" s="77" t="s">
        <v>82</v>
      </c>
      <c r="Y137" s="32" t="s">
        <v>83</v>
      </c>
      <c r="Z137" s="33" t="s">
        <v>3</v>
      </c>
      <c r="AA137" s="30" t="s">
        <v>84</v>
      </c>
      <c r="AB137" s="78" t="s">
        <v>85</v>
      </c>
      <c r="AC137" s="31" t="s">
        <v>76</v>
      </c>
      <c r="AD137" s="31" t="s">
        <v>86</v>
      </c>
      <c r="AE137" s="79" t="s">
        <v>87</v>
      </c>
      <c r="AF137" s="79" t="s">
        <v>88</v>
      </c>
      <c r="AG137" s="79" t="s">
        <v>89</v>
      </c>
      <c r="AH137" s="79" t="s">
        <v>90</v>
      </c>
      <c r="AI137" s="79" t="s">
        <v>90</v>
      </c>
      <c r="AJ137" s="79" t="s">
        <v>90</v>
      </c>
      <c r="AK137" s="80"/>
      <c r="AL137" s="80"/>
      <c r="AM137" s="80"/>
    </row>
    <row r="138" spans="1:39" s="35" customFormat="1" ht="48" customHeight="1">
      <c r="A138" s="53"/>
      <c r="B138" s="28" t="s">
        <v>3</v>
      </c>
      <c r="C138" s="52" t="s">
        <v>142</v>
      </c>
      <c r="D138" s="52" t="s">
        <v>72</v>
      </c>
      <c r="E138" s="52" t="s">
        <v>26</v>
      </c>
      <c r="F138" s="52" t="s">
        <v>18</v>
      </c>
      <c r="G138" s="52" t="s">
        <v>291</v>
      </c>
      <c r="H138" s="47">
        <v>28404000</v>
      </c>
      <c r="I138" s="52" t="s">
        <v>86</v>
      </c>
      <c r="J138" s="29" t="s">
        <v>76</v>
      </c>
      <c r="K138" s="71" t="s">
        <v>292</v>
      </c>
      <c r="L138" s="72" t="s">
        <v>293</v>
      </c>
      <c r="M138" s="52" t="str">
        <f>G138</f>
        <v>Adquirir químicos e insumos para el mantenimiento y limpieza de la piscina de Calle 72  de la Universidad Pedagógica Nacional</v>
      </c>
      <c r="N138" s="31">
        <v>1</v>
      </c>
      <c r="O138" s="31">
        <v>1</v>
      </c>
      <c r="P138" s="73">
        <v>11</v>
      </c>
      <c r="Q138" s="74" t="s">
        <v>79</v>
      </c>
      <c r="R138" s="74" t="s">
        <v>80</v>
      </c>
      <c r="S138" s="81" t="s">
        <v>1</v>
      </c>
      <c r="T138" s="75">
        <f>H138</f>
        <v>28404000</v>
      </c>
      <c r="U138" s="76">
        <f>T138</f>
        <v>28404000</v>
      </c>
      <c r="V138" s="31" t="s">
        <v>76</v>
      </c>
      <c r="W138" s="31" t="s">
        <v>81</v>
      </c>
      <c r="X138" s="77" t="s">
        <v>82</v>
      </c>
      <c r="Y138" s="32" t="s">
        <v>83</v>
      </c>
      <c r="Z138" s="33" t="s">
        <v>3</v>
      </c>
      <c r="AA138" s="30" t="s">
        <v>84</v>
      </c>
      <c r="AB138" s="78" t="s">
        <v>85</v>
      </c>
      <c r="AC138" s="31" t="s">
        <v>76</v>
      </c>
      <c r="AD138" s="31" t="s">
        <v>86</v>
      </c>
      <c r="AE138" s="79" t="s">
        <v>87</v>
      </c>
      <c r="AF138" s="79" t="s">
        <v>88</v>
      </c>
      <c r="AG138" s="79" t="s">
        <v>89</v>
      </c>
      <c r="AH138" s="79" t="s">
        <v>90</v>
      </c>
      <c r="AI138" s="79" t="s">
        <v>90</v>
      </c>
      <c r="AJ138" s="79" t="s">
        <v>90</v>
      </c>
      <c r="AK138" s="80"/>
      <c r="AL138" s="80"/>
      <c r="AM138" s="80"/>
    </row>
    <row r="139" spans="1:39" s="35" customFormat="1" ht="48" customHeight="1">
      <c r="A139" s="53"/>
      <c r="B139" s="28" t="s">
        <v>3</v>
      </c>
      <c r="C139" s="52" t="s">
        <v>142</v>
      </c>
      <c r="D139" s="52" t="s">
        <v>72</v>
      </c>
      <c r="E139" s="52" t="s">
        <v>26</v>
      </c>
      <c r="F139" s="52" t="s">
        <v>18</v>
      </c>
      <c r="G139" s="52" t="s">
        <v>294</v>
      </c>
      <c r="H139" s="47">
        <v>21040000</v>
      </c>
      <c r="I139" s="52" t="s">
        <v>86</v>
      </c>
      <c r="J139" s="29" t="s">
        <v>76</v>
      </c>
      <c r="K139" s="108" t="s">
        <v>295</v>
      </c>
      <c r="L139" s="72" t="s">
        <v>668</v>
      </c>
      <c r="M139" s="181" t="str">
        <f>G139</f>
        <v>Suministrar materiales eléctricos para adecuaciones y mantenimientos que se realizan en las diferentes instalaciones de la Universidad Pedagógica Nacional.</v>
      </c>
      <c r="N139" s="31">
        <v>1</v>
      </c>
      <c r="O139" s="31">
        <v>1</v>
      </c>
      <c r="P139" s="73">
        <v>11</v>
      </c>
      <c r="Q139" s="74" t="s">
        <v>79</v>
      </c>
      <c r="R139" s="74" t="s">
        <v>80</v>
      </c>
      <c r="S139" s="81" t="s">
        <v>1</v>
      </c>
      <c r="T139" s="182">
        <f>H139+H140</f>
        <v>99940000</v>
      </c>
      <c r="U139" s="183">
        <f>T139</f>
        <v>99940000</v>
      </c>
      <c r="V139" s="31" t="s">
        <v>76</v>
      </c>
      <c r="W139" s="31" t="s">
        <v>81</v>
      </c>
      <c r="X139" s="77" t="s">
        <v>82</v>
      </c>
      <c r="Y139" s="32" t="s">
        <v>83</v>
      </c>
      <c r="Z139" s="33" t="s">
        <v>3</v>
      </c>
      <c r="AA139" s="30" t="s">
        <v>84</v>
      </c>
      <c r="AB139" s="78" t="s">
        <v>85</v>
      </c>
      <c r="AC139" s="31" t="s">
        <v>76</v>
      </c>
      <c r="AD139" s="31" t="s">
        <v>86</v>
      </c>
      <c r="AE139" s="79" t="s">
        <v>87</v>
      </c>
      <c r="AF139" s="79" t="s">
        <v>88</v>
      </c>
      <c r="AG139" s="79" t="s">
        <v>89</v>
      </c>
      <c r="AH139" s="79" t="s">
        <v>90</v>
      </c>
      <c r="AI139" s="79" t="s">
        <v>90</v>
      </c>
      <c r="AJ139" s="79" t="s">
        <v>90</v>
      </c>
      <c r="AK139" s="80"/>
      <c r="AL139" s="80"/>
      <c r="AM139" s="80"/>
    </row>
    <row r="140" spans="1:39" s="35" customFormat="1" ht="48" customHeight="1">
      <c r="A140" s="53"/>
      <c r="B140" s="28" t="s">
        <v>3</v>
      </c>
      <c r="C140" s="52" t="s">
        <v>142</v>
      </c>
      <c r="D140" s="52" t="s">
        <v>72</v>
      </c>
      <c r="E140" s="52" t="s">
        <v>129</v>
      </c>
      <c r="F140" s="52" t="s">
        <v>130</v>
      </c>
      <c r="G140" s="52" t="s">
        <v>294</v>
      </c>
      <c r="H140" s="47">
        <v>78900000</v>
      </c>
      <c r="I140" s="52" t="s">
        <v>86</v>
      </c>
      <c r="J140" s="29" t="s">
        <v>76</v>
      </c>
      <c r="K140" s="108" t="s">
        <v>295</v>
      </c>
      <c r="L140" s="72" t="s">
        <v>669</v>
      </c>
      <c r="M140" s="181"/>
      <c r="N140" s="31">
        <v>1</v>
      </c>
      <c r="O140" s="31">
        <v>1</v>
      </c>
      <c r="P140" s="73">
        <v>11</v>
      </c>
      <c r="Q140" s="74" t="s">
        <v>79</v>
      </c>
      <c r="R140" s="74" t="s">
        <v>80</v>
      </c>
      <c r="S140" s="81" t="s">
        <v>1</v>
      </c>
      <c r="T140" s="182"/>
      <c r="U140" s="183"/>
      <c r="V140" s="31" t="s">
        <v>76</v>
      </c>
      <c r="W140" s="31" t="s">
        <v>81</v>
      </c>
      <c r="X140" s="77" t="s">
        <v>82</v>
      </c>
      <c r="Y140" s="32" t="s">
        <v>83</v>
      </c>
      <c r="Z140" s="33" t="s">
        <v>3</v>
      </c>
      <c r="AA140" s="30" t="s">
        <v>84</v>
      </c>
      <c r="AB140" s="78" t="s">
        <v>85</v>
      </c>
      <c r="AC140" s="31" t="s">
        <v>76</v>
      </c>
      <c r="AD140" s="31" t="s">
        <v>86</v>
      </c>
      <c r="AE140" s="79" t="s">
        <v>87</v>
      </c>
      <c r="AF140" s="79" t="s">
        <v>88</v>
      </c>
      <c r="AG140" s="79" t="s">
        <v>89</v>
      </c>
      <c r="AH140" s="79" t="s">
        <v>90</v>
      </c>
      <c r="AI140" s="79" t="s">
        <v>90</v>
      </c>
      <c r="AJ140" s="79" t="s">
        <v>90</v>
      </c>
      <c r="AK140" s="80"/>
      <c r="AL140" s="80"/>
      <c r="AM140" s="80"/>
    </row>
    <row r="141" spans="1:39" s="35" customFormat="1" ht="48" customHeight="1">
      <c r="A141" s="53"/>
      <c r="B141" s="28" t="s">
        <v>3</v>
      </c>
      <c r="C141" s="52" t="s">
        <v>142</v>
      </c>
      <c r="D141" s="52" t="s">
        <v>72</v>
      </c>
      <c r="E141" s="52" t="s">
        <v>26</v>
      </c>
      <c r="F141" s="52" t="s">
        <v>18</v>
      </c>
      <c r="G141" s="52" t="s">
        <v>296</v>
      </c>
      <c r="H141" s="47">
        <v>136760000</v>
      </c>
      <c r="I141" s="52" t="s">
        <v>86</v>
      </c>
      <c r="J141" s="29" t="s">
        <v>76</v>
      </c>
      <c r="K141" s="71" t="s">
        <v>297</v>
      </c>
      <c r="L141" s="72">
        <v>15101500</v>
      </c>
      <c r="M141" s="52" t="str">
        <f>G141</f>
        <v>Suministrar combustible (GASOLINA Y ACPM) para los vehículos que conforman el parque automotor de la Universidad
Pedagógica Nacional</v>
      </c>
      <c r="N141" s="31">
        <v>1</v>
      </c>
      <c r="O141" s="31">
        <v>1</v>
      </c>
      <c r="P141" s="73">
        <v>11</v>
      </c>
      <c r="Q141" s="74" t="s">
        <v>79</v>
      </c>
      <c r="R141" s="74" t="s">
        <v>80</v>
      </c>
      <c r="S141" s="81" t="s">
        <v>1</v>
      </c>
      <c r="T141" s="75">
        <f>H141</f>
        <v>136760000</v>
      </c>
      <c r="U141" s="76">
        <f>T141</f>
        <v>136760000</v>
      </c>
      <c r="V141" s="31" t="s">
        <v>76</v>
      </c>
      <c r="W141" s="31" t="s">
        <v>81</v>
      </c>
      <c r="X141" s="77" t="s">
        <v>82</v>
      </c>
      <c r="Y141" s="32" t="s">
        <v>83</v>
      </c>
      <c r="Z141" s="33" t="s">
        <v>3</v>
      </c>
      <c r="AA141" s="30" t="s">
        <v>84</v>
      </c>
      <c r="AB141" s="78" t="s">
        <v>85</v>
      </c>
      <c r="AC141" s="31" t="s">
        <v>76</v>
      </c>
      <c r="AD141" s="31" t="s">
        <v>86</v>
      </c>
      <c r="AE141" s="79" t="s">
        <v>87</v>
      </c>
      <c r="AF141" s="79" t="s">
        <v>88</v>
      </c>
      <c r="AG141" s="79" t="s">
        <v>89</v>
      </c>
      <c r="AH141" s="79" t="s">
        <v>90</v>
      </c>
      <c r="AI141" s="79" t="s">
        <v>90</v>
      </c>
      <c r="AJ141" s="79" t="s">
        <v>90</v>
      </c>
      <c r="AK141" s="80"/>
      <c r="AL141" s="80"/>
      <c r="AM141" s="80"/>
    </row>
    <row r="142" spans="1:39" ht="48" customHeight="1">
      <c r="A142" s="53"/>
      <c r="B142" s="28" t="s">
        <v>3</v>
      </c>
      <c r="C142" s="52" t="s">
        <v>142</v>
      </c>
      <c r="D142" s="52" t="s">
        <v>72</v>
      </c>
      <c r="E142" s="52" t="s">
        <v>26</v>
      </c>
      <c r="F142" s="52" t="s">
        <v>18</v>
      </c>
      <c r="G142" s="52" t="s">
        <v>298</v>
      </c>
      <c r="H142" s="47">
        <v>29456000</v>
      </c>
      <c r="I142" s="52" t="s">
        <v>86</v>
      </c>
      <c r="J142" s="29" t="s">
        <v>76</v>
      </c>
      <c r="K142" s="108" t="s">
        <v>299</v>
      </c>
      <c r="L142" s="206" t="s">
        <v>300</v>
      </c>
      <c r="M142" s="181" t="str">
        <f>G142</f>
        <v>Adquirir Papelería y útiles de oficina, con el fin de atender las necesidades básicas de las diferentes dependencias de la Universidad vigencia .</v>
      </c>
      <c r="N142" s="31">
        <v>1</v>
      </c>
      <c r="O142" s="31">
        <v>1</v>
      </c>
      <c r="P142" s="73">
        <v>11</v>
      </c>
      <c r="Q142" s="74" t="s">
        <v>79</v>
      </c>
      <c r="R142" s="74" t="s">
        <v>80</v>
      </c>
      <c r="S142" s="196" t="s">
        <v>1</v>
      </c>
      <c r="T142" s="182">
        <f>H142+H143</f>
        <v>41089846</v>
      </c>
      <c r="U142" s="183">
        <f>T142</f>
        <v>41089846</v>
      </c>
      <c r="V142" s="31" t="s">
        <v>76</v>
      </c>
      <c r="W142" s="31" t="s">
        <v>81</v>
      </c>
      <c r="X142" s="77" t="s">
        <v>82</v>
      </c>
      <c r="Y142" s="32" t="s">
        <v>83</v>
      </c>
      <c r="Z142" s="33" t="s">
        <v>3</v>
      </c>
      <c r="AA142" s="30" t="s">
        <v>84</v>
      </c>
      <c r="AB142" s="78" t="s">
        <v>85</v>
      </c>
      <c r="AC142" s="31" t="s">
        <v>76</v>
      </c>
      <c r="AD142" s="31" t="s">
        <v>86</v>
      </c>
      <c r="AE142" s="79" t="s">
        <v>87</v>
      </c>
      <c r="AF142" s="79" t="s">
        <v>88</v>
      </c>
      <c r="AG142" s="79" t="s">
        <v>89</v>
      </c>
      <c r="AH142" s="79" t="s">
        <v>90</v>
      </c>
      <c r="AI142" s="79" t="s">
        <v>90</v>
      </c>
      <c r="AJ142" s="79" t="s">
        <v>90</v>
      </c>
      <c r="AK142" s="80"/>
      <c r="AL142" s="80"/>
      <c r="AM142" s="80"/>
    </row>
    <row r="143" spans="1:39" s="35" customFormat="1" ht="48" customHeight="1">
      <c r="A143" s="53"/>
      <c r="B143" s="28" t="s">
        <v>3</v>
      </c>
      <c r="C143" s="52" t="s">
        <v>142</v>
      </c>
      <c r="D143" s="52" t="s">
        <v>72</v>
      </c>
      <c r="E143" s="52" t="s">
        <v>129</v>
      </c>
      <c r="F143" s="52" t="s">
        <v>130</v>
      </c>
      <c r="G143" s="52" t="s">
        <v>298</v>
      </c>
      <c r="H143" s="47">
        <v>11633846</v>
      </c>
      <c r="I143" s="52" t="s">
        <v>86</v>
      </c>
      <c r="J143" s="29" t="s">
        <v>76</v>
      </c>
      <c r="K143" s="108" t="s">
        <v>299</v>
      </c>
      <c r="L143" s="206"/>
      <c r="M143" s="181"/>
      <c r="N143" s="31">
        <v>1</v>
      </c>
      <c r="O143" s="31">
        <v>1</v>
      </c>
      <c r="P143" s="73">
        <v>11</v>
      </c>
      <c r="Q143" s="74" t="s">
        <v>79</v>
      </c>
      <c r="R143" s="74" t="s">
        <v>80</v>
      </c>
      <c r="S143" s="197"/>
      <c r="T143" s="182"/>
      <c r="U143" s="183"/>
      <c r="V143" s="31" t="s">
        <v>76</v>
      </c>
      <c r="W143" s="31" t="s">
        <v>81</v>
      </c>
      <c r="X143" s="77" t="s">
        <v>82</v>
      </c>
      <c r="Y143" s="32" t="s">
        <v>83</v>
      </c>
      <c r="Z143" s="33" t="s">
        <v>3</v>
      </c>
      <c r="AA143" s="30" t="s">
        <v>84</v>
      </c>
      <c r="AB143" s="78" t="s">
        <v>85</v>
      </c>
      <c r="AC143" s="31" t="s">
        <v>76</v>
      </c>
      <c r="AD143" s="31" t="s">
        <v>86</v>
      </c>
      <c r="AE143" s="79" t="s">
        <v>87</v>
      </c>
      <c r="AF143" s="79" t="s">
        <v>88</v>
      </c>
      <c r="AG143" s="79" t="s">
        <v>89</v>
      </c>
      <c r="AH143" s="79" t="s">
        <v>90</v>
      </c>
      <c r="AI143" s="79" t="s">
        <v>90</v>
      </c>
      <c r="AJ143" s="79" t="s">
        <v>90</v>
      </c>
      <c r="AK143" s="80"/>
      <c r="AL143" s="80"/>
      <c r="AM143" s="80"/>
    </row>
    <row r="144" spans="1:39" s="36" customFormat="1" ht="48" customHeight="1">
      <c r="A144" s="53"/>
      <c r="B144" s="28" t="s">
        <v>3</v>
      </c>
      <c r="C144" s="52" t="s">
        <v>142</v>
      </c>
      <c r="D144" s="52" t="s">
        <v>72</v>
      </c>
      <c r="E144" s="52" t="s">
        <v>26</v>
      </c>
      <c r="F144" s="52" t="s">
        <v>18</v>
      </c>
      <c r="G144" s="52" t="s">
        <v>301</v>
      </c>
      <c r="H144" s="47">
        <v>12624000</v>
      </c>
      <c r="I144" s="52" t="s">
        <v>86</v>
      </c>
      <c r="J144" s="29" t="s">
        <v>76</v>
      </c>
      <c r="K144" s="71" t="s">
        <v>302</v>
      </c>
      <c r="L144" s="52" t="s">
        <v>303</v>
      </c>
      <c r="M144" s="52" t="str">
        <f t="shared" ref="M144:M183" si="5">G144</f>
        <v>Suministrar materiales de carpintería para la reparación, renovación y mantenimiento de muebles, puertas, ventanas, estructuras y otros elementos de carpintería que se realizan en las diferentes instalaciones de la Universidad Pedagógica Nacional</v>
      </c>
      <c r="N144" s="31">
        <v>1</v>
      </c>
      <c r="O144" s="31">
        <v>1</v>
      </c>
      <c r="P144" s="73">
        <v>11</v>
      </c>
      <c r="Q144" s="74" t="s">
        <v>79</v>
      </c>
      <c r="R144" s="74" t="s">
        <v>80</v>
      </c>
      <c r="S144" s="84" t="s">
        <v>1</v>
      </c>
      <c r="T144" s="76">
        <f>H144</f>
        <v>12624000</v>
      </c>
      <c r="U144" s="75">
        <f t="shared" si="1"/>
        <v>12624000</v>
      </c>
      <c r="V144" s="31" t="s">
        <v>76</v>
      </c>
      <c r="W144" s="31" t="s">
        <v>81</v>
      </c>
      <c r="X144" s="77" t="s">
        <v>82</v>
      </c>
      <c r="Y144" s="32" t="s">
        <v>83</v>
      </c>
      <c r="Z144" s="33" t="s">
        <v>3</v>
      </c>
      <c r="AA144" s="30" t="s">
        <v>84</v>
      </c>
      <c r="AB144" s="78" t="s">
        <v>85</v>
      </c>
      <c r="AC144" s="31" t="s">
        <v>76</v>
      </c>
      <c r="AD144" s="31" t="s">
        <v>86</v>
      </c>
      <c r="AE144" s="79" t="s">
        <v>87</v>
      </c>
      <c r="AF144" s="79" t="s">
        <v>88</v>
      </c>
      <c r="AG144" s="79" t="s">
        <v>89</v>
      </c>
      <c r="AH144" s="79" t="s">
        <v>90</v>
      </c>
      <c r="AI144" s="79" t="s">
        <v>90</v>
      </c>
      <c r="AJ144" s="79" t="s">
        <v>90</v>
      </c>
      <c r="AK144" s="2"/>
      <c r="AL144" s="2"/>
      <c r="AM144" s="35"/>
    </row>
    <row r="145" spans="1:39" s="35" customFormat="1" ht="48" customHeight="1">
      <c r="A145" s="53"/>
      <c r="B145" s="28" t="s">
        <v>3</v>
      </c>
      <c r="C145" s="52" t="s">
        <v>142</v>
      </c>
      <c r="D145" s="52" t="s">
        <v>72</v>
      </c>
      <c r="E145" s="52" t="s">
        <v>304</v>
      </c>
      <c r="F145" s="52" t="s">
        <v>132</v>
      </c>
      <c r="G145" s="52" t="s">
        <v>305</v>
      </c>
      <c r="H145" s="47">
        <v>26300000</v>
      </c>
      <c r="I145" s="52" t="s">
        <v>86</v>
      </c>
      <c r="J145" s="29" t="s">
        <v>76</v>
      </c>
      <c r="K145" s="71" t="s">
        <v>306</v>
      </c>
      <c r="L145" s="72" t="s">
        <v>307</v>
      </c>
      <c r="M145" s="52" t="str">
        <f t="shared" si="5"/>
        <v>Realizar el suministro e instalación de vidrios, divisiones, espejos, y películas en las diferentes instalaciones de la Universidad Pedagógica Nacional.</v>
      </c>
      <c r="N145" s="31">
        <v>1</v>
      </c>
      <c r="O145" s="31">
        <v>1</v>
      </c>
      <c r="P145" s="73">
        <v>11</v>
      </c>
      <c r="Q145" s="74" t="s">
        <v>79</v>
      </c>
      <c r="R145" s="74" t="s">
        <v>80</v>
      </c>
      <c r="S145" s="81" t="s">
        <v>1</v>
      </c>
      <c r="T145" s="75">
        <f>H145</f>
        <v>26300000</v>
      </c>
      <c r="U145" s="76">
        <f t="shared" si="1"/>
        <v>26300000</v>
      </c>
      <c r="V145" s="31" t="s">
        <v>76</v>
      </c>
      <c r="W145" s="31" t="s">
        <v>81</v>
      </c>
      <c r="X145" s="77" t="s">
        <v>82</v>
      </c>
      <c r="Y145" s="32" t="s">
        <v>83</v>
      </c>
      <c r="Z145" s="33" t="s">
        <v>3</v>
      </c>
      <c r="AA145" s="30" t="s">
        <v>84</v>
      </c>
      <c r="AB145" s="78" t="s">
        <v>85</v>
      </c>
      <c r="AC145" s="31" t="s">
        <v>76</v>
      </c>
      <c r="AD145" s="31" t="s">
        <v>86</v>
      </c>
      <c r="AE145" s="79" t="s">
        <v>87</v>
      </c>
      <c r="AF145" s="79" t="s">
        <v>88</v>
      </c>
      <c r="AG145" s="79" t="s">
        <v>89</v>
      </c>
      <c r="AH145" s="79" t="s">
        <v>90</v>
      </c>
      <c r="AI145" s="79" t="s">
        <v>90</v>
      </c>
      <c r="AJ145" s="79" t="s">
        <v>90</v>
      </c>
      <c r="AK145" s="80"/>
      <c r="AL145" s="80"/>
      <c r="AM145" s="80"/>
    </row>
    <row r="146" spans="1:39" s="35" customFormat="1" ht="48" customHeight="1">
      <c r="A146" s="53"/>
      <c r="B146" s="28" t="s">
        <v>3</v>
      </c>
      <c r="C146" s="52" t="s">
        <v>142</v>
      </c>
      <c r="D146" s="52" t="s">
        <v>72</v>
      </c>
      <c r="E146" s="52" t="s">
        <v>4</v>
      </c>
      <c r="F146" s="52" t="s">
        <v>6</v>
      </c>
      <c r="G146" s="52" t="s">
        <v>308</v>
      </c>
      <c r="H146" s="47">
        <f>700000000-26900000</f>
        <v>673100000</v>
      </c>
      <c r="I146" s="52" t="s">
        <v>86</v>
      </c>
      <c r="J146" s="29" t="s">
        <v>430</v>
      </c>
      <c r="K146" s="71" t="s">
        <v>309</v>
      </c>
      <c r="L146" s="72">
        <v>78111800</v>
      </c>
      <c r="M146" s="52" t="str">
        <f t="shared" si="5"/>
        <v>Prestar el servicio de transporte terrestre para las salidas académicas y administrativas de la Universidad Pedagógica Nacional</v>
      </c>
      <c r="N146" s="31">
        <v>1</v>
      </c>
      <c r="O146" s="31">
        <v>1</v>
      </c>
      <c r="P146" s="73">
        <v>11</v>
      </c>
      <c r="Q146" s="74" t="s">
        <v>79</v>
      </c>
      <c r="R146" s="74" t="s">
        <v>157</v>
      </c>
      <c r="S146" s="81" t="s">
        <v>5</v>
      </c>
      <c r="T146" s="75">
        <f>H146</f>
        <v>673100000</v>
      </c>
      <c r="U146" s="76">
        <f t="shared" si="1"/>
        <v>673100000</v>
      </c>
      <c r="V146" s="31" t="s">
        <v>76</v>
      </c>
      <c r="W146" s="31" t="s">
        <v>81</v>
      </c>
      <c r="X146" s="77" t="s">
        <v>82</v>
      </c>
      <c r="Y146" s="32" t="s">
        <v>83</v>
      </c>
      <c r="Z146" s="33" t="s">
        <v>3</v>
      </c>
      <c r="AA146" s="30" t="s">
        <v>84</v>
      </c>
      <c r="AB146" s="78" t="s">
        <v>85</v>
      </c>
      <c r="AC146" s="31" t="s">
        <v>76</v>
      </c>
      <c r="AD146" s="31" t="s">
        <v>86</v>
      </c>
      <c r="AE146" s="79" t="s">
        <v>87</v>
      </c>
      <c r="AF146" s="79" t="s">
        <v>88</v>
      </c>
      <c r="AG146" s="79" t="s">
        <v>89</v>
      </c>
      <c r="AH146" s="79" t="s">
        <v>90</v>
      </c>
      <c r="AI146" s="79" t="s">
        <v>90</v>
      </c>
      <c r="AJ146" s="79" t="s">
        <v>90</v>
      </c>
      <c r="AK146" s="80"/>
      <c r="AL146" s="80"/>
      <c r="AM146" s="80"/>
    </row>
    <row r="147" spans="1:39" s="35" customFormat="1" ht="48" customHeight="1">
      <c r="A147" s="53"/>
      <c r="B147" s="28" t="s">
        <v>3</v>
      </c>
      <c r="C147" s="52" t="s">
        <v>159</v>
      </c>
      <c r="D147" s="52" t="s">
        <v>160</v>
      </c>
      <c r="E147" s="52" t="s">
        <v>161</v>
      </c>
      <c r="F147" s="52" t="s">
        <v>133</v>
      </c>
      <c r="G147" s="52" t="s">
        <v>310</v>
      </c>
      <c r="H147" s="47">
        <v>138498704</v>
      </c>
      <c r="I147" s="52" t="s">
        <v>86</v>
      </c>
      <c r="J147" s="29" t="s">
        <v>76</v>
      </c>
      <c r="K147" s="71" t="s">
        <v>311</v>
      </c>
      <c r="L147" s="72" t="s">
        <v>670</v>
      </c>
      <c r="M147" s="52" t="s">
        <v>310</v>
      </c>
      <c r="N147" s="31">
        <v>1</v>
      </c>
      <c r="O147" s="31">
        <v>1</v>
      </c>
      <c r="P147" s="73">
        <v>11</v>
      </c>
      <c r="Q147" s="74" t="s">
        <v>79</v>
      </c>
      <c r="R147" s="74" t="s">
        <v>80</v>
      </c>
      <c r="S147" s="52" t="s">
        <v>1</v>
      </c>
      <c r="T147" s="75">
        <f t="shared" ref="T147:T196" si="6">H147</f>
        <v>138498704</v>
      </c>
      <c r="U147" s="76">
        <f t="shared" ref="U147:U197" si="7">T147</f>
        <v>138498704</v>
      </c>
      <c r="V147" s="31" t="s">
        <v>76</v>
      </c>
      <c r="W147" s="31" t="s">
        <v>81</v>
      </c>
      <c r="X147" s="77" t="s">
        <v>82</v>
      </c>
      <c r="Y147" s="32" t="s">
        <v>83</v>
      </c>
      <c r="Z147" s="33" t="s">
        <v>3</v>
      </c>
      <c r="AA147" s="30" t="s">
        <v>84</v>
      </c>
      <c r="AB147" s="78" t="s">
        <v>85</v>
      </c>
      <c r="AC147" s="31" t="s">
        <v>76</v>
      </c>
      <c r="AD147" s="31" t="s">
        <v>86</v>
      </c>
      <c r="AE147" s="79" t="s">
        <v>87</v>
      </c>
      <c r="AF147" s="79" t="s">
        <v>88</v>
      </c>
      <c r="AG147" s="79" t="s">
        <v>89</v>
      </c>
      <c r="AH147" s="79" t="s">
        <v>90</v>
      </c>
      <c r="AI147" s="79" t="s">
        <v>90</v>
      </c>
      <c r="AJ147" s="79" t="s">
        <v>90</v>
      </c>
      <c r="AK147" s="80"/>
      <c r="AL147" s="80"/>
      <c r="AM147" s="80"/>
    </row>
    <row r="148" spans="1:39" s="35" customFormat="1" ht="48" customHeight="1">
      <c r="A148" s="53"/>
      <c r="B148" s="28" t="s">
        <v>3</v>
      </c>
      <c r="C148" s="52" t="s">
        <v>142</v>
      </c>
      <c r="D148" s="52" t="s">
        <v>72</v>
      </c>
      <c r="E148" s="52" t="s">
        <v>9</v>
      </c>
      <c r="F148" s="52" t="s">
        <v>133</v>
      </c>
      <c r="G148" s="52" t="s">
        <v>312</v>
      </c>
      <c r="H148" s="47">
        <v>89586116</v>
      </c>
      <c r="I148" s="52" t="s">
        <v>86</v>
      </c>
      <c r="J148" s="29" t="s">
        <v>76</v>
      </c>
      <c r="K148" s="71" t="s">
        <v>313</v>
      </c>
      <c r="L148" s="72">
        <v>92101500</v>
      </c>
      <c r="M148" s="52" t="s">
        <v>312</v>
      </c>
      <c r="N148" s="31">
        <v>1</v>
      </c>
      <c r="O148" s="31">
        <v>1</v>
      </c>
      <c r="P148" s="73">
        <v>11</v>
      </c>
      <c r="Q148" s="74" t="s">
        <v>79</v>
      </c>
      <c r="R148" s="74" t="s">
        <v>157</v>
      </c>
      <c r="S148" s="81" t="s">
        <v>5</v>
      </c>
      <c r="T148" s="75">
        <f t="shared" si="6"/>
        <v>89586116</v>
      </c>
      <c r="U148" s="76">
        <f t="shared" si="7"/>
        <v>89586116</v>
      </c>
      <c r="V148" s="31" t="s">
        <v>76</v>
      </c>
      <c r="W148" s="31" t="s">
        <v>81</v>
      </c>
      <c r="X148" s="77" t="s">
        <v>82</v>
      </c>
      <c r="Y148" s="32" t="s">
        <v>83</v>
      </c>
      <c r="Z148" s="33" t="s">
        <v>3</v>
      </c>
      <c r="AA148" s="30" t="s">
        <v>84</v>
      </c>
      <c r="AB148" s="78" t="s">
        <v>85</v>
      </c>
      <c r="AC148" s="31" t="s">
        <v>76</v>
      </c>
      <c r="AD148" s="31" t="s">
        <v>86</v>
      </c>
      <c r="AE148" s="79" t="s">
        <v>87</v>
      </c>
      <c r="AF148" s="79" t="s">
        <v>88</v>
      </c>
      <c r="AG148" s="79" t="s">
        <v>89</v>
      </c>
      <c r="AH148" s="79" t="s">
        <v>90</v>
      </c>
      <c r="AI148" s="79" t="s">
        <v>90</v>
      </c>
      <c r="AJ148" s="79" t="s">
        <v>90</v>
      </c>
      <c r="AK148" s="80"/>
      <c r="AL148" s="80"/>
      <c r="AM148" s="80"/>
    </row>
    <row r="149" spans="1:39" s="35" customFormat="1" ht="48" customHeight="1">
      <c r="A149" s="53"/>
      <c r="B149" s="28" t="s">
        <v>3</v>
      </c>
      <c r="C149" s="52" t="s">
        <v>142</v>
      </c>
      <c r="D149" s="52" t="s">
        <v>72</v>
      </c>
      <c r="E149" s="52" t="s">
        <v>9</v>
      </c>
      <c r="F149" s="52" t="s">
        <v>133</v>
      </c>
      <c r="G149" s="52" t="s">
        <v>312</v>
      </c>
      <c r="H149" s="47">
        <f>1322639376-H148</f>
        <v>1233053260</v>
      </c>
      <c r="I149" s="52" t="s">
        <v>86</v>
      </c>
      <c r="J149" s="29" t="s">
        <v>76</v>
      </c>
      <c r="K149" s="71" t="s">
        <v>313</v>
      </c>
      <c r="L149" s="72">
        <v>92101500</v>
      </c>
      <c r="M149" s="52" t="str">
        <f t="shared" si="5"/>
        <v>Contratar la prestación del servicio de vigilancia y seguridad privada para las personas y bienes muebles e inmuebles de la Universidad Pedagógica Nacional</v>
      </c>
      <c r="N149" s="31">
        <v>1</v>
      </c>
      <c r="O149" s="31">
        <v>1</v>
      </c>
      <c r="P149" s="73">
        <v>11</v>
      </c>
      <c r="Q149" s="74" t="s">
        <v>79</v>
      </c>
      <c r="R149" s="74" t="s">
        <v>157</v>
      </c>
      <c r="S149" s="81" t="s">
        <v>158</v>
      </c>
      <c r="T149" s="75">
        <f t="shared" si="6"/>
        <v>1233053260</v>
      </c>
      <c r="U149" s="76">
        <f t="shared" si="7"/>
        <v>1233053260</v>
      </c>
      <c r="V149" s="31" t="s">
        <v>76</v>
      </c>
      <c r="W149" s="31" t="s">
        <v>81</v>
      </c>
      <c r="X149" s="77" t="s">
        <v>82</v>
      </c>
      <c r="Y149" s="32" t="s">
        <v>83</v>
      </c>
      <c r="Z149" s="33" t="s">
        <v>3</v>
      </c>
      <c r="AA149" s="30" t="s">
        <v>84</v>
      </c>
      <c r="AB149" s="78" t="s">
        <v>85</v>
      </c>
      <c r="AC149" s="31" t="s">
        <v>76</v>
      </c>
      <c r="AD149" s="31" t="s">
        <v>86</v>
      </c>
      <c r="AE149" s="79" t="s">
        <v>87</v>
      </c>
      <c r="AF149" s="79" t="s">
        <v>88</v>
      </c>
      <c r="AG149" s="79" t="s">
        <v>89</v>
      </c>
      <c r="AH149" s="79" t="s">
        <v>90</v>
      </c>
      <c r="AI149" s="79" t="s">
        <v>90</v>
      </c>
      <c r="AJ149" s="79" t="s">
        <v>90</v>
      </c>
      <c r="AK149" s="80"/>
      <c r="AL149" s="80"/>
      <c r="AM149" s="80"/>
    </row>
    <row r="150" spans="1:39" s="35" customFormat="1" ht="48" customHeight="1">
      <c r="A150" s="53"/>
      <c r="B150" s="28" t="s">
        <v>27</v>
      </c>
      <c r="C150" s="52" t="s">
        <v>314</v>
      </c>
      <c r="D150" s="52" t="s">
        <v>315</v>
      </c>
      <c r="E150" s="52" t="s">
        <v>9</v>
      </c>
      <c r="F150" s="52" t="s">
        <v>133</v>
      </c>
      <c r="G150" s="52" t="s">
        <v>316</v>
      </c>
      <c r="H150" s="47">
        <v>4125944</v>
      </c>
      <c r="I150" s="52" t="s">
        <v>86</v>
      </c>
      <c r="J150" s="29" t="s">
        <v>76</v>
      </c>
      <c r="K150" s="71" t="s">
        <v>317</v>
      </c>
      <c r="L150" s="72">
        <v>73152100</v>
      </c>
      <c r="M150" s="52" t="str">
        <f t="shared" si="5"/>
        <v xml:space="preserve"> Realizar el mantenimiento preventivo de los equipos de audio y video del Auditorio Multipropósito Simón Rodríguez y de la emisora "la Pedagógica Radio"</v>
      </c>
      <c r="N150" s="31">
        <v>1</v>
      </c>
      <c r="O150" s="31">
        <v>1</v>
      </c>
      <c r="P150" s="73">
        <v>11</v>
      </c>
      <c r="Q150" s="74" t="s">
        <v>79</v>
      </c>
      <c r="R150" s="74" t="s">
        <v>80</v>
      </c>
      <c r="S150" s="52" t="s">
        <v>1</v>
      </c>
      <c r="T150" s="75">
        <f t="shared" si="6"/>
        <v>4125944</v>
      </c>
      <c r="U150" s="76">
        <f t="shared" si="7"/>
        <v>4125944</v>
      </c>
      <c r="V150" s="31" t="s">
        <v>76</v>
      </c>
      <c r="W150" s="31" t="s">
        <v>81</v>
      </c>
      <c r="X150" s="77" t="s">
        <v>82</v>
      </c>
      <c r="Y150" s="32" t="s">
        <v>83</v>
      </c>
      <c r="Z150" s="33" t="s">
        <v>27</v>
      </c>
      <c r="AA150" s="30" t="s">
        <v>84</v>
      </c>
      <c r="AB150" s="78" t="s">
        <v>85</v>
      </c>
      <c r="AC150" s="31" t="s">
        <v>76</v>
      </c>
      <c r="AD150" s="31" t="s">
        <v>86</v>
      </c>
      <c r="AE150" s="79" t="s">
        <v>87</v>
      </c>
      <c r="AF150" s="79" t="s">
        <v>88</v>
      </c>
      <c r="AG150" s="79" t="s">
        <v>89</v>
      </c>
      <c r="AH150" s="79" t="s">
        <v>90</v>
      </c>
      <c r="AI150" s="79" t="s">
        <v>90</v>
      </c>
      <c r="AJ150" s="79" t="s">
        <v>90</v>
      </c>
      <c r="AK150" s="80"/>
      <c r="AL150" s="80"/>
      <c r="AM150" s="80"/>
    </row>
    <row r="151" spans="1:39" s="35" customFormat="1" ht="48" customHeight="1">
      <c r="A151" s="53"/>
      <c r="B151" s="28" t="s">
        <v>27</v>
      </c>
      <c r="C151" s="52" t="s">
        <v>314</v>
      </c>
      <c r="D151" s="52" t="s">
        <v>315</v>
      </c>
      <c r="E151" s="52" t="s">
        <v>9</v>
      </c>
      <c r="F151" s="52" t="s">
        <v>133</v>
      </c>
      <c r="G151" s="52" t="s">
        <v>318</v>
      </c>
      <c r="H151" s="47">
        <v>66907200</v>
      </c>
      <c r="I151" s="52" t="s">
        <v>86</v>
      </c>
      <c r="J151" s="29" t="s">
        <v>76</v>
      </c>
      <c r="K151" s="71" t="s">
        <v>319</v>
      </c>
      <c r="L151" s="72">
        <v>83121700</v>
      </c>
      <c r="M151" s="52" t="str">
        <f t="shared" si="5"/>
        <v>Prestar el servicio para la emisión de los capítulos del programa institucional "Historia con Futuro" de la Universidad Pedagógica Nacional y de la promoción del mismo a través de canales digitales.  </v>
      </c>
      <c r="N151" s="31">
        <v>1</v>
      </c>
      <c r="O151" s="31">
        <v>1</v>
      </c>
      <c r="P151" s="73">
        <v>11</v>
      </c>
      <c r="Q151" s="74" t="s">
        <v>79</v>
      </c>
      <c r="R151" s="74" t="s">
        <v>80</v>
      </c>
      <c r="S151" s="52" t="s">
        <v>1</v>
      </c>
      <c r="T151" s="75">
        <f t="shared" si="6"/>
        <v>66907200</v>
      </c>
      <c r="U151" s="76">
        <f t="shared" si="7"/>
        <v>66907200</v>
      </c>
      <c r="V151" s="31" t="s">
        <v>76</v>
      </c>
      <c r="W151" s="31" t="s">
        <v>81</v>
      </c>
      <c r="X151" s="77" t="s">
        <v>82</v>
      </c>
      <c r="Y151" s="32" t="s">
        <v>83</v>
      </c>
      <c r="Z151" s="33" t="s">
        <v>27</v>
      </c>
      <c r="AA151" s="30" t="s">
        <v>84</v>
      </c>
      <c r="AB151" s="78" t="s">
        <v>85</v>
      </c>
      <c r="AC151" s="31" t="s">
        <v>76</v>
      </c>
      <c r="AD151" s="31" t="s">
        <v>86</v>
      </c>
      <c r="AE151" s="79" t="s">
        <v>87</v>
      </c>
      <c r="AF151" s="79" t="s">
        <v>88</v>
      </c>
      <c r="AG151" s="79" t="s">
        <v>89</v>
      </c>
      <c r="AH151" s="79" t="s">
        <v>90</v>
      </c>
      <c r="AI151" s="79" t="s">
        <v>90</v>
      </c>
      <c r="AJ151" s="79" t="s">
        <v>90</v>
      </c>
      <c r="AK151" s="80"/>
      <c r="AL151" s="80"/>
      <c r="AM151" s="80"/>
    </row>
    <row r="152" spans="1:39" s="35" customFormat="1" ht="48" customHeight="1">
      <c r="A152" s="53"/>
      <c r="B152" s="28" t="s">
        <v>320</v>
      </c>
      <c r="C152" s="52" t="s">
        <v>321</v>
      </c>
      <c r="D152" s="52" t="s">
        <v>322</v>
      </c>
      <c r="E152" s="52" t="s">
        <v>9</v>
      </c>
      <c r="F152" s="52" t="s">
        <v>133</v>
      </c>
      <c r="G152" s="52" t="s">
        <v>323</v>
      </c>
      <c r="H152" s="47">
        <v>4975262</v>
      </c>
      <c r="I152" s="52" t="s">
        <v>86</v>
      </c>
      <c r="J152" s="29" t="s">
        <v>76</v>
      </c>
      <c r="K152" s="71" t="s">
        <v>324</v>
      </c>
      <c r="L152" s="72">
        <v>55101500</v>
      </c>
      <c r="M152" s="52" t="str">
        <f t="shared" si="5"/>
        <v>Prestar el servicio para publicar los actos administrativos de carácter general dentro de las fechas establecidas para cada actuación, en cumplimiento al artículo 65 de la ley 1437 de 2011.</v>
      </c>
      <c r="N152" s="31">
        <v>1</v>
      </c>
      <c r="O152" s="31">
        <v>1</v>
      </c>
      <c r="P152" s="73">
        <v>11</v>
      </c>
      <c r="Q152" s="74" t="s">
        <v>79</v>
      </c>
      <c r="R152" s="74" t="s">
        <v>80</v>
      </c>
      <c r="S152" s="52" t="s">
        <v>1</v>
      </c>
      <c r="T152" s="75">
        <f t="shared" si="6"/>
        <v>4975262</v>
      </c>
      <c r="U152" s="76">
        <f t="shared" si="7"/>
        <v>4975262</v>
      </c>
      <c r="V152" s="31" t="s">
        <v>76</v>
      </c>
      <c r="W152" s="31" t="s">
        <v>81</v>
      </c>
      <c r="X152" s="77" t="s">
        <v>82</v>
      </c>
      <c r="Y152" s="32" t="s">
        <v>83</v>
      </c>
      <c r="Z152" s="33" t="s">
        <v>181</v>
      </c>
      <c r="AA152" s="30" t="s">
        <v>84</v>
      </c>
      <c r="AB152" s="78" t="s">
        <v>85</v>
      </c>
      <c r="AC152" s="31" t="s">
        <v>76</v>
      </c>
      <c r="AD152" s="31" t="s">
        <v>86</v>
      </c>
      <c r="AE152" s="79" t="s">
        <v>87</v>
      </c>
      <c r="AF152" s="79" t="s">
        <v>88</v>
      </c>
      <c r="AG152" s="79" t="s">
        <v>89</v>
      </c>
      <c r="AH152" s="79" t="s">
        <v>90</v>
      </c>
      <c r="AI152" s="79" t="s">
        <v>90</v>
      </c>
      <c r="AJ152" s="79" t="s">
        <v>90</v>
      </c>
      <c r="AK152" s="80"/>
      <c r="AL152" s="80"/>
      <c r="AM152" s="80"/>
    </row>
    <row r="153" spans="1:39" s="35" customFormat="1" ht="48" customHeight="1">
      <c r="A153" s="53"/>
      <c r="B153" s="28" t="s">
        <v>3</v>
      </c>
      <c r="C153" s="52" t="s">
        <v>142</v>
      </c>
      <c r="D153" s="52" t="s">
        <v>72</v>
      </c>
      <c r="E153" s="52" t="s">
        <v>9</v>
      </c>
      <c r="F153" s="52" t="s">
        <v>133</v>
      </c>
      <c r="G153" s="52" t="s">
        <v>325</v>
      </c>
      <c r="H153" s="47">
        <v>27878000</v>
      </c>
      <c r="I153" s="52" t="s">
        <v>86</v>
      </c>
      <c r="J153" s="29" t="s">
        <v>76</v>
      </c>
      <c r="K153" s="71" t="s">
        <v>326</v>
      </c>
      <c r="L153" s="72" t="s">
        <v>327</v>
      </c>
      <c r="M153" s="52" t="str">
        <f t="shared" si="5"/>
        <v>Realizar la recarga y mantenimiento de los equipos de extinción de incendios que se encuentran en las diferentes instalaciones de la Universidad Pedagógica Nacional.</v>
      </c>
      <c r="N153" s="31">
        <v>1</v>
      </c>
      <c r="O153" s="31">
        <v>1</v>
      </c>
      <c r="P153" s="73">
        <v>11</v>
      </c>
      <c r="Q153" s="74" t="s">
        <v>79</v>
      </c>
      <c r="R153" s="74" t="s">
        <v>80</v>
      </c>
      <c r="S153" s="81" t="s">
        <v>158</v>
      </c>
      <c r="T153" s="75">
        <f t="shared" si="6"/>
        <v>27878000</v>
      </c>
      <c r="U153" s="76">
        <f t="shared" si="7"/>
        <v>27878000</v>
      </c>
      <c r="V153" s="31" t="s">
        <v>76</v>
      </c>
      <c r="W153" s="31" t="s">
        <v>81</v>
      </c>
      <c r="X153" s="77" t="s">
        <v>82</v>
      </c>
      <c r="Y153" s="32" t="s">
        <v>83</v>
      </c>
      <c r="Z153" s="33" t="s">
        <v>3</v>
      </c>
      <c r="AA153" s="30" t="s">
        <v>84</v>
      </c>
      <c r="AB153" s="78" t="s">
        <v>85</v>
      </c>
      <c r="AC153" s="31" t="s">
        <v>76</v>
      </c>
      <c r="AD153" s="31" t="s">
        <v>86</v>
      </c>
      <c r="AE153" s="79" t="s">
        <v>87</v>
      </c>
      <c r="AF153" s="79" t="s">
        <v>88</v>
      </c>
      <c r="AG153" s="79" t="s">
        <v>89</v>
      </c>
      <c r="AH153" s="79" t="s">
        <v>90</v>
      </c>
      <c r="AI153" s="79" t="s">
        <v>90</v>
      </c>
      <c r="AJ153" s="79" t="s">
        <v>90</v>
      </c>
      <c r="AK153" s="80"/>
      <c r="AL153" s="80"/>
      <c r="AM153" s="80"/>
    </row>
    <row r="154" spans="1:39" s="35" customFormat="1" ht="48" customHeight="1">
      <c r="A154" s="53"/>
      <c r="B154" s="28" t="s">
        <v>3</v>
      </c>
      <c r="C154" s="52" t="s">
        <v>142</v>
      </c>
      <c r="D154" s="52" t="s">
        <v>72</v>
      </c>
      <c r="E154" s="52" t="s">
        <v>9</v>
      </c>
      <c r="F154" s="52" t="s">
        <v>133</v>
      </c>
      <c r="G154" s="52" t="s">
        <v>328</v>
      </c>
      <c r="H154" s="47">
        <v>40000000</v>
      </c>
      <c r="I154" s="52" t="s">
        <v>86</v>
      </c>
      <c r="J154" s="29" t="s">
        <v>76</v>
      </c>
      <c r="K154" s="71" t="s">
        <v>329</v>
      </c>
      <c r="L154" s="72" t="s">
        <v>330</v>
      </c>
      <c r="M154" s="52" t="str">
        <f t="shared" si="5"/>
        <v>Realizar el mantenimiento preventivo y correctivo de las calderas del restaurante y la piscina de la Universidad Pedagógica Nacional.</v>
      </c>
      <c r="N154" s="31">
        <v>1</v>
      </c>
      <c r="O154" s="31">
        <v>1</v>
      </c>
      <c r="P154" s="73">
        <v>11</v>
      </c>
      <c r="Q154" s="74" t="s">
        <v>79</v>
      </c>
      <c r="R154" s="74" t="s">
        <v>80</v>
      </c>
      <c r="S154" s="81" t="s">
        <v>158</v>
      </c>
      <c r="T154" s="75">
        <f t="shared" si="6"/>
        <v>40000000</v>
      </c>
      <c r="U154" s="76">
        <f t="shared" si="7"/>
        <v>40000000</v>
      </c>
      <c r="V154" s="31" t="s">
        <v>76</v>
      </c>
      <c r="W154" s="31" t="s">
        <v>81</v>
      </c>
      <c r="X154" s="77" t="s">
        <v>82</v>
      </c>
      <c r="Y154" s="32" t="s">
        <v>83</v>
      </c>
      <c r="Z154" s="33" t="s">
        <v>3</v>
      </c>
      <c r="AA154" s="30" t="s">
        <v>84</v>
      </c>
      <c r="AB154" s="78" t="s">
        <v>85</v>
      </c>
      <c r="AC154" s="31" t="s">
        <v>76</v>
      </c>
      <c r="AD154" s="31" t="s">
        <v>86</v>
      </c>
      <c r="AE154" s="79" t="s">
        <v>87</v>
      </c>
      <c r="AF154" s="79" t="s">
        <v>88</v>
      </c>
      <c r="AG154" s="79" t="s">
        <v>89</v>
      </c>
      <c r="AH154" s="79" t="s">
        <v>90</v>
      </c>
      <c r="AI154" s="79" t="s">
        <v>90</v>
      </c>
      <c r="AJ154" s="79" t="s">
        <v>90</v>
      </c>
      <c r="AK154" s="80"/>
      <c r="AL154" s="80"/>
      <c r="AM154" s="80"/>
    </row>
    <row r="155" spans="1:39" s="35" customFormat="1" ht="48" customHeight="1">
      <c r="A155" s="53"/>
      <c r="B155" s="28" t="s">
        <v>3</v>
      </c>
      <c r="C155" s="52" t="s">
        <v>142</v>
      </c>
      <c r="D155" s="52" t="s">
        <v>72</v>
      </c>
      <c r="E155" s="52" t="s">
        <v>9</v>
      </c>
      <c r="F155" s="52" t="s">
        <v>133</v>
      </c>
      <c r="G155" s="52" t="s">
        <v>331</v>
      </c>
      <c r="H155" s="47">
        <v>24354220</v>
      </c>
      <c r="I155" s="52" t="s">
        <v>86</v>
      </c>
      <c r="J155" s="29" t="s">
        <v>76</v>
      </c>
      <c r="K155" s="71" t="s">
        <v>332</v>
      </c>
      <c r="L155" s="72" t="s">
        <v>333</v>
      </c>
      <c r="M155" s="52" t="str">
        <f t="shared" si="5"/>
        <v>Realizar el mantenimiento preventivo y correctivo de los aires acondicionados de las diferentes instalaciones de la Universidad Pedagógica Nacional.</v>
      </c>
      <c r="N155" s="31">
        <v>1</v>
      </c>
      <c r="O155" s="31">
        <v>1</v>
      </c>
      <c r="P155" s="73">
        <v>11</v>
      </c>
      <c r="Q155" s="74" t="s">
        <v>79</v>
      </c>
      <c r="R155" s="74" t="s">
        <v>80</v>
      </c>
      <c r="S155" s="81" t="s">
        <v>158</v>
      </c>
      <c r="T155" s="75">
        <f t="shared" si="6"/>
        <v>24354220</v>
      </c>
      <c r="U155" s="76">
        <f t="shared" si="7"/>
        <v>24354220</v>
      </c>
      <c r="V155" s="31" t="s">
        <v>76</v>
      </c>
      <c r="W155" s="31" t="s">
        <v>81</v>
      </c>
      <c r="X155" s="77" t="s">
        <v>82</v>
      </c>
      <c r="Y155" s="32" t="s">
        <v>83</v>
      </c>
      <c r="Z155" s="33" t="s">
        <v>3</v>
      </c>
      <c r="AA155" s="30" t="s">
        <v>84</v>
      </c>
      <c r="AB155" s="78" t="s">
        <v>85</v>
      </c>
      <c r="AC155" s="31" t="s">
        <v>76</v>
      </c>
      <c r="AD155" s="31" t="s">
        <v>86</v>
      </c>
      <c r="AE155" s="79" t="s">
        <v>87</v>
      </c>
      <c r="AF155" s="79" t="s">
        <v>88</v>
      </c>
      <c r="AG155" s="79" t="s">
        <v>89</v>
      </c>
      <c r="AH155" s="79" t="s">
        <v>90</v>
      </c>
      <c r="AI155" s="79" t="s">
        <v>90</v>
      </c>
      <c r="AJ155" s="79" t="s">
        <v>90</v>
      </c>
      <c r="AK155" s="80"/>
      <c r="AL155" s="80"/>
      <c r="AM155" s="80"/>
    </row>
    <row r="156" spans="1:39" s="35" customFormat="1" ht="48" customHeight="1">
      <c r="A156" s="53"/>
      <c r="B156" s="28" t="s">
        <v>3</v>
      </c>
      <c r="C156" s="52" t="s">
        <v>142</v>
      </c>
      <c r="D156" s="52" t="s">
        <v>72</v>
      </c>
      <c r="E156" s="52" t="s">
        <v>9</v>
      </c>
      <c r="F156" s="52" t="s">
        <v>133</v>
      </c>
      <c r="G156" s="52" t="s">
        <v>334</v>
      </c>
      <c r="H156" s="47">
        <v>34716000</v>
      </c>
      <c r="I156" s="52" t="s">
        <v>86</v>
      </c>
      <c r="J156" s="29" t="s">
        <v>76</v>
      </c>
      <c r="K156" s="71" t="s">
        <v>335</v>
      </c>
      <c r="L156" s="72" t="s">
        <v>336</v>
      </c>
      <c r="M156" s="52" t="str">
        <f t="shared" si="5"/>
        <v>Realizar el mantenimiento preventivo y correctivo de las Plantas Eléctricas y UPS de las diferentes instalaciones  de la Universidad Pedagógica Nacional.</v>
      </c>
      <c r="N156" s="31">
        <v>1</v>
      </c>
      <c r="O156" s="31">
        <v>1</v>
      </c>
      <c r="P156" s="73">
        <v>11</v>
      </c>
      <c r="Q156" s="74" t="s">
        <v>79</v>
      </c>
      <c r="R156" s="74" t="s">
        <v>80</v>
      </c>
      <c r="S156" s="81" t="s">
        <v>158</v>
      </c>
      <c r="T156" s="75">
        <f t="shared" si="6"/>
        <v>34716000</v>
      </c>
      <c r="U156" s="76">
        <f t="shared" si="7"/>
        <v>34716000</v>
      </c>
      <c r="V156" s="31" t="s">
        <v>76</v>
      </c>
      <c r="W156" s="31" t="s">
        <v>81</v>
      </c>
      <c r="X156" s="77" t="s">
        <v>82</v>
      </c>
      <c r="Y156" s="32" t="s">
        <v>83</v>
      </c>
      <c r="Z156" s="33" t="s">
        <v>3</v>
      </c>
      <c r="AA156" s="30" t="s">
        <v>84</v>
      </c>
      <c r="AB156" s="78" t="s">
        <v>85</v>
      </c>
      <c r="AC156" s="31" t="s">
        <v>76</v>
      </c>
      <c r="AD156" s="31" t="s">
        <v>86</v>
      </c>
      <c r="AE156" s="79" t="s">
        <v>87</v>
      </c>
      <c r="AF156" s="79" t="s">
        <v>88</v>
      </c>
      <c r="AG156" s="79" t="s">
        <v>89</v>
      </c>
      <c r="AH156" s="79" t="s">
        <v>90</v>
      </c>
      <c r="AI156" s="79" t="s">
        <v>90</v>
      </c>
      <c r="AJ156" s="79" t="s">
        <v>90</v>
      </c>
      <c r="AK156" s="80"/>
      <c r="AL156" s="80"/>
      <c r="AM156" s="80"/>
    </row>
    <row r="157" spans="1:39" s="35" customFormat="1" ht="48" customHeight="1">
      <c r="A157" s="53"/>
      <c r="B157" s="28" t="s">
        <v>3</v>
      </c>
      <c r="C157" s="52" t="s">
        <v>142</v>
      </c>
      <c r="D157" s="52" t="s">
        <v>72</v>
      </c>
      <c r="E157" s="52" t="s">
        <v>692</v>
      </c>
      <c r="F157" s="52" t="s">
        <v>12</v>
      </c>
      <c r="G157" s="52" t="s">
        <v>337</v>
      </c>
      <c r="H157" s="47">
        <v>35500000</v>
      </c>
      <c r="I157" s="52" t="s">
        <v>86</v>
      </c>
      <c r="J157" s="29" t="s">
        <v>76</v>
      </c>
      <c r="K157" s="71" t="s">
        <v>338</v>
      </c>
      <c r="L157" s="72" t="s">
        <v>696</v>
      </c>
      <c r="M157" s="52" t="str">
        <f t="shared" si="5"/>
        <v>Realizar la limpieza y mantenimiento de las trampas de grasa, pozos sépticos, cajas de inspección y redes de aguas negras de las diferentes instalaciones de la Universidad Pedagógica Nacional.</v>
      </c>
      <c r="N157" s="31">
        <v>1</v>
      </c>
      <c r="O157" s="31">
        <v>1</v>
      </c>
      <c r="P157" s="73">
        <v>11</v>
      </c>
      <c r="Q157" s="74" t="s">
        <v>79</v>
      </c>
      <c r="R157" s="74" t="s">
        <v>80</v>
      </c>
      <c r="S157" s="81" t="s">
        <v>158</v>
      </c>
      <c r="T157" s="75">
        <f t="shared" si="6"/>
        <v>35500000</v>
      </c>
      <c r="U157" s="76">
        <f t="shared" si="7"/>
        <v>35500000</v>
      </c>
      <c r="V157" s="31" t="s">
        <v>76</v>
      </c>
      <c r="W157" s="31" t="s">
        <v>81</v>
      </c>
      <c r="X157" s="77" t="s">
        <v>82</v>
      </c>
      <c r="Y157" s="32" t="s">
        <v>83</v>
      </c>
      <c r="Z157" s="33" t="s">
        <v>3</v>
      </c>
      <c r="AA157" s="30" t="s">
        <v>84</v>
      </c>
      <c r="AB157" s="78" t="s">
        <v>85</v>
      </c>
      <c r="AC157" s="31" t="s">
        <v>76</v>
      </c>
      <c r="AD157" s="31" t="s">
        <v>86</v>
      </c>
      <c r="AE157" s="79" t="s">
        <v>87</v>
      </c>
      <c r="AF157" s="79" t="s">
        <v>88</v>
      </c>
      <c r="AG157" s="79" t="s">
        <v>89</v>
      </c>
      <c r="AH157" s="79" t="s">
        <v>90</v>
      </c>
      <c r="AI157" s="79" t="s">
        <v>90</v>
      </c>
      <c r="AJ157" s="79" t="s">
        <v>90</v>
      </c>
      <c r="AK157" s="80"/>
      <c r="AL157" s="80"/>
      <c r="AM157" s="80"/>
    </row>
    <row r="158" spans="1:39" s="35" customFormat="1" ht="48" customHeight="1">
      <c r="A158" s="53"/>
      <c r="B158" s="28" t="s">
        <v>3</v>
      </c>
      <c r="C158" s="52" t="s">
        <v>142</v>
      </c>
      <c r="D158" s="52" t="s">
        <v>72</v>
      </c>
      <c r="E158" s="52" t="s">
        <v>9</v>
      </c>
      <c r="F158" s="52" t="s">
        <v>133</v>
      </c>
      <c r="G158" s="52" t="s">
        <v>339</v>
      </c>
      <c r="H158" s="47">
        <v>10000000</v>
      </c>
      <c r="I158" s="52" t="s">
        <v>86</v>
      </c>
      <c r="J158" s="29" t="s">
        <v>76</v>
      </c>
      <c r="K158" s="71" t="s">
        <v>340</v>
      </c>
      <c r="L158" s="72">
        <v>72101500</v>
      </c>
      <c r="M158" s="52" t="str">
        <f t="shared" si="5"/>
        <v>Realizar mantenimiento de los equipos de hidropresión de las diferentes instalaciones de la UPN</v>
      </c>
      <c r="N158" s="31">
        <v>1</v>
      </c>
      <c r="O158" s="31">
        <v>1</v>
      </c>
      <c r="P158" s="73">
        <v>11</v>
      </c>
      <c r="Q158" s="74" t="s">
        <v>79</v>
      </c>
      <c r="R158" s="74" t="s">
        <v>80</v>
      </c>
      <c r="S158" s="81" t="s">
        <v>158</v>
      </c>
      <c r="T158" s="75">
        <f t="shared" si="6"/>
        <v>10000000</v>
      </c>
      <c r="U158" s="76">
        <f t="shared" si="7"/>
        <v>10000000</v>
      </c>
      <c r="V158" s="31" t="s">
        <v>76</v>
      </c>
      <c r="W158" s="31" t="s">
        <v>81</v>
      </c>
      <c r="X158" s="77" t="s">
        <v>82</v>
      </c>
      <c r="Y158" s="32" t="s">
        <v>83</v>
      </c>
      <c r="Z158" s="33" t="s">
        <v>3</v>
      </c>
      <c r="AA158" s="30" t="s">
        <v>84</v>
      </c>
      <c r="AB158" s="78" t="s">
        <v>85</v>
      </c>
      <c r="AC158" s="31" t="s">
        <v>76</v>
      </c>
      <c r="AD158" s="31" t="s">
        <v>86</v>
      </c>
      <c r="AE158" s="79" t="s">
        <v>87</v>
      </c>
      <c r="AF158" s="79" t="s">
        <v>88</v>
      </c>
      <c r="AG158" s="79" t="s">
        <v>89</v>
      </c>
      <c r="AH158" s="79" t="s">
        <v>90</v>
      </c>
      <c r="AI158" s="79" t="s">
        <v>90</v>
      </c>
      <c r="AJ158" s="79" t="s">
        <v>90</v>
      </c>
      <c r="AK158" s="80"/>
      <c r="AL158" s="80"/>
      <c r="AM158" s="80"/>
    </row>
    <row r="159" spans="1:39" s="35" customFormat="1" ht="48" customHeight="1">
      <c r="A159" s="53"/>
      <c r="B159" s="28" t="s">
        <v>3</v>
      </c>
      <c r="C159" s="52" t="s">
        <v>142</v>
      </c>
      <c r="D159" s="52" t="s">
        <v>72</v>
      </c>
      <c r="E159" s="52" t="s">
        <v>9</v>
      </c>
      <c r="F159" s="52" t="s">
        <v>133</v>
      </c>
      <c r="G159" s="52" t="s">
        <v>341</v>
      </c>
      <c r="H159" s="47">
        <v>63320974</v>
      </c>
      <c r="I159" s="52" t="s">
        <v>86</v>
      </c>
      <c r="J159" s="29" t="s">
        <v>76</v>
      </c>
      <c r="K159" s="71" t="s">
        <v>342</v>
      </c>
      <c r="L159" s="72" t="s">
        <v>343</v>
      </c>
      <c r="M159" s="52" t="str">
        <f t="shared" si="5"/>
        <v>Realizar el control integrado de Plagas de las diferentes instalaciones de la Universidad Pedagógica Nacional</v>
      </c>
      <c r="N159" s="31">
        <v>1</v>
      </c>
      <c r="O159" s="31">
        <v>1</v>
      </c>
      <c r="P159" s="73">
        <v>11</v>
      </c>
      <c r="Q159" s="74" t="s">
        <v>79</v>
      </c>
      <c r="R159" s="74" t="s">
        <v>80</v>
      </c>
      <c r="S159" s="81" t="s">
        <v>158</v>
      </c>
      <c r="T159" s="75">
        <f t="shared" si="6"/>
        <v>63320974</v>
      </c>
      <c r="U159" s="76">
        <f t="shared" si="7"/>
        <v>63320974</v>
      </c>
      <c r="V159" s="31" t="s">
        <v>76</v>
      </c>
      <c r="W159" s="31" t="s">
        <v>81</v>
      </c>
      <c r="X159" s="77" t="s">
        <v>82</v>
      </c>
      <c r="Y159" s="32" t="s">
        <v>83</v>
      </c>
      <c r="Z159" s="33" t="s">
        <v>3</v>
      </c>
      <c r="AA159" s="30" t="s">
        <v>84</v>
      </c>
      <c r="AB159" s="78" t="s">
        <v>85</v>
      </c>
      <c r="AC159" s="31" t="s">
        <v>76</v>
      </c>
      <c r="AD159" s="31" t="s">
        <v>86</v>
      </c>
      <c r="AE159" s="79" t="s">
        <v>87</v>
      </c>
      <c r="AF159" s="79" t="s">
        <v>88</v>
      </c>
      <c r="AG159" s="79" t="s">
        <v>89</v>
      </c>
      <c r="AH159" s="79" t="s">
        <v>90</v>
      </c>
      <c r="AI159" s="79" t="s">
        <v>90</v>
      </c>
      <c r="AJ159" s="79" t="s">
        <v>90</v>
      </c>
      <c r="AK159" s="80"/>
      <c r="AL159" s="80"/>
      <c r="AM159" s="80"/>
    </row>
    <row r="160" spans="1:39" s="35" customFormat="1" ht="48" customHeight="1">
      <c r="A160" s="53"/>
      <c r="B160" s="28" t="s">
        <v>3</v>
      </c>
      <c r="C160" s="52" t="s">
        <v>142</v>
      </c>
      <c r="D160" s="52" t="s">
        <v>72</v>
      </c>
      <c r="E160" s="52" t="s">
        <v>9</v>
      </c>
      <c r="F160" s="52" t="s">
        <v>133</v>
      </c>
      <c r="G160" s="52" t="s">
        <v>344</v>
      </c>
      <c r="H160" s="47">
        <v>45000000</v>
      </c>
      <c r="I160" s="52" t="s">
        <v>86</v>
      </c>
      <c r="J160" s="29" t="s">
        <v>76</v>
      </c>
      <c r="K160" s="71" t="s">
        <v>345</v>
      </c>
      <c r="L160" s="72" t="s">
        <v>346</v>
      </c>
      <c r="M160" s="52" t="str">
        <f t="shared" si="5"/>
        <v>Realizar el mantenimiento preventivo y correctivo de los ascensores y equipos de transporte vertical  de las diferentes instalaciones de la Universidad Pedagógica Nacional.</v>
      </c>
      <c r="N160" s="31">
        <v>1</v>
      </c>
      <c r="O160" s="31">
        <v>1</v>
      </c>
      <c r="P160" s="73">
        <v>11</v>
      </c>
      <c r="Q160" s="74" t="s">
        <v>79</v>
      </c>
      <c r="R160" s="74" t="s">
        <v>80</v>
      </c>
      <c r="S160" s="81" t="s">
        <v>158</v>
      </c>
      <c r="T160" s="75">
        <f t="shared" si="6"/>
        <v>45000000</v>
      </c>
      <c r="U160" s="76">
        <f t="shared" si="7"/>
        <v>45000000</v>
      </c>
      <c r="V160" s="31" t="s">
        <v>76</v>
      </c>
      <c r="W160" s="31" t="s">
        <v>81</v>
      </c>
      <c r="X160" s="77" t="s">
        <v>82</v>
      </c>
      <c r="Y160" s="32" t="s">
        <v>83</v>
      </c>
      <c r="Z160" s="33" t="s">
        <v>3</v>
      </c>
      <c r="AA160" s="30" t="s">
        <v>84</v>
      </c>
      <c r="AB160" s="78" t="s">
        <v>85</v>
      </c>
      <c r="AC160" s="31" t="s">
        <v>76</v>
      </c>
      <c r="AD160" s="31" t="s">
        <v>86</v>
      </c>
      <c r="AE160" s="79" t="s">
        <v>87</v>
      </c>
      <c r="AF160" s="79" t="s">
        <v>88</v>
      </c>
      <c r="AG160" s="79" t="s">
        <v>89</v>
      </c>
      <c r="AH160" s="79" t="s">
        <v>90</v>
      </c>
      <c r="AI160" s="79" t="s">
        <v>90</v>
      </c>
      <c r="AJ160" s="79" t="s">
        <v>90</v>
      </c>
      <c r="AK160" s="80"/>
      <c r="AL160" s="80"/>
      <c r="AM160" s="80"/>
    </row>
    <row r="161" spans="1:39" s="35" customFormat="1" ht="48" customHeight="1">
      <c r="A161" s="53"/>
      <c r="B161" s="28" t="s">
        <v>3</v>
      </c>
      <c r="C161" s="52" t="s">
        <v>142</v>
      </c>
      <c r="D161" s="52" t="s">
        <v>72</v>
      </c>
      <c r="E161" s="52" t="s">
        <v>9</v>
      </c>
      <c r="F161" s="52" t="s">
        <v>133</v>
      </c>
      <c r="G161" s="52" t="s">
        <v>347</v>
      </c>
      <c r="H161" s="47">
        <v>39973264</v>
      </c>
      <c r="I161" s="52" t="s">
        <v>86</v>
      </c>
      <c r="J161" s="29" t="s">
        <v>76</v>
      </c>
      <c r="K161" s="71" t="s">
        <v>348</v>
      </c>
      <c r="L161" s="72">
        <v>76121700</v>
      </c>
      <c r="M161" s="52" t="str">
        <f t="shared" si="5"/>
        <v>Realizar el lavado de tanques de agua potable y el análisis físico-químico, biológico e IRCA de agua cruda para consumo de las diferentes instalaciones de la Universidad Pedagógica Nacional.</v>
      </c>
      <c r="N161" s="31">
        <v>1</v>
      </c>
      <c r="O161" s="31">
        <v>1</v>
      </c>
      <c r="P161" s="73">
        <v>11</v>
      </c>
      <c r="Q161" s="74" t="s">
        <v>79</v>
      </c>
      <c r="R161" s="74" t="s">
        <v>80</v>
      </c>
      <c r="S161" s="81" t="s">
        <v>158</v>
      </c>
      <c r="T161" s="75">
        <f t="shared" si="6"/>
        <v>39973264</v>
      </c>
      <c r="U161" s="76">
        <f>T161</f>
        <v>39973264</v>
      </c>
      <c r="V161" s="31" t="s">
        <v>76</v>
      </c>
      <c r="W161" s="31" t="s">
        <v>81</v>
      </c>
      <c r="X161" s="77" t="s">
        <v>82</v>
      </c>
      <c r="Y161" s="32" t="s">
        <v>83</v>
      </c>
      <c r="Z161" s="33" t="s">
        <v>3</v>
      </c>
      <c r="AA161" s="30" t="s">
        <v>84</v>
      </c>
      <c r="AB161" s="78" t="s">
        <v>85</v>
      </c>
      <c r="AC161" s="31" t="s">
        <v>76</v>
      </c>
      <c r="AD161" s="31" t="s">
        <v>86</v>
      </c>
      <c r="AE161" s="79" t="s">
        <v>87</v>
      </c>
      <c r="AF161" s="79" t="s">
        <v>88</v>
      </c>
      <c r="AG161" s="79" t="s">
        <v>89</v>
      </c>
      <c r="AH161" s="79" t="s">
        <v>90</v>
      </c>
      <c r="AI161" s="79" t="s">
        <v>90</v>
      </c>
      <c r="AJ161" s="79" t="s">
        <v>90</v>
      </c>
      <c r="AK161" s="80"/>
      <c r="AL161" s="80"/>
      <c r="AM161" s="80"/>
    </row>
    <row r="162" spans="1:39" s="35" customFormat="1" ht="48" customHeight="1">
      <c r="A162" s="53"/>
      <c r="B162" s="28" t="s">
        <v>3</v>
      </c>
      <c r="C162" s="52" t="s">
        <v>203</v>
      </c>
      <c r="D162" s="52" t="s">
        <v>204</v>
      </c>
      <c r="E162" s="52" t="s">
        <v>9</v>
      </c>
      <c r="F162" s="52" t="s">
        <v>133</v>
      </c>
      <c r="G162" s="52" t="s">
        <v>349</v>
      </c>
      <c r="H162" s="47">
        <v>5049600</v>
      </c>
      <c r="I162" s="52" t="s">
        <v>86</v>
      </c>
      <c r="J162" s="29" t="s">
        <v>76</v>
      </c>
      <c r="K162" s="71" t="s">
        <v>350</v>
      </c>
      <c r="L162" s="72" t="s">
        <v>351</v>
      </c>
      <c r="M162" s="52" t="str">
        <f t="shared" si="5"/>
        <v xml:space="preserve">Prestar el servicio para realizar los análisis fisicoquímicos y microbiológicos del agua de la piscina de calle 72.  </v>
      </c>
      <c r="N162" s="31">
        <v>1</v>
      </c>
      <c r="O162" s="31">
        <v>1</v>
      </c>
      <c r="P162" s="73">
        <v>11</v>
      </c>
      <c r="Q162" s="74" t="s">
        <v>79</v>
      </c>
      <c r="R162" s="74" t="s">
        <v>80</v>
      </c>
      <c r="S162" s="52" t="s">
        <v>1</v>
      </c>
      <c r="T162" s="75">
        <f t="shared" si="6"/>
        <v>5049600</v>
      </c>
      <c r="U162" s="76">
        <f>T162</f>
        <v>5049600</v>
      </c>
      <c r="V162" s="31" t="s">
        <v>76</v>
      </c>
      <c r="W162" s="31" t="s">
        <v>81</v>
      </c>
      <c r="X162" s="77" t="s">
        <v>82</v>
      </c>
      <c r="Y162" s="32" t="s">
        <v>83</v>
      </c>
      <c r="Z162" s="33" t="s">
        <v>3</v>
      </c>
      <c r="AA162" s="30" t="s">
        <v>84</v>
      </c>
      <c r="AB162" s="78" t="s">
        <v>85</v>
      </c>
      <c r="AC162" s="31" t="s">
        <v>76</v>
      </c>
      <c r="AD162" s="31" t="s">
        <v>86</v>
      </c>
      <c r="AE162" s="79" t="s">
        <v>87</v>
      </c>
      <c r="AF162" s="79" t="s">
        <v>88</v>
      </c>
      <c r="AG162" s="79" t="s">
        <v>89</v>
      </c>
      <c r="AH162" s="79" t="s">
        <v>90</v>
      </c>
      <c r="AI162" s="79" t="s">
        <v>90</v>
      </c>
      <c r="AJ162" s="79" t="s">
        <v>90</v>
      </c>
      <c r="AK162" s="80"/>
      <c r="AL162" s="80"/>
      <c r="AM162" s="80"/>
    </row>
    <row r="163" spans="1:39" s="35" customFormat="1" ht="48" customHeight="1">
      <c r="A163" s="53"/>
      <c r="B163" s="28" t="s">
        <v>3</v>
      </c>
      <c r="C163" s="52" t="s">
        <v>142</v>
      </c>
      <c r="D163" s="52" t="s">
        <v>72</v>
      </c>
      <c r="E163" s="52" t="s">
        <v>11</v>
      </c>
      <c r="F163" s="52" t="s">
        <v>12</v>
      </c>
      <c r="G163" s="52" t="s">
        <v>682</v>
      </c>
      <c r="H163" s="47">
        <f>16726800+9741688</f>
        <v>26468488</v>
      </c>
      <c r="I163" s="52" t="s">
        <v>86</v>
      </c>
      <c r="J163" s="29" t="s">
        <v>430</v>
      </c>
      <c r="K163" s="71" t="s">
        <v>352</v>
      </c>
      <c r="L163" s="72" t="s">
        <v>353</v>
      </c>
      <c r="M163" s="52" t="str">
        <f t="shared" si="5"/>
        <v>Realizar la recolección, transporte y disposición final de los residuos peligrosos y  especiales generados en las diferentes instalaciones de la UPN</v>
      </c>
      <c r="N163" s="31">
        <v>1</v>
      </c>
      <c r="O163" s="31">
        <v>1</v>
      </c>
      <c r="P163" s="73">
        <v>11</v>
      </c>
      <c r="Q163" s="74" t="s">
        <v>79</v>
      </c>
      <c r="R163" s="74" t="s">
        <v>80</v>
      </c>
      <c r="S163" s="81" t="s">
        <v>14</v>
      </c>
      <c r="T163" s="75">
        <f t="shared" si="6"/>
        <v>26468488</v>
      </c>
      <c r="U163" s="76">
        <f t="shared" si="7"/>
        <v>26468488</v>
      </c>
      <c r="V163" s="31" t="s">
        <v>76</v>
      </c>
      <c r="W163" s="31" t="s">
        <v>81</v>
      </c>
      <c r="X163" s="77" t="s">
        <v>82</v>
      </c>
      <c r="Y163" s="32" t="s">
        <v>83</v>
      </c>
      <c r="Z163" s="33" t="s">
        <v>3</v>
      </c>
      <c r="AA163" s="30" t="s">
        <v>84</v>
      </c>
      <c r="AB163" s="78" t="s">
        <v>85</v>
      </c>
      <c r="AC163" s="31" t="s">
        <v>76</v>
      </c>
      <c r="AD163" s="31" t="s">
        <v>86</v>
      </c>
      <c r="AE163" s="79" t="s">
        <v>87</v>
      </c>
      <c r="AF163" s="79" t="s">
        <v>88</v>
      </c>
      <c r="AG163" s="79" t="s">
        <v>89</v>
      </c>
      <c r="AH163" s="79" t="s">
        <v>90</v>
      </c>
      <c r="AI163" s="79" t="s">
        <v>90</v>
      </c>
      <c r="AJ163" s="79" t="s">
        <v>90</v>
      </c>
      <c r="AK163" s="80"/>
      <c r="AL163" s="80"/>
      <c r="AM163" s="80"/>
    </row>
    <row r="164" spans="1:39" s="35" customFormat="1" ht="48" customHeight="1">
      <c r="A164" s="53"/>
      <c r="B164" s="28" t="s">
        <v>3</v>
      </c>
      <c r="C164" s="52" t="s">
        <v>142</v>
      </c>
      <c r="D164" s="52" t="s">
        <v>72</v>
      </c>
      <c r="E164" s="52" t="s">
        <v>11</v>
      </c>
      <c r="F164" s="52" t="s">
        <v>12</v>
      </c>
      <c r="G164" s="52" t="s">
        <v>354</v>
      </c>
      <c r="H164" s="47">
        <f>9741688-9741688</f>
        <v>0</v>
      </c>
      <c r="I164" s="52" t="s">
        <v>86</v>
      </c>
      <c r="J164" s="29" t="s">
        <v>430</v>
      </c>
      <c r="K164" s="71" t="s">
        <v>355</v>
      </c>
      <c r="L164" s="72">
        <v>76121900</v>
      </c>
      <c r="M164" s="52" t="str">
        <f t="shared" si="5"/>
        <v>Realizar la recolección, transporte y disposición final de los residuos peligrosos generados en las diferentes instalaciones de la UPN</v>
      </c>
      <c r="N164" s="31">
        <v>1</v>
      </c>
      <c r="O164" s="31">
        <v>1</v>
      </c>
      <c r="P164" s="73">
        <v>11</v>
      </c>
      <c r="Q164" s="74" t="s">
        <v>79</v>
      </c>
      <c r="R164" s="74" t="s">
        <v>80</v>
      </c>
      <c r="S164" s="81" t="s">
        <v>14</v>
      </c>
      <c r="T164" s="75">
        <f t="shared" si="6"/>
        <v>0</v>
      </c>
      <c r="U164" s="76">
        <f t="shared" si="7"/>
        <v>0</v>
      </c>
      <c r="V164" s="31" t="s">
        <v>76</v>
      </c>
      <c r="W164" s="31" t="s">
        <v>81</v>
      </c>
      <c r="X164" s="77" t="s">
        <v>82</v>
      </c>
      <c r="Y164" s="32" t="s">
        <v>83</v>
      </c>
      <c r="Z164" s="33" t="s">
        <v>3</v>
      </c>
      <c r="AA164" s="30" t="s">
        <v>84</v>
      </c>
      <c r="AB164" s="78" t="s">
        <v>85</v>
      </c>
      <c r="AC164" s="31" t="s">
        <v>76</v>
      </c>
      <c r="AD164" s="31" t="s">
        <v>86</v>
      </c>
      <c r="AE164" s="79" t="s">
        <v>87</v>
      </c>
      <c r="AF164" s="79" t="s">
        <v>88</v>
      </c>
      <c r="AG164" s="79" t="s">
        <v>89</v>
      </c>
      <c r="AH164" s="79" t="s">
        <v>90</v>
      </c>
      <c r="AI164" s="79" t="s">
        <v>90</v>
      </c>
      <c r="AJ164" s="79" t="s">
        <v>90</v>
      </c>
      <c r="AK164" s="80"/>
      <c r="AL164" s="80"/>
      <c r="AM164" s="80"/>
    </row>
    <row r="165" spans="1:39" s="35" customFormat="1" ht="48" customHeight="1">
      <c r="A165" s="53"/>
      <c r="B165" s="28" t="s">
        <v>3</v>
      </c>
      <c r="C165" s="52" t="s">
        <v>142</v>
      </c>
      <c r="D165" s="52" t="s">
        <v>72</v>
      </c>
      <c r="E165" s="52" t="s">
        <v>26</v>
      </c>
      <c r="F165" s="52" t="s">
        <v>18</v>
      </c>
      <c r="G165" s="52" t="s">
        <v>356</v>
      </c>
      <c r="H165" s="47">
        <v>78687119</v>
      </c>
      <c r="I165" s="52" t="s">
        <v>86</v>
      </c>
      <c r="J165" s="29" t="s">
        <v>76</v>
      </c>
      <c r="K165" s="71" t="s">
        <v>357</v>
      </c>
      <c r="L165" s="72">
        <v>14111700</v>
      </c>
      <c r="M165" s="52" t="str">
        <f t="shared" si="5"/>
        <v>Suministrar papel higiénico para las diferentes instalaciones de la Universidad Pedagógica Nacional.</v>
      </c>
      <c r="N165" s="31">
        <v>1</v>
      </c>
      <c r="O165" s="31">
        <v>1</v>
      </c>
      <c r="P165" s="73">
        <v>11</v>
      </c>
      <c r="Q165" s="74" t="s">
        <v>79</v>
      </c>
      <c r="R165" s="74" t="s">
        <v>80</v>
      </c>
      <c r="S165" s="81" t="s">
        <v>1</v>
      </c>
      <c r="T165" s="75">
        <f t="shared" si="6"/>
        <v>78687119</v>
      </c>
      <c r="U165" s="76">
        <f t="shared" si="7"/>
        <v>78687119</v>
      </c>
      <c r="V165" s="31" t="s">
        <v>76</v>
      </c>
      <c r="W165" s="31" t="s">
        <v>81</v>
      </c>
      <c r="X165" s="77" t="s">
        <v>82</v>
      </c>
      <c r="Y165" s="32" t="s">
        <v>83</v>
      </c>
      <c r="Z165" s="33" t="s">
        <v>3</v>
      </c>
      <c r="AA165" s="30" t="s">
        <v>84</v>
      </c>
      <c r="AB165" s="78" t="s">
        <v>85</v>
      </c>
      <c r="AC165" s="31" t="s">
        <v>76</v>
      </c>
      <c r="AD165" s="31" t="s">
        <v>86</v>
      </c>
      <c r="AE165" s="79" t="s">
        <v>87</v>
      </c>
      <c r="AF165" s="79" t="s">
        <v>88</v>
      </c>
      <c r="AG165" s="79" t="s">
        <v>89</v>
      </c>
      <c r="AH165" s="79" t="s">
        <v>90</v>
      </c>
      <c r="AI165" s="79" t="s">
        <v>90</v>
      </c>
      <c r="AJ165" s="79" t="s">
        <v>90</v>
      </c>
      <c r="AK165" s="80"/>
      <c r="AL165" s="80"/>
      <c r="AM165" s="80"/>
    </row>
    <row r="166" spans="1:39" s="35" customFormat="1" ht="48" customHeight="1">
      <c r="A166" s="53"/>
      <c r="B166" s="28" t="s">
        <v>3</v>
      </c>
      <c r="C166" s="52" t="s">
        <v>142</v>
      </c>
      <c r="D166" s="52" t="s">
        <v>72</v>
      </c>
      <c r="E166" s="52" t="s">
        <v>7</v>
      </c>
      <c r="F166" s="52" t="s">
        <v>8</v>
      </c>
      <c r="G166" s="52" t="s">
        <v>358</v>
      </c>
      <c r="H166" s="47">
        <v>100000000</v>
      </c>
      <c r="I166" s="52" t="s">
        <v>86</v>
      </c>
      <c r="J166" s="29" t="s">
        <v>76</v>
      </c>
      <c r="K166" s="71" t="s">
        <v>359</v>
      </c>
      <c r="L166" s="72">
        <v>80161800</v>
      </c>
      <c r="M166" s="52" t="str">
        <f t="shared" si="5"/>
        <v>Prestar el servicio de impresión, fotocopiado y scanner mediante el alquiler e instalación de equipos de última tecnología en las diferentes instalaciones de la Universidad Pedagógica Nacional</v>
      </c>
      <c r="N166" s="31">
        <v>1</v>
      </c>
      <c r="O166" s="31">
        <v>1</v>
      </c>
      <c r="P166" s="73">
        <v>11</v>
      </c>
      <c r="Q166" s="74" t="s">
        <v>79</v>
      </c>
      <c r="R166" s="74" t="s">
        <v>80</v>
      </c>
      <c r="S166" s="81" t="s">
        <v>1</v>
      </c>
      <c r="T166" s="75">
        <f t="shared" si="6"/>
        <v>100000000</v>
      </c>
      <c r="U166" s="76">
        <f t="shared" si="7"/>
        <v>100000000</v>
      </c>
      <c r="V166" s="31" t="s">
        <v>76</v>
      </c>
      <c r="W166" s="31" t="s">
        <v>81</v>
      </c>
      <c r="X166" s="77" t="s">
        <v>82</v>
      </c>
      <c r="Y166" s="32" t="s">
        <v>83</v>
      </c>
      <c r="Z166" s="33" t="s">
        <v>3</v>
      </c>
      <c r="AA166" s="30" t="s">
        <v>84</v>
      </c>
      <c r="AB166" s="78" t="s">
        <v>85</v>
      </c>
      <c r="AC166" s="31" t="s">
        <v>76</v>
      </c>
      <c r="AD166" s="31" t="s">
        <v>86</v>
      </c>
      <c r="AE166" s="79" t="s">
        <v>87</v>
      </c>
      <c r="AF166" s="79" t="s">
        <v>88</v>
      </c>
      <c r="AG166" s="79" t="s">
        <v>89</v>
      </c>
      <c r="AH166" s="79" t="s">
        <v>90</v>
      </c>
      <c r="AI166" s="79" t="s">
        <v>90</v>
      </c>
      <c r="AJ166" s="79" t="s">
        <v>90</v>
      </c>
      <c r="AK166" s="80"/>
      <c r="AL166" s="80"/>
      <c r="AM166" s="80"/>
    </row>
    <row r="167" spans="1:39" s="35" customFormat="1" ht="26.25" customHeight="1">
      <c r="A167" s="53"/>
      <c r="B167" s="28" t="s">
        <v>3</v>
      </c>
      <c r="C167" s="52" t="s">
        <v>142</v>
      </c>
      <c r="D167" s="52" t="s">
        <v>72</v>
      </c>
      <c r="E167" s="52" t="s">
        <v>7</v>
      </c>
      <c r="F167" s="52" t="s">
        <v>8</v>
      </c>
      <c r="G167" s="52" t="s">
        <v>360</v>
      </c>
      <c r="H167" s="47">
        <v>20000000</v>
      </c>
      <c r="I167" s="52" t="s">
        <v>76</v>
      </c>
      <c r="J167" s="29" t="s">
        <v>76</v>
      </c>
      <c r="K167" s="71" t="s">
        <v>361</v>
      </c>
      <c r="L167" s="72" t="s">
        <v>78</v>
      </c>
      <c r="M167" s="52" t="str">
        <f t="shared" si="5"/>
        <v>Pago de las cuotas de administración de los lotes 26 y 29 del Condominio Campestre Los Tulipanes propiedad de la UPN de la vigencia .</v>
      </c>
      <c r="N167" s="31">
        <v>1</v>
      </c>
      <c r="O167" s="31">
        <v>1</v>
      </c>
      <c r="P167" s="73">
        <v>11</v>
      </c>
      <c r="Q167" s="74" t="s">
        <v>79</v>
      </c>
      <c r="R167" s="74" t="s">
        <v>80</v>
      </c>
      <c r="S167" s="81" t="s">
        <v>1</v>
      </c>
      <c r="T167" s="75">
        <f t="shared" si="6"/>
        <v>20000000</v>
      </c>
      <c r="U167" s="76">
        <f t="shared" si="7"/>
        <v>20000000</v>
      </c>
      <c r="V167" s="31" t="s">
        <v>76</v>
      </c>
      <c r="W167" s="31" t="s">
        <v>81</v>
      </c>
      <c r="X167" s="77" t="s">
        <v>82</v>
      </c>
      <c r="Y167" s="32" t="s">
        <v>83</v>
      </c>
      <c r="Z167" s="33" t="s">
        <v>3</v>
      </c>
      <c r="AA167" s="30" t="s">
        <v>84</v>
      </c>
      <c r="AB167" s="78" t="s">
        <v>85</v>
      </c>
      <c r="AC167" s="31" t="s">
        <v>76</v>
      </c>
      <c r="AD167" s="31" t="s">
        <v>86</v>
      </c>
      <c r="AE167" s="79" t="s">
        <v>87</v>
      </c>
      <c r="AF167" s="79" t="s">
        <v>88</v>
      </c>
      <c r="AG167" s="79" t="s">
        <v>89</v>
      </c>
      <c r="AH167" s="79" t="s">
        <v>90</v>
      </c>
      <c r="AI167" s="79" t="s">
        <v>90</v>
      </c>
      <c r="AJ167" s="79" t="s">
        <v>90</v>
      </c>
      <c r="AK167" s="80"/>
      <c r="AL167" s="80"/>
      <c r="AM167" s="80"/>
    </row>
    <row r="168" spans="1:39" s="35" customFormat="1" ht="48" customHeight="1">
      <c r="A168" s="53"/>
      <c r="B168" s="28" t="s">
        <v>3</v>
      </c>
      <c r="C168" s="52" t="s">
        <v>142</v>
      </c>
      <c r="D168" s="52" t="s">
        <v>72</v>
      </c>
      <c r="E168" s="52" t="s">
        <v>9</v>
      </c>
      <c r="F168" s="52" t="s">
        <v>133</v>
      </c>
      <c r="G168" s="52" t="s">
        <v>362</v>
      </c>
      <c r="H168" s="47">
        <v>139916000</v>
      </c>
      <c r="I168" s="52" t="s">
        <v>86</v>
      </c>
      <c r="J168" s="29" t="s">
        <v>76</v>
      </c>
      <c r="K168" s="71" t="s">
        <v>363</v>
      </c>
      <c r="L168" s="72">
        <v>78181500</v>
      </c>
      <c r="M168" s="52" t="str">
        <f t="shared" si="5"/>
        <v xml:space="preserve">Realizar el mantenimiento  preventivo y correctivo a la flota vehicular de la Universidad Pedagógica Nacional </v>
      </c>
      <c r="N168" s="31">
        <v>1</v>
      </c>
      <c r="O168" s="31">
        <v>1</v>
      </c>
      <c r="P168" s="73">
        <v>11</v>
      </c>
      <c r="Q168" s="74" t="s">
        <v>79</v>
      </c>
      <c r="R168" s="74" t="s">
        <v>80</v>
      </c>
      <c r="S168" s="81" t="s">
        <v>5</v>
      </c>
      <c r="T168" s="75">
        <f t="shared" si="6"/>
        <v>139916000</v>
      </c>
      <c r="U168" s="76">
        <f t="shared" si="7"/>
        <v>139916000</v>
      </c>
      <c r="V168" s="31" t="s">
        <v>76</v>
      </c>
      <c r="W168" s="31" t="s">
        <v>81</v>
      </c>
      <c r="X168" s="77" t="s">
        <v>82</v>
      </c>
      <c r="Y168" s="32" t="s">
        <v>83</v>
      </c>
      <c r="Z168" s="33" t="s">
        <v>3</v>
      </c>
      <c r="AA168" s="30" t="s">
        <v>84</v>
      </c>
      <c r="AB168" s="78" t="s">
        <v>85</v>
      </c>
      <c r="AC168" s="31" t="s">
        <v>76</v>
      </c>
      <c r="AD168" s="31" t="s">
        <v>86</v>
      </c>
      <c r="AE168" s="79" t="s">
        <v>87</v>
      </c>
      <c r="AF168" s="79" t="s">
        <v>88</v>
      </c>
      <c r="AG168" s="79" t="s">
        <v>89</v>
      </c>
      <c r="AH168" s="79" t="s">
        <v>90</v>
      </c>
      <c r="AI168" s="79" t="s">
        <v>90</v>
      </c>
      <c r="AJ168" s="79" t="s">
        <v>90</v>
      </c>
      <c r="AK168" s="80"/>
      <c r="AL168" s="80"/>
      <c r="AM168" s="80"/>
    </row>
    <row r="169" spans="1:39" s="35" customFormat="1" ht="48" customHeight="1">
      <c r="A169" s="53"/>
      <c r="B169" s="28" t="s">
        <v>3</v>
      </c>
      <c r="C169" s="52" t="s">
        <v>142</v>
      </c>
      <c r="D169" s="52" t="s">
        <v>72</v>
      </c>
      <c r="E169" s="52" t="s">
        <v>9</v>
      </c>
      <c r="F169" s="52" t="s">
        <v>133</v>
      </c>
      <c r="G169" s="52" t="s">
        <v>364</v>
      </c>
      <c r="H169" s="47">
        <v>68440000</v>
      </c>
      <c r="I169" s="52" t="s">
        <v>86</v>
      </c>
      <c r="J169" s="29" t="s">
        <v>76</v>
      </c>
      <c r="K169" s="108" t="s">
        <v>365</v>
      </c>
      <c r="L169" s="167" t="s">
        <v>366</v>
      </c>
      <c r="M169" s="178" t="str">
        <f>G169</f>
        <v>Prestar el servicio para la elaboración e impresión del material de divulgación requerido por la Universidad Pedagógica Nacional para atender los diferentes eventos y/o requerimientos institucionales.</v>
      </c>
      <c r="N169" s="31">
        <v>1</v>
      </c>
      <c r="O169" s="31">
        <v>1</v>
      </c>
      <c r="P169" s="73">
        <v>11</v>
      </c>
      <c r="Q169" s="74" t="s">
        <v>79</v>
      </c>
      <c r="R169" s="74" t="s">
        <v>80</v>
      </c>
      <c r="S169" s="81" t="s">
        <v>14</v>
      </c>
      <c r="T169" s="198">
        <f>H169+H170</f>
        <v>100000000</v>
      </c>
      <c r="U169" s="200">
        <f>T169</f>
        <v>100000000</v>
      </c>
      <c r="V169" s="31" t="s">
        <v>76</v>
      </c>
      <c r="W169" s="31" t="s">
        <v>81</v>
      </c>
      <c r="X169" s="77" t="s">
        <v>82</v>
      </c>
      <c r="Y169" s="32" t="s">
        <v>83</v>
      </c>
      <c r="Z169" s="33" t="s">
        <v>3</v>
      </c>
      <c r="AA169" s="30" t="s">
        <v>84</v>
      </c>
      <c r="AB169" s="78" t="s">
        <v>85</v>
      </c>
      <c r="AC169" s="31" t="s">
        <v>76</v>
      </c>
      <c r="AD169" s="31" t="s">
        <v>86</v>
      </c>
      <c r="AE169" s="79" t="s">
        <v>87</v>
      </c>
      <c r="AF169" s="79" t="s">
        <v>88</v>
      </c>
      <c r="AG169" s="79" t="s">
        <v>89</v>
      </c>
      <c r="AH169" s="79" t="s">
        <v>90</v>
      </c>
      <c r="AI169" s="79" t="s">
        <v>90</v>
      </c>
      <c r="AJ169" s="79" t="s">
        <v>90</v>
      </c>
      <c r="AK169" s="80"/>
      <c r="AL169" s="80"/>
      <c r="AM169" s="80"/>
    </row>
    <row r="170" spans="1:39" s="35" customFormat="1" ht="48" customHeight="1">
      <c r="A170" s="53"/>
      <c r="B170" s="28" t="s">
        <v>3</v>
      </c>
      <c r="C170" s="52" t="s">
        <v>142</v>
      </c>
      <c r="D170" s="52" t="s">
        <v>72</v>
      </c>
      <c r="E170" s="52" t="s">
        <v>9</v>
      </c>
      <c r="F170" s="52" t="s">
        <v>133</v>
      </c>
      <c r="G170" s="52" t="s">
        <v>364</v>
      </c>
      <c r="H170" s="47">
        <v>31560000</v>
      </c>
      <c r="I170" s="52" t="s">
        <v>86</v>
      </c>
      <c r="J170" s="29" t="s">
        <v>76</v>
      </c>
      <c r="K170" s="108" t="s">
        <v>365</v>
      </c>
      <c r="L170" s="169"/>
      <c r="M170" s="180"/>
      <c r="N170" s="31">
        <v>1</v>
      </c>
      <c r="O170" s="31">
        <v>1</v>
      </c>
      <c r="P170" s="73">
        <v>11</v>
      </c>
      <c r="Q170" s="74" t="s">
        <v>79</v>
      </c>
      <c r="R170" s="74" t="s">
        <v>80</v>
      </c>
      <c r="S170" s="81" t="s">
        <v>158</v>
      </c>
      <c r="T170" s="199"/>
      <c r="U170" s="201"/>
      <c r="V170" s="31" t="s">
        <v>76</v>
      </c>
      <c r="W170" s="31" t="s">
        <v>81</v>
      </c>
      <c r="X170" s="77" t="s">
        <v>82</v>
      </c>
      <c r="Y170" s="32" t="s">
        <v>83</v>
      </c>
      <c r="Z170" s="33" t="s">
        <v>3</v>
      </c>
      <c r="AA170" s="30" t="s">
        <v>84</v>
      </c>
      <c r="AB170" s="78" t="s">
        <v>85</v>
      </c>
      <c r="AC170" s="31" t="s">
        <v>76</v>
      </c>
      <c r="AD170" s="31" t="s">
        <v>86</v>
      </c>
      <c r="AE170" s="79" t="s">
        <v>87</v>
      </c>
      <c r="AF170" s="79" t="s">
        <v>88</v>
      </c>
      <c r="AG170" s="79" t="s">
        <v>89</v>
      </c>
      <c r="AH170" s="79" t="s">
        <v>90</v>
      </c>
      <c r="AI170" s="79" t="s">
        <v>90</v>
      </c>
      <c r="AJ170" s="79" t="s">
        <v>90</v>
      </c>
      <c r="AK170" s="80"/>
      <c r="AL170" s="80"/>
      <c r="AM170" s="80"/>
    </row>
    <row r="171" spans="1:39" s="35" customFormat="1" ht="48" customHeight="1">
      <c r="A171" s="53"/>
      <c r="B171" s="28" t="s">
        <v>3</v>
      </c>
      <c r="C171" s="52" t="s">
        <v>142</v>
      </c>
      <c r="D171" s="52" t="s">
        <v>72</v>
      </c>
      <c r="E171" s="52" t="s">
        <v>125</v>
      </c>
      <c r="F171" s="52" t="s">
        <v>126</v>
      </c>
      <c r="G171" s="52" t="s">
        <v>367</v>
      </c>
      <c r="H171" s="47">
        <v>36820000</v>
      </c>
      <c r="I171" s="52" t="s">
        <v>86</v>
      </c>
      <c r="J171" s="29" t="s">
        <v>76</v>
      </c>
      <c r="K171" s="71" t="s">
        <v>368</v>
      </c>
      <c r="L171" s="72" t="s">
        <v>369</v>
      </c>
      <c r="M171" s="52" t="str">
        <f t="shared" si="5"/>
        <v>Adquirir buzos, camisetas y gorras institucionales en el marco de la participación de la UPN en la Feria internacional del libro de Bogotá y librería</v>
      </c>
      <c r="N171" s="31">
        <v>1</v>
      </c>
      <c r="O171" s="31">
        <v>1</v>
      </c>
      <c r="P171" s="73">
        <v>11</v>
      </c>
      <c r="Q171" s="74" t="s">
        <v>79</v>
      </c>
      <c r="R171" s="74" t="s">
        <v>80</v>
      </c>
      <c r="S171" s="81" t="s">
        <v>1</v>
      </c>
      <c r="T171" s="75">
        <f t="shared" si="6"/>
        <v>36820000</v>
      </c>
      <c r="U171" s="76">
        <f t="shared" si="7"/>
        <v>36820000</v>
      </c>
      <c r="V171" s="31" t="s">
        <v>76</v>
      </c>
      <c r="W171" s="31" t="s">
        <v>81</v>
      </c>
      <c r="X171" s="77" t="s">
        <v>82</v>
      </c>
      <c r="Y171" s="32" t="s">
        <v>83</v>
      </c>
      <c r="Z171" s="33" t="s">
        <v>3</v>
      </c>
      <c r="AA171" s="30" t="s">
        <v>84</v>
      </c>
      <c r="AB171" s="78" t="s">
        <v>85</v>
      </c>
      <c r="AC171" s="31" t="s">
        <v>76</v>
      </c>
      <c r="AD171" s="31" t="s">
        <v>86</v>
      </c>
      <c r="AE171" s="79" t="s">
        <v>87</v>
      </c>
      <c r="AF171" s="79" t="s">
        <v>88</v>
      </c>
      <c r="AG171" s="79" t="s">
        <v>89</v>
      </c>
      <c r="AH171" s="79" t="s">
        <v>90</v>
      </c>
      <c r="AI171" s="79" t="s">
        <v>90</v>
      </c>
      <c r="AJ171" s="79" t="s">
        <v>90</v>
      </c>
      <c r="AK171" s="80"/>
      <c r="AL171" s="80"/>
      <c r="AM171" s="80"/>
    </row>
    <row r="172" spans="1:39" s="35" customFormat="1" ht="48" customHeight="1">
      <c r="A172" s="53"/>
      <c r="B172" s="28" t="s">
        <v>3</v>
      </c>
      <c r="C172" s="52" t="s">
        <v>142</v>
      </c>
      <c r="D172" s="52" t="s">
        <v>72</v>
      </c>
      <c r="E172" s="52" t="s">
        <v>9</v>
      </c>
      <c r="F172" s="52" t="s">
        <v>133</v>
      </c>
      <c r="G172" s="52" t="s">
        <v>370</v>
      </c>
      <c r="H172" s="47">
        <v>17109728</v>
      </c>
      <c r="I172" s="52" t="s">
        <v>86</v>
      </c>
      <c r="J172" s="29" t="s">
        <v>76</v>
      </c>
      <c r="K172" s="71" t="s">
        <v>371</v>
      </c>
      <c r="L172" s="72">
        <v>78181500</v>
      </c>
      <c r="M172" s="52" t="str">
        <f t="shared" si="5"/>
        <v>Realizar mantenimiento correctivo y preventivo de los tractores de la Universidad Pedagógica Nacional</v>
      </c>
      <c r="N172" s="31">
        <v>1</v>
      </c>
      <c r="O172" s="31">
        <v>1</v>
      </c>
      <c r="P172" s="73">
        <v>11</v>
      </c>
      <c r="Q172" s="74" t="s">
        <v>79</v>
      </c>
      <c r="R172" s="74" t="s">
        <v>80</v>
      </c>
      <c r="S172" s="81" t="s">
        <v>158</v>
      </c>
      <c r="T172" s="75">
        <f t="shared" si="6"/>
        <v>17109728</v>
      </c>
      <c r="U172" s="76">
        <f t="shared" si="7"/>
        <v>17109728</v>
      </c>
      <c r="V172" s="31" t="s">
        <v>76</v>
      </c>
      <c r="W172" s="31" t="s">
        <v>81</v>
      </c>
      <c r="X172" s="77" t="s">
        <v>82</v>
      </c>
      <c r="Y172" s="32" t="s">
        <v>83</v>
      </c>
      <c r="Z172" s="33" t="s">
        <v>3</v>
      </c>
      <c r="AA172" s="30" t="s">
        <v>84</v>
      </c>
      <c r="AB172" s="78" t="s">
        <v>85</v>
      </c>
      <c r="AC172" s="31" t="s">
        <v>76</v>
      </c>
      <c r="AD172" s="31" t="s">
        <v>86</v>
      </c>
      <c r="AE172" s="79" t="s">
        <v>87</v>
      </c>
      <c r="AF172" s="79" t="s">
        <v>88</v>
      </c>
      <c r="AG172" s="79" t="s">
        <v>89</v>
      </c>
      <c r="AH172" s="79" t="s">
        <v>90</v>
      </c>
      <c r="AI172" s="79" t="s">
        <v>90</v>
      </c>
      <c r="AJ172" s="79" t="s">
        <v>90</v>
      </c>
      <c r="AK172" s="80"/>
      <c r="AL172" s="80"/>
      <c r="AM172" s="80"/>
    </row>
    <row r="173" spans="1:39" s="35" customFormat="1" ht="48" customHeight="1">
      <c r="A173" s="53"/>
      <c r="B173" s="28" t="s">
        <v>3</v>
      </c>
      <c r="C173" s="52" t="s">
        <v>142</v>
      </c>
      <c r="D173" s="52" t="s">
        <v>72</v>
      </c>
      <c r="E173" s="52" t="s">
        <v>11</v>
      </c>
      <c r="F173" s="52" t="s">
        <v>12</v>
      </c>
      <c r="G173" s="52" t="s">
        <v>372</v>
      </c>
      <c r="H173" s="47">
        <v>12000000</v>
      </c>
      <c r="I173" s="52" t="s">
        <v>86</v>
      </c>
      <c r="J173" s="29" t="s">
        <v>76</v>
      </c>
      <c r="K173" s="71" t="s">
        <v>373</v>
      </c>
      <c r="L173" s="72">
        <v>92101900</v>
      </c>
      <c r="M173" s="52" t="str">
        <f t="shared" si="5"/>
        <v>Prestar el servicio de ambulancia en las diferentes actividades académicas y administrativas de la Universidad Pedagógica Nacional.</v>
      </c>
      <c r="N173" s="31">
        <v>1</v>
      </c>
      <c r="O173" s="31">
        <v>1</v>
      </c>
      <c r="P173" s="73">
        <v>11</v>
      </c>
      <c r="Q173" s="74" t="s">
        <v>79</v>
      </c>
      <c r="R173" s="74" t="s">
        <v>80</v>
      </c>
      <c r="S173" s="81" t="s">
        <v>14</v>
      </c>
      <c r="T173" s="75">
        <f t="shared" si="6"/>
        <v>12000000</v>
      </c>
      <c r="U173" s="76">
        <f t="shared" si="7"/>
        <v>12000000</v>
      </c>
      <c r="V173" s="31" t="s">
        <v>76</v>
      </c>
      <c r="W173" s="31" t="s">
        <v>81</v>
      </c>
      <c r="X173" s="77" t="s">
        <v>82</v>
      </c>
      <c r="Y173" s="32" t="s">
        <v>83</v>
      </c>
      <c r="Z173" s="33" t="s">
        <v>3</v>
      </c>
      <c r="AA173" s="30" t="s">
        <v>84</v>
      </c>
      <c r="AB173" s="78" t="s">
        <v>85</v>
      </c>
      <c r="AC173" s="31" t="s">
        <v>76</v>
      </c>
      <c r="AD173" s="31" t="s">
        <v>86</v>
      </c>
      <c r="AE173" s="79" t="s">
        <v>87</v>
      </c>
      <c r="AF173" s="79" t="s">
        <v>88</v>
      </c>
      <c r="AG173" s="79" t="s">
        <v>89</v>
      </c>
      <c r="AH173" s="79" t="s">
        <v>90</v>
      </c>
      <c r="AI173" s="79" t="s">
        <v>90</v>
      </c>
      <c r="AJ173" s="79" t="s">
        <v>90</v>
      </c>
      <c r="AK173" s="80"/>
      <c r="AL173" s="80"/>
      <c r="AM173" s="80"/>
    </row>
    <row r="174" spans="1:39" s="35" customFormat="1" ht="48" customHeight="1">
      <c r="A174" s="53"/>
      <c r="B174" s="28" t="s">
        <v>3</v>
      </c>
      <c r="C174" s="52" t="s">
        <v>203</v>
      </c>
      <c r="D174" s="52" t="s">
        <v>204</v>
      </c>
      <c r="E174" s="52" t="s">
        <v>9</v>
      </c>
      <c r="F174" s="52" t="s">
        <v>133</v>
      </c>
      <c r="G174" s="52" t="s">
        <v>374</v>
      </c>
      <c r="H174" s="47">
        <v>4000000</v>
      </c>
      <c r="I174" s="52" t="s">
        <v>86</v>
      </c>
      <c r="J174" s="29" t="s">
        <v>76</v>
      </c>
      <c r="K174" s="71" t="s">
        <v>375</v>
      </c>
      <c r="L174" s="72" t="s">
        <v>376</v>
      </c>
      <c r="M174" s="52" t="str">
        <f t="shared" si="5"/>
        <v>Prestar el servicio para la ejecución de  las autorizaciones técnicas emitidas por la CAR para poda y tala en las instalaciones fuera de Bogotá</v>
      </c>
      <c r="N174" s="31">
        <v>1</v>
      </c>
      <c r="O174" s="31">
        <v>1</v>
      </c>
      <c r="P174" s="73">
        <v>11</v>
      </c>
      <c r="Q174" s="74" t="s">
        <v>79</v>
      </c>
      <c r="R174" s="74" t="s">
        <v>80</v>
      </c>
      <c r="S174" s="52" t="s">
        <v>1</v>
      </c>
      <c r="T174" s="75">
        <f t="shared" si="6"/>
        <v>4000000</v>
      </c>
      <c r="U174" s="76">
        <f t="shared" si="7"/>
        <v>4000000</v>
      </c>
      <c r="V174" s="31" t="s">
        <v>76</v>
      </c>
      <c r="W174" s="31" t="s">
        <v>81</v>
      </c>
      <c r="X174" s="77" t="s">
        <v>82</v>
      </c>
      <c r="Y174" s="32" t="s">
        <v>83</v>
      </c>
      <c r="Z174" s="33" t="s">
        <v>3</v>
      </c>
      <c r="AA174" s="30" t="s">
        <v>84</v>
      </c>
      <c r="AB174" s="78" t="s">
        <v>85</v>
      </c>
      <c r="AC174" s="31" t="s">
        <v>76</v>
      </c>
      <c r="AD174" s="31" t="s">
        <v>86</v>
      </c>
      <c r="AE174" s="79" t="s">
        <v>87</v>
      </c>
      <c r="AF174" s="79" t="s">
        <v>88</v>
      </c>
      <c r="AG174" s="79" t="s">
        <v>89</v>
      </c>
      <c r="AH174" s="79" t="s">
        <v>90</v>
      </c>
      <c r="AI174" s="79" t="s">
        <v>90</v>
      </c>
      <c r="AJ174" s="79" t="s">
        <v>90</v>
      </c>
      <c r="AK174" s="80"/>
      <c r="AL174" s="80"/>
      <c r="AM174" s="80"/>
    </row>
    <row r="175" spans="1:39" s="35" customFormat="1" ht="48" customHeight="1">
      <c r="A175" s="53"/>
      <c r="B175" s="28" t="s">
        <v>3</v>
      </c>
      <c r="C175" s="52" t="s">
        <v>203</v>
      </c>
      <c r="D175" s="52" t="s">
        <v>204</v>
      </c>
      <c r="E175" s="52" t="s">
        <v>11</v>
      </c>
      <c r="F175" s="52" t="s">
        <v>12</v>
      </c>
      <c r="G175" s="52" t="s">
        <v>377</v>
      </c>
      <c r="H175" s="47">
        <v>7364000</v>
      </c>
      <c r="I175" s="52" t="s">
        <v>86</v>
      </c>
      <c r="J175" s="29" t="s">
        <v>76</v>
      </c>
      <c r="K175" s="71" t="s">
        <v>378</v>
      </c>
      <c r="L175" s="72" t="s">
        <v>379</v>
      </c>
      <c r="M175" s="52" t="str">
        <f t="shared" si="5"/>
        <v>Realizar la recolección, transporte y disposición final de los residuos biológicos  generados en las diferentes instalaciones de la UPN</v>
      </c>
      <c r="N175" s="31">
        <v>1</v>
      </c>
      <c r="O175" s="31">
        <v>1</v>
      </c>
      <c r="P175" s="73">
        <v>11</v>
      </c>
      <c r="Q175" s="74" t="s">
        <v>79</v>
      </c>
      <c r="R175" s="74" t="s">
        <v>80</v>
      </c>
      <c r="S175" s="52" t="s">
        <v>14</v>
      </c>
      <c r="T175" s="75">
        <f t="shared" si="6"/>
        <v>7364000</v>
      </c>
      <c r="U175" s="76">
        <f t="shared" si="7"/>
        <v>7364000</v>
      </c>
      <c r="V175" s="31" t="s">
        <v>76</v>
      </c>
      <c r="W175" s="31" t="s">
        <v>81</v>
      </c>
      <c r="X175" s="77" t="s">
        <v>82</v>
      </c>
      <c r="Y175" s="32" t="s">
        <v>83</v>
      </c>
      <c r="Z175" s="33" t="s">
        <v>3</v>
      </c>
      <c r="AA175" s="30" t="s">
        <v>84</v>
      </c>
      <c r="AB175" s="78" t="s">
        <v>85</v>
      </c>
      <c r="AC175" s="31" t="s">
        <v>76</v>
      </c>
      <c r="AD175" s="31" t="s">
        <v>86</v>
      </c>
      <c r="AE175" s="79" t="s">
        <v>87</v>
      </c>
      <c r="AF175" s="79" t="s">
        <v>88</v>
      </c>
      <c r="AG175" s="79" t="s">
        <v>89</v>
      </c>
      <c r="AH175" s="79" t="s">
        <v>90</v>
      </c>
      <c r="AI175" s="79" t="s">
        <v>90</v>
      </c>
      <c r="AJ175" s="79" t="s">
        <v>90</v>
      </c>
      <c r="AK175" s="80"/>
      <c r="AL175" s="80"/>
      <c r="AM175" s="80"/>
    </row>
    <row r="176" spans="1:39" s="35" customFormat="1" ht="48" customHeight="1">
      <c r="A176" s="53"/>
      <c r="B176" s="28" t="s">
        <v>3</v>
      </c>
      <c r="C176" s="52" t="s">
        <v>203</v>
      </c>
      <c r="D176" s="52" t="s">
        <v>204</v>
      </c>
      <c r="E176" s="52" t="s">
        <v>9</v>
      </c>
      <c r="F176" s="52" t="s">
        <v>133</v>
      </c>
      <c r="G176" s="52" t="s">
        <v>380</v>
      </c>
      <c r="H176" s="47">
        <v>1578000</v>
      </c>
      <c r="I176" s="52" t="s">
        <v>86</v>
      </c>
      <c r="J176" s="29" t="s">
        <v>76</v>
      </c>
      <c r="K176" s="71" t="s">
        <v>381</v>
      </c>
      <c r="L176" s="72" t="s">
        <v>382</v>
      </c>
      <c r="M176" s="52" t="str">
        <f t="shared" si="5"/>
        <v>Prestar el servicio de toma de muestras y análisis para determinación del contenido de PCBs de la subestación ubicada en las instalaciones de calle 72 de la UPN.</v>
      </c>
      <c r="N176" s="31">
        <v>1</v>
      </c>
      <c r="O176" s="31">
        <v>1</v>
      </c>
      <c r="P176" s="73">
        <v>11</v>
      </c>
      <c r="Q176" s="74" t="s">
        <v>79</v>
      </c>
      <c r="R176" s="74" t="s">
        <v>80</v>
      </c>
      <c r="S176" s="52" t="s">
        <v>1</v>
      </c>
      <c r="T176" s="75">
        <f t="shared" si="6"/>
        <v>1578000</v>
      </c>
      <c r="U176" s="76">
        <f t="shared" si="7"/>
        <v>1578000</v>
      </c>
      <c r="V176" s="31" t="s">
        <v>76</v>
      </c>
      <c r="W176" s="31" t="s">
        <v>81</v>
      </c>
      <c r="X176" s="77" t="s">
        <v>82</v>
      </c>
      <c r="Y176" s="32" t="s">
        <v>83</v>
      </c>
      <c r="Z176" s="33" t="s">
        <v>3</v>
      </c>
      <c r="AA176" s="30" t="s">
        <v>84</v>
      </c>
      <c r="AB176" s="78" t="s">
        <v>85</v>
      </c>
      <c r="AC176" s="31" t="s">
        <v>76</v>
      </c>
      <c r="AD176" s="31" t="s">
        <v>86</v>
      </c>
      <c r="AE176" s="79" t="s">
        <v>87</v>
      </c>
      <c r="AF176" s="79" t="s">
        <v>88</v>
      </c>
      <c r="AG176" s="79" t="s">
        <v>89</v>
      </c>
      <c r="AH176" s="79" t="s">
        <v>90</v>
      </c>
      <c r="AI176" s="79" t="s">
        <v>90</v>
      </c>
      <c r="AJ176" s="79" t="s">
        <v>90</v>
      </c>
      <c r="AK176" s="80"/>
      <c r="AL176" s="80"/>
      <c r="AM176" s="80"/>
    </row>
    <row r="177" spans="1:39" s="35" customFormat="1" ht="48" customHeight="1">
      <c r="A177" s="53"/>
      <c r="B177" s="28" t="s">
        <v>3</v>
      </c>
      <c r="C177" s="52" t="s">
        <v>203</v>
      </c>
      <c r="D177" s="52" t="s">
        <v>204</v>
      </c>
      <c r="E177" s="52" t="s">
        <v>9</v>
      </c>
      <c r="F177" s="52" t="s">
        <v>133</v>
      </c>
      <c r="G177" s="52" t="s">
        <v>383</v>
      </c>
      <c r="H177" s="47">
        <v>132552000</v>
      </c>
      <c r="I177" s="52" t="s">
        <v>86</v>
      </c>
      <c r="J177" s="29" t="s">
        <v>76</v>
      </c>
      <c r="K177" s="71" t="s">
        <v>384</v>
      </c>
      <c r="L177" s="72" t="s">
        <v>385</v>
      </c>
      <c r="M177" s="52" t="str">
        <f t="shared" si="5"/>
        <v xml:space="preserve">Prestar el servicio de ejecución de Planes de poda de las instalaciones de la Universidad Pedagógica Nacional de acuerdo a los conceptos técnicos de la SDA.
</v>
      </c>
      <c r="N177" s="31">
        <v>1</v>
      </c>
      <c r="O177" s="31">
        <v>1</v>
      </c>
      <c r="P177" s="73">
        <v>11</v>
      </c>
      <c r="Q177" s="74" t="s">
        <v>79</v>
      </c>
      <c r="R177" s="74" t="s">
        <v>80</v>
      </c>
      <c r="S177" s="52" t="s">
        <v>1</v>
      </c>
      <c r="T177" s="75">
        <f t="shared" si="6"/>
        <v>132552000</v>
      </c>
      <c r="U177" s="76">
        <f t="shared" si="7"/>
        <v>132552000</v>
      </c>
      <c r="V177" s="31" t="s">
        <v>76</v>
      </c>
      <c r="W177" s="31" t="s">
        <v>81</v>
      </c>
      <c r="X177" s="77" t="s">
        <v>82</v>
      </c>
      <c r="Y177" s="32" t="s">
        <v>83</v>
      </c>
      <c r="Z177" s="33" t="s">
        <v>3</v>
      </c>
      <c r="AA177" s="30" t="s">
        <v>84</v>
      </c>
      <c r="AB177" s="78" t="s">
        <v>85</v>
      </c>
      <c r="AC177" s="31" t="s">
        <v>76</v>
      </c>
      <c r="AD177" s="31" t="s">
        <v>86</v>
      </c>
      <c r="AE177" s="79" t="s">
        <v>87</v>
      </c>
      <c r="AF177" s="79" t="s">
        <v>88</v>
      </c>
      <c r="AG177" s="79" t="s">
        <v>89</v>
      </c>
      <c r="AH177" s="79" t="s">
        <v>90</v>
      </c>
      <c r="AI177" s="79" t="s">
        <v>90</v>
      </c>
      <c r="AJ177" s="79" t="s">
        <v>90</v>
      </c>
      <c r="AK177" s="80"/>
      <c r="AL177" s="80"/>
      <c r="AM177" s="80"/>
    </row>
    <row r="178" spans="1:39" s="35" customFormat="1" ht="48" customHeight="1">
      <c r="A178" s="53"/>
      <c r="B178" s="28" t="s">
        <v>3</v>
      </c>
      <c r="C178" s="52" t="s">
        <v>203</v>
      </c>
      <c r="D178" s="52" t="s">
        <v>204</v>
      </c>
      <c r="E178" s="52" t="s">
        <v>9</v>
      </c>
      <c r="F178" s="52" t="s">
        <v>133</v>
      </c>
      <c r="G178" s="52" t="s">
        <v>386</v>
      </c>
      <c r="H178" s="47">
        <v>19146400</v>
      </c>
      <c r="I178" s="52" t="s">
        <v>86</v>
      </c>
      <c r="J178" s="29" t="s">
        <v>76</v>
      </c>
      <c r="K178" s="71" t="s">
        <v>387</v>
      </c>
      <c r="L178" s="72" t="s">
        <v>685</v>
      </c>
      <c r="M178" s="52" t="str">
        <f t="shared" si="5"/>
        <v>Prestar el servicio de caracterización de vertimientos de los diferentes laboratorios de las instalaciones de la Universidad Pedagógica Nacional".</v>
      </c>
      <c r="N178" s="31">
        <v>1</v>
      </c>
      <c r="O178" s="31">
        <v>1</v>
      </c>
      <c r="P178" s="73">
        <v>11</v>
      </c>
      <c r="Q178" s="74" t="s">
        <v>79</v>
      </c>
      <c r="R178" s="74" t="s">
        <v>80</v>
      </c>
      <c r="S178" s="52" t="s">
        <v>1</v>
      </c>
      <c r="T178" s="75">
        <f t="shared" si="6"/>
        <v>19146400</v>
      </c>
      <c r="U178" s="76">
        <f t="shared" si="7"/>
        <v>19146400</v>
      </c>
      <c r="V178" s="31" t="s">
        <v>76</v>
      </c>
      <c r="W178" s="31" t="s">
        <v>81</v>
      </c>
      <c r="X178" s="77" t="s">
        <v>82</v>
      </c>
      <c r="Y178" s="32" t="s">
        <v>83</v>
      </c>
      <c r="Z178" s="33" t="s">
        <v>3</v>
      </c>
      <c r="AA178" s="30" t="s">
        <v>84</v>
      </c>
      <c r="AB178" s="78" t="s">
        <v>85</v>
      </c>
      <c r="AC178" s="31" t="s">
        <v>76</v>
      </c>
      <c r="AD178" s="31" t="s">
        <v>86</v>
      </c>
      <c r="AE178" s="79" t="s">
        <v>87</v>
      </c>
      <c r="AF178" s="79" t="s">
        <v>88</v>
      </c>
      <c r="AG178" s="79" t="s">
        <v>89</v>
      </c>
      <c r="AH178" s="79" t="s">
        <v>90</v>
      </c>
      <c r="AI178" s="79" t="s">
        <v>90</v>
      </c>
      <c r="AJ178" s="79" t="s">
        <v>90</v>
      </c>
      <c r="AK178" s="80"/>
      <c r="AL178" s="80"/>
      <c r="AM178" s="80"/>
    </row>
    <row r="179" spans="1:39" s="35" customFormat="1" ht="48" customHeight="1">
      <c r="A179" s="53"/>
      <c r="B179" s="28" t="s">
        <v>3</v>
      </c>
      <c r="C179" s="52" t="s">
        <v>203</v>
      </c>
      <c r="D179" s="52" t="s">
        <v>204</v>
      </c>
      <c r="E179" s="52" t="s">
        <v>9</v>
      </c>
      <c r="F179" s="52" t="s">
        <v>133</v>
      </c>
      <c r="G179" s="52" t="s">
        <v>388</v>
      </c>
      <c r="H179" s="47">
        <v>100000000</v>
      </c>
      <c r="I179" s="52" t="s">
        <v>86</v>
      </c>
      <c r="J179" s="29" t="s">
        <v>76</v>
      </c>
      <c r="K179" s="71" t="s">
        <v>389</v>
      </c>
      <c r="L179" s="72" t="s">
        <v>385</v>
      </c>
      <c r="M179" s="52" t="str">
        <f t="shared" si="5"/>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79" s="31">
        <v>1</v>
      </c>
      <c r="O179" s="31">
        <v>1</v>
      </c>
      <c r="P179" s="73">
        <v>11</v>
      </c>
      <c r="Q179" s="74" t="s">
        <v>79</v>
      </c>
      <c r="R179" s="74" t="s">
        <v>80</v>
      </c>
      <c r="S179" s="52" t="s">
        <v>1</v>
      </c>
      <c r="T179" s="75">
        <f t="shared" si="6"/>
        <v>100000000</v>
      </c>
      <c r="U179" s="76">
        <f t="shared" si="7"/>
        <v>100000000</v>
      </c>
      <c r="V179" s="31" t="s">
        <v>76</v>
      </c>
      <c r="W179" s="31" t="s">
        <v>81</v>
      </c>
      <c r="X179" s="77" t="s">
        <v>82</v>
      </c>
      <c r="Y179" s="32" t="s">
        <v>83</v>
      </c>
      <c r="Z179" s="33" t="s">
        <v>3</v>
      </c>
      <c r="AA179" s="30" t="s">
        <v>84</v>
      </c>
      <c r="AB179" s="78" t="s">
        <v>85</v>
      </c>
      <c r="AC179" s="31" t="s">
        <v>76</v>
      </c>
      <c r="AD179" s="31" t="s">
        <v>86</v>
      </c>
      <c r="AE179" s="79" t="s">
        <v>87</v>
      </c>
      <c r="AF179" s="79" t="s">
        <v>88</v>
      </c>
      <c r="AG179" s="79" t="s">
        <v>89</v>
      </c>
      <c r="AH179" s="79" t="s">
        <v>90</v>
      </c>
      <c r="AI179" s="79" t="s">
        <v>90</v>
      </c>
      <c r="AJ179" s="79" t="s">
        <v>90</v>
      </c>
      <c r="AK179" s="80"/>
      <c r="AL179" s="80"/>
      <c r="AM179" s="80"/>
    </row>
    <row r="180" spans="1:39" s="35" customFormat="1" ht="48" customHeight="1">
      <c r="A180" s="53"/>
      <c r="B180" s="28" t="s">
        <v>27</v>
      </c>
      <c r="C180" s="52" t="s">
        <v>210</v>
      </c>
      <c r="D180" s="52" t="s">
        <v>211</v>
      </c>
      <c r="E180" s="52" t="s">
        <v>9</v>
      </c>
      <c r="F180" s="52" t="s">
        <v>133</v>
      </c>
      <c r="G180" s="52" t="s">
        <v>390</v>
      </c>
      <c r="H180" s="47">
        <v>105200000</v>
      </c>
      <c r="I180" s="52" t="s">
        <v>86</v>
      </c>
      <c r="J180" s="29" t="s">
        <v>76</v>
      </c>
      <c r="K180" s="71" t="s">
        <v>391</v>
      </c>
      <c r="L180" s="72">
        <v>82101500</v>
      </c>
      <c r="M180" s="52" t="str">
        <f t="shared" si="5"/>
        <v>Prestar el servicio  de elaboración e impresión de los insumos que se requieren para cubrir las necesidades de la Subdirección de Admisiones y Registro de la Universidad Pedagógica Nacional.</v>
      </c>
      <c r="N180" s="31">
        <v>1</v>
      </c>
      <c r="O180" s="31">
        <v>1</v>
      </c>
      <c r="P180" s="73">
        <v>11</v>
      </c>
      <c r="Q180" s="74" t="s">
        <v>79</v>
      </c>
      <c r="R180" s="74" t="s">
        <v>80</v>
      </c>
      <c r="S180" s="52" t="s">
        <v>1</v>
      </c>
      <c r="T180" s="75">
        <f t="shared" si="6"/>
        <v>105200000</v>
      </c>
      <c r="U180" s="76">
        <f t="shared" si="7"/>
        <v>105200000</v>
      </c>
      <c r="V180" s="31" t="s">
        <v>76</v>
      </c>
      <c r="W180" s="31" t="s">
        <v>81</v>
      </c>
      <c r="X180" s="77" t="s">
        <v>82</v>
      </c>
      <c r="Y180" s="32" t="s">
        <v>83</v>
      </c>
      <c r="Z180" s="33" t="s">
        <v>27</v>
      </c>
      <c r="AA180" s="30" t="s">
        <v>84</v>
      </c>
      <c r="AB180" s="78" t="s">
        <v>85</v>
      </c>
      <c r="AC180" s="31" t="s">
        <v>76</v>
      </c>
      <c r="AD180" s="31" t="s">
        <v>86</v>
      </c>
      <c r="AE180" s="79" t="s">
        <v>87</v>
      </c>
      <c r="AF180" s="79" t="s">
        <v>88</v>
      </c>
      <c r="AG180" s="79" t="s">
        <v>89</v>
      </c>
      <c r="AH180" s="79" t="s">
        <v>90</v>
      </c>
      <c r="AI180" s="79" t="s">
        <v>90</v>
      </c>
      <c r="AJ180" s="79" t="s">
        <v>90</v>
      </c>
      <c r="AK180" s="80"/>
      <c r="AL180" s="80"/>
      <c r="AM180" s="80"/>
    </row>
    <row r="181" spans="1:39" s="35" customFormat="1" ht="48" customHeight="1">
      <c r="A181" s="53"/>
      <c r="B181" s="28" t="s">
        <v>27</v>
      </c>
      <c r="C181" s="52" t="s">
        <v>210</v>
      </c>
      <c r="D181" s="52" t="s">
        <v>211</v>
      </c>
      <c r="E181" s="52" t="s">
        <v>26</v>
      </c>
      <c r="F181" s="52" t="s">
        <v>18</v>
      </c>
      <c r="G181" s="52" t="s">
        <v>392</v>
      </c>
      <c r="H181" s="47">
        <v>110297508</v>
      </c>
      <c r="I181" s="52" t="s">
        <v>86</v>
      </c>
      <c r="J181" s="29" t="s">
        <v>76</v>
      </c>
      <c r="K181" s="71" t="s">
        <v>393</v>
      </c>
      <c r="L181" s="72">
        <v>55121800</v>
      </c>
      <c r="M181" s="52" t="str">
        <f t="shared" si="5"/>
        <v>Adquirir carnés para la comunidad universitaria, atendiendo los requerimientos establecidos por la UPN</v>
      </c>
      <c r="N181" s="31">
        <v>1</v>
      </c>
      <c r="O181" s="31">
        <v>1</v>
      </c>
      <c r="P181" s="73">
        <v>11</v>
      </c>
      <c r="Q181" s="74" t="s">
        <v>79</v>
      </c>
      <c r="R181" s="74" t="s">
        <v>80</v>
      </c>
      <c r="S181" s="52" t="s">
        <v>1</v>
      </c>
      <c r="T181" s="75">
        <f t="shared" si="6"/>
        <v>110297508</v>
      </c>
      <c r="U181" s="76">
        <f t="shared" si="7"/>
        <v>110297508</v>
      </c>
      <c r="V181" s="31" t="s">
        <v>76</v>
      </c>
      <c r="W181" s="31" t="s">
        <v>81</v>
      </c>
      <c r="X181" s="77" t="s">
        <v>82</v>
      </c>
      <c r="Y181" s="32" t="s">
        <v>83</v>
      </c>
      <c r="Z181" s="33" t="s">
        <v>27</v>
      </c>
      <c r="AA181" s="30" t="s">
        <v>84</v>
      </c>
      <c r="AB181" s="78" t="s">
        <v>85</v>
      </c>
      <c r="AC181" s="31" t="s">
        <v>76</v>
      </c>
      <c r="AD181" s="31" t="s">
        <v>86</v>
      </c>
      <c r="AE181" s="79" t="s">
        <v>87</v>
      </c>
      <c r="AF181" s="79" t="s">
        <v>88</v>
      </c>
      <c r="AG181" s="79" t="s">
        <v>89</v>
      </c>
      <c r="AH181" s="79" t="s">
        <v>90</v>
      </c>
      <c r="AI181" s="79" t="s">
        <v>90</v>
      </c>
      <c r="AJ181" s="79" t="s">
        <v>90</v>
      </c>
      <c r="AK181" s="80"/>
      <c r="AL181" s="80"/>
      <c r="AM181" s="80"/>
    </row>
    <row r="182" spans="1:39" s="35" customFormat="1" ht="48" customHeight="1">
      <c r="A182" s="53"/>
      <c r="B182" s="28" t="s">
        <v>3</v>
      </c>
      <c r="C182" s="52" t="s">
        <v>159</v>
      </c>
      <c r="D182" s="52" t="s">
        <v>160</v>
      </c>
      <c r="E182" s="52" t="s">
        <v>161</v>
      </c>
      <c r="F182" s="52" t="s">
        <v>133</v>
      </c>
      <c r="G182" s="52" t="s">
        <v>394</v>
      </c>
      <c r="H182" s="47">
        <v>174000000</v>
      </c>
      <c r="I182" s="52" t="s">
        <v>86</v>
      </c>
      <c r="J182" s="29" t="s">
        <v>76</v>
      </c>
      <c r="K182" s="71" t="s">
        <v>395</v>
      </c>
      <c r="L182" s="72" t="s">
        <v>276</v>
      </c>
      <c r="M182" s="52" t="str">
        <f t="shared" si="5"/>
        <v>Prestar los servicios de soporte para el Sistema Académico CLASS</v>
      </c>
      <c r="N182" s="31">
        <v>1</v>
      </c>
      <c r="O182" s="31">
        <v>1</v>
      </c>
      <c r="P182" s="73">
        <v>12</v>
      </c>
      <c r="Q182" s="74" t="s">
        <v>79</v>
      </c>
      <c r="R182" s="74" t="s">
        <v>80</v>
      </c>
      <c r="S182" s="52" t="s">
        <v>1</v>
      </c>
      <c r="T182" s="75">
        <f t="shared" si="6"/>
        <v>174000000</v>
      </c>
      <c r="U182" s="76">
        <f t="shared" si="7"/>
        <v>174000000</v>
      </c>
      <c r="V182" s="31" t="s">
        <v>76</v>
      </c>
      <c r="W182" s="31" t="s">
        <v>81</v>
      </c>
      <c r="X182" s="77" t="s">
        <v>82</v>
      </c>
      <c r="Y182" s="32" t="s">
        <v>83</v>
      </c>
      <c r="Z182" s="33" t="s">
        <v>3</v>
      </c>
      <c r="AA182" s="30" t="s">
        <v>84</v>
      </c>
      <c r="AB182" s="78" t="s">
        <v>85</v>
      </c>
      <c r="AC182" s="31" t="s">
        <v>76</v>
      </c>
      <c r="AD182" s="31" t="s">
        <v>86</v>
      </c>
      <c r="AE182" s="79" t="s">
        <v>87</v>
      </c>
      <c r="AF182" s="79" t="s">
        <v>88</v>
      </c>
      <c r="AG182" s="79" t="s">
        <v>89</v>
      </c>
      <c r="AH182" s="79" t="s">
        <v>90</v>
      </c>
      <c r="AI182" s="79" t="s">
        <v>90</v>
      </c>
      <c r="AJ182" s="79" t="s">
        <v>90</v>
      </c>
      <c r="AK182" s="80"/>
      <c r="AL182" s="80"/>
      <c r="AM182" s="80"/>
    </row>
    <row r="183" spans="1:39" s="35" customFormat="1" ht="48" customHeight="1">
      <c r="A183" s="53"/>
      <c r="B183" s="28" t="s">
        <v>3</v>
      </c>
      <c r="C183" s="52" t="s">
        <v>159</v>
      </c>
      <c r="D183" s="52" t="s">
        <v>160</v>
      </c>
      <c r="E183" s="52" t="s">
        <v>161</v>
      </c>
      <c r="F183" s="52" t="s">
        <v>133</v>
      </c>
      <c r="G183" s="52" t="s">
        <v>396</v>
      </c>
      <c r="H183" s="47">
        <f>18000000-964100</f>
        <v>17035900</v>
      </c>
      <c r="I183" s="52" t="s">
        <v>86</v>
      </c>
      <c r="J183" s="29" t="s">
        <v>76</v>
      </c>
      <c r="K183" s="71" t="s">
        <v>397</v>
      </c>
      <c r="L183" s="72" t="s">
        <v>276</v>
      </c>
      <c r="M183" s="52" t="str">
        <f t="shared" si="5"/>
        <v>Prestar los servicios de soporte y mantenimiento para el sistema de notas en uso del Instituto Pedagógico Nacional INTEGRA PLATAFORMA ACADEMICA</v>
      </c>
      <c r="N183" s="31">
        <v>1</v>
      </c>
      <c r="O183" s="31">
        <v>1</v>
      </c>
      <c r="P183" s="73">
        <v>12</v>
      </c>
      <c r="Q183" s="74" t="s">
        <v>79</v>
      </c>
      <c r="R183" s="74" t="s">
        <v>80</v>
      </c>
      <c r="S183" s="52" t="s">
        <v>1</v>
      </c>
      <c r="T183" s="75">
        <f t="shared" si="6"/>
        <v>17035900</v>
      </c>
      <c r="U183" s="76">
        <f t="shared" si="7"/>
        <v>17035900</v>
      </c>
      <c r="V183" s="31" t="s">
        <v>76</v>
      </c>
      <c r="W183" s="31" t="s">
        <v>81</v>
      </c>
      <c r="X183" s="77" t="s">
        <v>82</v>
      </c>
      <c r="Y183" s="32" t="s">
        <v>83</v>
      </c>
      <c r="Z183" s="33" t="s">
        <v>3</v>
      </c>
      <c r="AA183" s="30" t="s">
        <v>84</v>
      </c>
      <c r="AB183" s="78" t="s">
        <v>85</v>
      </c>
      <c r="AC183" s="31" t="s">
        <v>76</v>
      </c>
      <c r="AD183" s="31" t="s">
        <v>86</v>
      </c>
      <c r="AE183" s="79" t="s">
        <v>87</v>
      </c>
      <c r="AF183" s="79" t="s">
        <v>88</v>
      </c>
      <c r="AG183" s="79" t="s">
        <v>89</v>
      </c>
      <c r="AH183" s="79" t="s">
        <v>90</v>
      </c>
      <c r="AI183" s="79" t="s">
        <v>90</v>
      </c>
      <c r="AJ183" s="79" t="s">
        <v>90</v>
      </c>
      <c r="AK183" s="80"/>
      <c r="AL183" s="80"/>
      <c r="AM183" s="80"/>
    </row>
    <row r="184" spans="1:39" s="35" customFormat="1" ht="48" customHeight="1">
      <c r="A184" s="53"/>
      <c r="B184" s="28" t="s">
        <v>3</v>
      </c>
      <c r="C184" s="52" t="s">
        <v>159</v>
      </c>
      <c r="D184" s="52" t="s">
        <v>160</v>
      </c>
      <c r="E184" s="52" t="s">
        <v>161</v>
      </c>
      <c r="F184" s="52" t="s">
        <v>133</v>
      </c>
      <c r="G184" s="52" t="s">
        <v>398</v>
      </c>
      <c r="H184" s="47">
        <f>100000000-4804963</f>
        <v>95195037</v>
      </c>
      <c r="I184" s="52" t="s">
        <v>86</v>
      </c>
      <c r="J184" s="29" t="s">
        <v>76</v>
      </c>
      <c r="K184" s="71" t="s">
        <v>399</v>
      </c>
      <c r="L184" s="72" t="s">
        <v>276</v>
      </c>
      <c r="M184" s="52" t="s">
        <v>400</v>
      </c>
      <c r="N184" s="31">
        <v>1</v>
      </c>
      <c r="O184" s="31">
        <v>1</v>
      </c>
      <c r="P184" s="73">
        <v>12</v>
      </c>
      <c r="Q184" s="74" t="s">
        <v>79</v>
      </c>
      <c r="R184" s="74" t="s">
        <v>80</v>
      </c>
      <c r="S184" s="52" t="s">
        <v>1</v>
      </c>
      <c r="T184" s="75">
        <f t="shared" si="6"/>
        <v>95195037</v>
      </c>
      <c r="U184" s="76">
        <f t="shared" si="7"/>
        <v>95195037</v>
      </c>
      <c r="V184" s="31" t="s">
        <v>76</v>
      </c>
      <c r="W184" s="31" t="s">
        <v>81</v>
      </c>
      <c r="X184" s="77" t="s">
        <v>82</v>
      </c>
      <c r="Y184" s="32" t="s">
        <v>83</v>
      </c>
      <c r="Z184" s="33" t="s">
        <v>3</v>
      </c>
      <c r="AA184" s="30" t="s">
        <v>84</v>
      </c>
      <c r="AB184" s="78" t="s">
        <v>85</v>
      </c>
      <c r="AC184" s="31" t="s">
        <v>76</v>
      </c>
      <c r="AD184" s="31" t="s">
        <v>86</v>
      </c>
      <c r="AE184" s="79" t="s">
        <v>87</v>
      </c>
      <c r="AF184" s="79" t="s">
        <v>88</v>
      </c>
      <c r="AG184" s="79" t="s">
        <v>89</v>
      </c>
      <c r="AH184" s="79" t="s">
        <v>90</v>
      </c>
      <c r="AI184" s="79" t="s">
        <v>90</v>
      </c>
      <c r="AJ184" s="79" t="s">
        <v>90</v>
      </c>
      <c r="AK184" s="80"/>
      <c r="AL184" s="80"/>
      <c r="AM184" s="80"/>
    </row>
    <row r="185" spans="1:39" s="35" customFormat="1" ht="48" customHeight="1">
      <c r="A185" s="53"/>
      <c r="B185" s="28" t="s">
        <v>3</v>
      </c>
      <c r="C185" s="52" t="s">
        <v>159</v>
      </c>
      <c r="D185" s="52" t="s">
        <v>160</v>
      </c>
      <c r="E185" s="52" t="s">
        <v>161</v>
      </c>
      <c r="F185" s="52" t="s">
        <v>133</v>
      </c>
      <c r="G185" s="52" t="s">
        <v>401</v>
      </c>
      <c r="H185" s="47">
        <v>90000000</v>
      </c>
      <c r="I185" s="52" t="s">
        <v>86</v>
      </c>
      <c r="J185" s="29" t="s">
        <v>76</v>
      </c>
      <c r="K185" s="71" t="s">
        <v>402</v>
      </c>
      <c r="L185" s="72" t="s">
        <v>276</v>
      </c>
      <c r="M185" s="52" t="str">
        <f>G185</f>
        <v>Prestar los servicios de soporte y desarrollo para el Sistema de Gestión Documental software  Papiro Cloud en Nube</v>
      </c>
      <c r="N185" s="31">
        <v>1</v>
      </c>
      <c r="O185" s="31">
        <v>1</v>
      </c>
      <c r="P185" s="73">
        <v>12</v>
      </c>
      <c r="Q185" s="74" t="s">
        <v>79</v>
      </c>
      <c r="R185" s="74" t="s">
        <v>80</v>
      </c>
      <c r="S185" s="52" t="s">
        <v>1</v>
      </c>
      <c r="T185" s="75">
        <f t="shared" si="6"/>
        <v>90000000</v>
      </c>
      <c r="U185" s="76">
        <f>T185</f>
        <v>90000000</v>
      </c>
      <c r="V185" s="31" t="s">
        <v>76</v>
      </c>
      <c r="W185" s="31" t="s">
        <v>81</v>
      </c>
      <c r="X185" s="77" t="s">
        <v>82</v>
      </c>
      <c r="Y185" s="32" t="s">
        <v>83</v>
      </c>
      <c r="Z185" s="33" t="s">
        <v>3</v>
      </c>
      <c r="AA185" s="30" t="s">
        <v>84</v>
      </c>
      <c r="AB185" s="78" t="s">
        <v>85</v>
      </c>
      <c r="AC185" s="31" t="s">
        <v>76</v>
      </c>
      <c r="AD185" s="31" t="s">
        <v>86</v>
      </c>
      <c r="AE185" s="79" t="s">
        <v>87</v>
      </c>
      <c r="AF185" s="79" t="s">
        <v>88</v>
      </c>
      <c r="AG185" s="79" t="s">
        <v>89</v>
      </c>
      <c r="AH185" s="79" t="s">
        <v>90</v>
      </c>
      <c r="AI185" s="79" t="s">
        <v>90</v>
      </c>
      <c r="AJ185" s="79" t="s">
        <v>90</v>
      </c>
      <c r="AK185" s="80"/>
      <c r="AL185" s="80"/>
      <c r="AM185" s="80"/>
    </row>
    <row r="186" spans="1:39" s="35" customFormat="1" ht="48" customHeight="1">
      <c r="A186" s="53"/>
      <c r="B186" s="28" t="s">
        <v>3</v>
      </c>
      <c r="C186" s="52" t="s">
        <v>159</v>
      </c>
      <c r="D186" s="52" t="s">
        <v>160</v>
      </c>
      <c r="E186" s="52" t="s">
        <v>161</v>
      </c>
      <c r="F186" s="52" t="s">
        <v>133</v>
      </c>
      <c r="G186" s="52" t="s">
        <v>403</v>
      </c>
      <c r="H186" s="47">
        <v>8000000</v>
      </c>
      <c r="I186" s="52" t="s">
        <v>86</v>
      </c>
      <c r="J186" s="29" t="s">
        <v>76</v>
      </c>
      <c r="K186" s="71" t="s">
        <v>404</v>
      </c>
      <c r="L186" s="72" t="s">
        <v>276</v>
      </c>
      <c r="M186" s="52" t="str">
        <f>G186</f>
        <v>Prestar los servicios de soporte y parametrización para el sistema GLPI.</v>
      </c>
      <c r="N186" s="31">
        <v>1</v>
      </c>
      <c r="O186" s="31">
        <v>1</v>
      </c>
      <c r="P186" s="73">
        <v>12</v>
      </c>
      <c r="Q186" s="74" t="s">
        <v>79</v>
      </c>
      <c r="R186" s="74" t="s">
        <v>80</v>
      </c>
      <c r="S186" s="52" t="s">
        <v>1</v>
      </c>
      <c r="T186" s="75">
        <f t="shared" si="6"/>
        <v>8000000</v>
      </c>
      <c r="U186" s="76">
        <f t="shared" si="7"/>
        <v>8000000</v>
      </c>
      <c r="V186" s="31" t="s">
        <v>76</v>
      </c>
      <c r="W186" s="31" t="s">
        <v>81</v>
      </c>
      <c r="X186" s="77" t="s">
        <v>82</v>
      </c>
      <c r="Y186" s="32" t="s">
        <v>83</v>
      </c>
      <c r="Z186" s="33" t="s">
        <v>3</v>
      </c>
      <c r="AA186" s="30" t="s">
        <v>84</v>
      </c>
      <c r="AB186" s="78" t="s">
        <v>85</v>
      </c>
      <c r="AC186" s="31" t="s">
        <v>76</v>
      </c>
      <c r="AD186" s="31" t="s">
        <v>86</v>
      </c>
      <c r="AE186" s="79" t="s">
        <v>87</v>
      </c>
      <c r="AF186" s="79" t="s">
        <v>88</v>
      </c>
      <c r="AG186" s="79" t="s">
        <v>89</v>
      </c>
      <c r="AH186" s="79" t="s">
        <v>90</v>
      </c>
      <c r="AI186" s="79" t="s">
        <v>90</v>
      </c>
      <c r="AJ186" s="79" t="s">
        <v>90</v>
      </c>
      <c r="AK186" s="80"/>
      <c r="AL186" s="80"/>
      <c r="AM186" s="80"/>
    </row>
    <row r="187" spans="1:39" s="35" customFormat="1" ht="48" customHeight="1">
      <c r="A187" s="53"/>
      <c r="B187" s="28" t="s">
        <v>3</v>
      </c>
      <c r="C187" s="52" t="s">
        <v>159</v>
      </c>
      <c r="D187" s="52" t="s">
        <v>160</v>
      </c>
      <c r="E187" s="52" t="s">
        <v>161</v>
      </c>
      <c r="F187" s="52" t="s">
        <v>133</v>
      </c>
      <c r="G187" s="52" t="s">
        <v>405</v>
      </c>
      <c r="H187" s="47">
        <f>280000000+9132188</f>
        <v>289132188</v>
      </c>
      <c r="I187" s="52" t="s">
        <v>86</v>
      </c>
      <c r="J187" s="29" t="s">
        <v>76</v>
      </c>
      <c r="K187" s="71" t="s">
        <v>406</v>
      </c>
      <c r="L187" s="72" t="s">
        <v>276</v>
      </c>
      <c r="M187" s="52" t="str">
        <f>G187</f>
        <v>Prestar los servicios de soporte para la Plataforma Software GOOBI</v>
      </c>
      <c r="N187" s="31">
        <v>1</v>
      </c>
      <c r="O187" s="31">
        <v>1</v>
      </c>
      <c r="P187" s="73">
        <v>12</v>
      </c>
      <c r="Q187" s="74" t="s">
        <v>79</v>
      </c>
      <c r="R187" s="74" t="s">
        <v>80</v>
      </c>
      <c r="S187" s="52" t="s">
        <v>1</v>
      </c>
      <c r="T187" s="75">
        <f t="shared" si="6"/>
        <v>289132188</v>
      </c>
      <c r="U187" s="76">
        <f t="shared" si="7"/>
        <v>289132188</v>
      </c>
      <c r="V187" s="31" t="s">
        <v>76</v>
      </c>
      <c r="W187" s="31" t="s">
        <v>81</v>
      </c>
      <c r="X187" s="77" t="s">
        <v>82</v>
      </c>
      <c r="Y187" s="32" t="s">
        <v>83</v>
      </c>
      <c r="Z187" s="33" t="s">
        <v>3</v>
      </c>
      <c r="AA187" s="30" t="s">
        <v>84</v>
      </c>
      <c r="AB187" s="78" t="s">
        <v>85</v>
      </c>
      <c r="AC187" s="31" t="s">
        <v>76</v>
      </c>
      <c r="AD187" s="31" t="s">
        <v>86</v>
      </c>
      <c r="AE187" s="79" t="s">
        <v>87</v>
      </c>
      <c r="AF187" s="79" t="s">
        <v>88</v>
      </c>
      <c r="AG187" s="79" t="s">
        <v>89</v>
      </c>
      <c r="AH187" s="79" t="s">
        <v>90</v>
      </c>
      <c r="AI187" s="79" t="s">
        <v>90</v>
      </c>
      <c r="AJ187" s="79" t="s">
        <v>90</v>
      </c>
      <c r="AK187" s="80"/>
      <c r="AL187" s="80"/>
      <c r="AM187" s="80"/>
    </row>
    <row r="188" spans="1:39" s="35" customFormat="1" ht="48" customHeight="1">
      <c r="A188" s="53"/>
      <c r="B188" s="28" t="s">
        <v>3</v>
      </c>
      <c r="C188" s="52" t="s">
        <v>159</v>
      </c>
      <c r="D188" s="52" t="s">
        <v>160</v>
      </c>
      <c r="E188" s="52" t="s">
        <v>161</v>
      </c>
      <c r="F188" s="52" t="s">
        <v>133</v>
      </c>
      <c r="G188" s="52" t="s">
        <v>407</v>
      </c>
      <c r="H188" s="47">
        <v>71360165</v>
      </c>
      <c r="I188" s="52" t="s">
        <v>86</v>
      </c>
      <c r="J188" s="29" t="s">
        <v>76</v>
      </c>
      <c r="K188" s="71" t="s">
        <v>408</v>
      </c>
      <c r="L188" s="72" t="s">
        <v>276</v>
      </c>
      <c r="M188" s="52" t="str">
        <f>G188</f>
        <v>Prestar los servicios de soporte y mantenimiento para la planta telefónica de la Universidad Pedagógica Nacional</v>
      </c>
      <c r="N188" s="31">
        <v>1</v>
      </c>
      <c r="O188" s="31">
        <v>1</v>
      </c>
      <c r="P188" s="73">
        <v>12</v>
      </c>
      <c r="Q188" s="74" t="s">
        <v>79</v>
      </c>
      <c r="R188" s="74" t="s">
        <v>80</v>
      </c>
      <c r="S188" s="52" t="s">
        <v>1</v>
      </c>
      <c r="T188" s="75">
        <f t="shared" si="6"/>
        <v>71360165</v>
      </c>
      <c r="U188" s="76">
        <f t="shared" si="7"/>
        <v>71360165</v>
      </c>
      <c r="V188" s="31" t="s">
        <v>76</v>
      </c>
      <c r="W188" s="31" t="s">
        <v>81</v>
      </c>
      <c r="X188" s="77" t="s">
        <v>82</v>
      </c>
      <c r="Y188" s="32" t="s">
        <v>83</v>
      </c>
      <c r="Z188" s="33" t="s">
        <v>3</v>
      </c>
      <c r="AA188" s="30" t="s">
        <v>84</v>
      </c>
      <c r="AB188" s="78" t="s">
        <v>85</v>
      </c>
      <c r="AC188" s="31" t="s">
        <v>76</v>
      </c>
      <c r="AD188" s="31" t="s">
        <v>86</v>
      </c>
      <c r="AE188" s="79" t="s">
        <v>87</v>
      </c>
      <c r="AF188" s="79" t="s">
        <v>88</v>
      </c>
      <c r="AG188" s="79" t="s">
        <v>89</v>
      </c>
      <c r="AH188" s="79" t="s">
        <v>90</v>
      </c>
      <c r="AI188" s="79" t="s">
        <v>90</v>
      </c>
      <c r="AJ188" s="79" t="s">
        <v>90</v>
      </c>
      <c r="AK188" s="80"/>
      <c r="AL188" s="80"/>
      <c r="AM188" s="80"/>
    </row>
    <row r="189" spans="1:39" s="35" customFormat="1" ht="48" customHeight="1">
      <c r="A189" s="53"/>
      <c r="B189" s="28" t="s">
        <v>3</v>
      </c>
      <c r="C189" s="52" t="s">
        <v>159</v>
      </c>
      <c r="D189" s="52" t="s">
        <v>160</v>
      </c>
      <c r="E189" s="52" t="s">
        <v>161</v>
      </c>
      <c r="F189" s="52" t="s">
        <v>133</v>
      </c>
      <c r="G189" s="52" t="s">
        <v>409</v>
      </c>
      <c r="H189" s="47">
        <f>44617003-3631590</f>
        <v>40985413</v>
      </c>
      <c r="I189" s="52" t="s">
        <v>86</v>
      </c>
      <c r="J189" s="29" t="s">
        <v>76</v>
      </c>
      <c r="K189" s="71" t="s">
        <v>410</v>
      </c>
      <c r="L189" s="72" t="s">
        <v>276</v>
      </c>
      <c r="M189" s="52" t="s">
        <v>411</v>
      </c>
      <c r="N189" s="31">
        <v>1</v>
      </c>
      <c r="O189" s="31">
        <v>1</v>
      </c>
      <c r="P189" s="73">
        <v>12</v>
      </c>
      <c r="Q189" s="74" t="s">
        <v>79</v>
      </c>
      <c r="R189" s="74" t="s">
        <v>80</v>
      </c>
      <c r="S189" s="52" t="s">
        <v>1</v>
      </c>
      <c r="T189" s="75">
        <f t="shared" si="6"/>
        <v>40985413</v>
      </c>
      <c r="U189" s="76">
        <f t="shared" si="7"/>
        <v>40985413</v>
      </c>
      <c r="V189" s="31" t="s">
        <v>76</v>
      </c>
      <c r="W189" s="31" t="s">
        <v>81</v>
      </c>
      <c r="X189" s="77" t="s">
        <v>82</v>
      </c>
      <c r="Y189" s="32" t="s">
        <v>83</v>
      </c>
      <c r="Z189" s="33" t="s">
        <v>3</v>
      </c>
      <c r="AA189" s="30" t="s">
        <v>84</v>
      </c>
      <c r="AB189" s="78" t="s">
        <v>85</v>
      </c>
      <c r="AC189" s="31" t="s">
        <v>76</v>
      </c>
      <c r="AD189" s="31" t="s">
        <v>86</v>
      </c>
      <c r="AE189" s="79" t="s">
        <v>87</v>
      </c>
      <c r="AF189" s="79" t="s">
        <v>88</v>
      </c>
      <c r="AG189" s="79" t="s">
        <v>89</v>
      </c>
      <c r="AH189" s="79" t="s">
        <v>90</v>
      </c>
      <c r="AI189" s="79" t="s">
        <v>90</v>
      </c>
      <c r="AJ189" s="79" t="s">
        <v>90</v>
      </c>
      <c r="AK189" s="80"/>
      <c r="AL189" s="80"/>
      <c r="AM189" s="80"/>
    </row>
    <row r="190" spans="1:39" s="35" customFormat="1" ht="48" customHeight="1">
      <c r="A190" s="53"/>
      <c r="B190" s="28" t="s">
        <v>3</v>
      </c>
      <c r="C190" s="52" t="s">
        <v>159</v>
      </c>
      <c r="D190" s="52" t="s">
        <v>160</v>
      </c>
      <c r="E190" s="52" t="s">
        <v>161</v>
      </c>
      <c r="F190" s="52" t="s">
        <v>133</v>
      </c>
      <c r="G190" s="52" t="s">
        <v>412</v>
      </c>
      <c r="H190" s="47">
        <v>40000000</v>
      </c>
      <c r="I190" s="52" t="s">
        <v>86</v>
      </c>
      <c r="J190" s="29" t="s">
        <v>76</v>
      </c>
      <c r="K190" s="71" t="s">
        <v>413</v>
      </c>
      <c r="L190" s="72" t="s">
        <v>276</v>
      </c>
      <c r="M190" s="52" t="str">
        <f t="shared" ref="M190:M200" si="8">G190</f>
        <v xml:space="preserve">Prestar los servicios de operación para la facturación electrónica de venta de la Universidad Pedagógica Nacional. </v>
      </c>
      <c r="N190" s="31">
        <v>1</v>
      </c>
      <c r="O190" s="31">
        <v>1</v>
      </c>
      <c r="P190" s="73">
        <v>12</v>
      </c>
      <c r="Q190" s="74" t="s">
        <v>79</v>
      </c>
      <c r="R190" s="74" t="s">
        <v>80</v>
      </c>
      <c r="S190" s="52" t="s">
        <v>1</v>
      </c>
      <c r="T190" s="75">
        <f t="shared" si="6"/>
        <v>40000000</v>
      </c>
      <c r="U190" s="76">
        <f t="shared" si="7"/>
        <v>40000000</v>
      </c>
      <c r="V190" s="31" t="s">
        <v>76</v>
      </c>
      <c r="W190" s="31" t="s">
        <v>81</v>
      </c>
      <c r="X190" s="77" t="s">
        <v>82</v>
      </c>
      <c r="Y190" s="32" t="s">
        <v>83</v>
      </c>
      <c r="Z190" s="33" t="s">
        <v>3</v>
      </c>
      <c r="AA190" s="30" t="s">
        <v>84</v>
      </c>
      <c r="AB190" s="78" t="s">
        <v>85</v>
      </c>
      <c r="AC190" s="31" t="s">
        <v>76</v>
      </c>
      <c r="AD190" s="31" t="s">
        <v>86</v>
      </c>
      <c r="AE190" s="79" t="s">
        <v>87</v>
      </c>
      <c r="AF190" s="79" t="s">
        <v>88</v>
      </c>
      <c r="AG190" s="79" t="s">
        <v>89</v>
      </c>
      <c r="AH190" s="79" t="s">
        <v>90</v>
      </c>
      <c r="AI190" s="79" t="s">
        <v>90</v>
      </c>
      <c r="AJ190" s="79" t="s">
        <v>90</v>
      </c>
      <c r="AK190" s="80"/>
      <c r="AL190" s="80"/>
      <c r="AM190" s="80"/>
    </row>
    <row r="191" spans="1:39" s="35" customFormat="1" ht="48" customHeight="1">
      <c r="A191" s="53"/>
      <c r="B191" s="28" t="s">
        <v>3</v>
      </c>
      <c r="C191" s="52" t="s">
        <v>159</v>
      </c>
      <c r="D191" s="52" t="s">
        <v>160</v>
      </c>
      <c r="E191" s="52" t="s">
        <v>161</v>
      </c>
      <c r="F191" s="52" t="s">
        <v>133</v>
      </c>
      <c r="G191" s="52" t="s">
        <v>414</v>
      </c>
      <c r="H191" s="47">
        <f>94680000-20911696</f>
        <v>73768304</v>
      </c>
      <c r="I191" s="52" t="s">
        <v>86</v>
      </c>
      <c r="J191" s="139" t="s">
        <v>76</v>
      </c>
      <c r="K191" s="71" t="s">
        <v>415</v>
      </c>
      <c r="L191" s="72" t="s">
        <v>276</v>
      </c>
      <c r="M191" s="52" t="str">
        <f t="shared" si="8"/>
        <v xml:space="preserve">Prestar el Servicios de mantenimiento y reparación de  maquinaria y otro equipo DATACENTER </v>
      </c>
      <c r="N191" s="31">
        <v>1</v>
      </c>
      <c r="O191" s="31">
        <v>1</v>
      </c>
      <c r="P191" s="73">
        <v>12</v>
      </c>
      <c r="Q191" s="74" t="s">
        <v>79</v>
      </c>
      <c r="R191" s="74" t="s">
        <v>80</v>
      </c>
      <c r="S191" s="52" t="s">
        <v>1</v>
      </c>
      <c r="T191" s="75">
        <f t="shared" si="6"/>
        <v>73768304</v>
      </c>
      <c r="U191" s="76">
        <f>T191</f>
        <v>73768304</v>
      </c>
      <c r="V191" s="31" t="s">
        <v>76</v>
      </c>
      <c r="W191" s="31" t="s">
        <v>81</v>
      </c>
      <c r="X191" s="77" t="s">
        <v>82</v>
      </c>
      <c r="Y191" s="32" t="s">
        <v>83</v>
      </c>
      <c r="Z191" s="33" t="s">
        <v>3</v>
      </c>
      <c r="AA191" s="30" t="s">
        <v>84</v>
      </c>
      <c r="AB191" s="78" t="s">
        <v>85</v>
      </c>
      <c r="AC191" s="31" t="s">
        <v>76</v>
      </c>
      <c r="AD191" s="31" t="s">
        <v>86</v>
      </c>
      <c r="AE191" s="79" t="s">
        <v>87</v>
      </c>
      <c r="AF191" s="79" t="s">
        <v>88</v>
      </c>
      <c r="AG191" s="79" t="s">
        <v>89</v>
      </c>
      <c r="AH191" s="79" t="s">
        <v>90</v>
      </c>
      <c r="AI191" s="79" t="s">
        <v>90</v>
      </c>
      <c r="AJ191" s="79" t="s">
        <v>90</v>
      </c>
      <c r="AK191" s="80"/>
      <c r="AL191" s="80"/>
      <c r="AM191" s="80"/>
    </row>
    <row r="192" spans="1:39" s="35" customFormat="1" ht="48" customHeight="1">
      <c r="A192" s="53"/>
      <c r="B192" s="28" t="s">
        <v>27</v>
      </c>
      <c r="C192" s="52" t="s">
        <v>416</v>
      </c>
      <c r="D192" s="52" t="s">
        <v>417</v>
      </c>
      <c r="E192" s="52" t="s">
        <v>9</v>
      </c>
      <c r="F192" s="52" t="s">
        <v>133</v>
      </c>
      <c r="G192" s="52" t="s">
        <v>418</v>
      </c>
      <c r="H192" s="47">
        <v>2297568</v>
      </c>
      <c r="I192" s="52" t="s">
        <v>86</v>
      </c>
      <c r="J192" s="29" t="s">
        <v>76</v>
      </c>
      <c r="K192" s="71" t="s">
        <v>419</v>
      </c>
      <c r="L192" s="72" t="s">
        <v>420</v>
      </c>
      <c r="M192" s="52" t="str">
        <f t="shared" si="8"/>
        <v xml:space="preserve">Realizar el mantenimiento de  equipos (luces y sonido) LAE de la Facultad de Bellas Artes - UPN. </v>
      </c>
      <c r="N192" s="31">
        <v>1</v>
      </c>
      <c r="O192" s="31">
        <v>1</v>
      </c>
      <c r="P192" s="73">
        <v>11</v>
      </c>
      <c r="Q192" s="74" t="s">
        <v>79</v>
      </c>
      <c r="R192" s="74" t="s">
        <v>80</v>
      </c>
      <c r="S192" s="52" t="s">
        <v>1</v>
      </c>
      <c r="T192" s="75">
        <f t="shared" si="6"/>
        <v>2297568</v>
      </c>
      <c r="U192" s="76">
        <f t="shared" si="7"/>
        <v>2297568</v>
      </c>
      <c r="V192" s="31" t="s">
        <v>76</v>
      </c>
      <c r="W192" s="31" t="s">
        <v>81</v>
      </c>
      <c r="X192" s="77" t="s">
        <v>82</v>
      </c>
      <c r="Y192" s="32" t="s">
        <v>83</v>
      </c>
      <c r="Z192" s="33" t="s">
        <v>27</v>
      </c>
      <c r="AA192" s="30" t="s">
        <v>84</v>
      </c>
      <c r="AB192" s="78" t="s">
        <v>85</v>
      </c>
      <c r="AC192" s="31" t="s">
        <v>76</v>
      </c>
      <c r="AD192" s="31" t="s">
        <v>86</v>
      </c>
      <c r="AE192" s="79" t="s">
        <v>87</v>
      </c>
      <c r="AF192" s="79" t="s">
        <v>88</v>
      </c>
      <c r="AG192" s="79" t="s">
        <v>89</v>
      </c>
      <c r="AH192" s="79" t="s">
        <v>90</v>
      </c>
      <c r="AI192" s="79" t="s">
        <v>90</v>
      </c>
      <c r="AJ192" s="79" t="s">
        <v>90</v>
      </c>
      <c r="AK192" s="80"/>
      <c r="AL192" s="80"/>
      <c r="AM192" s="80"/>
    </row>
    <row r="193" spans="1:39" s="35" customFormat="1" ht="48" customHeight="1">
      <c r="A193" s="53"/>
      <c r="B193" s="28" t="s">
        <v>27</v>
      </c>
      <c r="C193" s="52" t="s">
        <v>416</v>
      </c>
      <c r="D193" s="52" t="s">
        <v>417</v>
      </c>
      <c r="E193" s="52" t="s">
        <v>11</v>
      </c>
      <c r="F193" s="52" t="s">
        <v>12</v>
      </c>
      <c r="G193" s="52" t="s">
        <v>421</v>
      </c>
      <c r="H193" s="47">
        <v>5786000</v>
      </c>
      <c r="I193" s="52" t="s">
        <v>86</v>
      </c>
      <c r="J193" s="29" t="s">
        <v>76</v>
      </c>
      <c r="K193" s="71" t="s">
        <v>422</v>
      </c>
      <c r="L193" s="72">
        <v>91111500</v>
      </c>
      <c r="M193" s="52" t="str">
        <f t="shared" si="8"/>
        <v>Prestar el servicio de Lavado de Vestuario LAE de la Facultad de Bellas Artes - UPN.</v>
      </c>
      <c r="N193" s="31">
        <v>1</v>
      </c>
      <c r="O193" s="31">
        <v>1</v>
      </c>
      <c r="P193" s="73">
        <v>11</v>
      </c>
      <c r="Q193" s="74" t="s">
        <v>79</v>
      </c>
      <c r="R193" s="74" t="s">
        <v>80</v>
      </c>
      <c r="S193" s="52" t="s">
        <v>14</v>
      </c>
      <c r="T193" s="75">
        <f t="shared" si="6"/>
        <v>5786000</v>
      </c>
      <c r="U193" s="76">
        <f t="shared" si="7"/>
        <v>5786000</v>
      </c>
      <c r="V193" s="31" t="s">
        <v>76</v>
      </c>
      <c r="W193" s="31" t="s">
        <v>81</v>
      </c>
      <c r="X193" s="77" t="s">
        <v>82</v>
      </c>
      <c r="Y193" s="32" t="s">
        <v>83</v>
      </c>
      <c r="Z193" s="33" t="s">
        <v>27</v>
      </c>
      <c r="AA193" s="30" t="s">
        <v>84</v>
      </c>
      <c r="AB193" s="78" t="s">
        <v>85</v>
      </c>
      <c r="AC193" s="31" t="s">
        <v>76</v>
      </c>
      <c r="AD193" s="31" t="s">
        <v>86</v>
      </c>
      <c r="AE193" s="79" t="s">
        <v>87</v>
      </c>
      <c r="AF193" s="79" t="s">
        <v>88</v>
      </c>
      <c r="AG193" s="79" t="s">
        <v>89</v>
      </c>
      <c r="AH193" s="79" t="s">
        <v>90</v>
      </c>
      <c r="AI193" s="79" t="s">
        <v>90</v>
      </c>
      <c r="AJ193" s="79" t="s">
        <v>90</v>
      </c>
      <c r="AK193" s="80"/>
      <c r="AL193" s="80"/>
      <c r="AM193" s="80"/>
    </row>
    <row r="194" spans="1:39" s="35" customFormat="1" ht="48" customHeight="1">
      <c r="A194" s="53"/>
      <c r="B194" s="28" t="s">
        <v>27</v>
      </c>
      <c r="C194" s="52" t="s">
        <v>416</v>
      </c>
      <c r="D194" s="52" t="s">
        <v>417</v>
      </c>
      <c r="E194" s="52" t="s">
        <v>9</v>
      </c>
      <c r="F194" s="52" t="s">
        <v>133</v>
      </c>
      <c r="G194" s="52" t="s">
        <v>423</v>
      </c>
      <c r="H194" s="47">
        <v>21040000</v>
      </c>
      <c r="I194" s="52" t="s">
        <v>86</v>
      </c>
      <c r="J194" s="29" t="s">
        <v>76</v>
      </c>
      <c r="K194" s="71" t="s">
        <v>424</v>
      </c>
      <c r="L194" s="72">
        <v>72154200</v>
      </c>
      <c r="M194" s="52" t="str">
        <f t="shared" si="8"/>
        <v>Prestar los servicios de mantenimiento preventivo y correctivo de los instrumentos musicales de la Facultad de Bellas Artes.</v>
      </c>
      <c r="N194" s="31">
        <v>1</v>
      </c>
      <c r="O194" s="31">
        <v>1</v>
      </c>
      <c r="P194" s="73">
        <v>11</v>
      </c>
      <c r="Q194" s="74" t="s">
        <v>79</v>
      </c>
      <c r="R194" s="74" t="s">
        <v>80</v>
      </c>
      <c r="S194" s="52" t="s">
        <v>1</v>
      </c>
      <c r="T194" s="75">
        <f t="shared" si="6"/>
        <v>21040000</v>
      </c>
      <c r="U194" s="76">
        <f t="shared" si="7"/>
        <v>21040000</v>
      </c>
      <c r="V194" s="31" t="s">
        <v>76</v>
      </c>
      <c r="W194" s="31" t="s">
        <v>81</v>
      </c>
      <c r="X194" s="77" t="s">
        <v>82</v>
      </c>
      <c r="Y194" s="32" t="s">
        <v>83</v>
      </c>
      <c r="Z194" s="33" t="s">
        <v>27</v>
      </c>
      <c r="AA194" s="30" t="s">
        <v>84</v>
      </c>
      <c r="AB194" s="78" t="s">
        <v>85</v>
      </c>
      <c r="AC194" s="31" t="s">
        <v>76</v>
      </c>
      <c r="AD194" s="31" t="s">
        <v>86</v>
      </c>
      <c r="AE194" s="79" t="s">
        <v>87</v>
      </c>
      <c r="AF194" s="79" t="s">
        <v>88</v>
      </c>
      <c r="AG194" s="79" t="s">
        <v>89</v>
      </c>
      <c r="AH194" s="79" t="s">
        <v>90</v>
      </c>
      <c r="AI194" s="79" t="s">
        <v>90</v>
      </c>
      <c r="AJ194" s="79" t="s">
        <v>90</v>
      </c>
      <c r="AK194" s="80"/>
      <c r="AL194" s="80"/>
      <c r="AM194" s="80"/>
    </row>
    <row r="195" spans="1:39" s="35" customFormat="1" ht="48" customHeight="1">
      <c r="A195" s="53"/>
      <c r="B195" s="28" t="s">
        <v>27</v>
      </c>
      <c r="C195" s="52" t="s">
        <v>416</v>
      </c>
      <c r="D195" s="52" t="s">
        <v>417</v>
      </c>
      <c r="E195" s="52" t="s">
        <v>9</v>
      </c>
      <c r="F195" s="52" t="s">
        <v>133</v>
      </c>
      <c r="G195" s="52" t="s">
        <v>425</v>
      </c>
      <c r="H195" s="47">
        <v>10000000</v>
      </c>
      <c r="I195" s="52" t="s">
        <v>86</v>
      </c>
      <c r="J195" s="29" t="s">
        <v>76</v>
      </c>
      <c r="K195" s="71" t="s">
        <v>426</v>
      </c>
      <c r="L195" s="72" t="s">
        <v>420</v>
      </c>
      <c r="M195" s="52" t="str">
        <f t="shared" si="8"/>
        <v>Prestar el servicio de mantenimiento para los equipos de laboratorios y talleres de los programas de la Facultad de Bellas Artes de la Universidad Pedagógica Nacional.</v>
      </c>
      <c r="N195" s="31">
        <v>1</v>
      </c>
      <c r="O195" s="31">
        <v>1</v>
      </c>
      <c r="P195" s="73">
        <v>11</v>
      </c>
      <c r="Q195" s="74" t="s">
        <v>79</v>
      </c>
      <c r="R195" s="74" t="s">
        <v>80</v>
      </c>
      <c r="S195" s="52" t="s">
        <v>1</v>
      </c>
      <c r="T195" s="75">
        <f t="shared" si="6"/>
        <v>10000000</v>
      </c>
      <c r="U195" s="76">
        <f t="shared" si="7"/>
        <v>10000000</v>
      </c>
      <c r="V195" s="31" t="s">
        <v>76</v>
      </c>
      <c r="W195" s="31" t="s">
        <v>81</v>
      </c>
      <c r="X195" s="77" t="s">
        <v>82</v>
      </c>
      <c r="Y195" s="32" t="s">
        <v>83</v>
      </c>
      <c r="Z195" s="33" t="s">
        <v>27</v>
      </c>
      <c r="AA195" s="30" t="s">
        <v>84</v>
      </c>
      <c r="AB195" s="78" t="s">
        <v>85</v>
      </c>
      <c r="AC195" s="31" t="s">
        <v>76</v>
      </c>
      <c r="AD195" s="31" t="s">
        <v>86</v>
      </c>
      <c r="AE195" s="79" t="s">
        <v>87</v>
      </c>
      <c r="AF195" s="79" t="s">
        <v>88</v>
      </c>
      <c r="AG195" s="79" t="s">
        <v>89</v>
      </c>
      <c r="AH195" s="79" t="s">
        <v>90</v>
      </c>
      <c r="AI195" s="79" t="s">
        <v>90</v>
      </c>
      <c r="AJ195" s="79" t="s">
        <v>90</v>
      </c>
      <c r="AK195" s="80"/>
      <c r="AL195" s="80"/>
      <c r="AM195" s="80"/>
    </row>
    <row r="196" spans="1:39" s="35" customFormat="1" ht="58.5" customHeight="1">
      <c r="A196" s="53"/>
      <c r="B196" s="28" t="s">
        <v>27</v>
      </c>
      <c r="C196" s="52" t="s">
        <v>416</v>
      </c>
      <c r="D196" s="52" t="s">
        <v>417</v>
      </c>
      <c r="E196" s="52" t="s">
        <v>9</v>
      </c>
      <c r="F196" s="52" t="s">
        <v>133</v>
      </c>
      <c r="G196" s="52" t="s">
        <v>427</v>
      </c>
      <c r="H196" s="47">
        <v>50000000</v>
      </c>
      <c r="I196" s="52" t="s">
        <v>86</v>
      </c>
      <c r="J196" s="29" t="s">
        <v>76</v>
      </c>
      <c r="K196" s="71" t="s">
        <v>428</v>
      </c>
      <c r="L196" s="72">
        <v>81141600</v>
      </c>
      <c r="M196" s="52" t="str">
        <f t="shared" si="8"/>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6" s="31">
        <v>1</v>
      </c>
      <c r="O196" s="31">
        <v>1</v>
      </c>
      <c r="P196" s="73">
        <v>11</v>
      </c>
      <c r="Q196" s="74" t="s">
        <v>79</v>
      </c>
      <c r="R196" s="74" t="s">
        <v>80</v>
      </c>
      <c r="S196" s="52" t="s">
        <v>1</v>
      </c>
      <c r="T196" s="75">
        <f t="shared" si="6"/>
        <v>50000000</v>
      </c>
      <c r="U196" s="76">
        <f t="shared" si="7"/>
        <v>50000000</v>
      </c>
      <c r="V196" s="31" t="s">
        <v>76</v>
      </c>
      <c r="W196" s="31" t="s">
        <v>81</v>
      </c>
      <c r="X196" s="77" t="s">
        <v>82</v>
      </c>
      <c r="Y196" s="32" t="s">
        <v>83</v>
      </c>
      <c r="Z196" s="33" t="s">
        <v>27</v>
      </c>
      <c r="AA196" s="30" t="s">
        <v>84</v>
      </c>
      <c r="AB196" s="78" t="s">
        <v>85</v>
      </c>
      <c r="AC196" s="31" t="s">
        <v>76</v>
      </c>
      <c r="AD196" s="31" t="s">
        <v>86</v>
      </c>
      <c r="AE196" s="79" t="s">
        <v>87</v>
      </c>
      <c r="AF196" s="79" t="s">
        <v>88</v>
      </c>
      <c r="AG196" s="79" t="s">
        <v>89</v>
      </c>
      <c r="AH196" s="79" t="s">
        <v>90</v>
      </c>
      <c r="AI196" s="79" t="s">
        <v>90</v>
      </c>
      <c r="AJ196" s="79" t="s">
        <v>90</v>
      </c>
      <c r="AK196" s="80"/>
      <c r="AL196" s="80"/>
      <c r="AM196" s="80"/>
    </row>
    <row r="197" spans="1:39" s="35" customFormat="1" ht="63.75" customHeight="1">
      <c r="A197" s="53"/>
      <c r="B197" s="28" t="s">
        <v>27</v>
      </c>
      <c r="C197" s="52" t="s">
        <v>416</v>
      </c>
      <c r="D197" s="52" t="s">
        <v>417</v>
      </c>
      <c r="E197" s="52" t="s">
        <v>26</v>
      </c>
      <c r="F197" s="52" t="s">
        <v>18</v>
      </c>
      <c r="G197" s="52" t="s">
        <v>429</v>
      </c>
      <c r="H197" s="47">
        <v>31560000</v>
      </c>
      <c r="I197" s="52" t="s">
        <v>86</v>
      </c>
      <c r="J197" s="29" t="s">
        <v>430</v>
      </c>
      <c r="K197" s="108" t="s">
        <v>431</v>
      </c>
      <c r="L197" s="72" t="s">
        <v>432</v>
      </c>
      <c r="M197" s="52" t="str">
        <f t="shared" si="8"/>
        <v>Contratar la adquisición de materiales y suministros necesarios para el desarrollo de la actividades  de la Facultad de Bellas Artes de la Universidad Pedagógica 
Nacional.</v>
      </c>
      <c r="N197" s="31">
        <v>1</v>
      </c>
      <c r="O197" s="31">
        <v>1</v>
      </c>
      <c r="P197" s="73">
        <v>11</v>
      </c>
      <c r="Q197" s="74" t="s">
        <v>79</v>
      </c>
      <c r="R197" s="74" t="s">
        <v>80</v>
      </c>
      <c r="S197" s="52" t="s">
        <v>1</v>
      </c>
      <c r="T197" s="182">
        <f>H197+H198</f>
        <v>39976000</v>
      </c>
      <c r="U197" s="183">
        <f t="shared" si="7"/>
        <v>39976000</v>
      </c>
      <c r="V197" s="31" t="s">
        <v>76</v>
      </c>
      <c r="W197" s="31" t="s">
        <v>81</v>
      </c>
      <c r="X197" s="77" t="s">
        <v>82</v>
      </c>
      <c r="Y197" s="32" t="s">
        <v>83</v>
      </c>
      <c r="Z197" s="33" t="s">
        <v>27</v>
      </c>
      <c r="AA197" s="30" t="s">
        <v>84</v>
      </c>
      <c r="AB197" s="78" t="s">
        <v>85</v>
      </c>
      <c r="AC197" s="31" t="s">
        <v>76</v>
      </c>
      <c r="AD197" s="31" t="s">
        <v>86</v>
      </c>
      <c r="AE197" s="79" t="s">
        <v>87</v>
      </c>
      <c r="AF197" s="79" t="s">
        <v>88</v>
      </c>
      <c r="AG197" s="79" t="s">
        <v>89</v>
      </c>
      <c r="AH197" s="79" t="s">
        <v>90</v>
      </c>
      <c r="AI197" s="79" t="s">
        <v>90</v>
      </c>
      <c r="AJ197" s="79" t="s">
        <v>90</v>
      </c>
      <c r="AK197" s="80"/>
      <c r="AL197" s="80"/>
      <c r="AM197" s="80"/>
    </row>
    <row r="198" spans="1:39" s="35" customFormat="1" ht="57" customHeight="1">
      <c r="A198" s="53"/>
      <c r="B198" s="28" t="s">
        <v>27</v>
      </c>
      <c r="C198" s="52" t="s">
        <v>416</v>
      </c>
      <c r="D198" s="52" t="s">
        <v>417</v>
      </c>
      <c r="E198" s="52" t="s">
        <v>129</v>
      </c>
      <c r="F198" s="52" t="s">
        <v>130</v>
      </c>
      <c r="G198" s="52" t="s">
        <v>429</v>
      </c>
      <c r="H198" s="47">
        <v>8416000</v>
      </c>
      <c r="I198" s="52" t="s">
        <v>86</v>
      </c>
      <c r="J198" s="29" t="s">
        <v>430</v>
      </c>
      <c r="K198" s="108" t="s">
        <v>431</v>
      </c>
      <c r="L198" s="72" t="s">
        <v>433</v>
      </c>
      <c r="M198" s="52" t="str">
        <f t="shared" si="8"/>
        <v>Contratar la adquisición de materiales y suministros necesarios para el desarrollo de la actividades  de la Facultad de Bellas Artes de la Universidad Pedagógica 
Nacional.</v>
      </c>
      <c r="N198" s="31">
        <v>1</v>
      </c>
      <c r="O198" s="31">
        <v>1</v>
      </c>
      <c r="P198" s="73">
        <v>11</v>
      </c>
      <c r="Q198" s="74" t="s">
        <v>79</v>
      </c>
      <c r="R198" s="74" t="s">
        <v>80</v>
      </c>
      <c r="S198" s="52" t="s">
        <v>1</v>
      </c>
      <c r="T198" s="182"/>
      <c r="U198" s="183"/>
      <c r="V198" s="31" t="s">
        <v>76</v>
      </c>
      <c r="W198" s="31" t="s">
        <v>81</v>
      </c>
      <c r="X198" s="77" t="s">
        <v>82</v>
      </c>
      <c r="Y198" s="32" t="s">
        <v>83</v>
      </c>
      <c r="Z198" s="33" t="s">
        <v>27</v>
      </c>
      <c r="AA198" s="30" t="s">
        <v>84</v>
      </c>
      <c r="AB198" s="78" t="s">
        <v>85</v>
      </c>
      <c r="AC198" s="31" t="s">
        <v>76</v>
      </c>
      <c r="AD198" s="31" t="s">
        <v>86</v>
      </c>
      <c r="AE198" s="79" t="s">
        <v>87</v>
      </c>
      <c r="AF198" s="79" t="s">
        <v>88</v>
      </c>
      <c r="AG198" s="79" t="s">
        <v>89</v>
      </c>
      <c r="AH198" s="79" t="s">
        <v>90</v>
      </c>
      <c r="AI198" s="79" t="s">
        <v>90</v>
      </c>
      <c r="AJ198" s="79" t="s">
        <v>90</v>
      </c>
      <c r="AK198" s="80"/>
      <c r="AL198" s="80"/>
      <c r="AM198" s="80"/>
    </row>
    <row r="199" spans="1:39" s="8" customFormat="1" ht="57.75" customHeight="1">
      <c r="A199" s="53"/>
      <c r="B199" s="28" t="s">
        <v>3</v>
      </c>
      <c r="C199" s="52" t="s">
        <v>142</v>
      </c>
      <c r="D199" s="52" t="s">
        <v>72</v>
      </c>
      <c r="E199" s="52" t="s">
        <v>9</v>
      </c>
      <c r="F199" s="52" t="s">
        <v>133</v>
      </c>
      <c r="G199" s="52" t="s">
        <v>434</v>
      </c>
      <c r="H199" s="47">
        <v>39730334</v>
      </c>
      <c r="I199" s="52" t="s">
        <v>86</v>
      </c>
      <c r="J199" s="29" t="s">
        <v>76</v>
      </c>
      <c r="K199" s="71" t="s">
        <v>435</v>
      </c>
      <c r="L199" s="72" t="s">
        <v>276</v>
      </c>
      <c r="M199" s="52" t="str">
        <f t="shared" si="8"/>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199" s="31">
        <v>1</v>
      </c>
      <c r="O199" s="31">
        <v>1</v>
      </c>
      <c r="P199" s="73">
        <v>11</v>
      </c>
      <c r="Q199" s="74" t="s">
        <v>79</v>
      </c>
      <c r="R199" s="74" t="s">
        <v>80</v>
      </c>
      <c r="S199" s="81" t="s">
        <v>158</v>
      </c>
      <c r="T199" s="75">
        <f>H199</f>
        <v>39730334</v>
      </c>
      <c r="U199" s="76">
        <f>T199</f>
        <v>39730334</v>
      </c>
      <c r="V199" s="31" t="s">
        <v>76</v>
      </c>
      <c r="W199" s="31" t="s">
        <v>81</v>
      </c>
      <c r="X199" s="77" t="s">
        <v>82</v>
      </c>
      <c r="Y199" s="32" t="s">
        <v>83</v>
      </c>
      <c r="Z199" s="33" t="s">
        <v>3</v>
      </c>
      <c r="AA199" s="30" t="s">
        <v>84</v>
      </c>
      <c r="AB199" s="78" t="s">
        <v>85</v>
      </c>
      <c r="AC199" s="31" t="s">
        <v>76</v>
      </c>
      <c r="AD199" s="31" t="s">
        <v>86</v>
      </c>
      <c r="AE199" s="79" t="s">
        <v>87</v>
      </c>
      <c r="AF199" s="79" t="s">
        <v>88</v>
      </c>
      <c r="AG199" s="79" t="s">
        <v>89</v>
      </c>
      <c r="AH199" s="79" t="s">
        <v>90</v>
      </c>
      <c r="AI199" s="79" t="s">
        <v>90</v>
      </c>
      <c r="AJ199" s="79" t="s">
        <v>90</v>
      </c>
    </row>
    <row r="200" spans="1:39" s="35" customFormat="1" ht="48" customHeight="1">
      <c r="A200" s="53"/>
      <c r="B200" s="28" t="s">
        <v>27</v>
      </c>
      <c r="C200" s="52" t="s">
        <v>436</v>
      </c>
      <c r="D200" s="52" t="s">
        <v>437</v>
      </c>
      <c r="E200" s="52" t="s">
        <v>26</v>
      </c>
      <c r="F200" s="52" t="s">
        <v>18</v>
      </c>
      <c r="G200" s="52" t="s">
        <v>438</v>
      </c>
      <c r="H200" s="47">
        <v>17675800</v>
      </c>
      <c r="I200" s="52" t="s">
        <v>86</v>
      </c>
      <c r="J200" s="29" t="s">
        <v>76</v>
      </c>
      <c r="K200" s="108" t="s">
        <v>439</v>
      </c>
      <c r="L200" s="167" t="s">
        <v>440</v>
      </c>
      <c r="M200" s="181" t="str">
        <f t="shared" si="8"/>
        <v>Suministrar materiales y reactivos para el Laboratorio del Departamento de Química de la Universidad Pedagógica Nacional.</v>
      </c>
      <c r="N200" s="31">
        <v>1</v>
      </c>
      <c r="O200" s="31">
        <v>1</v>
      </c>
      <c r="P200" s="73">
        <v>11</v>
      </c>
      <c r="Q200" s="74" t="s">
        <v>79</v>
      </c>
      <c r="R200" s="74" t="s">
        <v>80</v>
      </c>
      <c r="S200" s="81" t="s">
        <v>1</v>
      </c>
      <c r="T200" s="182">
        <f>H200+H201+H202</f>
        <v>24331800</v>
      </c>
      <c r="U200" s="183">
        <f>T200</f>
        <v>24331800</v>
      </c>
      <c r="V200" s="31" t="s">
        <v>76</v>
      </c>
      <c r="W200" s="31" t="s">
        <v>81</v>
      </c>
      <c r="X200" s="77" t="s">
        <v>82</v>
      </c>
      <c r="Y200" s="32" t="s">
        <v>83</v>
      </c>
      <c r="Z200" s="33" t="s">
        <v>27</v>
      </c>
      <c r="AA200" s="30" t="s">
        <v>84</v>
      </c>
      <c r="AB200" s="78" t="s">
        <v>85</v>
      </c>
      <c r="AC200" s="31" t="s">
        <v>76</v>
      </c>
      <c r="AD200" s="31" t="s">
        <v>86</v>
      </c>
      <c r="AE200" s="79" t="s">
        <v>87</v>
      </c>
      <c r="AF200" s="79" t="s">
        <v>88</v>
      </c>
      <c r="AG200" s="79" t="s">
        <v>89</v>
      </c>
      <c r="AH200" s="79" t="s">
        <v>90</v>
      </c>
      <c r="AI200" s="79" t="s">
        <v>90</v>
      </c>
      <c r="AJ200" s="79" t="s">
        <v>90</v>
      </c>
      <c r="AK200" s="80"/>
      <c r="AL200" s="80"/>
      <c r="AM200" s="80"/>
    </row>
    <row r="201" spans="1:39" s="35" customFormat="1" ht="48" customHeight="1">
      <c r="A201" s="53"/>
      <c r="B201" s="28" t="s">
        <v>27</v>
      </c>
      <c r="C201" s="52" t="s">
        <v>436</v>
      </c>
      <c r="D201" s="52" t="s">
        <v>437</v>
      </c>
      <c r="E201" s="52" t="s">
        <v>129</v>
      </c>
      <c r="F201" s="52" t="s">
        <v>130</v>
      </c>
      <c r="G201" s="52" t="s">
        <v>438</v>
      </c>
      <c r="H201" s="47">
        <v>4756000</v>
      </c>
      <c r="I201" s="52" t="s">
        <v>86</v>
      </c>
      <c r="J201" s="29" t="s">
        <v>76</v>
      </c>
      <c r="K201" s="108" t="s">
        <v>439</v>
      </c>
      <c r="L201" s="168"/>
      <c r="M201" s="181"/>
      <c r="N201" s="31">
        <v>1</v>
      </c>
      <c r="O201" s="31">
        <v>1</v>
      </c>
      <c r="P201" s="73">
        <v>11</v>
      </c>
      <c r="Q201" s="74" t="s">
        <v>79</v>
      </c>
      <c r="R201" s="74" t="s">
        <v>80</v>
      </c>
      <c r="S201" s="81" t="s">
        <v>1</v>
      </c>
      <c r="T201" s="182"/>
      <c r="U201" s="183"/>
      <c r="V201" s="31" t="s">
        <v>76</v>
      </c>
      <c r="W201" s="31" t="s">
        <v>81</v>
      </c>
      <c r="X201" s="77" t="s">
        <v>82</v>
      </c>
      <c r="Y201" s="32" t="s">
        <v>83</v>
      </c>
      <c r="Z201" s="33" t="s">
        <v>27</v>
      </c>
      <c r="AA201" s="30" t="s">
        <v>84</v>
      </c>
      <c r="AB201" s="78" t="s">
        <v>85</v>
      </c>
      <c r="AC201" s="31" t="s">
        <v>76</v>
      </c>
      <c r="AD201" s="31" t="s">
        <v>86</v>
      </c>
      <c r="AE201" s="79" t="s">
        <v>87</v>
      </c>
      <c r="AF201" s="79" t="s">
        <v>88</v>
      </c>
      <c r="AG201" s="79" t="s">
        <v>89</v>
      </c>
      <c r="AH201" s="79" t="s">
        <v>90</v>
      </c>
      <c r="AI201" s="79" t="s">
        <v>90</v>
      </c>
      <c r="AJ201" s="79" t="s">
        <v>90</v>
      </c>
      <c r="AK201" s="80"/>
      <c r="AL201" s="80"/>
      <c r="AM201" s="80"/>
    </row>
    <row r="202" spans="1:39" s="35" customFormat="1" ht="48" customHeight="1">
      <c r="A202" s="53"/>
      <c r="B202" s="28" t="s">
        <v>27</v>
      </c>
      <c r="C202" s="52" t="s">
        <v>436</v>
      </c>
      <c r="D202" s="52" t="s">
        <v>437</v>
      </c>
      <c r="E202" s="37" t="s">
        <v>441</v>
      </c>
      <c r="F202" s="52" t="s">
        <v>442</v>
      </c>
      <c r="G202" s="52" t="s">
        <v>438</v>
      </c>
      <c r="H202" s="85">
        <v>1900000</v>
      </c>
      <c r="I202" s="52" t="s">
        <v>86</v>
      </c>
      <c r="J202" s="29" t="s">
        <v>76</v>
      </c>
      <c r="K202" s="108" t="s">
        <v>439</v>
      </c>
      <c r="L202" s="169"/>
      <c r="M202" s="181"/>
      <c r="N202" s="31">
        <v>1</v>
      </c>
      <c r="O202" s="31">
        <v>1</v>
      </c>
      <c r="P202" s="73">
        <v>11</v>
      </c>
      <c r="Q202" s="74" t="s">
        <v>79</v>
      </c>
      <c r="R202" s="74" t="s">
        <v>80</v>
      </c>
      <c r="S202" s="81" t="s">
        <v>1</v>
      </c>
      <c r="T202" s="182"/>
      <c r="U202" s="183"/>
      <c r="V202" s="31"/>
      <c r="W202" s="31"/>
      <c r="X202" s="77" t="s">
        <v>82</v>
      </c>
      <c r="Y202" s="32"/>
      <c r="Z202" s="33" t="s">
        <v>27</v>
      </c>
      <c r="AA202" s="30"/>
      <c r="AB202" s="78"/>
      <c r="AC202" s="31"/>
      <c r="AD202" s="31"/>
      <c r="AE202" s="79"/>
      <c r="AF202" s="79"/>
      <c r="AG202" s="79"/>
      <c r="AH202" s="79"/>
      <c r="AI202" s="79"/>
      <c r="AJ202" s="79"/>
      <c r="AK202" s="80"/>
      <c r="AL202" s="80"/>
      <c r="AM202" s="80"/>
    </row>
    <row r="203" spans="1:39" s="35" customFormat="1" ht="48" customHeight="1">
      <c r="A203" s="53"/>
      <c r="B203" s="28" t="s">
        <v>27</v>
      </c>
      <c r="C203" s="52" t="s">
        <v>436</v>
      </c>
      <c r="D203" s="52" t="s">
        <v>437</v>
      </c>
      <c r="E203" s="52" t="s">
        <v>26</v>
      </c>
      <c r="F203" s="52" t="s">
        <v>18</v>
      </c>
      <c r="G203" s="52" t="s">
        <v>443</v>
      </c>
      <c r="H203" s="47">
        <v>17597547</v>
      </c>
      <c r="I203" s="52" t="s">
        <v>86</v>
      </c>
      <c r="J203" s="29" t="s">
        <v>76</v>
      </c>
      <c r="K203" s="108" t="s">
        <v>444</v>
      </c>
      <c r="L203" s="167" t="s">
        <v>440</v>
      </c>
      <c r="M203" s="181" t="str">
        <f>G203</f>
        <v>Suministrar materiales y reactivos para Laboratorio Bioclinico del Departamento de Biología de la Universidad Pedagógica Nacional.</v>
      </c>
      <c r="N203" s="31">
        <v>1</v>
      </c>
      <c r="O203" s="31">
        <v>1</v>
      </c>
      <c r="P203" s="73">
        <v>11</v>
      </c>
      <c r="Q203" s="74" t="s">
        <v>79</v>
      </c>
      <c r="R203" s="74" t="s">
        <v>80</v>
      </c>
      <c r="S203" s="81" t="s">
        <v>1</v>
      </c>
      <c r="T203" s="182">
        <f>H203+H204+H205</f>
        <v>19668266</v>
      </c>
      <c r="U203" s="183">
        <f>T203</f>
        <v>19668266</v>
      </c>
      <c r="V203" s="31" t="s">
        <v>76</v>
      </c>
      <c r="W203" s="31" t="s">
        <v>81</v>
      </c>
      <c r="X203" s="77" t="s">
        <v>82</v>
      </c>
      <c r="Y203" s="32" t="s">
        <v>83</v>
      </c>
      <c r="Z203" s="33" t="s">
        <v>27</v>
      </c>
      <c r="AA203" s="30" t="s">
        <v>84</v>
      </c>
      <c r="AB203" s="78" t="s">
        <v>85</v>
      </c>
      <c r="AC203" s="31" t="s">
        <v>76</v>
      </c>
      <c r="AD203" s="31" t="s">
        <v>86</v>
      </c>
      <c r="AE203" s="79" t="s">
        <v>87</v>
      </c>
      <c r="AF203" s="79" t="s">
        <v>88</v>
      </c>
      <c r="AG203" s="79" t="s">
        <v>89</v>
      </c>
      <c r="AH203" s="79" t="s">
        <v>90</v>
      </c>
      <c r="AI203" s="79" t="s">
        <v>90</v>
      </c>
      <c r="AJ203" s="79" t="s">
        <v>90</v>
      </c>
      <c r="AK203" s="80"/>
      <c r="AL203" s="80"/>
      <c r="AM203" s="80"/>
    </row>
    <row r="204" spans="1:39" s="35" customFormat="1" ht="48" customHeight="1">
      <c r="A204" s="53"/>
      <c r="B204" s="28" t="s">
        <v>27</v>
      </c>
      <c r="C204" s="52" t="s">
        <v>436</v>
      </c>
      <c r="D204" s="52" t="s">
        <v>437</v>
      </c>
      <c r="E204" s="52" t="s">
        <v>129</v>
      </c>
      <c r="F204" s="52" t="s">
        <v>130</v>
      </c>
      <c r="G204" s="52" t="s">
        <v>443</v>
      </c>
      <c r="H204" s="47">
        <v>1413720</v>
      </c>
      <c r="I204" s="52" t="s">
        <v>86</v>
      </c>
      <c r="J204" s="29" t="s">
        <v>76</v>
      </c>
      <c r="K204" s="108" t="s">
        <v>444</v>
      </c>
      <c r="L204" s="168"/>
      <c r="M204" s="181"/>
      <c r="N204" s="31">
        <v>1</v>
      </c>
      <c r="O204" s="31">
        <v>1</v>
      </c>
      <c r="P204" s="73">
        <v>11</v>
      </c>
      <c r="Q204" s="74" t="s">
        <v>79</v>
      </c>
      <c r="R204" s="74" t="s">
        <v>80</v>
      </c>
      <c r="S204" s="81" t="s">
        <v>1</v>
      </c>
      <c r="T204" s="182"/>
      <c r="U204" s="183"/>
      <c r="V204" s="31" t="s">
        <v>76</v>
      </c>
      <c r="W204" s="31" t="s">
        <v>81</v>
      </c>
      <c r="X204" s="77" t="s">
        <v>82</v>
      </c>
      <c r="Y204" s="32" t="s">
        <v>83</v>
      </c>
      <c r="Z204" s="33" t="s">
        <v>27</v>
      </c>
      <c r="AA204" s="30" t="s">
        <v>84</v>
      </c>
      <c r="AB204" s="78" t="s">
        <v>85</v>
      </c>
      <c r="AC204" s="31" t="s">
        <v>76</v>
      </c>
      <c r="AD204" s="31" t="s">
        <v>86</v>
      </c>
      <c r="AE204" s="79" t="s">
        <v>87</v>
      </c>
      <c r="AF204" s="79" t="s">
        <v>88</v>
      </c>
      <c r="AG204" s="79" t="s">
        <v>89</v>
      </c>
      <c r="AH204" s="79" t="s">
        <v>90</v>
      </c>
      <c r="AI204" s="79" t="s">
        <v>90</v>
      </c>
      <c r="AJ204" s="79" t="s">
        <v>90</v>
      </c>
      <c r="AK204" s="80"/>
      <c r="AL204" s="80"/>
      <c r="AM204" s="80"/>
    </row>
    <row r="205" spans="1:39" s="35" customFormat="1" ht="48" customHeight="1">
      <c r="A205" s="53"/>
      <c r="B205" s="28" t="s">
        <v>27</v>
      </c>
      <c r="C205" s="52" t="s">
        <v>436</v>
      </c>
      <c r="D205" s="52" t="s">
        <v>437</v>
      </c>
      <c r="E205" s="52" t="s">
        <v>125</v>
      </c>
      <c r="F205" s="52" t="s">
        <v>445</v>
      </c>
      <c r="G205" s="52" t="s">
        <v>443</v>
      </c>
      <c r="H205" s="47">
        <v>656999</v>
      </c>
      <c r="I205" s="52" t="s">
        <v>86</v>
      </c>
      <c r="J205" s="29" t="s">
        <v>76</v>
      </c>
      <c r="K205" s="108" t="s">
        <v>444</v>
      </c>
      <c r="L205" s="169"/>
      <c r="M205" s="181"/>
      <c r="N205" s="31">
        <v>1</v>
      </c>
      <c r="O205" s="31">
        <v>1</v>
      </c>
      <c r="P205" s="73">
        <v>11</v>
      </c>
      <c r="Q205" s="74" t="s">
        <v>79</v>
      </c>
      <c r="R205" s="74" t="s">
        <v>80</v>
      </c>
      <c r="S205" s="81" t="s">
        <v>1</v>
      </c>
      <c r="T205" s="182"/>
      <c r="U205" s="183"/>
      <c r="V205" s="31" t="s">
        <v>76</v>
      </c>
      <c r="W205" s="31" t="s">
        <v>81</v>
      </c>
      <c r="X205" s="77" t="s">
        <v>82</v>
      </c>
      <c r="Y205" s="32" t="s">
        <v>83</v>
      </c>
      <c r="Z205" s="33" t="s">
        <v>27</v>
      </c>
      <c r="AA205" s="30" t="s">
        <v>84</v>
      </c>
      <c r="AB205" s="78" t="s">
        <v>85</v>
      </c>
      <c r="AC205" s="31" t="s">
        <v>76</v>
      </c>
      <c r="AD205" s="31" t="s">
        <v>86</v>
      </c>
      <c r="AE205" s="79" t="s">
        <v>87</v>
      </c>
      <c r="AF205" s="79" t="s">
        <v>88</v>
      </c>
      <c r="AG205" s="79" t="s">
        <v>89</v>
      </c>
      <c r="AH205" s="79" t="s">
        <v>90</v>
      </c>
      <c r="AI205" s="79" t="s">
        <v>90</v>
      </c>
      <c r="AJ205" s="79" t="s">
        <v>90</v>
      </c>
      <c r="AK205" s="80"/>
      <c r="AL205" s="80"/>
      <c r="AM205" s="80"/>
    </row>
    <row r="206" spans="1:39" s="35" customFormat="1" ht="48" customHeight="1">
      <c r="A206" s="53"/>
      <c r="B206" s="28" t="s">
        <v>27</v>
      </c>
      <c r="C206" s="52" t="s">
        <v>436</v>
      </c>
      <c r="D206" s="52" t="s">
        <v>437</v>
      </c>
      <c r="E206" s="52" t="s">
        <v>26</v>
      </c>
      <c r="F206" s="52" t="s">
        <v>18</v>
      </c>
      <c r="G206" s="52" t="s">
        <v>446</v>
      </c>
      <c r="H206" s="47">
        <v>3352005</v>
      </c>
      <c r="I206" s="52" t="s">
        <v>86</v>
      </c>
      <c r="J206" s="29" t="s">
        <v>76</v>
      </c>
      <c r="K206" s="108" t="s">
        <v>447</v>
      </c>
      <c r="L206" s="167" t="s">
        <v>440</v>
      </c>
      <c r="M206" s="181" t="str">
        <f>G206</f>
        <v>Suministrar materiales para el Departamento de Matemáticas de la Universidad Pedagógica Nacional.</v>
      </c>
      <c r="N206" s="31">
        <v>1</v>
      </c>
      <c r="O206" s="31">
        <v>1</v>
      </c>
      <c r="P206" s="73">
        <v>11</v>
      </c>
      <c r="Q206" s="74" t="s">
        <v>79</v>
      </c>
      <c r="R206" s="74" t="s">
        <v>80</v>
      </c>
      <c r="S206" s="81" t="s">
        <v>1</v>
      </c>
      <c r="T206" s="182">
        <f>H206+H207</f>
        <v>5387005</v>
      </c>
      <c r="U206" s="183">
        <f>T206</f>
        <v>5387005</v>
      </c>
      <c r="V206" s="31" t="s">
        <v>76</v>
      </c>
      <c r="W206" s="31" t="s">
        <v>81</v>
      </c>
      <c r="X206" s="77" t="s">
        <v>82</v>
      </c>
      <c r="Y206" s="32" t="s">
        <v>83</v>
      </c>
      <c r="Z206" s="33" t="s">
        <v>27</v>
      </c>
      <c r="AA206" s="30" t="s">
        <v>84</v>
      </c>
      <c r="AB206" s="78" t="s">
        <v>85</v>
      </c>
      <c r="AC206" s="31" t="s">
        <v>76</v>
      </c>
      <c r="AD206" s="31" t="s">
        <v>86</v>
      </c>
      <c r="AE206" s="79" t="s">
        <v>87</v>
      </c>
      <c r="AF206" s="79" t="s">
        <v>88</v>
      </c>
      <c r="AG206" s="79" t="s">
        <v>89</v>
      </c>
      <c r="AH206" s="79" t="s">
        <v>90</v>
      </c>
      <c r="AI206" s="79" t="s">
        <v>90</v>
      </c>
      <c r="AJ206" s="79" t="s">
        <v>90</v>
      </c>
      <c r="AK206" s="80"/>
      <c r="AL206" s="80"/>
      <c r="AM206" s="80"/>
    </row>
    <row r="207" spans="1:39" s="35" customFormat="1" ht="48" customHeight="1">
      <c r="A207" s="53"/>
      <c r="B207" s="28" t="s">
        <v>27</v>
      </c>
      <c r="C207" s="52" t="s">
        <v>436</v>
      </c>
      <c r="D207" s="52" t="s">
        <v>437</v>
      </c>
      <c r="E207" s="52" t="s">
        <v>129</v>
      </c>
      <c r="F207" s="52" t="s">
        <v>130</v>
      </c>
      <c r="G207" s="52" t="s">
        <v>446</v>
      </c>
      <c r="H207" s="47">
        <v>2035000</v>
      </c>
      <c r="I207" s="52" t="s">
        <v>86</v>
      </c>
      <c r="J207" s="29" t="s">
        <v>76</v>
      </c>
      <c r="K207" s="108" t="s">
        <v>447</v>
      </c>
      <c r="L207" s="169"/>
      <c r="M207" s="181"/>
      <c r="N207" s="31">
        <v>1</v>
      </c>
      <c r="O207" s="31">
        <v>1</v>
      </c>
      <c r="P207" s="73">
        <v>11</v>
      </c>
      <c r="Q207" s="74" t="s">
        <v>79</v>
      </c>
      <c r="R207" s="74" t="s">
        <v>80</v>
      </c>
      <c r="S207" s="81" t="s">
        <v>1</v>
      </c>
      <c r="T207" s="182"/>
      <c r="U207" s="183"/>
      <c r="V207" s="31" t="s">
        <v>76</v>
      </c>
      <c r="W207" s="31" t="s">
        <v>81</v>
      </c>
      <c r="X207" s="77" t="s">
        <v>82</v>
      </c>
      <c r="Y207" s="32" t="s">
        <v>83</v>
      </c>
      <c r="Z207" s="33" t="s">
        <v>27</v>
      </c>
      <c r="AA207" s="30" t="s">
        <v>84</v>
      </c>
      <c r="AB207" s="78" t="s">
        <v>85</v>
      </c>
      <c r="AC207" s="31" t="s">
        <v>76</v>
      </c>
      <c r="AD207" s="31" t="s">
        <v>86</v>
      </c>
      <c r="AE207" s="79" t="s">
        <v>87</v>
      </c>
      <c r="AF207" s="79" t="s">
        <v>88</v>
      </c>
      <c r="AG207" s="79" t="s">
        <v>89</v>
      </c>
      <c r="AH207" s="79" t="s">
        <v>90</v>
      </c>
      <c r="AI207" s="79" t="s">
        <v>90</v>
      </c>
      <c r="AJ207" s="79" t="s">
        <v>90</v>
      </c>
      <c r="AK207" s="80"/>
      <c r="AL207" s="80"/>
      <c r="AM207" s="80"/>
    </row>
    <row r="208" spans="1:39" s="35" customFormat="1" ht="48" customHeight="1">
      <c r="A208" s="53"/>
      <c r="B208" s="28" t="s">
        <v>27</v>
      </c>
      <c r="C208" s="52" t="s">
        <v>436</v>
      </c>
      <c r="D208" s="52" t="s">
        <v>437</v>
      </c>
      <c r="E208" s="52" t="s">
        <v>9</v>
      </c>
      <c r="F208" s="52" t="s">
        <v>133</v>
      </c>
      <c r="G208" s="52" t="s">
        <v>448</v>
      </c>
      <c r="H208" s="47">
        <v>13000000</v>
      </c>
      <c r="I208" s="52" t="s">
        <v>86</v>
      </c>
      <c r="J208" s="29" t="s">
        <v>76</v>
      </c>
      <c r="K208" s="71" t="s">
        <v>449</v>
      </c>
      <c r="L208" s="72" t="s">
        <v>450</v>
      </c>
      <c r="M208" s="52" t="str">
        <f>G208</f>
        <v>Prestar el servicio de mantenimiento para los equipos del  Laboratorio del Departamento de Física de la Universidad Pedagógica Nacional.</v>
      </c>
      <c r="N208" s="31">
        <v>1</v>
      </c>
      <c r="O208" s="31">
        <v>1</v>
      </c>
      <c r="P208" s="73">
        <v>11</v>
      </c>
      <c r="Q208" s="74" t="s">
        <v>79</v>
      </c>
      <c r="R208" s="74" t="s">
        <v>80</v>
      </c>
      <c r="S208" s="81" t="s">
        <v>1</v>
      </c>
      <c r="T208" s="75">
        <f>H208</f>
        <v>13000000</v>
      </c>
      <c r="U208" s="76">
        <f>T208</f>
        <v>13000000</v>
      </c>
      <c r="V208" s="31" t="s">
        <v>76</v>
      </c>
      <c r="W208" s="31" t="s">
        <v>81</v>
      </c>
      <c r="X208" s="77" t="s">
        <v>82</v>
      </c>
      <c r="Y208" s="32" t="s">
        <v>83</v>
      </c>
      <c r="Z208" s="33" t="s">
        <v>27</v>
      </c>
      <c r="AA208" s="30" t="s">
        <v>84</v>
      </c>
      <c r="AB208" s="78" t="s">
        <v>85</v>
      </c>
      <c r="AC208" s="31" t="s">
        <v>76</v>
      </c>
      <c r="AD208" s="31" t="s">
        <v>86</v>
      </c>
      <c r="AE208" s="79" t="s">
        <v>87</v>
      </c>
      <c r="AF208" s="79" t="s">
        <v>88</v>
      </c>
      <c r="AG208" s="79" t="s">
        <v>89</v>
      </c>
      <c r="AH208" s="79" t="s">
        <v>90</v>
      </c>
      <c r="AI208" s="79" t="s">
        <v>90</v>
      </c>
      <c r="AJ208" s="79" t="s">
        <v>90</v>
      </c>
      <c r="AK208" s="80"/>
      <c r="AL208" s="80"/>
      <c r="AM208" s="80"/>
    </row>
    <row r="209" spans="1:39" s="35" customFormat="1" ht="48" customHeight="1">
      <c r="A209" s="53"/>
      <c r="B209" s="28" t="s">
        <v>3</v>
      </c>
      <c r="C209" s="52" t="s">
        <v>451</v>
      </c>
      <c r="D209" s="52" t="s">
        <v>128</v>
      </c>
      <c r="E209" s="52" t="s">
        <v>129</v>
      </c>
      <c r="F209" s="52" t="s">
        <v>130</v>
      </c>
      <c r="G209" s="52" t="s">
        <v>452</v>
      </c>
      <c r="H209" s="47">
        <v>4263600</v>
      </c>
      <c r="I209" s="52" t="s">
        <v>86</v>
      </c>
      <c r="J209" s="29" t="s">
        <v>76</v>
      </c>
      <c r="K209" s="108" t="s">
        <v>453</v>
      </c>
      <c r="L209" s="167" t="s">
        <v>454</v>
      </c>
      <c r="M209" s="181" t="str">
        <f>G209</f>
        <v>Suministrar los elementos de limpieza y cafetería requeridos para los restaurantes y cafeterías de la Universidad Pedagógica Nacional</v>
      </c>
      <c r="N209" s="31">
        <v>1</v>
      </c>
      <c r="O209" s="31">
        <v>1</v>
      </c>
      <c r="P209" s="73">
        <v>11</v>
      </c>
      <c r="Q209" s="74" t="s">
        <v>79</v>
      </c>
      <c r="R209" s="74" t="s">
        <v>80</v>
      </c>
      <c r="S209" s="52" t="s">
        <v>1</v>
      </c>
      <c r="T209" s="182">
        <f>H209+H210</f>
        <v>92902590</v>
      </c>
      <c r="U209" s="183">
        <f>T209</f>
        <v>92902590</v>
      </c>
      <c r="V209" s="31" t="s">
        <v>76</v>
      </c>
      <c r="W209" s="31" t="s">
        <v>81</v>
      </c>
      <c r="X209" s="77" t="s">
        <v>82</v>
      </c>
      <c r="Y209" s="32" t="s">
        <v>83</v>
      </c>
      <c r="Z209" s="33" t="s">
        <v>3</v>
      </c>
      <c r="AA209" s="30" t="s">
        <v>84</v>
      </c>
      <c r="AB209" s="78" t="s">
        <v>85</v>
      </c>
      <c r="AC209" s="31" t="s">
        <v>76</v>
      </c>
      <c r="AD209" s="31" t="s">
        <v>86</v>
      </c>
      <c r="AE209" s="79" t="s">
        <v>87</v>
      </c>
      <c r="AF209" s="79" t="s">
        <v>88</v>
      </c>
      <c r="AG209" s="79" t="s">
        <v>89</v>
      </c>
      <c r="AH209" s="79" t="s">
        <v>90</v>
      </c>
      <c r="AI209" s="79" t="s">
        <v>90</v>
      </c>
      <c r="AJ209" s="79" t="s">
        <v>90</v>
      </c>
      <c r="AK209" s="80"/>
      <c r="AL209" s="80"/>
      <c r="AM209" s="80"/>
    </row>
    <row r="210" spans="1:39" s="35" customFormat="1" ht="48" customHeight="1">
      <c r="A210" s="53"/>
      <c r="B210" s="28" t="s">
        <v>3</v>
      </c>
      <c r="C210" s="52" t="s">
        <v>451</v>
      </c>
      <c r="D210" s="52" t="s">
        <v>128</v>
      </c>
      <c r="E210" s="52" t="s">
        <v>26</v>
      </c>
      <c r="F210" s="52" t="s">
        <v>18</v>
      </c>
      <c r="G210" s="52" t="s">
        <v>452</v>
      </c>
      <c r="H210" s="47">
        <v>88638990</v>
      </c>
      <c r="I210" s="52" t="s">
        <v>86</v>
      </c>
      <c r="J210" s="29" t="s">
        <v>76</v>
      </c>
      <c r="K210" s="108" t="s">
        <v>453</v>
      </c>
      <c r="L210" s="169"/>
      <c r="M210" s="181"/>
      <c r="N210" s="31">
        <v>1</v>
      </c>
      <c r="O210" s="31">
        <v>1</v>
      </c>
      <c r="P210" s="73">
        <v>11</v>
      </c>
      <c r="Q210" s="74" t="s">
        <v>79</v>
      </c>
      <c r="R210" s="74" t="s">
        <v>80</v>
      </c>
      <c r="S210" s="52" t="s">
        <v>1</v>
      </c>
      <c r="T210" s="182"/>
      <c r="U210" s="183"/>
      <c r="V210" s="31" t="s">
        <v>76</v>
      </c>
      <c r="W210" s="31" t="s">
        <v>81</v>
      </c>
      <c r="X210" s="77" t="s">
        <v>82</v>
      </c>
      <c r="Y210" s="32" t="s">
        <v>83</v>
      </c>
      <c r="Z210" s="33" t="s">
        <v>3</v>
      </c>
      <c r="AA210" s="30" t="s">
        <v>84</v>
      </c>
      <c r="AB210" s="78" t="s">
        <v>85</v>
      </c>
      <c r="AC210" s="31" t="s">
        <v>76</v>
      </c>
      <c r="AD210" s="31" t="s">
        <v>86</v>
      </c>
      <c r="AE210" s="79" t="s">
        <v>87</v>
      </c>
      <c r="AF210" s="79" t="s">
        <v>88</v>
      </c>
      <c r="AG210" s="79" t="s">
        <v>89</v>
      </c>
      <c r="AH210" s="79" t="s">
        <v>90</v>
      </c>
      <c r="AI210" s="79" t="s">
        <v>90</v>
      </c>
      <c r="AJ210" s="79" t="s">
        <v>90</v>
      </c>
      <c r="AK210" s="80"/>
      <c r="AL210" s="80"/>
      <c r="AM210" s="80"/>
    </row>
    <row r="211" spans="1:39" s="35" customFormat="1" ht="48" customHeight="1">
      <c r="A211" s="53"/>
      <c r="B211" s="28" t="s">
        <v>3</v>
      </c>
      <c r="C211" s="52" t="s">
        <v>151</v>
      </c>
      <c r="D211" s="52" t="s">
        <v>128</v>
      </c>
      <c r="E211" s="52" t="s">
        <v>4</v>
      </c>
      <c r="F211" s="52" t="s">
        <v>6</v>
      </c>
      <c r="G211" s="52" t="s">
        <v>455</v>
      </c>
      <c r="H211" s="47">
        <v>74363705</v>
      </c>
      <c r="I211" s="52" t="s">
        <v>86</v>
      </c>
      <c r="J211" s="29" t="s">
        <v>76</v>
      </c>
      <c r="K211" s="71" t="s">
        <v>456</v>
      </c>
      <c r="L211" s="72" t="s">
        <v>457</v>
      </c>
      <c r="M211" s="52" t="str">
        <f t="shared" ref="M211:M227" si="9">G211</f>
        <v>Prestar el servicio de transporte de alimentos, para los restaurantes y cafeterías de la Universidad Pedagógica Nacional.</v>
      </c>
      <c r="N211" s="31">
        <v>1</v>
      </c>
      <c r="O211" s="31">
        <v>1</v>
      </c>
      <c r="P211" s="73">
        <v>11</v>
      </c>
      <c r="Q211" s="74" t="s">
        <v>79</v>
      </c>
      <c r="R211" s="74" t="s">
        <v>80</v>
      </c>
      <c r="S211" s="81" t="s">
        <v>1</v>
      </c>
      <c r="T211" s="75">
        <f>H211</f>
        <v>74363705</v>
      </c>
      <c r="U211" s="76">
        <f>T211</f>
        <v>74363705</v>
      </c>
      <c r="V211" s="31" t="s">
        <v>76</v>
      </c>
      <c r="W211" s="31" t="s">
        <v>81</v>
      </c>
      <c r="X211" s="77" t="s">
        <v>82</v>
      </c>
      <c r="Y211" s="32" t="s">
        <v>83</v>
      </c>
      <c r="Z211" s="33" t="s">
        <v>3</v>
      </c>
      <c r="AA211" s="30" t="s">
        <v>84</v>
      </c>
      <c r="AB211" s="78" t="s">
        <v>85</v>
      </c>
      <c r="AC211" s="31" t="s">
        <v>76</v>
      </c>
      <c r="AD211" s="31" t="s">
        <v>86</v>
      </c>
      <c r="AE211" s="79" t="s">
        <v>87</v>
      </c>
      <c r="AF211" s="79" t="s">
        <v>88</v>
      </c>
      <c r="AG211" s="79" t="s">
        <v>89</v>
      </c>
      <c r="AH211" s="79" t="s">
        <v>90</v>
      </c>
      <c r="AI211" s="79" t="s">
        <v>90</v>
      </c>
      <c r="AJ211" s="79" t="s">
        <v>90</v>
      </c>
      <c r="AK211" s="80"/>
      <c r="AL211" s="80"/>
      <c r="AM211" s="80"/>
    </row>
    <row r="212" spans="1:39" s="35" customFormat="1" ht="48" customHeight="1">
      <c r="A212" s="53"/>
      <c r="B212" s="28" t="s">
        <v>3</v>
      </c>
      <c r="C212" s="52" t="s">
        <v>151</v>
      </c>
      <c r="D212" s="52" t="s">
        <v>128</v>
      </c>
      <c r="E212" s="52" t="s">
        <v>11</v>
      </c>
      <c r="F212" s="52" t="s">
        <v>12</v>
      </c>
      <c r="G212" s="52" t="s">
        <v>458</v>
      </c>
      <c r="H212" s="47">
        <v>41788766</v>
      </c>
      <c r="I212" s="52" t="s">
        <v>86</v>
      </c>
      <c r="J212" s="29" t="s">
        <v>76</v>
      </c>
      <c r="K212" s="71" t="s">
        <v>459</v>
      </c>
      <c r="L212" s="72">
        <v>76121600</v>
      </c>
      <c r="M212" s="52" t="str">
        <f t="shared" si="9"/>
        <v>Prestar el servicio para la recolección, transporte y disposición final de residuos sólidos orgánicos generados en los restaurantes y cafeterías de acuerdo a los horarios establecidos por la Universidad en las instalaciones de la UPN</v>
      </c>
      <c r="N212" s="31">
        <v>1</v>
      </c>
      <c r="O212" s="31">
        <v>1</v>
      </c>
      <c r="P212" s="73">
        <v>11</v>
      </c>
      <c r="Q212" s="74" t="s">
        <v>79</v>
      </c>
      <c r="R212" s="74" t="s">
        <v>80</v>
      </c>
      <c r="S212" s="52" t="s">
        <v>14</v>
      </c>
      <c r="T212" s="75">
        <f>H212</f>
        <v>41788766</v>
      </c>
      <c r="U212" s="76">
        <f>T212</f>
        <v>41788766</v>
      </c>
      <c r="V212" s="31" t="s">
        <v>76</v>
      </c>
      <c r="W212" s="31" t="s">
        <v>81</v>
      </c>
      <c r="X212" s="77" t="s">
        <v>82</v>
      </c>
      <c r="Y212" s="32" t="s">
        <v>83</v>
      </c>
      <c r="Z212" s="33" t="s">
        <v>3</v>
      </c>
      <c r="AA212" s="30" t="s">
        <v>84</v>
      </c>
      <c r="AB212" s="78" t="s">
        <v>85</v>
      </c>
      <c r="AC212" s="31" t="s">
        <v>76</v>
      </c>
      <c r="AD212" s="31" t="s">
        <v>86</v>
      </c>
      <c r="AE212" s="79" t="s">
        <v>87</v>
      </c>
      <c r="AF212" s="79" t="s">
        <v>88</v>
      </c>
      <c r="AG212" s="79" t="s">
        <v>89</v>
      </c>
      <c r="AH212" s="79" t="s">
        <v>90</v>
      </c>
      <c r="AI212" s="79" t="s">
        <v>90</v>
      </c>
      <c r="AJ212" s="79" t="s">
        <v>90</v>
      </c>
      <c r="AK212" s="80"/>
      <c r="AL212" s="80"/>
      <c r="AM212" s="80"/>
    </row>
    <row r="213" spans="1:39" s="38" customFormat="1" ht="48" customHeight="1">
      <c r="A213" s="53"/>
      <c r="B213" s="28" t="s">
        <v>3</v>
      </c>
      <c r="C213" s="52" t="s">
        <v>151</v>
      </c>
      <c r="D213" s="52" t="s">
        <v>128</v>
      </c>
      <c r="E213" s="52" t="s">
        <v>9</v>
      </c>
      <c r="F213" s="52" t="s">
        <v>133</v>
      </c>
      <c r="G213" s="52" t="s">
        <v>460</v>
      </c>
      <c r="H213" s="47">
        <v>101418964</v>
      </c>
      <c r="I213" s="52" t="s">
        <v>86</v>
      </c>
      <c r="J213" s="29" t="s">
        <v>76</v>
      </c>
      <c r="K213" s="71" t="s">
        <v>461</v>
      </c>
      <c r="L213" s="72">
        <v>73152100</v>
      </c>
      <c r="M213" s="52" t="str">
        <f t="shared" si="9"/>
        <v>Realizar el mantenimiento preventivo y correctivo para los equipos del Restaurante</v>
      </c>
      <c r="N213" s="31">
        <v>1</v>
      </c>
      <c r="O213" s="31">
        <v>1</v>
      </c>
      <c r="P213" s="73">
        <v>11</v>
      </c>
      <c r="Q213" s="74" t="s">
        <v>79</v>
      </c>
      <c r="R213" s="74" t="s">
        <v>80</v>
      </c>
      <c r="S213" s="52" t="s">
        <v>1</v>
      </c>
      <c r="T213" s="75">
        <f>H213</f>
        <v>101418964</v>
      </c>
      <c r="U213" s="76">
        <f>T213</f>
        <v>101418964</v>
      </c>
      <c r="V213" s="31" t="s">
        <v>76</v>
      </c>
      <c r="W213" s="31" t="s">
        <v>81</v>
      </c>
      <c r="X213" s="77" t="s">
        <v>82</v>
      </c>
      <c r="Y213" s="32" t="s">
        <v>83</v>
      </c>
      <c r="Z213" s="33" t="s">
        <v>3</v>
      </c>
      <c r="AA213" s="30" t="s">
        <v>84</v>
      </c>
      <c r="AB213" s="78" t="s">
        <v>85</v>
      </c>
      <c r="AC213" s="31" t="s">
        <v>76</v>
      </c>
      <c r="AD213" s="31" t="s">
        <v>86</v>
      </c>
      <c r="AE213" s="79" t="s">
        <v>87</v>
      </c>
      <c r="AF213" s="79" t="s">
        <v>88</v>
      </c>
      <c r="AG213" s="79" t="s">
        <v>89</v>
      </c>
      <c r="AH213" s="79" t="s">
        <v>90</v>
      </c>
      <c r="AI213" s="79" t="s">
        <v>90</v>
      </c>
      <c r="AJ213" s="79" t="s">
        <v>90</v>
      </c>
      <c r="AK213" s="86"/>
      <c r="AL213" s="86"/>
      <c r="AM213" s="86"/>
    </row>
    <row r="214" spans="1:39" s="35" customFormat="1" ht="48" customHeight="1">
      <c r="A214" s="53"/>
      <c r="B214" s="28" t="s">
        <v>3</v>
      </c>
      <c r="C214" s="52" t="s">
        <v>151</v>
      </c>
      <c r="D214" s="52" t="s">
        <v>128</v>
      </c>
      <c r="E214" s="52" t="s">
        <v>117</v>
      </c>
      <c r="F214" s="52" t="s">
        <v>715</v>
      </c>
      <c r="G214" s="52" t="s">
        <v>699</v>
      </c>
      <c r="H214" s="47">
        <v>46588965</v>
      </c>
      <c r="I214" s="52" t="s">
        <v>86</v>
      </c>
      <c r="J214" s="29" t="s">
        <v>430</v>
      </c>
      <c r="K214" s="71" t="s">
        <v>462</v>
      </c>
      <c r="L214" s="72" t="s">
        <v>672</v>
      </c>
      <c r="M214" s="52" t="str">
        <f t="shared" si="9"/>
        <v>Aduirir dos mesas mostrador autoservicio a vapor para el restaurante de la instalación de la calle 72 de la Universidad Pedagógica Nacional.</v>
      </c>
      <c r="N214" s="31">
        <v>1</v>
      </c>
      <c r="O214" s="31">
        <v>1</v>
      </c>
      <c r="P214" s="73">
        <v>11</v>
      </c>
      <c r="Q214" s="74" t="s">
        <v>79</v>
      </c>
      <c r="R214" s="74" t="s">
        <v>80</v>
      </c>
      <c r="S214" s="81" t="s">
        <v>1</v>
      </c>
      <c r="T214" s="75">
        <f t="shared" ref="T214:T226" si="10">H214</f>
        <v>46588965</v>
      </c>
      <c r="U214" s="76">
        <f t="shared" ref="U214:U227" si="11">T214</f>
        <v>46588965</v>
      </c>
      <c r="V214" s="31" t="s">
        <v>76</v>
      </c>
      <c r="W214" s="31" t="s">
        <v>81</v>
      </c>
      <c r="X214" s="77" t="s">
        <v>82</v>
      </c>
      <c r="Y214" s="32" t="s">
        <v>83</v>
      </c>
      <c r="Z214" s="33" t="s">
        <v>3</v>
      </c>
      <c r="AA214" s="30" t="s">
        <v>84</v>
      </c>
      <c r="AB214" s="78" t="s">
        <v>85</v>
      </c>
      <c r="AC214" s="31" t="s">
        <v>76</v>
      </c>
      <c r="AD214" s="31" t="s">
        <v>86</v>
      </c>
      <c r="AE214" s="79" t="s">
        <v>87</v>
      </c>
      <c r="AF214" s="79" t="s">
        <v>88</v>
      </c>
      <c r="AG214" s="79" t="s">
        <v>89</v>
      </c>
      <c r="AH214" s="79" t="s">
        <v>90</v>
      </c>
      <c r="AI214" s="79" t="s">
        <v>90</v>
      </c>
      <c r="AJ214" s="79" t="s">
        <v>90</v>
      </c>
      <c r="AK214" s="80"/>
      <c r="AL214" s="80"/>
      <c r="AM214" s="80"/>
    </row>
    <row r="215" spans="1:39" s="35" customFormat="1" ht="48" customHeight="1">
      <c r="A215" s="53"/>
      <c r="B215" s="28" t="s">
        <v>3</v>
      </c>
      <c r="C215" s="52" t="s">
        <v>151</v>
      </c>
      <c r="D215" s="52" t="s">
        <v>128</v>
      </c>
      <c r="E215" s="52" t="s">
        <v>26</v>
      </c>
      <c r="F215" s="52" t="s">
        <v>18</v>
      </c>
      <c r="G215" s="52" t="s">
        <v>463</v>
      </c>
      <c r="H215" s="47">
        <f>73640000-2962000</f>
        <v>70678000</v>
      </c>
      <c r="I215" s="52" t="s">
        <v>86</v>
      </c>
      <c r="J215" s="29" t="s">
        <v>76</v>
      </c>
      <c r="K215" s="71" t="s">
        <v>464</v>
      </c>
      <c r="L215" s="72" t="s">
        <v>465</v>
      </c>
      <c r="M215" s="52" t="str">
        <f>G215</f>
        <v>Adquirir menaje para el restaurante  de la Universidad Pedagógica Nacional.</v>
      </c>
      <c r="N215" s="31">
        <v>1</v>
      </c>
      <c r="O215" s="31">
        <v>1</v>
      </c>
      <c r="P215" s="73">
        <v>11</v>
      </c>
      <c r="Q215" s="74" t="s">
        <v>79</v>
      </c>
      <c r="R215" s="74" t="s">
        <v>80</v>
      </c>
      <c r="S215" s="52" t="s">
        <v>227</v>
      </c>
      <c r="T215" s="75">
        <f>H215</f>
        <v>70678000</v>
      </c>
      <c r="U215" s="76">
        <f>T215</f>
        <v>70678000</v>
      </c>
      <c r="V215" s="31" t="s">
        <v>76</v>
      </c>
      <c r="W215" s="31" t="s">
        <v>81</v>
      </c>
      <c r="X215" s="77" t="s">
        <v>82</v>
      </c>
      <c r="Y215" s="32" t="s">
        <v>83</v>
      </c>
      <c r="Z215" s="33" t="s">
        <v>3</v>
      </c>
      <c r="AA215" s="30" t="s">
        <v>84</v>
      </c>
      <c r="AB215" s="78" t="s">
        <v>85</v>
      </c>
      <c r="AC215" s="31" t="s">
        <v>76</v>
      </c>
      <c r="AD215" s="31" t="s">
        <v>86</v>
      </c>
      <c r="AE215" s="79" t="s">
        <v>87</v>
      </c>
      <c r="AF215" s="79" t="s">
        <v>88</v>
      </c>
      <c r="AG215" s="79" t="s">
        <v>89</v>
      </c>
      <c r="AH215" s="79" t="s">
        <v>90</v>
      </c>
      <c r="AI215" s="79" t="s">
        <v>90</v>
      </c>
      <c r="AJ215" s="79" t="s">
        <v>90</v>
      </c>
      <c r="AK215" s="80"/>
      <c r="AL215" s="80"/>
      <c r="AM215" s="80"/>
    </row>
    <row r="216" spans="1:39" s="35" customFormat="1" ht="48" customHeight="1">
      <c r="A216" s="53"/>
      <c r="B216" s="28" t="s">
        <v>3</v>
      </c>
      <c r="C216" s="52" t="s">
        <v>151</v>
      </c>
      <c r="D216" s="52" t="s">
        <v>128</v>
      </c>
      <c r="E216" s="52" t="s">
        <v>129</v>
      </c>
      <c r="F216" s="52" t="s">
        <v>130</v>
      </c>
      <c r="G216" s="52" t="s">
        <v>463</v>
      </c>
      <c r="H216" s="47">
        <v>2962000</v>
      </c>
      <c r="I216" s="52" t="s">
        <v>86</v>
      </c>
      <c r="J216" s="29" t="s">
        <v>76</v>
      </c>
      <c r="K216" s="71" t="s">
        <v>464</v>
      </c>
      <c r="L216" s="72" t="s">
        <v>465</v>
      </c>
      <c r="M216" s="52" t="str">
        <f t="shared" si="9"/>
        <v>Adquirir menaje para el restaurante  de la Universidad Pedagógica Nacional.</v>
      </c>
      <c r="N216" s="31">
        <v>1</v>
      </c>
      <c r="O216" s="31">
        <v>1</v>
      </c>
      <c r="P216" s="73">
        <v>11</v>
      </c>
      <c r="Q216" s="74" t="s">
        <v>79</v>
      </c>
      <c r="R216" s="74" t="s">
        <v>80</v>
      </c>
      <c r="S216" s="52" t="s">
        <v>227</v>
      </c>
      <c r="T216" s="75">
        <f t="shared" si="10"/>
        <v>2962000</v>
      </c>
      <c r="U216" s="76">
        <f t="shared" si="11"/>
        <v>2962000</v>
      </c>
      <c r="V216" s="31" t="s">
        <v>76</v>
      </c>
      <c r="W216" s="31" t="s">
        <v>81</v>
      </c>
      <c r="X216" s="77" t="s">
        <v>82</v>
      </c>
      <c r="Y216" s="32" t="s">
        <v>83</v>
      </c>
      <c r="Z216" s="33" t="s">
        <v>3</v>
      </c>
      <c r="AA216" s="30" t="s">
        <v>84</v>
      </c>
      <c r="AB216" s="78" t="s">
        <v>85</v>
      </c>
      <c r="AC216" s="31" t="s">
        <v>76</v>
      </c>
      <c r="AD216" s="31" t="s">
        <v>86</v>
      </c>
      <c r="AE216" s="79" t="s">
        <v>87</v>
      </c>
      <c r="AF216" s="79" t="s">
        <v>88</v>
      </c>
      <c r="AG216" s="79" t="s">
        <v>89</v>
      </c>
      <c r="AH216" s="79" t="s">
        <v>90</v>
      </c>
      <c r="AI216" s="79" t="s">
        <v>90</v>
      </c>
      <c r="AJ216" s="79" t="s">
        <v>90</v>
      </c>
      <c r="AK216" s="80"/>
      <c r="AL216" s="80"/>
      <c r="AM216" s="80"/>
    </row>
    <row r="217" spans="1:39" s="35" customFormat="1" ht="48" customHeight="1">
      <c r="A217" s="53"/>
      <c r="B217" s="28" t="s">
        <v>3</v>
      </c>
      <c r="C217" s="52" t="s">
        <v>466</v>
      </c>
      <c r="D217" s="52" t="s">
        <v>128</v>
      </c>
      <c r="E217" s="52" t="s">
        <v>125</v>
      </c>
      <c r="F217" s="52" t="s">
        <v>126</v>
      </c>
      <c r="G217" s="52" t="s">
        <v>467</v>
      </c>
      <c r="H217" s="47">
        <f>97540840-2969000</f>
        <v>94571840</v>
      </c>
      <c r="I217" s="52" t="s">
        <v>86</v>
      </c>
      <c r="J217" s="29" t="s">
        <v>76</v>
      </c>
      <c r="K217" s="71" t="s">
        <v>468</v>
      </c>
      <c r="L217" s="72" t="s">
        <v>469</v>
      </c>
      <c r="M217" s="52" t="str">
        <f t="shared" si="9"/>
        <v>Adquirir los uniformes para los estudiantes y funcionarios que representan a la Universidad Pedagógica Nacional en los encuentros deportivos.</v>
      </c>
      <c r="N217" s="31">
        <v>1</v>
      </c>
      <c r="O217" s="31">
        <v>1</v>
      </c>
      <c r="P217" s="73">
        <v>11</v>
      </c>
      <c r="Q217" s="74" t="s">
        <v>79</v>
      </c>
      <c r="R217" s="74" t="s">
        <v>80</v>
      </c>
      <c r="S217" s="81" t="s">
        <v>1</v>
      </c>
      <c r="T217" s="75">
        <f t="shared" si="10"/>
        <v>94571840</v>
      </c>
      <c r="U217" s="76">
        <f>T217</f>
        <v>94571840</v>
      </c>
      <c r="V217" s="31" t="s">
        <v>76</v>
      </c>
      <c r="W217" s="31" t="s">
        <v>81</v>
      </c>
      <c r="X217" s="77" t="s">
        <v>82</v>
      </c>
      <c r="Y217" s="32" t="s">
        <v>83</v>
      </c>
      <c r="Z217" s="33" t="s">
        <v>3</v>
      </c>
      <c r="AA217" s="30" t="s">
        <v>84</v>
      </c>
      <c r="AB217" s="78" t="s">
        <v>85</v>
      </c>
      <c r="AC217" s="31" t="s">
        <v>76</v>
      </c>
      <c r="AD217" s="31" t="s">
        <v>86</v>
      </c>
      <c r="AE217" s="79" t="s">
        <v>87</v>
      </c>
      <c r="AF217" s="79" t="s">
        <v>88</v>
      </c>
      <c r="AG217" s="79" t="s">
        <v>89</v>
      </c>
      <c r="AH217" s="79" t="s">
        <v>90</v>
      </c>
      <c r="AI217" s="79" t="s">
        <v>90</v>
      </c>
      <c r="AJ217" s="79" t="s">
        <v>90</v>
      </c>
      <c r="AK217" s="80"/>
      <c r="AL217" s="80"/>
      <c r="AM217" s="80"/>
    </row>
    <row r="218" spans="1:39" s="35" customFormat="1" ht="48" customHeight="1">
      <c r="A218" s="53"/>
      <c r="B218" s="28" t="s">
        <v>3</v>
      </c>
      <c r="C218" s="52" t="s">
        <v>466</v>
      </c>
      <c r="D218" s="52" t="s">
        <v>128</v>
      </c>
      <c r="E218" s="52" t="s">
        <v>11</v>
      </c>
      <c r="F218" s="52" t="s">
        <v>12</v>
      </c>
      <c r="G218" s="52" t="s">
        <v>470</v>
      </c>
      <c r="H218" s="47">
        <v>567000</v>
      </c>
      <c r="I218" s="52" t="s">
        <v>76</v>
      </c>
      <c r="J218" s="29" t="s">
        <v>76</v>
      </c>
      <c r="K218" s="71" t="s">
        <v>144</v>
      </c>
      <c r="L218" s="72" t="s">
        <v>78</v>
      </c>
      <c r="M218" s="52" t="str">
        <f t="shared" ref="M218" si="12">G218</f>
        <v>Amparar el pago de la inscripción juegos Distritales  -  ASCUN.</v>
      </c>
      <c r="N218" s="31">
        <v>1</v>
      </c>
      <c r="O218" s="31">
        <v>1</v>
      </c>
      <c r="P218" s="73">
        <v>11</v>
      </c>
      <c r="Q218" s="74" t="s">
        <v>79</v>
      </c>
      <c r="R218" s="74" t="s">
        <v>80</v>
      </c>
      <c r="S218" s="52" t="s">
        <v>14</v>
      </c>
      <c r="T218" s="75">
        <f t="shared" ref="T218" si="13">H218</f>
        <v>567000</v>
      </c>
      <c r="U218" s="76">
        <f t="shared" ref="U218" si="14">T218</f>
        <v>567000</v>
      </c>
      <c r="V218" s="31" t="s">
        <v>76</v>
      </c>
      <c r="W218" s="31" t="s">
        <v>81</v>
      </c>
      <c r="X218" s="77" t="s">
        <v>82</v>
      </c>
      <c r="Y218" s="32" t="s">
        <v>83</v>
      </c>
      <c r="Z218" s="33" t="s">
        <v>3</v>
      </c>
      <c r="AA218" s="30" t="s">
        <v>84</v>
      </c>
      <c r="AB218" s="78" t="s">
        <v>85</v>
      </c>
      <c r="AC218" s="31" t="s">
        <v>76</v>
      </c>
      <c r="AD218" s="31" t="s">
        <v>86</v>
      </c>
      <c r="AE218" s="79" t="s">
        <v>87</v>
      </c>
      <c r="AF218" s="79" t="s">
        <v>88</v>
      </c>
      <c r="AG218" s="79" t="s">
        <v>89</v>
      </c>
      <c r="AH218" s="79" t="s">
        <v>90</v>
      </c>
      <c r="AI218" s="79" t="s">
        <v>90</v>
      </c>
      <c r="AJ218" s="79" t="s">
        <v>90</v>
      </c>
      <c r="AK218" s="80"/>
      <c r="AL218" s="80"/>
      <c r="AM218" s="80"/>
    </row>
    <row r="219" spans="1:39" s="35" customFormat="1" ht="48" customHeight="1">
      <c r="A219" s="53"/>
      <c r="B219" s="28" t="s">
        <v>3</v>
      </c>
      <c r="C219" s="52" t="s">
        <v>466</v>
      </c>
      <c r="D219" s="52" t="s">
        <v>128</v>
      </c>
      <c r="E219" s="52" t="s">
        <v>11</v>
      </c>
      <c r="F219" s="52" t="s">
        <v>12</v>
      </c>
      <c r="G219" s="52" t="s">
        <v>470</v>
      </c>
      <c r="H219" s="47">
        <v>7969000</v>
      </c>
      <c r="I219" s="52" t="s">
        <v>76</v>
      </c>
      <c r="J219" s="29" t="s">
        <v>76</v>
      </c>
      <c r="K219" s="71" t="s">
        <v>144</v>
      </c>
      <c r="L219" s="72" t="s">
        <v>78</v>
      </c>
      <c r="M219" s="52" t="str">
        <f t="shared" ref="M219" si="15">G219</f>
        <v>Amparar el pago de la inscripción juegos Distritales  -  ASCUN.</v>
      </c>
      <c r="N219" s="31">
        <v>1</v>
      </c>
      <c r="O219" s="31">
        <v>1</v>
      </c>
      <c r="P219" s="73">
        <v>11</v>
      </c>
      <c r="Q219" s="74" t="s">
        <v>79</v>
      </c>
      <c r="R219" s="74" t="s">
        <v>80</v>
      </c>
      <c r="S219" s="52" t="s">
        <v>1</v>
      </c>
      <c r="T219" s="75">
        <f t="shared" ref="T219" si="16">H219</f>
        <v>7969000</v>
      </c>
      <c r="U219" s="76">
        <f t="shared" ref="U219" si="17">T219</f>
        <v>7969000</v>
      </c>
      <c r="V219" s="31" t="s">
        <v>76</v>
      </c>
      <c r="W219" s="31" t="s">
        <v>81</v>
      </c>
      <c r="X219" s="77" t="s">
        <v>82</v>
      </c>
      <c r="Y219" s="32" t="s">
        <v>83</v>
      </c>
      <c r="Z219" s="33" t="s">
        <v>3</v>
      </c>
      <c r="AA219" s="30" t="s">
        <v>84</v>
      </c>
      <c r="AB219" s="78" t="s">
        <v>85</v>
      </c>
      <c r="AC219" s="31" t="s">
        <v>76</v>
      </c>
      <c r="AD219" s="31" t="s">
        <v>86</v>
      </c>
      <c r="AE219" s="79" t="s">
        <v>87</v>
      </c>
      <c r="AF219" s="79" t="s">
        <v>88</v>
      </c>
      <c r="AG219" s="79" t="s">
        <v>89</v>
      </c>
      <c r="AH219" s="79" t="s">
        <v>90</v>
      </c>
      <c r="AI219" s="79" t="s">
        <v>90</v>
      </c>
      <c r="AJ219" s="79" t="s">
        <v>90</v>
      </c>
      <c r="AK219" s="80"/>
      <c r="AL219" s="80"/>
      <c r="AM219" s="80"/>
    </row>
    <row r="220" spans="1:39" s="35" customFormat="1" ht="26.25" customHeight="1">
      <c r="A220" s="53"/>
      <c r="B220" s="28" t="s">
        <v>3</v>
      </c>
      <c r="C220" s="52" t="s">
        <v>466</v>
      </c>
      <c r="D220" s="52" t="s">
        <v>128</v>
      </c>
      <c r="E220" s="52" t="s">
        <v>11</v>
      </c>
      <c r="F220" s="52" t="s">
        <v>12</v>
      </c>
      <c r="G220" s="52" t="s">
        <v>470</v>
      </c>
      <c r="H220" s="47">
        <v>24433000</v>
      </c>
      <c r="I220" s="52" t="s">
        <v>76</v>
      </c>
      <c r="J220" s="29" t="s">
        <v>76</v>
      </c>
      <c r="K220" s="71" t="s">
        <v>144</v>
      </c>
      <c r="L220" s="72" t="s">
        <v>78</v>
      </c>
      <c r="M220" s="52" t="str">
        <f t="shared" si="9"/>
        <v>Amparar el pago de la inscripción juegos Distritales  -  ASCUN.</v>
      </c>
      <c r="N220" s="31">
        <v>1</v>
      </c>
      <c r="O220" s="31">
        <v>1</v>
      </c>
      <c r="P220" s="73">
        <v>11</v>
      </c>
      <c r="Q220" s="74" t="s">
        <v>79</v>
      </c>
      <c r="R220" s="74" t="s">
        <v>80</v>
      </c>
      <c r="S220" s="52" t="s">
        <v>5</v>
      </c>
      <c r="T220" s="75">
        <f t="shared" si="10"/>
        <v>24433000</v>
      </c>
      <c r="U220" s="76">
        <f t="shared" si="11"/>
        <v>24433000</v>
      </c>
      <c r="V220" s="31" t="s">
        <v>76</v>
      </c>
      <c r="W220" s="31" t="s">
        <v>81</v>
      </c>
      <c r="X220" s="77" t="s">
        <v>82</v>
      </c>
      <c r="Y220" s="32" t="s">
        <v>83</v>
      </c>
      <c r="Z220" s="33" t="s">
        <v>3</v>
      </c>
      <c r="AA220" s="30" t="s">
        <v>84</v>
      </c>
      <c r="AB220" s="78" t="s">
        <v>85</v>
      </c>
      <c r="AC220" s="31" t="s">
        <v>76</v>
      </c>
      <c r="AD220" s="31" t="s">
        <v>86</v>
      </c>
      <c r="AE220" s="79" t="s">
        <v>87</v>
      </c>
      <c r="AF220" s="79" t="s">
        <v>88</v>
      </c>
      <c r="AG220" s="79" t="s">
        <v>89</v>
      </c>
      <c r="AH220" s="79" t="s">
        <v>90</v>
      </c>
      <c r="AI220" s="79" t="s">
        <v>90</v>
      </c>
      <c r="AJ220" s="79" t="s">
        <v>90</v>
      </c>
      <c r="AK220" s="80"/>
      <c r="AL220" s="80"/>
      <c r="AM220" s="80"/>
    </row>
    <row r="221" spans="1:39" s="35" customFormat="1" ht="26.25" customHeight="1">
      <c r="A221" s="53"/>
      <c r="B221" s="28" t="s">
        <v>3</v>
      </c>
      <c r="C221" s="52" t="s">
        <v>466</v>
      </c>
      <c r="D221" s="52" t="s">
        <v>128</v>
      </c>
      <c r="E221" s="52" t="s">
        <v>11</v>
      </c>
      <c r="F221" s="52" t="s">
        <v>12</v>
      </c>
      <c r="G221" s="52" t="s">
        <v>471</v>
      </c>
      <c r="H221" s="47">
        <v>20000000</v>
      </c>
      <c r="I221" s="52" t="s">
        <v>76</v>
      </c>
      <c r="J221" s="29" t="s">
        <v>76</v>
      </c>
      <c r="K221" s="71" t="s">
        <v>144</v>
      </c>
      <c r="L221" s="72" t="s">
        <v>78</v>
      </c>
      <c r="M221" s="52" t="str">
        <f t="shared" si="9"/>
        <v>Amparar el pago de la inscripción juegos Nacionales -  ASCUN.</v>
      </c>
      <c r="N221" s="31">
        <v>1</v>
      </c>
      <c r="O221" s="31">
        <v>1</v>
      </c>
      <c r="P221" s="73">
        <v>11</v>
      </c>
      <c r="Q221" s="74" t="s">
        <v>79</v>
      </c>
      <c r="R221" s="74" t="s">
        <v>80</v>
      </c>
      <c r="S221" s="52" t="s">
        <v>14</v>
      </c>
      <c r="T221" s="75">
        <f t="shared" si="10"/>
        <v>20000000</v>
      </c>
      <c r="U221" s="76">
        <f t="shared" si="11"/>
        <v>20000000</v>
      </c>
      <c r="V221" s="31" t="s">
        <v>76</v>
      </c>
      <c r="W221" s="31" t="s">
        <v>81</v>
      </c>
      <c r="X221" s="77" t="s">
        <v>82</v>
      </c>
      <c r="Y221" s="32" t="s">
        <v>83</v>
      </c>
      <c r="Z221" s="33" t="s">
        <v>3</v>
      </c>
      <c r="AA221" s="30" t="s">
        <v>84</v>
      </c>
      <c r="AB221" s="78" t="s">
        <v>85</v>
      </c>
      <c r="AC221" s="31" t="s">
        <v>76</v>
      </c>
      <c r="AD221" s="31" t="s">
        <v>86</v>
      </c>
      <c r="AE221" s="79" t="s">
        <v>87</v>
      </c>
      <c r="AF221" s="79" t="s">
        <v>88</v>
      </c>
      <c r="AG221" s="79" t="s">
        <v>89</v>
      </c>
      <c r="AH221" s="79" t="s">
        <v>90</v>
      </c>
      <c r="AI221" s="79" t="s">
        <v>90</v>
      </c>
      <c r="AJ221" s="79" t="s">
        <v>90</v>
      </c>
      <c r="AK221" s="80"/>
      <c r="AL221" s="80"/>
      <c r="AM221" s="80"/>
    </row>
    <row r="222" spans="1:39" s="88" customFormat="1" ht="48" customHeight="1">
      <c r="A222" s="53"/>
      <c r="B222" s="28" t="s">
        <v>3</v>
      </c>
      <c r="C222" s="52" t="s">
        <v>466</v>
      </c>
      <c r="D222" s="52" t="s">
        <v>128</v>
      </c>
      <c r="E222" s="52" t="s">
        <v>11</v>
      </c>
      <c r="F222" s="52" t="s">
        <v>12</v>
      </c>
      <c r="G222" s="87" t="s">
        <v>472</v>
      </c>
      <c r="H222" s="47">
        <v>25000000</v>
      </c>
      <c r="I222" s="52" t="s">
        <v>86</v>
      </c>
      <c r="J222" s="29" t="s">
        <v>76</v>
      </c>
      <c r="K222" s="71" t="s">
        <v>473</v>
      </c>
      <c r="L222" s="72" t="s">
        <v>673</v>
      </c>
      <c r="M222" s="87" t="str">
        <f t="shared" si="9"/>
        <v xml:space="preserve">Prestar los servicios para atender todas las actividades relacionadas con la participación de la delegación deportiva de la Universidad Pedagógica Nacional, en la final de los juegos Universitarios Cerros </v>
      </c>
      <c r="N222" s="31">
        <v>1</v>
      </c>
      <c r="O222" s="31">
        <v>1</v>
      </c>
      <c r="P222" s="73">
        <v>11</v>
      </c>
      <c r="Q222" s="74" t="s">
        <v>79</v>
      </c>
      <c r="R222" s="74" t="s">
        <v>80</v>
      </c>
      <c r="S222" s="52" t="s">
        <v>14</v>
      </c>
      <c r="T222" s="75">
        <f>H222</f>
        <v>25000000</v>
      </c>
      <c r="U222" s="76">
        <f t="shared" si="11"/>
        <v>25000000</v>
      </c>
      <c r="V222" s="31" t="s">
        <v>76</v>
      </c>
      <c r="W222" s="31" t="s">
        <v>81</v>
      </c>
      <c r="X222" s="77" t="s">
        <v>82</v>
      </c>
      <c r="Y222" s="32" t="s">
        <v>83</v>
      </c>
      <c r="Z222" s="33" t="s">
        <v>3</v>
      </c>
      <c r="AA222" s="30" t="s">
        <v>84</v>
      </c>
      <c r="AB222" s="78" t="s">
        <v>85</v>
      </c>
      <c r="AC222" s="31" t="s">
        <v>76</v>
      </c>
      <c r="AD222" s="31" t="s">
        <v>86</v>
      </c>
      <c r="AE222" s="79" t="s">
        <v>87</v>
      </c>
      <c r="AF222" s="79" t="s">
        <v>88</v>
      </c>
      <c r="AG222" s="79" t="s">
        <v>89</v>
      </c>
      <c r="AH222" s="79" t="s">
        <v>90</v>
      </c>
      <c r="AI222" s="79" t="s">
        <v>90</v>
      </c>
      <c r="AJ222" s="79" t="s">
        <v>90</v>
      </c>
    </row>
    <row r="223" spans="1:39" s="8" customFormat="1" ht="48" customHeight="1">
      <c r="A223" s="53"/>
      <c r="B223" s="28" t="s">
        <v>3</v>
      </c>
      <c r="C223" s="52" t="s">
        <v>466</v>
      </c>
      <c r="D223" s="52" t="s">
        <v>128</v>
      </c>
      <c r="E223" s="52" t="s">
        <v>11</v>
      </c>
      <c r="F223" s="52" t="s">
        <v>12</v>
      </c>
      <c r="G223" s="52" t="s">
        <v>474</v>
      </c>
      <c r="H223" s="47">
        <v>25000000</v>
      </c>
      <c r="I223" s="52" t="s">
        <v>86</v>
      </c>
      <c r="J223" s="29" t="s">
        <v>76</v>
      </c>
      <c r="K223" s="71" t="s">
        <v>475</v>
      </c>
      <c r="L223" s="72" t="s">
        <v>674</v>
      </c>
      <c r="M223" s="52" t="str">
        <f t="shared" si="9"/>
        <v>Prestar los servicios para atender todas las actividades lúdico-deportivas correspondientes a las vacaciones recreativas, programadas desde la Subdirección de Bienestar Universitario.</v>
      </c>
      <c r="N223" s="31">
        <v>1</v>
      </c>
      <c r="O223" s="31">
        <v>1</v>
      </c>
      <c r="P223" s="73">
        <v>11</v>
      </c>
      <c r="Q223" s="74" t="s">
        <v>79</v>
      </c>
      <c r="R223" s="74" t="s">
        <v>80</v>
      </c>
      <c r="S223" s="52" t="s">
        <v>14</v>
      </c>
      <c r="T223" s="75">
        <f>H223</f>
        <v>25000000</v>
      </c>
      <c r="U223" s="76">
        <f t="shared" si="11"/>
        <v>25000000</v>
      </c>
      <c r="V223" s="31" t="s">
        <v>76</v>
      </c>
      <c r="W223" s="31" t="s">
        <v>81</v>
      </c>
      <c r="X223" s="77" t="s">
        <v>82</v>
      </c>
      <c r="Y223" s="32" t="s">
        <v>83</v>
      </c>
      <c r="Z223" s="33" t="s">
        <v>3</v>
      </c>
      <c r="AA223" s="30" t="s">
        <v>84</v>
      </c>
      <c r="AB223" s="78" t="s">
        <v>85</v>
      </c>
      <c r="AC223" s="31" t="s">
        <v>76</v>
      </c>
      <c r="AD223" s="31" t="s">
        <v>86</v>
      </c>
      <c r="AE223" s="79" t="s">
        <v>87</v>
      </c>
      <c r="AF223" s="79" t="s">
        <v>88</v>
      </c>
      <c r="AG223" s="79" t="s">
        <v>89</v>
      </c>
      <c r="AH223" s="79" t="s">
        <v>90</v>
      </c>
      <c r="AI223" s="79" t="s">
        <v>90</v>
      </c>
      <c r="AJ223" s="79" t="s">
        <v>90</v>
      </c>
      <c r="AK223" s="35"/>
      <c r="AL223" s="35"/>
      <c r="AM223" s="35"/>
    </row>
    <row r="224" spans="1:39" s="35" customFormat="1" ht="48" customHeight="1">
      <c r="A224" s="53"/>
      <c r="B224" s="28" t="s">
        <v>3</v>
      </c>
      <c r="C224" s="52" t="s">
        <v>466</v>
      </c>
      <c r="D224" s="52" t="s">
        <v>128</v>
      </c>
      <c r="E224" s="52" t="s">
        <v>4</v>
      </c>
      <c r="F224" s="52" t="s">
        <v>6</v>
      </c>
      <c r="G224" s="52" t="s">
        <v>477</v>
      </c>
      <c r="H224" s="47">
        <v>146877610</v>
      </c>
      <c r="I224" s="52" t="s">
        <v>86</v>
      </c>
      <c r="J224" s="29" t="s">
        <v>76</v>
      </c>
      <c r="K224" s="71" t="s">
        <v>478</v>
      </c>
      <c r="L224" s="72" t="s">
        <v>476</v>
      </c>
      <c r="M224" s="52" t="str">
        <f t="shared" si="9"/>
        <v>Prestar los servicios como operador logístico para atender el desplazamiento, alojamiento y alimentación de la delegación de la Universidad Pedagógica Nacional. (Participación deportiva organizada por ASCUN).</v>
      </c>
      <c r="N224" s="31">
        <v>1</v>
      </c>
      <c r="O224" s="31">
        <v>1</v>
      </c>
      <c r="P224" s="73">
        <v>11</v>
      </c>
      <c r="Q224" s="74" t="s">
        <v>79</v>
      </c>
      <c r="R224" s="74" t="s">
        <v>80</v>
      </c>
      <c r="S224" s="52" t="s">
        <v>1</v>
      </c>
      <c r="T224" s="75">
        <f t="shared" si="10"/>
        <v>146877610</v>
      </c>
      <c r="U224" s="76">
        <f t="shared" si="11"/>
        <v>146877610</v>
      </c>
      <c r="V224" s="31" t="s">
        <v>76</v>
      </c>
      <c r="W224" s="31" t="s">
        <v>81</v>
      </c>
      <c r="X224" s="77" t="s">
        <v>82</v>
      </c>
      <c r="Y224" s="32" t="s">
        <v>83</v>
      </c>
      <c r="Z224" s="33" t="s">
        <v>3</v>
      </c>
      <c r="AA224" s="30" t="s">
        <v>84</v>
      </c>
      <c r="AB224" s="78" t="s">
        <v>85</v>
      </c>
      <c r="AC224" s="31" t="s">
        <v>76</v>
      </c>
      <c r="AD224" s="31" t="s">
        <v>86</v>
      </c>
      <c r="AE224" s="79" t="s">
        <v>87</v>
      </c>
      <c r="AF224" s="79" t="s">
        <v>88</v>
      </c>
      <c r="AG224" s="79" t="s">
        <v>89</v>
      </c>
      <c r="AH224" s="79" t="s">
        <v>90</v>
      </c>
      <c r="AI224" s="79" t="s">
        <v>90</v>
      </c>
      <c r="AJ224" s="79" t="s">
        <v>90</v>
      </c>
      <c r="AK224" s="80"/>
      <c r="AL224" s="80"/>
      <c r="AM224" s="80"/>
    </row>
    <row r="225" spans="1:39" s="36" customFormat="1" ht="48" customHeight="1">
      <c r="A225" s="53"/>
      <c r="B225" s="28" t="s">
        <v>3</v>
      </c>
      <c r="C225" s="52" t="s">
        <v>466</v>
      </c>
      <c r="D225" s="52" t="s">
        <v>128</v>
      </c>
      <c r="E225" s="52" t="s">
        <v>9</v>
      </c>
      <c r="F225" s="52" t="s">
        <v>10</v>
      </c>
      <c r="G225" s="52" t="s">
        <v>479</v>
      </c>
      <c r="H225" s="47">
        <v>30520000</v>
      </c>
      <c r="I225" s="52" t="s">
        <v>86</v>
      </c>
      <c r="J225" s="29" t="s">
        <v>76</v>
      </c>
      <c r="K225" s="71" t="s">
        <v>480</v>
      </c>
      <c r="L225" s="52" t="s">
        <v>675</v>
      </c>
      <c r="M225" s="52" t="str">
        <f t="shared" si="9"/>
        <v>Prestar los servicios logísticos para el desarrollo de las actividades lúdico -deportivas en el marco de la Bienvenida de los estudiantes nuevos del I y II semestre 2026.</v>
      </c>
      <c r="N225" s="31">
        <v>1</v>
      </c>
      <c r="O225" s="31">
        <v>1</v>
      </c>
      <c r="P225" s="73">
        <v>11</v>
      </c>
      <c r="Q225" s="74" t="s">
        <v>79</v>
      </c>
      <c r="R225" s="74" t="s">
        <v>80</v>
      </c>
      <c r="S225" s="84" t="s">
        <v>1</v>
      </c>
      <c r="T225" s="76">
        <f t="shared" si="10"/>
        <v>30520000</v>
      </c>
      <c r="U225" s="76">
        <f t="shared" si="11"/>
        <v>30520000</v>
      </c>
      <c r="V225" s="31" t="s">
        <v>76</v>
      </c>
      <c r="W225" s="31" t="s">
        <v>81</v>
      </c>
      <c r="X225" s="77" t="s">
        <v>82</v>
      </c>
      <c r="Y225" s="32" t="s">
        <v>83</v>
      </c>
      <c r="Z225" s="33" t="s">
        <v>3</v>
      </c>
      <c r="AA225" s="78" t="s">
        <v>84</v>
      </c>
      <c r="AB225" s="78" t="s">
        <v>85</v>
      </c>
      <c r="AC225" s="31" t="s">
        <v>76</v>
      </c>
      <c r="AD225" s="31" t="s">
        <v>86</v>
      </c>
      <c r="AE225" s="79" t="s">
        <v>87</v>
      </c>
      <c r="AF225" s="79" t="s">
        <v>88</v>
      </c>
      <c r="AG225" s="79" t="s">
        <v>89</v>
      </c>
      <c r="AH225" s="79" t="s">
        <v>90</v>
      </c>
      <c r="AI225" s="79" t="s">
        <v>90</v>
      </c>
      <c r="AJ225" s="79" t="s">
        <v>90</v>
      </c>
      <c r="AK225" s="2"/>
      <c r="AL225" s="2"/>
      <c r="AM225" s="35"/>
    </row>
    <row r="226" spans="1:39" s="35" customFormat="1" ht="48" customHeight="1">
      <c r="A226" s="53"/>
      <c r="B226" s="28" t="s">
        <v>3</v>
      </c>
      <c r="C226" s="52" t="s">
        <v>127</v>
      </c>
      <c r="D226" s="52" t="s">
        <v>128</v>
      </c>
      <c r="E226" s="52" t="s">
        <v>9</v>
      </c>
      <c r="F226" s="52" t="s">
        <v>133</v>
      </c>
      <c r="G226" s="52" t="s">
        <v>482</v>
      </c>
      <c r="H226" s="47">
        <v>7000000</v>
      </c>
      <c r="I226" s="52" t="s">
        <v>86</v>
      </c>
      <c r="J226" s="29" t="s">
        <v>76</v>
      </c>
      <c r="K226" s="71" t="s">
        <v>483</v>
      </c>
      <c r="L226" s="72" t="s">
        <v>484</v>
      </c>
      <c r="M226" s="52" t="str">
        <f t="shared" si="9"/>
        <v>Realizar el mantenimiento preventivo y Correctivo de Equipos de la Unidad Odontológica y de salud de la universidad Pedagógica Nacional.</v>
      </c>
      <c r="N226" s="31">
        <v>1</v>
      </c>
      <c r="O226" s="31">
        <v>1</v>
      </c>
      <c r="P226" s="73">
        <v>11</v>
      </c>
      <c r="Q226" s="74" t="s">
        <v>79</v>
      </c>
      <c r="R226" s="74" t="s">
        <v>80</v>
      </c>
      <c r="S226" s="81" t="s">
        <v>1</v>
      </c>
      <c r="T226" s="75">
        <f t="shared" si="10"/>
        <v>7000000</v>
      </c>
      <c r="U226" s="76">
        <f t="shared" si="11"/>
        <v>7000000</v>
      </c>
      <c r="V226" s="31" t="s">
        <v>76</v>
      </c>
      <c r="W226" s="31" t="s">
        <v>81</v>
      </c>
      <c r="X226" s="77" t="s">
        <v>82</v>
      </c>
      <c r="Y226" s="32" t="s">
        <v>83</v>
      </c>
      <c r="Z226" s="33" t="s">
        <v>3</v>
      </c>
      <c r="AA226" s="30" t="s">
        <v>84</v>
      </c>
      <c r="AB226" s="78" t="s">
        <v>85</v>
      </c>
      <c r="AC226" s="31" t="s">
        <v>76</v>
      </c>
      <c r="AD226" s="31" t="s">
        <v>86</v>
      </c>
      <c r="AE226" s="79" t="s">
        <v>87</v>
      </c>
      <c r="AF226" s="79" t="s">
        <v>88</v>
      </c>
      <c r="AG226" s="79" t="s">
        <v>89</v>
      </c>
      <c r="AH226" s="79" t="s">
        <v>90</v>
      </c>
      <c r="AI226" s="79" t="s">
        <v>90</v>
      </c>
      <c r="AJ226" s="79" t="s">
        <v>90</v>
      </c>
      <c r="AK226" s="80"/>
      <c r="AL226" s="80"/>
      <c r="AM226" s="80"/>
    </row>
    <row r="227" spans="1:39" s="35" customFormat="1" ht="48" customHeight="1">
      <c r="A227" s="53"/>
      <c r="B227" s="28" t="s">
        <v>3</v>
      </c>
      <c r="C227" s="52" t="s">
        <v>127</v>
      </c>
      <c r="D227" s="52" t="s">
        <v>128</v>
      </c>
      <c r="E227" s="52" t="s">
        <v>125</v>
      </c>
      <c r="F227" s="52" t="s">
        <v>126</v>
      </c>
      <c r="G227" s="52" t="s">
        <v>485</v>
      </c>
      <c r="H227" s="47">
        <v>294530</v>
      </c>
      <c r="I227" s="52" t="s">
        <v>86</v>
      </c>
      <c r="J227" s="29" t="s">
        <v>76</v>
      </c>
      <c r="K227" s="108" t="s">
        <v>486</v>
      </c>
      <c r="L227" s="167" t="s">
        <v>487</v>
      </c>
      <c r="M227" s="181" t="str">
        <f t="shared" si="9"/>
        <v>Adquirir insumos odontológicos, requeridos para el normal funcionamiento y prestación del servicio del Programa de Salud de la Subdirección de Bienestar Universitario</v>
      </c>
      <c r="N227" s="31">
        <v>1</v>
      </c>
      <c r="O227" s="31">
        <v>1</v>
      </c>
      <c r="P227" s="73">
        <v>11</v>
      </c>
      <c r="Q227" s="74" t="s">
        <v>79</v>
      </c>
      <c r="R227" s="74" t="s">
        <v>80</v>
      </c>
      <c r="S227" s="81" t="s">
        <v>1</v>
      </c>
      <c r="T227" s="182">
        <f>H227+H228+H229+H230</f>
        <v>7531255</v>
      </c>
      <c r="U227" s="183">
        <f t="shared" si="11"/>
        <v>7531255</v>
      </c>
      <c r="V227" s="31" t="s">
        <v>76</v>
      </c>
      <c r="W227" s="31" t="s">
        <v>81</v>
      </c>
      <c r="X227" s="77" t="s">
        <v>82</v>
      </c>
      <c r="Y227" s="32" t="s">
        <v>83</v>
      </c>
      <c r="Z227" s="33" t="s">
        <v>3</v>
      </c>
      <c r="AA227" s="30" t="s">
        <v>84</v>
      </c>
      <c r="AB227" s="78" t="s">
        <v>85</v>
      </c>
      <c r="AC227" s="31" t="s">
        <v>76</v>
      </c>
      <c r="AD227" s="31" t="s">
        <v>86</v>
      </c>
      <c r="AE227" s="79" t="s">
        <v>87</v>
      </c>
      <c r="AF227" s="79" t="s">
        <v>88</v>
      </c>
      <c r="AG227" s="79" t="s">
        <v>89</v>
      </c>
      <c r="AH227" s="79" t="s">
        <v>90</v>
      </c>
      <c r="AI227" s="79" t="s">
        <v>90</v>
      </c>
      <c r="AJ227" s="79" t="s">
        <v>90</v>
      </c>
      <c r="AK227" s="80"/>
      <c r="AL227" s="80"/>
      <c r="AM227" s="80"/>
    </row>
    <row r="228" spans="1:39" s="35" customFormat="1" ht="48" customHeight="1">
      <c r="A228" s="53"/>
      <c r="B228" s="28" t="s">
        <v>3</v>
      </c>
      <c r="C228" s="52" t="s">
        <v>127</v>
      </c>
      <c r="D228" s="52" t="s">
        <v>128</v>
      </c>
      <c r="E228" s="52" t="s">
        <v>488</v>
      </c>
      <c r="F228" s="52" t="s">
        <v>489</v>
      </c>
      <c r="G228" s="52" t="s">
        <v>485</v>
      </c>
      <c r="H228" s="47">
        <v>1577999</v>
      </c>
      <c r="I228" s="52" t="s">
        <v>86</v>
      </c>
      <c r="J228" s="29" t="s">
        <v>76</v>
      </c>
      <c r="K228" s="108" t="s">
        <v>486</v>
      </c>
      <c r="L228" s="168"/>
      <c r="M228" s="181"/>
      <c r="N228" s="31">
        <v>1</v>
      </c>
      <c r="O228" s="31">
        <v>1</v>
      </c>
      <c r="P228" s="73">
        <v>11</v>
      </c>
      <c r="Q228" s="74" t="s">
        <v>79</v>
      </c>
      <c r="R228" s="74" t="s">
        <v>80</v>
      </c>
      <c r="S228" s="81" t="s">
        <v>1</v>
      </c>
      <c r="T228" s="182"/>
      <c r="U228" s="183"/>
      <c r="V228" s="31" t="s">
        <v>76</v>
      </c>
      <c r="W228" s="31" t="s">
        <v>81</v>
      </c>
      <c r="X228" s="77" t="s">
        <v>82</v>
      </c>
      <c r="Y228" s="32" t="s">
        <v>83</v>
      </c>
      <c r="Z228" s="33" t="s">
        <v>3</v>
      </c>
      <c r="AA228" s="30" t="s">
        <v>84</v>
      </c>
      <c r="AB228" s="78" t="s">
        <v>85</v>
      </c>
      <c r="AC228" s="31" t="s">
        <v>76</v>
      </c>
      <c r="AD228" s="31" t="s">
        <v>86</v>
      </c>
      <c r="AE228" s="79" t="s">
        <v>87</v>
      </c>
      <c r="AF228" s="79" t="s">
        <v>88</v>
      </c>
      <c r="AG228" s="79" t="s">
        <v>89</v>
      </c>
      <c r="AH228" s="79" t="s">
        <v>90</v>
      </c>
      <c r="AI228" s="79" t="s">
        <v>90</v>
      </c>
      <c r="AJ228" s="79" t="s">
        <v>90</v>
      </c>
      <c r="AK228" s="80"/>
      <c r="AL228" s="80"/>
      <c r="AM228" s="80"/>
    </row>
    <row r="229" spans="1:39" s="35" customFormat="1" ht="48" customHeight="1">
      <c r="A229" s="53"/>
      <c r="B229" s="28" t="s">
        <v>3</v>
      </c>
      <c r="C229" s="52" t="s">
        <v>127</v>
      </c>
      <c r="D229" s="52" t="s">
        <v>128</v>
      </c>
      <c r="E229" s="52" t="s">
        <v>26</v>
      </c>
      <c r="F229" s="52" t="s">
        <v>18</v>
      </c>
      <c r="G229" s="52" t="s">
        <v>485</v>
      </c>
      <c r="H229" s="47">
        <v>3878079</v>
      </c>
      <c r="I229" s="52" t="s">
        <v>86</v>
      </c>
      <c r="J229" s="29" t="s">
        <v>76</v>
      </c>
      <c r="K229" s="108" t="s">
        <v>486</v>
      </c>
      <c r="L229" s="168"/>
      <c r="M229" s="181"/>
      <c r="N229" s="31">
        <v>1</v>
      </c>
      <c r="O229" s="31">
        <v>1</v>
      </c>
      <c r="P229" s="73">
        <v>11</v>
      </c>
      <c r="Q229" s="74" t="s">
        <v>79</v>
      </c>
      <c r="R229" s="74" t="s">
        <v>80</v>
      </c>
      <c r="S229" s="81" t="s">
        <v>1</v>
      </c>
      <c r="T229" s="182"/>
      <c r="U229" s="183"/>
      <c r="V229" s="31" t="s">
        <v>76</v>
      </c>
      <c r="W229" s="31" t="s">
        <v>81</v>
      </c>
      <c r="X229" s="77" t="s">
        <v>82</v>
      </c>
      <c r="Y229" s="32" t="s">
        <v>83</v>
      </c>
      <c r="Z229" s="33" t="s">
        <v>3</v>
      </c>
      <c r="AA229" s="30" t="s">
        <v>84</v>
      </c>
      <c r="AB229" s="78" t="s">
        <v>85</v>
      </c>
      <c r="AC229" s="31" t="s">
        <v>76</v>
      </c>
      <c r="AD229" s="31" t="s">
        <v>86</v>
      </c>
      <c r="AE229" s="79" t="s">
        <v>87</v>
      </c>
      <c r="AF229" s="79" t="s">
        <v>88</v>
      </c>
      <c r="AG229" s="79" t="s">
        <v>89</v>
      </c>
      <c r="AH229" s="79" t="s">
        <v>90</v>
      </c>
      <c r="AI229" s="79" t="s">
        <v>90</v>
      </c>
      <c r="AJ229" s="79" t="s">
        <v>90</v>
      </c>
      <c r="AK229" s="80"/>
      <c r="AL229" s="80"/>
      <c r="AM229" s="80"/>
    </row>
    <row r="230" spans="1:39" s="35" customFormat="1" ht="48" customHeight="1">
      <c r="A230" s="53"/>
      <c r="B230" s="28" t="s">
        <v>3</v>
      </c>
      <c r="C230" s="52" t="s">
        <v>127</v>
      </c>
      <c r="D230" s="52" t="s">
        <v>128</v>
      </c>
      <c r="E230" s="52" t="s">
        <v>129</v>
      </c>
      <c r="F230" s="52" t="s">
        <v>130</v>
      </c>
      <c r="G230" s="52" t="s">
        <v>485</v>
      </c>
      <c r="H230" s="47">
        <v>1780647</v>
      </c>
      <c r="I230" s="52" t="s">
        <v>86</v>
      </c>
      <c r="J230" s="29" t="s">
        <v>76</v>
      </c>
      <c r="K230" s="108" t="s">
        <v>486</v>
      </c>
      <c r="L230" s="169"/>
      <c r="M230" s="181"/>
      <c r="N230" s="31">
        <v>1</v>
      </c>
      <c r="O230" s="31">
        <v>1</v>
      </c>
      <c r="P230" s="73">
        <v>11</v>
      </c>
      <c r="Q230" s="74" t="s">
        <v>79</v>
      </c>
      <c r="R230" s="74" t="s">
        <v>80</v>
      </c>
      <c r="S230" s="81" t="s">
        <v>1</v>
      </c>
      <c r="T230" s="182"/>
      <c r="U230" s="183"/>
      <c r="V230" s="31" t="s">
        <v>76</v>
      </c>
      <c r="W230" s="31" t="s">
        <v>81</v>
      </c>
      <c r="X230" s="77" t="s">
        <v>82</v>
      </c>
      <c r="Y230" s="32" t="s">
        <v>83</v>
      </c>
      <c r="Z230" s="33" t="s">
        <v>3</v>
      </c>
      <c r="AA230" s="30" t="s">
        <v>84</v>
      </c>
      <c r="AB230" s="78" t="s">
        <v>85</v>
      </c>
      <c r="AC230" s="31" t="s">
        <v>76</v>
      </c>
      <c r="AD230" s="31" t="s">
        <v>86</v>
      </c>
      <c r="AE230" s="79" t="s">
        <v>87</v>
      </c>
      <c r="AF230" s="79" t="s">
        <v>88</v>
      </c>
      <c r="AG230" s="79" t="s">
        <v>89</v>
      </c>
      <c r="AH230" s="79" t="s">
        <v>90</v>
      </c>
      <c r="AI230" s="79" t="s">
        <v>90</v>
      </c>
      <c r="AJ230" s="79" t="s">
        <v>90</v>
      </c>
      <c r="AK230" s="80"/>
      <c r="AL230" s="80"/>
      <c r="AM230" s="80"/>
    </row>
    <row r="231" spans="1:39" s="35" customFormat="1" ht="48" customHeight="1">
      <c r="A231" s="53"/>
      <c r="B231" s="28" t="s">
        <v>3</v>
      </c>
      <c r="C231" s="52" t="s">
        <v>127</v>
      </c>
      <c r="D231" s="52" t="s">
        <v>128</v>
      </c>
      <c r="E231" s="52" t="s">
        <v>26</v>
      </c>
      <c r="F231" s="52" t="s">
        <v>18</v>
      </c>
      <c r="G231" s="52" t="s">
        <v>490</v>
      </c>
      <c r="H231" s="47">
        <v>23608600</v>
      </c>
      <c r="I231" s="52" t="s">
        <v>86</v>
      </c>
      <c r="J231" s="29" t="s">
        <v>76</v>
      </c>
      <c r="K231" s="108" t="s">
        <v>491</v>
      </c>
      <c r="L231" s="167" t="s">
        <v>676</v>
      </c>
      <c r="M231" s="181" t="str">
        <f>G231</f>
        <v xml:space="preserve">Adquirir insumos médicos y de fisioterapia, requeridos para el normal funcionamiento y prestación del servicio del Programa de Salud de la Subdirección de Bienestar Universitario </v>
      </c>
      <c r="N231" s="31">
        <v>1</v>
      </c>
      <c r="O231" s="31">
        <v>1</v>
      </c>
      <c r="P231" s="73">
        <v>11</v>
      </c>
      <c r="Q231" s="74" t="s">
        <v>79</v>
      </c>
      <c r="R231" s="74" t="s">
        <v>80</v>
      </c>
      <c r="S231" s="81" t="s">
        <v>1</v>
      </c>
      <c r="T231" s="182">
        <f>H231+H232+H233+H234+H235+H236+H237+H238</f>
        <v>48236348</v>
      </c>
      <c r="U231" s="183">
        <f>T231</f>
        <v>48236348</v>
      </c>
      <c r="V231" s="31" t="s">
        <v>76</v>
      </c>
      <c r="W231" s="31" t="s">
        <v>81</v>
      </c>
      <c r="X231" s="77" t="s">
        <v>82</v>
      </c>
      <c r="Y231" s="32" t="s">
        <v>83</v>
      </c>
      <c r="Z231" s="33" t="s">
        <v>3</v>
      </c>
      <c r="AA231" s="30" t="s">
        <v>84</v>
      </c>
      <c r="AB231" s="78" t="s">
        <v>85</v>
      </c>
      <c r="AC231" s="31" t="s">
        <v>76</v>
      </c>
      <c r="AD231" s="31" t="s">
        <v>86</v>
      </c>
      <c r="AE231" s="79" t="s">
        <v>87</v>
      </c>
      <c r="AF231" s="79" t="s">
        <v>88</v>
      </c>
      <c r="AG231" s="79" t="s">
        <v>89</v>
      </c>
      <c r="AH231" s="79" t="s">
        <v>90</v>
      </c>
      <c r="AI231" s="79" t="s">
        <v>90</v>
      </c>
      <c r="AJ231" s="79" t="s">
        <v>90</v>
      </c>
      <c r="AK231" s="80"/>
      <c r="AL231" s="80"/>
      <c r="AM231" s="80"/>
    </row>
    <row r="232" spans="1:39" s="35" customFormat="1" ht="48" customHeight="1">
      <c r="A232" s="53"/>
      <c r="B232" s="28" t="s">
        <v>3</v>
      </c>
      <c r="C232" s="52" t="s">
        <v>127</v>
      </c>
      <c r="D232" s="52" t="s">
        <v>128</v>
      </c>
      <c r="E232" s="52" t="s">
        <v>129</v>
      </c>
      <c r="F232" s="52" t="s">
        <v>130</v>
      </c>
      <c r="G232" s="52" t="s">
        <v>490</v>
      </c>
      <c r="H232" s="47">
        <v>1342516</v>
      </c>
      <c r="I232" s="52" t="s">
        <v>86</v>
      </c>
      <c r="J232" s="29" t="s">
        <v>76</v>
      </c>
      <c r="K232" s="108" t="s">
        <v>491</v>
      </c>
      <c r="L232" s="168"/>
      <c r="M232" s="181"/>
      <c r="N232" s="31">
        <v>1</v>
      </c>
      <c r="O232" s="31">
        <v>1</v>
      </c>
      <c r="P232" s="73">
        <v>11</v>
      </c>
      <c r="Q232" s="74" t="s">
        <v>79</v>
      </c>
      <c r="R232" s="74" t="s">
        <v>80</v>
      </c>
      <c r="S232" s="81" t="s">
        <v>1</v>
      </c>
      <c r="T232" s="182"/>
      <c r="U232" s="183"/>
      <c r="V232" s="31" t="s">
        <v>76</v>
      </c>
      <c r="W232" s="31" t="s">
        <v>81</v>
      </c>
      <c r="X232" s="77" t="s">
        <v>82</v>
      </c>
      <c r="Y232" s="32" t="s">
        <v>83</v>
      </c>
      <c r="Z232" s="33" t="s">
        <v>3</v>
      </c>
      <c r="AA232" s="30" t="s">
        <v>84</v>
      </c>
      <c r="AB232" s="78" t="s">
        <v>85</v>
      </c>
      <c r="AC232" s="31" t="s">
        <v>76</v>
      </c>
      <c r="AD232" s="31" t="s">
        <v>86</v>
      </c>
      <c r="AE232" s="79" t="s">
        <v>87</v>
      </c>
      <c r="AF232" s="79" t="s">
        <v>88</v>
      </c>
      <c r="AG232" s="79" t="s">
        <v>89</v>
      </c>
      <c r="AH232" s="79" t="s">
        <v>90</v>
      </c>
      <c r="AI232" s="79" t="s">
        <v>90</v>
      </c>
      <c r="AJ232" s="79" t="s">
        <v>90</v>
      </c>
      <c r="AK232" s="80"/>
      <c r="AL232" s="80"/>
      <c r="AM232" s="80"/>
    </row>
    <row r="233" spans="1:39" s="35" customFormat="1" ht="48" customHeight="1">
      <c r="A233" s="53"/>
      <c r="B233" s="28" t="s">
        <v>3</v>
      </c>
      <c r="C233" s="52" t="s">
        <v>127</v>
      </c>
      <c r="D233" s="52" t="s">
        <v>128</v>
      </c>
      <c r="E233" s="52" t="s">
        <v>488</v>
      </c>
      <c r="F233" s="52" t="s">
        <v>492</v>
      </c>
      <c r="G233" s="52" t="s">
        <v>490</v>
      </c>
      <c r="H233" s="47">
        <v>3717327</v>
      </c>
      <c r="I233" s="52" t="s">
        <v>86</v>
      </c>
      <c r="J233" s="29" t="s">
        <v>76</v>
      </c>
      <c r="K233" s="108" t="s">
        <v>491</v>
      </c>
      <c r="L233" s="168"/>
      <c r="M233" s="181"/>
      <c r="N233" s="31">
        <v>1</v>
      </c>
      <c r="O233" s="31">
        <v>1</v>
      </c>
      <c r="P233" s="73">
        <v>11</v>
      </c>
      <c r="Q233" s="74" t="s">
        <v>79</v>
      </c>
      <c r="R233" s="74" t="s">
        <v>80</v>
      </c>
      <c r="S233" s="81" t="s">
        <v>1</v>
      </c>
      <c r="T233" s="182"/>
      <c r="U233" s="183"/>
      <c r="V233" s="31" t="s">
        <v>76</v>
      </c>
      <c r="W233" s="31" t="s">
        <v>81</v>
      </c>
      <c r="X233" s="77" t="s">
        <v>82</v>
      </c>
      <c r="Y233" s="32" t="s">
        <v>83</v>
      </c>
      <c r="Z233" s="33" t="s">
        <v>3</v>
      </c>
      <c r="AA233" s="30" t="s">
        <v>84</v>
      </c>
      <c r="AB233" s="78" t="s">
        <v>85</v>
      </c>
      <c r="AC233" s="31" t="s">
        <v>76</v>
      </c>
      <c r="AD233" s="31" t="s">
        <v>86</v>
      </c>
      <c r="AE233" s="79" t="s">
        <v>87</v>
      </c>
      <c r="AF233" s="79" t="s">
        <v>88</v>
      </c>
      <c r="AG233" s="79" t="s">
        <v>89</v>
      </c>
      <c r="AH233" s="79" t="s">
        <v>90</v>
      </c>
      <c r="AI233" s="79" t="s">
        <v>90</v>
      </c>
      <c r="AJ233" s="79" t="s">
        <v>90</v>
      </c>
      <c r="AK233" s="80"/>
      <c r="AL233" s="80"/>
      <c r="AM233" s="80"/>
    </row>
    <row r="234" spans="1:39" s="35" customFormat="1" ht="48" customHeight="1">
      <c r="A234" s="53"/>
      <c r="B234" s="28" t="s">
        <v>3</v>
      </c>
      <c r="C234" s="52" t="s">
        <v>127</v>
      </c>
      <c r="D234" s="52" t="s">
        <v>128</v>
      </c>
      <c r="E234" s="52" t="s">
        <v>493</v>
      </c>
      <c r="F234" s="52" t="s">
        <v>494</v>
      </c>
      <c r="G234" s="52" t="s">
        <v>490</v>
      </c>
      <c r="H234" s="85">
        <v>2213400</v>
      </c>
      <c r="I234" s="52" t="s">
        <v>86</v>
      </c>
      <c r="J234" s="29" t="s">
        <v>76</v>
      </c>
      <c r="K234" s="108" t="s">
        <v>491</v>
      </c>
      <c r="L234" s="168"/>
      <c r="M234" s="181"/>
      <c r="N234" s="31">
        <v>1</v>
      </c>
      <c r="O234" s="31">
        <v>1</v>
      </c>
      <c r="P234" s="73">
        <v>11</v>
      </c>
      <c r="Q234" s="74" t="s">
        <v>79</v>
      </c>
      <c r="R234" s="74" t="s">
        <v>80</v>
      </c>
      <c r="S234" s="81" t="s">
        <v>1</v>
      </c>
      <c r="T234" s="182"/>
      <c r="U234" s="183"/>
      <c r="V234" s="31" t="s">
        <v>76</v>
      </c>
      <c r="W234" s="31" t="s">
        <v>81</v>
      </c>
      <c r="X234" s="77" t="s">
        <v>82</v>
      </c>
      <c r="Y234" s="32" t="s">
        <v>83</v>
      </c>
      <c r="Z234" s="33" t="s">
        <v>3</v>
      </c>
      <c r="AA234" s="30" t="s">
        <v>84</v>
      </c>
      <c r="AB234" s="78" t="s">
        <v>85</v>
      </c>
      <c r="AC234" s="31" t="s">
        <v>76</v>
      </c>
      <c r="AD234" s="31" t="s">
        <v>86</v>
      </c>
      <c r="AE234" s="79" t="s">
        <v>87</v>
      </c>
      <c r="AF234" s="79" t="s">
        <v>88</v>
      </c>
      <c r="AG234" s="79" t="s">
        <v>89</v>
      </c>
      <c r="AH234" s="79" t="s">
        <v>90</v>
      </c>
      <c r="AI234" s="79" t="s">
        <v>90</v>
      </c>
      <c r="AJ234" s="79" t="s">
        <v>90</v>
      </c>
      <c r="AK234" s="80"/>
      <c r="AL234" s="80"/>
      <c r="AM234" s="80"/>
    </row>
    <row r="235" spans="1:39" s="35" customFormat="1" ht="48" customHeight="1">
      <c r="A235" s="53"/>
      <c r="B235" s="28" t="s">
        <v>3</v>
      </c>
      <c r="C235" s="52" t="s">
        <v>127</v>
      </c>
      <c r="D235" s="52" t="s">
        <v>128</v>
      </c>
      <c r="E235" s="52" t="s">
        <v>111</v>
      </c>
      <c r="F235" s="52" t="s">
        <v>112</v>
      </c>
      <c r="G235" s="52" t="s">
        <v>490</v>
      </c>
      <c r="H235" s="85">
        <v>2704870</v>
      </c>
      <c r="I235" s="52" t="s">
        <v>86</v>
      </c>
      <c r="J235" s="29" t="s">
        <v>76</v>
      </c>
      <c r="K235" s="108" t="s">
        <v>491</v>
      </c>
      <c r="L235" s="168"/>
      <c r="M235" s="181"/>
      <c r="N235" s="31">
        <v>1</v>
      </c>
      <c r="O235" s="31">
        <v>1</v>
      </c>
      <c r="P235" s="73">
        <v>11</v>
      </c>
      <c r="Q235" s="74" t="s">
        <v>79</v>
      </c>
      <c r="R235" s="74" t="s">
        <v>80</v>
      </c>
      <c r="S235" s="81" t="s">
        <v>1</v>
      </c>
      <c r="T235" s="182"/>
      <c r="U235" s="183"/>
      <c r="V235" s="31" t="s">
        <v>76</v>
      </c>
      <c r="W235" s="31" t="s">
        <v>81</v>
      </c>
      <c r="X235" s="77" t="s">
        <v>82</v>
      </c>
      <c r="Y235" s="32" t="s">
        <v>83</v>
      </c>
      <c r="Z235" s="33" t="s">
        <v>3</v>
      </c>
      <c r="AA235" s="30" t="s">
        <v>84</v>
      </c>
      <c r="AB235" s="78" t="s">
        <v>85</v>
      </c>
      <c r="AC235" s="31" t="s">
        <v>76</v>
      </c>
      <c r="AD235" s="31" t="s">
        <v>86</v>
      </c>
      <c r="AE235" s="79" t="s">
        <v>87</v>
      </c>
      <c r="AF235" s="79" t="s">
        <v>88</v>
      </c>
      <c r="AG235" s="79" t="s">
        <v>89</v>
      </c>
      <c r="AH235" s="79" t="s">
        <v>90</v>
      </c>
      <c r="AI235" s="79" t="s">
        <v>90</v>
      </c>
      <c r="AJ235" s="79" t="s">
        <v>90</v>
      </c>
      <c r="AK235" s="80"/>
      <c r="AL235" s="80"/>
      <c r="AM235" s="80"/>
    </row>
    <row r="236" spans="1:39" s="35" customFormat="1" ht="48" customHeight="1">
      <c r="A236" s="53"/>
      <c r="B236" s="28" t="s">
        <v>3</v>
      </c>
      <c r="C236" s="52" t="s">
        <v>127</v>
      </c>
      <c r="D236" s="52" t="s">
        <v>128</v>
      </c>
      <c r="E236" s="52" t="s">
        <v>125</v>
      </c>
      <c r="F236" s="52" t="s">
        <v>126</v>
      </c>
      <c r="G236" s="52" t="s">
        <v>490</v>
      </c>
      <c r="H236" s="47">
        <v>12597805</v>
      </c>
      <c r="I236" s="52" t="s">
        <v>86</v>
      </c>
      <c r="J236" s="29" t="s">
        <v>76</v>
      </c>
      <c r="K236" s="108" t="s">
        <v>491</v>
      </c>
      <c r="L236" s="168"/>
      <c r="M236" s="181"/>
      <c r="N236" s="31">
        <v>1</v>
      </c>
      <c r="O236" s="31">
        <v>1</v>
      </c>
      <c r="P236" s="73">
        <v>11</v>
      </c>
      <c r="Q236" s="74" t="s">
        <v>79</v>
      </c>
      <c r="R236" s="74" t="s">
        <v>80</v>
      </c>
      <c r="S236" s="81" t="s">
        <v>1</v>
      </c>
      <c r="T236" s="182"/>
      <c r="U236" s="183"/>
      <c r="V236" s="31" t="s">
        <v>76</v>
      </c>
      <c r="W236" s="31" t="s">
        <v>81</v>
      </c>
      <c r="X236" s="77" t="s">
        <v>82</v>
      </c>
      <c r="Y236" s="32" t="s">
        <v>83</v>
      </c>
      <c r="Z236" s="33" t="s">
        <v>3</v>
      </c>
      <c r="AA236" s="30" t="s">
        <v>84</v>
      </c>
      <c r="AB236" s="78" t="s">
        <v>85</v>
      </c>
      <c r="AC236" s="31" t="s">
        <v>76</v>
      </c>
      <c r="AD236" s="31" t="s">
        <v>86</v>
      </c>
      <c r="AE236" s="79" t="s">
        <v>87</v>
      </c>
      <c r="AF236" s="79" t="s">
        <v>88</v>
      </c>
      <c r="AG236" s="79" t="s">
        <v>89</v>
      </c>
      <c r="AH236" s="79" t="s">
        <v>90</v>
      </c>
      <c r="AI236" s="79" t="s">
        <v>90</v>
      </c>
      <c r="AJ236" s="79" t="s">
        <v>90</v>
      </c>
      <c r="AK236" s="80"/>
      <c r="AL236" s="80"/>
      <c r="AM236" s="80"/>
    </row>
    <row r="237" spans="1:39" s="35" customFormat="1" ht="48" customHeight="1">
      <c r="A237" s="53"/>
      <c r="B237" s="28" t="s">
        <v>3</v>
      </c>
      <c r="C237" s="52" t="s">
        <v>127</v>
      </c>
      <c r="D237" s="52" t="s">
        <v>128</v>
      </c>
      <c r="E237" s="52" t="s">
        <v>93</v>
      </c>
      <c r="F237" s="52" t="s">
        <v>495</v>
      </c>
      <c r="G237" s="52" t="s">
        <v>490</v>
      </c>
      <c r="H237" s="47">
        <v>763646</v>
      </c>
      <c r="I237" s="52" t="s">
        <v>86</v>
      </c>
      <c r="J237" s="29" t="s">
        <v>76</v>
      </c>
      <c r="K237" s="108" t="s">
        <v>491</v>
      </c>
      <c r="L237" s="168"/>
      <c r="M237" s="181"/>
      <c r="N237" s="31">
        <v>1</v>
      </c>
      <c r="O237" s="31">
        <v>1</v>
      </c>
      <c r="P237" s="73">
        <v>11</v>
      </c>
      <c r="Q237" s="74" t="s">
        <v>79</v>
      </c>
      <c r="R237" s="74" t="s">
        <v>80</v>
      </c>
      <c r="S237" s="81" t="s">
        <v>1</v>
      </c>
      <c r="T237" s="182"/>
      <c r="U237" s="183"/>
      <c r="V237" s="31" t="s">
        <v>76</v>
      </c>
      <c r="W237" s="31" t="s">
        <v>81</v>
      </c>
      <c r="X237" s="77" t="s">
        <v>82</v>
      </c>
      <c r="Y237" s="32" t="s">
        <v>83</v>
      </c>
      <c r="Z237" s="33" t="s">
        <v>3</v>
      </c>
      <c r="AA237" s="30" t="s">
        <v>84</v>
      </c>
      <c r="AB237" s="78" t="s">
        <v>85</v>
      </c>
      <c r="AC237" s="31" t="s">
        <v>76</v>
      </c>
      <c r="AD237" s="31" t="s">
        <v>86</v>
      </c>
      <c r="AE237" s="79" t="s">
        <v>87</v>
      </c>
      <c r="AF237" s="79" t="s">
        <v>88</v>
      </c>
      <c r="AG237" s="79" t="s">
        <v>89</v>
      </c>
      <c r="AH237" s="79" t="s">
        <v>90</v>
      </c>
      <c r="AI237" s="79" t="s">
        <v>90</v>
      </c>
      <c r="AJ237" s="79" t="s">
        <v>90</v>
      </c>
      <c r="AK237" s="80"/>
      <c r="AL237" s="80"/>
      <c r="AM237" s="80"/>
    </row>
    <row r="238" spans="1:39" s="35" customFormat="1" ht="48" customHeight="1">
      <c r="A238" s="53"/>
      <c r="B238" s="28" t="s">
        <v>3</v>
      </c>
      <c r="C238" s="52" t="s">
        <v>127</v>
      </c>
      <c r="D238" s="52" t="s">
        <v>128</v>
      </c>
      <c r="E238" s="52" t="s">
        <v>496</v>
      </c>
      <c r="F238" s="52" t="s">
        <v>497</v>
      </c>
      <c r="G238" s="52" t="s">
        <v>490</v>
      </c>
      <c r="H238" s="47">
        <v>1288184</v>
      </c>
      <c r="I238" s="52" t="s">
        <v>86</v>
      </c>
      <c r="J238" s="29" t="s">
        <v>76</v>
      </c>
      <c r="K238" s="108" t="s">
        <v>491</v>
      </c>
      <c r="L238" s="169"/>
      <c r="M238" s="181"/>
      <c r="N238" s="31">
        <v>1</v>
      </c>
      <c r="O238" s="31">
        <v>1</v>
      </c>
      <c r="P238" s="73">
        <v>11</v>
      </c>
      <c r="Q238" s="74" t="s">
        <v>79</v>
      </c>
      <c r="R238" s="74" t="s">
        <v>80</v>
      </c>
      <c r="S238" s="81" t="s">
        <v>1</v>
      </c>
      <c r="T238" s="182"/>
      <c r="U238" s="183"/>
      <c r="V238" s="31" t="s">
        <v>76</v>
      </c>
      <c r="W238" s="31" t="s">
        <v>81</v>
      </c>
      <c r="X238" s="77" t="s">
        <v>82</v>
      </c>
      <c r="Y238" s="32" t="s">
        <v>83</v>
      </c>
      <c r="Z238" s="33" t="s">
        <v>3</v>
      </c>
      <c r="AA238" s="30" t="s">
        <v>84</v>
      </c>
      <c r="AB238" s="78" t="s">
        <v>85</v>
      </c>
      <c r="AC238" s="31" t="s">
        <v>76</v>
      </c>
      <c r="AD238" s="31" t="s">
        <v>86</v>
      </c>
      <c r="AE238" s="79" t="s">
        <v>87</v>
      </c>
      <c r="AF238" s="79" t="s">
        <v>88</v>
      </c>
      <c r="AG238" s="79" t="s">
        <v>89</v>
      </c>
      <c r="AH238" s="79" t="s">
        <v>90</v>
      </c>
      <c r="AI238" s="79" t="s">
        <v>90</v>
      </c>
      <c r="AJ238" s="79" t="s">
        <v>90</v>
      </c>
      <c r="AK238" s="80"/>
      <c r="AL238" s="80"/>
      <c r="AM238" s="80"/>
    </row>
    <row r="239" spans="1:39" s="35" customFormat="1" ht="62.25" customHeight="1">
      <c r="A239" s="53"/>
      <c r="B239" s="28" t="s">
        <v>3</v>
      </c>
      <c r="C239" s="52" t="s">
        <v>139</v>
      </c>
      <c r="D239" s="52" t="s">
        <v>128</v>
      </c>
      <c r="E239" s="52" t="s">
        <v>11</v>
      </c>
      <c r="F239" s="52" t="s">
        <v>12</v>
      </c>
      <c r="G239" s="52" t="s">
        <v>701</v>
      </c>
      <c r="H239" s="47">
        <v>50000000</v>
      </c>
      <c r="I239" s="52" t="s">
        <v>86</v>
      </c>
      <c r="J239" s="29" t="s">
        <v>76</v>
      </c>
      <c r="K239" s="71" t="s">
        <v>499</v>
      </c>
      <c r="L239" s="72" t="s">
        <v>500</v>
      </c>
      <c r="M239" s="52" t="s">
        <v>498</v>
      </c>
      <c r="N239" s="31">
        <v>1</v>
      </c>
      <c r="O239" s="31">
        <v>1</v>
      </c>
      <c r="P239" s="73">
        <v>11</v>
      </c>
      <c r="Q239" s="74" t="s">
        <v>79</v>
      </c>
      <c r="R239" s="74" t="s">
        <v>80</v>
      </c>
      <c r="S239" s="52" t="s">
        <v>14</v>
      </c>
      <c r="T239" s="75">
        <f>H239</f>
        <v>50000000</v>
      </c>
      <c r="U239" s="76">
        <f>T239</f>
        <v>50000000</v>
      </c>
      <c r="V239" s="31" t="s">
        <v>76</v>
      </c>
      <c r="W239" s="31" t="s">
        <v>81</v>
      </c>
      <c r="X239" s="77" t="s">
        <v>82</v>
      </c>
      <c r="Y239" s="32" t="s">
        <v>83</v>
      </c>
      <c r="Z239" s="33" t="s">
        <v>3</v>
      </c>
      <c r="AA239" s="30" t="s">
        <v>84</v>
      </c>
      <c r="AB239" s="78" t="s">
        <v>85</v>
      </c>
      <c r="AC239" s="31" t="s">
        <v>76</v>
      </c>
      <c r="AD239" s="31" t="s">
        <v>86</v>
      </c>
      <c r="AE239" s="79" t="s">
        <v>87</v>
      </c>
      <c r="AF239" s="79" t="s">
        <v>88</v>
      </c>
      <c r="AG239" s="79" t="s">
        <v>89</v>
      </c>
      <c r="AH239" s="79" t="s">
        <v>90</v>
      </c>
      <c r="AI239" s="79" t="s">
        <v>90</v>
      </c>
      <c r="AJ239" s="79" t="s">
        <v>90</v>
      </c>
      <c r="AK239" s="80"/>
      <c r="AL239" s="80"/>
      <c r="AM239" s="80"/>
    </row>
    <row r="240" spans="1:39" s="35" customFormat="1" ht="76.5" customHeight="1">
      <c r="A240" s="53"/>
      <c r="B240" s="28" t="s">
        <v>3</v>
      </c>
      <c r="C240" s="52" t="s">
        <v>287</v>
      </c>
      <c r="D240" s="52" t="s">
        <v>135</v>
      </c>
      <c r="E240" s="52" t="s">
        <v>11</v>
      </c>
      <c r="F240" s="52" t="s">
        <v>12</v>
      </c>
      <c r="G240" s="52" t="s">
        <v>708</v>
      </c>
      <c r="H240" s="47">
        <v>151212267</v>
      </c>
      <c r="I240" s="52" t="s">
        <v>86</v>
      </c>
      <c r="J240" s="29" t="s">
        <v>76</v>
      </c>
      <c r="K240" s="71" t="s">
        <v>501</v>
      </c>
      <c r="L240" s="72" t="s">
        <v>502</v>
      </c>
      <c r="M240" s="52" t="str">
        <f>G240</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40" s="31">
        <v>1</v>
      </c>
      <c r="O240" s="31">
        <v>1</v>
      </c>
      <c r="P240" s="73">
        <v>11</v>
      </c>
      <c r="Q240" s="74" t="s">
        <v>79</v>
      </c>
      <c r="R240" s="74" t="s">
        <v>80</v>
      </c>
      <c r="S240" s="52" t="s">
        <v>14</v>
      </c>
      <c r="T240" s="75">
        <f>H240</f>
        <v>151212267</v>
      </c>
      <c r="U240" s="76">
        <f>T240</f>
        <v>151212267</v>
      </c>
      <c r="V240" s="31" t="s">
        <v>76</v>
      </c>
      <c r="W240" s="31" t="s">
        <v>81</v>
      </c>
      <c r="X240" s="77" t="s">
        <v>82</v>
      </c>
      <c r="Y240" s="32" t="s">
        <v>83</v>
      </c>
      <c r="Z240" s="33" t="s">
        <v>3</v>
      </c>
      <c r="AA240" s="30" t="s">
        <v>84</v>
      </c>
      <c r="AB240" s="78" t="s">
        <v>85</v>
      </c>
      <c r="AC240" s="31" t="s">
        <v>76</v>
      </c>
      <c r="AD240" s="31" t="s">
        <v>86</v>
      </c>
      <c r="AE240" s="79" t="s">
        <v>87</v>
      </c>
      <c r="AF240" s="79" t="s">
        <v>88</v>
      </c>
      <c r="AG240" s="79" t="s">
        <v>89</v>
      </c>
      <c r="AH240" s="79" t="s">
        <v>90</v>
      </c>
      <c r="AI240" s="79" t="s">
        <v>90</v>
      </c>
      <c r="AJ240" s="79" t="s">
        <v>90</v>
      </c>
      <c r="AK240" s="80"/>
      <c r="AL240" s="80"/>
      <c r="AM240" s="80"/>
    </row>
    <row r="241" spans="1:39" s="35" customFormat="1" ht="48" customHeight="1">
      <c r="A241" s="53"/>
      <c r="B241" s="28" t="s">
        <v>3</v>
      </c>
      <c r="C241" s="52" t="s">
        <v>214</v>
      </c>
      <c r="D241" s="52" t="s">
        <v>215</v>
      </c>
      <c r="E241" s="52" t="s">
        <v>9</v>
      </c>
      <c r="F241" s="52" t="s">
        <v>133</v>
      </c>
      <c r="G241" s="52" t="s">
        <v>503</v>
      </c>
      <c r="H241" s="47">
        <v>25885000</v>
      </c>
      <c r="I241" s="52" t="s">
        <v>86</v>
      </c>
      <c r="J241" s="29" t="s">
        <v>76</v>
      </c>
      <c r="K241" s="71" t="s">
        <v>504</v>
      </c>
      <c r="L241" s="72" t="s">
        <v>505</v>
      </c>
      <c r="M241" s="52" t="str">
        <f>G241</f>
        <v xml:space="preserve">Prestar el servicio de la elaboración e impresión de  agendas entre otros elementos institucionales de acuerdo a las necesidades del Instituto Pedagógico Nacional
</v>
      </c>
      <c r="N241" s="31">
        <v>1</v>
      </c>
      <c r="O241" s="31">
        <v>1</v>
      </c>
      <c r="P241" s="73">
        <v>11</v>
      </c>
      <c r="Q241" s="74" t="s">
        <v>79</v>
      </c>
      <c r="R241" s="74" t="s">
        <v>80</v>
      </c>
      <c r="S241" s="81" t="s">
        <v>14</v>
      </c>
      <c r="T241" s="75">
        <f>H241</f>
        <v>25885000</v>
      </c>
      <c r="U241" s="76">
        <f>T241</f>
        <v>25885000</v>
      </c>
      <c r="V241" s="31" t="s">
        <v>76</v>
      </c>
      <c r="W241" s="31" t="s">
        <v>81</v>
      </c>
      <c r="X241" s="77" t="s">
        <v>82</v>
      </c>
      <c r="Y241" s="32" t="s">
        <v>83</v>
      </c>
      <c r="Z241" s="33" t="s">
        <v>3</v>
      </c>
      <c r="AA241" s="30" t="s">
        <v>84</v>
      </c>
      <c r="AB241" s="78" t="s">
        <v>85</v>
      </c>
      <c r="AC241" s="31" t="s">
        <v>76</v>
      </c>
      <c r="AD241" s="31" t="s">
        <v>86</v>
      </c>
      <c r="AE241" s="79" t="s">
        <v>87</v>
      </c>
      <c r="AF241" s="79" t="s">
        <v>88</v>
      </c>
      <c r="AG241" s="79" t="s">
        <v>89</v>
      </c>
      <c r="AH241" s="79" t="s">
        <v>90</v>
      </c>
      <c r="AI241" s="79" t="s">
        <v>90</v>
      </c>
      <c r="AJ241" s="79" t="s">
        <v>90</v>
      </c>
      <c r="AK241" s="80"/>
      <c r="AL241" s="80"/>
      <c r="AM241" s="80"/>
    </row>
    <row r="242" spans="1:39" s="35" customFormat="1" ht="48" customHeight="1">
      <c r="A242" s="53"/>
      <c r="B242" s="28" t="s">
        <v>3</v>
      </c>
      <c r="C242" s="52" t="s">
        <v>214</v>
      </c>
      <c r="D242" s="52" t="s">
        <v>215</v>
      </c>
      <c r="E242" s="52" t="s">
        <v>9</v>
      </c>
      <c r="F242" s="52" t="s">
        <v>133</v>
      </c>
      <c r="G242" s="52" t="s">
        <v>506</v>
      </c>
      <c r="H242" s="47">
        <f>9099600</f>
        <v>9099600</v>
      </c>
      <c r="I242" s="52" t="s">
        <v>86</v>
      </c>
      <c r="J242" s="29" t="s">
        <v>76</v>
      </c>
      <c r="K242" s="71" t="s">
        <v>507</v>
      </c>
      <c r="L242" s="72">
        <v>82101500</v>
      </c>
      <c r="M242" s="52" t="str">
        <f>G242</f>
        <v>Prestar el servicio de impresión de diplomas, placa, copa y demás menciones de honor de acuerdo a los archivos finales aprobados por el Instituto Pedagógico Nacional para la promoción de graduandos  del IPN</v>
      </c>
      <c r="N242" s="31">
        <v>1</v>
      </c>
      <c r="O242" s="31">
        <v>1</v>
      </c>
      <c r="P242" s="73">
        <v>11</v>
      </c>
      <c r="Q242" s="74" t="s">
        <v>79</v>
      </c>
      <c r="R242" s="74" t="s">
        <v>80</v>
      </c>
      <c r="S242" s="81" t="s">
        <v>14</v>
      </c>
      <c r="T242" s="75">
        <f>H242</f>
        <v>9099600</v>
      </c>
      <c r="U242" s="76">
        <f>T242</f>
        <v>9099600</v>
      </c>
      <c r="V242" s="31" t="s">
        <v>76</v>
      </c>
      <c r="W242" s="31" t="s">
        <v>81</v>
      </c>
      <c r="X242" s="77" t="s">
        <v>82</v>
      </c>
      <c r="Y242" s="32" t="s">
        <v>83</v>
      </c>
      <c r="Z242" s="33" t="s">
        <v>3</v>
      </c>
      <c r="AA242" s="30" t="s">
        <v>84</v>
      </c>
      <c r="AB242" s="78" t="s">
        <v>85</v>
      </c>
      <c r="AC242" s="31" t="s">
        <v>76</v>
      </c>
      <c r="AD242" s="31" t="s">
        <v>86</v>
      </c>
      <c r="AE242" s="79" t="s">
        <v>87</v>
      </c>
      <c r="AF242" s="79" t="s">
        <v>88</v>
      </c>
      <c r="AG242" s="79" t="s">
        <v>89</v>
      </c>
      <c r="AH242" s="79" t="s">
        <v>90</v>
      </c>
      <c r="AI242" s="79" t="s">
        <v>90</v>
      </c>
      <c r="AJ242" s="79" t="s">
        <v>90</v>
      </c>
      <c r="AK242" s="80"/>
      <c r="AL242" s="80"/>
      <c r="AM242" s="80"/>
    </row>
    <row r="243" spans="1:39" s="35" customFormat="1" ht="48" customHeight="1">
      <c r="A243" s="53"/>
      <c r="B243" s="28" t="s">
        <v>3</v>
      </c>
      <c r="C243" s="52" t="s">
        <v>214</v>
      </c>
      <c r="D243" s="52" t="s">
        <v>215</v>
      </c>
      <c r="E243" s="52" t="s">
        <v>105</v>
      </c>
      <c r="F243" s="52" t="s">
        <v>106</v>
      </c>
      <c r="G243" s="52" t="s">
        <v>508</v>
      </c>
      <c r="H243" s="47">
        <v>21896000</v>
      </c>
      <c r="I243" s="52" t="s">
        <v>86</v>
      </c>
      <c r="J243" s="29" t="s">
        <v>76</v>
      </c>
      <c r="K243" s="108" t="s">
        <v>509</v>
      </c>
      <c r="L243" s="72">
        <v>52161500</v>
      </c>
      <c r="M243" s="181" t="str">
        <f>G243</f>
        <v>Adquirir equipos de comunicación para las aulas académicas y sus respectivos soportes y bases para su instalación con el fin de contribuir con el bienestar de los estudiantes del Instituto Pedagógico Nacional</v>
      </c>
      <c r="N243" s="31">
        <v>1</v>
      </c>
      <c r="O243" s="31">
        <v>1</v>
      </c>
      <c r="P243" s="73">
        <v>11</v>
      </c>
      <c r="Q243" s="74" t="s">
        <v>79</v>
      </c>
      <c r="R243" s="74" t="s">
        <v>80</v>
      </c>
      <c r="S243" s="81" t="s">
        <v>14</v>
      </c>
      <c r="T243" s="182">
        <f>H243+H244</f>
        <v>22610000</v>
      </c>
      <c r="U243" s="183">
        <f>T243</f>
        <v>22610000</v>
      </c>
      <c r="V243" s="31" t="s">
        <v>76</v>
      </c>
      <c r="W243" s="31" t="s">
        <v>81</v>
      </c>
      <c r="X243" s="77" t="s">
        <v>82</v>
      </c>
      <c r="Y243" s="32" t="s">
        <v>83</v>
      </c>
      <c r="Z243" s="33" t="s">
        <v>3</v>
      </c>
      <c r="AA243" s="30" t="s">
        <v>84</v>
      </c>
      <c r="AB243" s="78" t="s">
        <v>85</v>
      </c>
      <c r="AC243" s="31" t="s">
        <v>76</v>
      </c>
      <c r="AD243" s="31" t="s">
        <v>86</v>
      </c>
      <c r="AE243" s="79" t="s">
        <v>87</v>
      </c>
      <c r="AF243" s="79" t="s">
        <v>88</v>
      </c>
      <c r="AG243" s="79" t="s">
        <v>89</v>
      </c>
      <c r="AH243" s="79" t="s">
        <v>90</v>
      </c>
      <c r="AI243" s="79" t="s">
        <v>90</v>
      </c>
      <c r="AJ243" s="79" t="s">
        <v>90</v>
      </c>
      <c r="AK243" s="80"/>
      <c r="AL243" s="80"/>
      <c r="AM243" s="80"/>
    </row>
    <row r="244" spans="1:39" s="35" customFormat="1" ht="48" customHeight="1">
      <c r="A244" s="53"/>
      <c r="B244" s="28" t="s">
        <v>3</v>
      </c>
      <c r="C244" s="52" t="s">
        <v>214</v>
      </c>
      <c r="D244" s="52" t="s">
        <v>215</v>
      </c>
      <c r="E244" s="52" t="s">
        <v>129</v>
      </c>
      <c r="F244" s="52" t="s">
        <v>130</v>
      </c>
      <c r="G244" s="52" t="s">
        <v>508</v>
      </c>
      <c r="H244" s="47">
        <v>714000</v>
      </c>
      <c r="I244" s="52" t="s">
        <v>86</v>
      </c>
      <c r="J244" s="29" t="s">
        <v>76</v>
      </c>
      <c r="K244" s="108" t="s">
        <v>509</v>
      </c>
      <c r="L244" s="72" t="s">
        <v>510</v>
      </c>
      <c r="M244" s="181"/>
      <c r="N244" s="31">
        <v>1</v>
      </c>
      <c r="O244" s="31">
        <v>1</v>
      </c>
      <c r="P244" s="73">
        <v>11</v>
      </c>
      <c r="Q244" s="74" t="s">
        <v>79</v>
      </c>
      <c r="R244" s="74" t="s">
        <v>80</v>
      </c>
      <c r="S244" s="81" t="s">
        <v>14</v>
      </c>
      <c r="T244" s="182"/>
      <c r="U244" s="183"/>
      <c r="V244" s="31" t="s">
        <v>76</v>
      </c>
      <c r="W244" s="31" t="s">
        <v>81</v>
      </c>
      <c r="X244" s="77" t="s">
        <v>82</v>
      </c>
      <c r="Y244" s="32" t="s">
        <v>83</v>
      </c>
      <c r="Z244" s="33" t="s">
        <v>3</v>
      </c>
      <c r="AA244" s="30" t="s">
        <v>84</v>
      </c>
      <c r="AB244" s="78" t="s">
        <v>85</v>
      </c>
      <c r="AC244" s="31" t="s">
        <v>76</v>
      </c>
      <c r="AD244" s="31" t="s">
        <v>86</v>
      </c>
      <c r="AE244" s="79" t="s">
        <v>87</v>
      </c>
      <c r="AF244" s="79" t="s">
        <v>88</v>
      </c>
      <c r="AG244" s="79" t="s">
        <v>89</v>
      </c>
      <c r="AH244" s="79" t="s">
        <v>90</v>
      </c>
      <c r="AI244" s="79" t="s">
        <v>90</v>
      </c>
      <c r="AJ244" s="79" t="s">
        <v>90</v>
      </c>
      <c r="AK244" s="80"/>
      <c r="AL244" s="80"/>
      <c r="AM244" s="80"/>
    </row>
    <row r="245" spans="1:39" s="35" customFormat="1" ht="48" customHeight="1">
      <c r="A245" s="53"/>
      <c r="B245" s="28" t="s">
        <v>3</v>
      </c>
      <c r="C245" s="52" t="s">
        <v>214</v>
      </c>
      <c r="D245" s="52" t="s">
        <v>215</v>
      </c>
      <c r="E245" s="52" t="s">
        <v>26</v>
      </c>
      <c r="F245" s="52" t="s">
        <v>18</v>
      </c>
      <c r="G245" s="52" t="s">
        <v>511</v>
      </c>
      <c r="H245" s="47">
        <v>6000000</v>
      </c>
      <c r="I245" s="52" t="s">
        <v>86</v>
      </c>
      <c r="J245" s="29" t="s">
        <v>76</v>
      </c>
      <c r="K245" s="71" t="s">
        <v>512</v>
      </c>
      <c r="L245" s="52">
        <v>44111900</v>
      </c>
      <c r="M245" s="52" t="str">
        <f t="shared" ref="M245:M253" si="18">G245</f>
        <v>Adquirir tableros acrílicos para ser instalados en el Instituto Pedagógico Nacional (IPN), y así mejorar el ambiente de enseñanza y facilitar la interacción en las actividades académicas.</v>
      </c>
      <c r="N245" s="31">
        <v>1</v>
      </c>
      <c r="O245" s="31">
        <v>1</v>
      </c>
      <c r="P245" s="73">
        <v>11</v>
      </c>
      <c r="Q245" s="74" t="s">
        <v>79</v>
      </c>
      <c r="R245" s="74" t="s">
        <v>80</v>
      </c>
      <c r="S245" s="81" t="s">
        <v>14</v>
      </c>
      <c r="T245" s="75">
        <f>H245</f>
        <v>6000000</v>
      </c>
      <c r="U245" s="76">
        <f t="shared" ref="U245:U253" si="19">T245</f>
        <v>6000000</v>
      </c>
      <c r="V245" s="31" t="s">
        <v>76</v>
      </c>
      <c r="W245" s="31" t="s">
        <v>81</v>
      </c>
      <c r="X245" s="77" t="s">
        <v>82</v>
      </c>
      <c r="Y245" s="32" t="s">
        <v>83</v>
      </c>
      <c r="Z245" s="33" t="s">
        <v>3</v>
      </c>
      <c r="AA245" s="30" t="s">
        <v>84</v>
      </c>
      <c r="AB245" s="78" t="s">
        <v>85</v>
      </c>
      <c r="AC245" s="31" t="s">
        <v>76</v>
      </c>
      <c r="AD245" s="31" t="s">
        <v>86</v>
      </c>
      <c r="AE245" s="79" t="s">
        <v>87</v>
      </c>
      <c r="AF245" s="79" t="s">
        <v>88</v>
      </c>
      <c r="AG245" s="79" t="s">
        <v>89</v>
      </c>
      <c r="AH245" s="79" t="s">
        <v>90</v>
      </c>
      <c r="AI245" s="79" t="s">
        <v>90</v>
      </c>
      <c r="AJ245" s="79" t="s">
        <v>90</v>
      </c>
      <c r="AK245" s="80"/>
      <c r="AL245" s="80"/>
      <c r="AM245" s="80"/>
    </row>
    <row r="246" spans="1:39" s="35" customFormat="1" ht="48" customHeight="1">
      <c r="A246" s="53"/>
      <c r="B246" s="28" t="s">
        <v>3</v>
      </c>
      <c r="C246" s="52" t="s">
        <v>214</v>
      </c>
      <c r="D246" s="52" t="s">
        <v>215</v>
      </c>
      <c r="E246" s="52" t="s">
        <v>26</v>
      </c>
      <c r="F246" s="52" t="s">
        <v>18</v>
      </c>
      <c r="G246" s="52" t="s">
        <v>513</v>
      </c>
      <c r="H246" s="47">
        <v>17930856</v>
      </c>
      <c r="I246" s="52" t="s">
        <v>86</v>
      </c>
      <c r="J246" s="29" t="s">
        <v>76</v>
      </c>
      <c r="K246" s="71" t="s">
        <v>514</v>
      </c>
      <c r="L246" s="52">
        <v>95121500</v>
      </c>
      <c r="M246" s="52" t="str">
        <f t="shared" si="18"/>
        <v xml:space="preserve">Adquirir Juegos de piso para el patio central con el fin de contribuir con el bienestar de los estudiantes del IPN </v>
      </c>
      <c r="N246" s="31">
        <v>1</v>
      </c>
      <c r="O246" s="31">
        <v>1</v>
      </c>
      <c r="P246" s="73">
        <v>11</v>
      </c>
      <c r="Q246" s="74" t="s">
        <v>79</v>
      </c>
      <c r="R246" s="74" t="s">
        <v>80</v>
      </c>
      <c r="S246" s="81" t="s">
        <v>14</v>
      </c>
      <c r="T246" s="75">
        <f t="shared" ref="T246:T252" si="20">H246</f>
        <v>17930856</v>
      </c>
      <c r="U246" s="76">
        <f t="shared" si="19"/>
        <v>17930856</v>
      </c>
      <c r="V246" s="31" t="s">
        <v>76</v>
      </c>
      <c r="W246" s="31" t="s">
        <v>81</v>
      </c>
      <c r="X246" s="77" t="s">
        <v>82</v>
      </c>
      <c r="Y246" s="32" t="s">
        <v>83</v>
      </c>
      <c r="Z246" s="33" t="s">
        <v>3</v>
      </c>
      <c r="AA246" s="30" t="s">
        <v>84</v>
      </c>
      <c r="AB246" s="78" t="s">
        <v>85</v>
      </c>
      <c r="AC246" s="31" t="s">
        <v>76</v>
      </c>
      <c r="AD246" s="31" t="s">
        <v>86</v>
      </c>
      <c r="AE246" s="79" t="s">
        <v>87</v>
      </c>
      <c r="AF246" s="79" t="s">
        <v>88</v>
      </c>
      <c r="AG246" s="79" t="s">
        <v>89</v>
      </c>
      <c r="AH246" s="79" t="s">
        <v>90</v>
      </c>
      <c r="AI246" s="79" t="s">
        <v>90</v>
      </c>
      <c r="AJ246" s="79" t="s">
        <v>90</v>
      </c>
      <c r="AK246" s="80"/>
      <c r="AL246" s="80"/>
      <c r="AM246" s="80"/>
    </row>
    <row r="247" spans="1:39" s="35" customFormat="1" ht="48" customHeight="1">
      <c r="A247" s="53"/>
      <c r="B247" s="28" t="s">
        <v>3</v>
      </c>
      <c r="C247" s="52" t="s">
        <v>214</v>
      </c>
      <c r="D247" s="52" t="s">
        <v>215</v>
      </c>
      <c r="E247" s="52" t="s">
        <v>9</v>
      </c>
      <c r="F247" s="39" t="s">
        <v>10</v>
      </c>
      <c r="G247" s="52" t="s">
        <v>515</v>
      </c>
      <c r="H247" s="47">
        <v>18000000</v>
      </c>
      <c r="I247" s="52" t="s">
        <v>86</v>
      </c>
      <c r="J247" s="29" t="s">
        <v>76</v>
      </c>
      <c r="K247" s="71" t="s">
        <v>516</v>
      </c>
      <c r="L247" s="52" t="s">
        <v>330</v>
      </c>
      <c r="M247" s="52" t="str">
        <f t="shared" si="18"/>
        <v xml:space="preserve">Prestar los servicios de  mantenimiento, adecuaciones y adquisiciones necesarias para la puesta en funcionamiento de
los parques infantiles del Instituto Pedagógico Nacional y la casa de muñecas de la SEI </v>
      </c>
      <c r="N247" s="31">
        <v>1</v>
      </c>
      <c r="O247" s="31">
        <v>1</v>
      </c>
      <c r="P247" s="73">
        <v>11</v>
      </c>
      <c r="Q247" s="74" t="s">
        <v>79</v>
      </c>
      <c r="R247" s="74" t="s">
        <v>80</v>
      </c>
      <c r="S247" s="81" t="s">
        <v>14</v>
      </c>
      <c r="T247" s="75">
        <f t="shared" si="20"/>
        <v>18000000</v>
      </c>
      <c r="U247" s="76">
        <f t="shared" si="19"/>
        <v>18000000</v>
      </c>
      <c r="V247" s="31" t="s">
        <v>76</v>
      </c>
      <c r="W247" s="31" t="s">
        <v>81</v>
      </c>
      <c r="X247" s="77" t="s">
        <v>82</v>
      </c>
      <c r="Y247" s="32" t="s">
        <v>83</v>
      </c>
      <c r="Z247" s="33" t="s">
        <v>3</v>
      </c>
      <c r="AA247" s="30" t="s">
        <v>84</v>
      </c>
      <c r="AB247" s="78" t="s">
        <v>85</v>
      </c>
      <c r="AC247" s="31" t="s">
        <v>76</v>
      </c>
      <c r="AD247" s="31" t="s">
        <v>86</v>
      </c>
      <c r="AE247" s="79" t="s">
        <v>87</v>
      </c>
      <c r="AF247" s="79" t="s">
        <v>88</v>
      </c>
      <c r="AG247" s="79" t="s">
        <v>89</v>
      </c>
      <c r="AH247" s="79" t="s">
        <v>90</v>
      </c>
      <c r="AI247" s="79" t="s">
        <v>90</v>
      </c>
      <c r="AJ247" s="79" t="s">
        <v>90</v>
      </c>
      <c r="AK247" s="80"/>
      <c r="AL247" s="80"/>
      <c r="AM247" s="80"/>
    </row>
    <row r="248" spans="1:39" s="35" customFormat="1" ht="48" customHeight="1">
      <c r="A248" s="53"/>
      <c r="B248" s="28" t="s">
        <v>3</v>
      </c>
      <c r="C248" s="52" t="s">
        <v>214</v>
      </c>
      <c r="D248" s="52" t="s">
        <v>215</v>
      </c>
      <c r="E248" s="52" t="s">
        <v>117</v>
      </c>
      <c r="F248" s="52" t="s">
        <v>118</v>
      </c>
      <c r="G248" s="52" t="s">
        <v>693</v>
      </c>
      <c r="H248" s="47">
        <v>10500000</v>
      </c>
      <c r="I248" s="52" t="s">
        <v>86</v>
      </c>
      <c r="J248" s="29" t="s">
        <v>76</v>
      </c>
      <c r="K248" s="108" t="s">
        <v>517</v>
      </c>
      <c r="L248" s="178">
        <v>60141100</v>
      </c>
      <c r="M248" s="178" t="str">
        <f t="shared" si="18"/>
        <v>Adquirir juegos de mesas hexagonales  y sillas para la SEI </v>
      </c>
      <c r="N248" s="31">
        <v>1</v>
      </c>
      <c r="O248" s="31">
        <v>1</v>
      </c>
      <c r="P248" s="73">
        <v>11</v>
      </c>
      <c r="Q248" s="74" t="s">
        <v>79</v>
      </c>
      <c r="R248" s="74" t="s">
        <v>80</v>
      </c>
      <c r="S248" s="81" t="s">
        <v>14</v>
      </c>
      <c r="T248" s="202">
        <f>H248+H249</f>
        <v>13463100</v>
      </c>
      <c r="U248" s="204">
        <f t="shared" si="19"/>
        <v>13463100</v>
      </c>
      <c r="V248" s="31" t="s">
        <v>76</v>
      </c>
      <c r="W248" s="31" t="s">
        <v>81</v>
      </c>
      <c r="X248" s="77" t="s">
        <v>82</v>
      </c>
      <c r="Y248" s="32" t="s">
        <v>83</v>
      </c>
      <c r="Z248" s="33" t="s">
        <v>3</v>
      </c>
      <c r="AA248" s="30" t="s">
        <v>84</v>
      </c>
      <c r="AB248" s="78" t="s">
        <v>85</v>
      </c>
      <c r="AC248" s="31" t="s">
        <v>76</v>
      </c>
      <c r="AD248" s="31" t="s">
        <v>86</v>
      </c>
      <c r="AE248" s="79" t="s">
        <v>87</v>
      </c>
      <c r="AF248" s="79" t="s">
        <v>88</v>
      </c>
      <c r="AG248" s="79" t="s">
        <v>89</v>
      </c>
      <c r="AH248" s="79" t="s">
        <v>90</v>
      </c>
      <c r="AI248" s="79" t="s">
        <v>90</v>
      </c>
      <c r="AJ248" s="79" t="s">
        <v>90</v>
      </c>
      <c r="AK248" s="80"/>
      <c r="AL248" s="80"/>
      <c r="AM248" s="80"/>
    </row>
    <row r="249" spans="1:39" s="35" customFormat="1" ht="48" customHeight="1">
      <c r="A249" s="53"/>
      <c r="B249" s="28" t="s">
        <v>3</v>
      </c>
      <c r="C249" s="52" t="s">
        <v>214</v>
      </c>
      <c r="D249" s="52" t="s">
        <v>215</v>
      </c>
      <c r="E249" s="52" t="s">
        <v>113</v>
      </c>
      <c r="F249" s="52" t="s">
        <v>114</v>
      </c>
      <c r="G249" s="52" t="s">
        <v>693</v>
      </c>
      <c r="H249" s="47">
        <v>2963100</v>
      </c>
      <c r="I249" s="52" t="s">
        <v>86</v>
      </c>
      <c r="J249" s="29" t="s">
        <v>76</v>
      </c>
      <c r="K249" s="108" t="s">
        <v>517</v>
      </c>
      <c r="L249" s="180"/>
      <c r="M249" s="180"/>
      <c r="N249" s="31">
        <v>1</v>
      </c>
      <c r="O249" s="31">
        <v>1</v>
      </c>
      <c r="P249" s="73">
        <v>11</v>
      </c>
      <c r="Q249" s="74" t="s">
        <v>79</v>
      </c>
      <c r="R249" s="74" t="s">
        <v>80</v>
      </c>
      <c r="S249" s="81" t="s">
        <v>14</v>
      </c>
      <c r="T249" s="203"/>
      <c r="U249" s="205"/>
      <c r="V249" s="31" t="s">
        <v>76</v>
      </c>
      <c r="W249" s="31" t="s">
        <v>81</v>
      </c>
      <c r="X249" s="77" t="s">
        <v>82</v>
      </c>
      <c r="Y249" s="32" t="s">
        <v>83</v>
      </c>
      <c r="Z249" s="33" t="s">
        <v>3</v>
      </c>
      <c r="AA249" s="30" t="s">
        <v>84</v>
      </c>
      <c r="AB249" s="78" t="s">
        <v>85</v>
      </c>
      <c r="AC249" s="31" t="s">
        <v>76</v>
      </c>
      <c r="AD249" s="31" t="s">
        <v>86</v>
      </c>
      <c r="AE249" s="79" t="s">
        <v>87</v>
      </c>
      <c r="AF249" s="79" t="s">
        <v>88</v>
      </c>
      <c r="AG249" s="79" t="s">
        <v>89</v>
      </c>
      <c r="AH249" s="79" t="s">
        <v>90</v>
      </c>
      <c r="AI249" s="79" t="s">
        <v>90</v>
      </c>
      <c r="AJ249" s="79" t="s">
        <v>90</v>
      </c>
      <c r="AK249" s="80"/>
      <c r="AL249" s="80"/>
      <c r="AM249" s="80"/>
    </row>
    <row r="250" spans="1:39" s="35" customFormat="1" ht="48" customHeight="1">
      <c r="A250" s="53"/>
      <c r="B250" s="28" t="s">
        <v>3</v>
      </c>
      <c r="C250" s="52" t="s">
        <v>214</v>
      </c>
      <c r="D250" s="52" t="s">
        <v>215</v>
      </c>
      <c r="E250" s="52" t="s">
        <v>113</v>
      </c>
      <c r="F250" s="52" t="s">
        <v>114</v>
      </c>
      <c r="G250" s="52" t="s">
        <v>518</v>
      </c>
      <c r="H250" s="47">
        <v>0</v>
      </c>
      <c r="I250" s="52" t="s">
        <v>86</v>
      </c>
      <c r="J250" s="29" t="s">
        <v>430</v>
      </c>
      <c r="K250" s="71" t="s">
        <v>519</v>
      </c>
      <c r="L250" s="52">
        <v>56112100</v>
      </c>
      <c r="M250" s="52" t="str">
        <f t="shared" si="18"/>
        <v>Adquirir Sillas para el Instituto Pedagógico Nacional</v>
      </c>
      <c r="N250" s="31">
        <v>1</v>
      </c>
      <c r="O250" s="31">
        <v>1</v>
      </c>
      <c r="P250" s="73">
        <v>11</v>
      </c>
      <c r="Q250" s="74" t="s">
        <v>79</v>
      </c>
      <c r="R250" s="74" t="s">
        <v>80</v>
      </c>
      <c r="S250" s="81" t="s">
        <v>14</v>
      </c>
      <c r="T250" s="116">
        <f t="shared" si="20"/>
        <v>0</v>
      </c>
      <c r="U250" s="117">
        <f t="shared" si="19"/>
        <v>0</v>
      </c>
      <c r="V250" s="31" t="s">
        <v>76</v>
      </c>
      <c r="W250" s="31" t="s">
        <v>81</v>
      </c>
      <c r="X250" s="77" t="s">
        <v>82</v>
      </c>
      <c r="Y250" s="32" t="s">
        <v>83</v>
      </c>
      <c r="Z250" s="33" t="s">
        <v>3</v>
      </c>
      <c r="AA250" s="30" t="s">
        <v>84</v>
      </c>
      <c r="AB250" s="78" t="s">
        <v>85</v>
      </c>
      <c r="AC250" s="31" t="s">
        <v>76</v>
      </c>
      <c r="AD250" s="31" t="s">
        <v>86</v>
      </c>
      <c r="AE250" s="79" t="s">
        <v>87</v>
      </c>
      <c r="AF250" s="79" t="s">
        <v>88</v>
      </c>
      <c r="AG250" s="79" t="s">
        <v>89</v>
      </c>
      <c r="AH250" s="79" t="s">
        <v>90</v>
      </c>
      <c r="AI250" s="79" t="s">
        <v>90</v>
      </c>
      <c r="AJ250" s="79" t="s">
        <v>90</v>
      </c>
      <c r="AK250" s="80"/>
      <c r="AL250" s="80"/>
      <c r="AM250" s="80"/>
    </row>
    <row r="251" spans="1:39" s="35" customFormat="1" ht="48" customHeight="1">
      <c r="A251" s="53"/>
      <c r="B251" s="28" t="s">
        <v>3</v>
      </c>
      <c r="C251" s="52" t="s">
        <v>214</v>
      </c>
      <c r="D251" s="52" t="s">
        <v>215</v>
      </c>
      <c r="E251" s="52" t="s">
        <v>26</v>
      </c>
      <c r="F251" s="52" t="s">
        <v>18</v>
      </c>
      <c r="G251" s="52" t="s">
        <v>520</v>
      </c>
      <c r="H251" s="47">
        <v>1223016</v>
      </c>
      <c r="I251" s="52" t="s">
        <v>86</v>
      </c>
      <c r="J251" s="29" t="s">
        <v>76</v>
      </c>
      <c r="K251" s="71" t="s">
        <v>521</v>
      </c>
      <c r="L251" s="72">
        <v>60103400</v>
      </c>
      <c r="M251" s="52" t="str">
        <f t="shared" si="18"/>
        <v xml:space="preserve">Adquirir Material didáctico para los niños de la SEI (Bloques de construcción, pelotas de letras, pelotas lisas) </v>
      </c>
      <c r="N251" s="31">
        <v>1</v>
      </c>
      <c r="O251" s="31">
        <v>1</v>
      </c>
      <c r="P251" s="73">
        <v>11</v>
      </c>
      <c r="Q251" s="74" t="s">
        <v>79</v>
      </c>
      <c r="R251" s="74" t="s">
        <v>80</v>
      </c>
      <c r="S251" s="81" t="s">
        <v>14</v>
      </c>
      <c r="T251" s="75">
        <f t="shared" si="20"/>
        <v>1223016</v>
      </c>
      <c r="U251" s="76">
        <f t="shared" si="19"/>
        <v>1223016</v>
      </c>
      <c r="V251" s="31" t="s">
        <v>76</v>
      </c>
      <c r="W251" s="31" t="s">
        <v>81</v>
      </c>
      <c r="X251" s="77" t="s">
        <v>82</v>
      </c>
      <c r="Y251" s="32" t="s">
        <v>83</v>
      </c>
      <c r="Z251" s="33" t="s">
        <v>3</v>
      </c>
      <c r="AA251" s="30" t="s">
        <v>84</v>
      </c>
      <c r="AB251" s="78" t="s">
        <v>85</v>
      </c>
      <c r="AC251" s="31" t="s">
        <v>76</v>
      </c>
      <c r="AD251" s="31" t="s">
        <v>86</v>
      </c>
      <c r="AE251" s="79" t="s">
        <v>87</v>
      </c>
      <c r="AF251" s="79" t="s">
        <v>88</v>
      </c>
      <c r="AG251" s="79" t="s">
        <v>89</v>
      </c>
      <c r="AH251" s="79" t="s">
        <v>90</v>
      </c>
      <c r="AI251" s="79" t="s">
        <v>90</v>
      </c>
      <c r="AJ251" s="79" t="s">
        <v>90</v>
      </c>
      <c r="AK251" s="80"/>
      <c r="AL251" s="80"/>
      <c r="AM251" s="80"/>
    </row>
    <row r="252" spans="1:39" s="35" customFormat="1" ht="48" customHeight="1">
      <c r="A252" s="53"/>
      <c r="B252" s="28" t="s">
        <v>3</v>
      </c>
      <c r="C252" s="52" t="s">
        <v>214</v>
      </c>
      <c r="D252" s="52" t="s">
        <v>215</v>
      </c>
      <c r="E252" s="52" t="s">
        <v>26</v>
      </c>
      <c r="F252" s="52" t="s">
        <v>18</v>
      </c>
      <c r="G252" s="52" t="s">
        <v>522</v>
      </c>
      <c r="H252" s="47">
        <v>6295000</v>
      </c>
      <c r="I252" s="52" t="s">
        <v>86</v>
      </c>
      <c r="J252" s="29" t="s">
        <v>76</v>
      </c>
      <c r="K252" s="71" t="s">
        <v>523</v>
      </c>
      <c r="L252" s="72">
        <v>49161500</v>
      </c>
      <c r="M252" s="52" t="str">
        <f t="shared" si="18"/>
        <v xml:space="preserve">Adquirir elementos deportivos para el área de Educación Física con el fin de contribuir con el bienestar de los estudiantes del Instituto Pedagógico Nacional.(Balones de baloncesto, mallas de futbol, tapete para gimnasia) </v>
      </c>
      <c r="N252" s="31">
        <v>1</v>
      </c>
      <c r="O252" s="31">
        <v>1</v>
      </c>
      <c r="P252" s="73">
        <v>11</v>
      </c>
      <c r="Q252" s="74" t="s">
        <v>79</v>
      </c>
      <c r="R252" s="74" t="s">
        <v>80</v>
      </c>
      <c r="S252" s="81" t="s">
        <v>14</v>
      </c>
      <c r="T252" s="75">
        <f t="shared" si="20"/>
        <v>6295000</v>
      </c>
      <c r="U252" s="76">
        <f t="shared" si="19"/>
        <v>6295000</v>
      </c>
      <c r="V252" s="31" t="s">
        <v>76</v>
      </c>
      <c r="W252" s="31" t="s">
        <v>81</v>
      </c>
      <c r="X252" s="77" t="s">
        <v>82</v>
      </c>
      <c r="Y252" s="32" t="s">
        <v>83</v>
      </c>
      <c r="Z252" s="33" t="s">
        <v>3</v>
      </c>
      <c r="AA252" s="30" t="s">
        <v>84</v>
      </c>
      <c r="AB252" s="78" t="s">
        <v>85</v>
      </c>
      <c r="AC252" s="31" t="s">
        <v>76</v>
      </c>
      <c r="AD252" s="31" t="s">
        <v>86</v>
      </c>
      <c r="AE252" s="79" t="s">
        <v>87</v>
      </c>
      <c r="AF252" s="79" t="s">
        <v>88</v>
      </c>
      <c r="AG252" s="79" t="s">
        <v>89</v>
      </c>
      <c r="AH252" s="79" t="s">
        <v>90</v>
      </c>
      <c r="AI252" s="79" t="s">
        <v>90</v>
      </c>
      <c r="AJ252" s="79" t="s">
        <v>90</v>
      </c>
      <c r="AK252" s="80"/>
      <c r="AL252" s="80"/>
      <c r="AM252" s="80"/>
    </row>
    <row r="253" spans="1:39" s="35" customFormat="1" ht="48" customHeight="1">
      <c r="A253" s="53"/>
      <c r="B253" s="28" t="s">
        <v>3</v>
      </c>
      <c r="C253" s="52" t="s">
        <v>214</v>
      </c>
      <c r="D253" s="52" t="s">
        <v>215</v>
      </c>
      <c r="E253" s="52" t="s">
        <v>93</v>
      </c>
      <c r="F253" s="52" t="s">
        <v>94</v>
      </c>
      <c r="G253" s="52" t="s">
        <v>524</v>
      </c>
      <c r="H253" s="47">
        <v>4248300</v>
      </c>
      <c r="I253" s="52" t="s">
        <v>86</v>
      </c>
      <c r="J253" s="29" t="s">
        <v>76</v>
      </c>
      <c r="K253" s="120" t="s">
        <v>525</v>
      </c>
      <c r="L253" s="167" t="s">
        <v>526</v>
      </c>
      <c r="M253" s="181" t="str">
        <f t="shared" si="18"/>
        <v xml:space="preserve">Adquirir equipos y  elementos para el buen funcionamiento de la granja del IPN con el fin de contribuir con el bienestar de los estudiantes  </v>
      </c>
      <c r="N253" s="31">
        <v>1</v>
      </c>
      <c r="O253" s="31">
        <v>1</v>
      </c>
      <c r="P253" s="73">
        <v>11</v>
      </c>
      <c r="Q253" s="74" t="s">
        <v>79</v>
      </c>
      <c r="R253" s="74" t="s">
        <v>80</v>
      </c>
      <c r="S253" s="81" t="s">
        <v>14</v>
      </c>
      <c r="T253" s="182">
        <f>H253+H254</f>
        <v>4786180</v>
      </c>
      <c r="U253" s="183">
        <f t="shared" si="19"/>
        <v>4786180</v>
      </c>
      <c r="V253" s="31" t="s">
        <v>76</v>
      </c>
      <c r="W253" s="31" t="s">
        <v>81</v>
      </c>
      <c r="X253" s="77" t="s">
        <v>82</v>
      </c>
      <c r="Y253" s="32" t="s">
        <v>83</v>
      </c>
      <c r="Z253" s="33" t="s">
        <v>3</v>
      </c>
      <c r="AA253" s="30" t="s">
        <v>84</v>
      </c>
      <c r="AB253" s="78" t="s">
        <v>85</v>
      </c>
      <c r="AC253" s="31" t="s">
        <v>76</v>
      </c>
      <c r="AD253" s="31" t="s">
        <v>86</v>
      </c>
      <c r="AE253" s="79" t="s">
        <v>87</v>
      </c>
      <c r="AF253" s="79" t="s">
        <v>88</v>
      </c>
      <c r="AG253" s="79" t="s">
        <v>89</v>
      </c>
      <c r="AH253" s="79" t="s">
        <v>90</v>
      </c>
      <c r="AI253" s="79" t="s">
        <v>90</v>
      </c>
      <c r="AJ253" s="79" t="s">
        <v>90</v>
      </c>
      <c r="AK253" s="80"/>
      <c r="AL253" s="80"/>
      <c r="AM253" s="80"/>
    </row>
    <row r="254" spans="1:39" s="35" customFormat="1" ht="48" customHeight="1">
      <c r="A254" s="53"/>
      <c r="B254" s="28" t="s">
        <v>3</v>
      </c>
      <c r="C254" s="52" t="s">
        <v>214</v>
      </c>
      <c r="D254" s="52" t="s">
        <v>215</v>
      </c>
      <c r="E254" s="52" t="s">
        <v>129</v>
      </c>
      <c r="F254" s="52" t="s">
        <v>130</v>
      </c>
      <c r="G254" s="52" t="s">
        <v>527</v>
      </c>
      <c r="H254" s="47">
        <v>537880</v>
      </c>
      <c r="I254" s="52" t="s">
        <v>86</v>
      </c>
      <c r="J254" s="29" t="s">
        <v>76</v>
      </c>
      <c r="K254" s="120" t="s">
        <v>525</v>
      </c>
      <c r="L254" s="169"/>
      <c r="M254" s="181"/>
      <c r="N254" s="31">
        <v>1</v>
      </c>
      <c r="O254" s="31">
        <v>1</v>
      </c>
      <c r="P254" s="73">
        <v>11</v>
      </c>
      <c r="Q254" s="74" t="s">
        <v>79</v>
      </c>
      <c r="R254" s="74" t="s">
        <v>80</v>
      </c>
      <c r="S254" s="81" t="s">
        <v>14</v>
      </c>
      <c r="T254" s="182"/>
      <c r="U254" s="183"/>
      <c r="V254" s="31" t="s">
        <v>76</v>
      </c>
      <c r="W254" s="31" t="s">
        <v>81</v>
      </c>
      <c r="X254" s="77" t="s">
        <v>82</v>
      </c>
      <c r="Y254" s="32" t="s">
        <v>83</v>
      </c>
      <c r="Z254" s="33" t="s">
        <v>3</v>
      </c>
      <c r="AA254" s="30" t="s">
        <v>84</v>
      </c>
      <c r="AB254" s="78" t="s">
        <v>85</v>
      </c>
      <c r="AC254" s="31" t="s">
        <v>76</v>
      </c>
      <c r="AD254" s="31" t="s">
        <v>86</v>
      </c>
      <c r="AE254" s="79" t="s">
        <v>87</v>
      </c>
      <c r="AF254" s="79" t="s">
        <v>88</v>
      </c>
      <c r="AG254" s="79" t="s">
        <v>89</v>
      </c>
      <c r="AH254" s="79" t="s">
        <v>90</v>
      </c>
      <c r="AI254" s="79" t="s">
        <v>90</v>
      </c>
      <c r="AJ254" s="79" t="s">
        <v>90</v>
      </c>
      <c r="AK254" s="80"/>
      <c r="AL254" s="80"/>
      <c r="AM254" s="80"/>
    </row>
    <row r="255" spans="1:39" s="35" customFormat="1" ht="48" customHeight="1">
      <c r="A255" s="53"/>
      <c r="B255" s="28" t="s">
        <v>3</v>
      </c>
      <c r="C255" s="52" t="s">
        <v>214</v>
      </c>
      <c r="D255" s="52" t="s">
        <v>215</v>
      </c>
      <c r="E255" s="52" t="s">
        <v>528</v>
      </c>
      <c r="F255" s="52" t="s">
        <v>529</v>
      </c>
      <c r="G255" s="52" t="s">
        <v>530</v>
      </c>
      <c r="H255" s="47">
        <v>79227133</v>
      </c>
      <c r="I255" s="52" t="s">
        <v>86</v>
      </c>
      <c r="J255" s="29" t="s">
        <v>76</v>
      </c>
      <c r="K255" s="71" t="s">
        <v>531</v>
      </c>
      <c r="L255" s="72" t="s">
        <v>526</v>
      </c>
      <c r="M255" s="52" t="str">
        <f t="shared" ref="M255:M272" si="21">G255</f>
        <v xml:space="preserve">Adquirir pedestales para la Biblioteca del Instituto Pedagógico Nacional </v>
      </c>
      <c r="N255" s="31">
        <v>1</v>
      </c>
      <c r="O255" s="31">
        <v>1</v>
      </c>
      <c r="P255" s="73">
        <v>11</v>
      </c>
      <c r="Q255" s="74" t="s">
        <v>79</v>
      </c>
      <c r="R255" s="74" t="s">
        <v>80</v>
      </c>
      <c r="S255" s="81" t="s">
        <v>14</v>
      </c>
      <c r="T255" s="89">
        <f>H255</f>
        <v>79227133</v>
      </c>
      <c r="U255" s="82">
        <f t="shared" ref="U255:U261" si="22">T255</f>
        <v>79227133</v>
      </c>
      <c r="V255" s="31" t="s">
        <v>76</v>
      </c>
      <c r="W255" s="31" t="s">
        <v>81</v>
      </c>
      <c r="X255" s="77" t="s">
        <v>82</v>
      </c>
      <c r="Y255" s="32" t="s">
        <v>83</v>
      </c>
      <c r="Z255" s="33" t="s">
        <v>3</v>
      </c>
      <c r="AA255" s="30" t="s">
        <v>84</v>
      </c>
      <c r="AB255" s="78" t="s">
        <v>85</v>
      </c>
      <c r="AC255" s="31" t="s">
        <v>76</v>
      </c>
      <c r="AD255" s="31" t="s">
        <v>86</v>
      </c>
      <c r="AE255" s="79" t="s">
        <v>87</v>
      </c>
      <c r="AF255" s="79" t="s">
        <v>88</v>
      </c>
      <c r="AG255" s="79" t="s">
        <v>89</v>
      </c>
      <c r="AH255" s="79" t="s">
        <v>90</v>
      </c>
      <c r="AI255" s="79" t="s">
        <v>90</v>
      </c>
      <c r="AJ255" s="79" t="s">
        <v>90</v>
      </c>
      <c r="AK255" s="80"/>
      <c r="AL255" s="80"/>
      <c r="AM255" s="80"/>
    </row>
    <row r="256" spans="1:39" s="35" customFormat="1" ht="48" customHeight="1">
      <c r="A256" s="53"/>
      <c r="B256" s="28" t="s">
        <v>3</v>
      </c>
      <c r="C256" s="52" t="s">
        <v>532</v>
      </c>
      <c r="D256" s="52" t="s">
        <v>533</v>
      </c>
      <c r="E256" s="52" t="s">
        <v>9</v>
      </c>
      <c r="F256" s="52" t="s">
        <v>133</v>
      </c>
      <c r="G256" s="52" t="s">
        <v>707</v>
      </c>
      <c r="H256" s="47">
        <f>5150000+2120000</f>
        <v>7270000</v>
      </c>
      <c r="I256" s="52" t="s">
        <v>86</v>
      </c>
      <c r="J256" s="29" t="s">
        <v>76</v>
      </c>
      <c r="K256" s="71" t="s">
        <v>663</v>
      </c>
      <c r="L256" s="72">
        <v>83121700</v>
      </c>
      <c r="M256" s="52" t="str">
        <f t="shared" si="21"/>
        <v>Prestar el servicio de Streaming y Auto DJ, para la
trasmisión continua de música y contenidos de la
emisora La Pedagógica Radio</v>
      </c>
      <c r="N256" s="31">
        <v>1</v>
      </c>
      <c r="O256" s="31">
        <v>1</v>
      </c>
      <c r="P256" s="73">
        <v>11</v>
      </c>
      <c r="Q256" s="74" t="s">
        <v>79</v>
      </c>
      <c r="R256" s="74" t="s">
        <v>80</v>
      </c>
      <c r="S256" s="52" t="s">
        <v>14</v>
      </c>
      <c r="T256" s="75">
        <f>H256</f>
        <v>7270000</v>
      </c>
      <c r="U256" s="76">
        <f t="shared" si="22"/>
        <v>7270000</v>
      </c>
      <c r="V256" s="31" t="s">
        <v>76</v>
      </c>
      <c r="W256" s="31" t="s">
        <v>81</v>
      </c>
      <c r="X256" s="77" t="s">
        <v>82</v>
      </c>
      <c r="Y256" s="32" t="s">
        <v>83</v>
      </c>
      <c r="Z256" s="33" t="s">
        <v>3</v>
      </c>
      <c r="AA256" s="30" t="s">
        <v>84</v>
      </c>
      <c r="AB256" s="78" t="s">
        <v>85</v>
      </c>
      <c r="AC256" s="31" t="s">
        <v>76</v>
      </c>
      <c r="AD256" s="31" t="s">
        <v>86</v>
      </c>
      <c r="AE256" s="79" t="s">
        <v>87</v>
      </c>
      <c r="AF256" s="79" t="s">
        <v>88</v>
      </c>
      <c r="AG256" s="79" t="s">
        <v>89</v>
      </c>
      <c r="AH256" s="79" t="s">
        <v>90</v>
      </c>
      <c r="AI256" s="79" t="s">
        <v>90</v>
      </c>
      <c r="AJ256" s="79" t="s">
        <v>90</v>
      </c>
      <c r="AK256" s="80"/>
      <c r="AL256" s="80"/>
      <c r="AM256" s="80"/>
    </row>
    <row r="257" spans="1:39" s="35" customFormat="1" ht="48" customHeight="1">
      <c r="A257" s="53"/>
      <c r="B257" s="28" t="s">
        <v>3</v>
      </c>
      <c r="C257" s="52" t="s">
        <v>532</v>
      </c>
      <c r="D257" s="52" t="s">
        <v>533</v>
      </c>
      <c r="E257" s="52" t="s">
        <v>9</v>
      </c>
      <c r="F257" s="52" t="s">
        <v>133</v>
      </c>
      <c r="G257" s="52" t="s">
        <v>534</v>
      </c>
      <c r="H257" s="47">
        <f>2120000-2120000</f>
        <v>0</v>
      </c>
      <c r="I257" s="52" t="s">
        <v>430</v>
      </c>
      <c r="J257" s="29" t="s">
        <v>76</v>
      </c>
      <c r="K257" s="71" t="s">
        <v>535</v>
      </c>
      <c r="L257" s="72" t="s">
        <v>276</v>
      </c>
      <c r="M257" s="52" t="str">
        <f t="shared" si="21"/>
        <v>Prestar el servicio de soporte del sitio Web WordPress de la emisora.  - EMISORA</v>
      </c>
      <c r="N257" s="31">
        <v>1</v>
      </c>
      <c r="O257" s="31">
        <v>1</v>
      </c>
      <c r="P257" s="73">
        <v>11</v>
      </c>
      <c r="Q257" s="74" t="s">
        <v>79</v>
      </c>
      <c r="R257" s="74" t="s">
        <v>80</v>
      </c>
      <c r="S257" s="52" t="s">
        <v>14</v>
      </c>
      <c r="T257" s="75">
        <f t="shared" ref="T257:T270" si="23">H257</f>
        <v>0</v>
      </c>
      <c r="U257" s="76">
        <f t="shared" si="22"/>
        <v>0</v>
      </c>
      <c r="V257" s="31" t="s">
        <v>76</v>
      </c>
      <c r="W257" s="31" t="s">
        <v>81</v>
      </c>
      <c r="X257" s="77" t="s">
        <v>82</v>
      </c>
      <c r="Y257" s="32" t="s">
        <v>83</v>
      </c>
      <c r="Z257" s="33" t="s">
        <v>3</v>
      </c>
      <c r="AA257" s="30" t="s">
        <v>84</v>
      </c>
      <c r="AB257" s="78" t="s">
        <v>85</v>
      </c>
      <c r="AC257" s="31" t="s">
        <v>76</v>
      </c>
      <c r="AD257" s="31" t="s">
        <v>86</v>
      </c>
      <c r="AE257" s="79" t="s">
        <v>87</v>
      </c>
      <c r="AF257" s="79" t="s">
        <v>88</v>
      </c>
      <c r="AG257" s="79" t="s">
        <v>89</v>
      </c>
      <c r="AH257" s="79" t="s">
        <v>90</v>
      </c>
      <c r="AI257" s="79" t="s">
        <v>90</v>
      </c>
      <c r="AJ257" s="79" t="s">
        <v>90</v>
      </c>
      <c r="AK257" s="80"/>
      <c r="AL257" s="80"/>
      <c r="AM257" s="80"/>
    </row>
    <row r="258" spans="1:39" s="35" customFormat="1" ht="26.25" customHeight="1">
      <c r="A258" s="53"/>
      <c r="B258" s="28" t="s">
        <v>3</v>
      </c>
      <c r="C258" s="52" t="s">
        <v>536</v>
      </c>
      <c r="D258" s="52" t="s">
        <v>537</v>
      </c>
      <c r="E258" s="52" t="s">
        <v>9</v>
      </c>
      <c r="F258" s="52" t="s">
        <v>133</v>
      </c>
      <c r="G258" s="52" t="s">
        <v>538</v>
      </c>
      <c r="H258" s="47">
        <v>1000000000</v>
      </c>
      <c r="I258" s="52" t="s">
        <v>76</v>
      </c>
      <c r="J258" s="29" t="s">
        <v>76</v>
      </c>
      <c r="K258" s="71" t="s">
        <v>539</v>
      </c>
      <c r="L258" s="72" t="s">
        <v>78</v>
      </c>
      <c r="M258" s="52" t="str">
        <f t="shared" si="21"/>
        <v>PAGOS ETICT</v>
      </c>
      <c r="N258" s="31">
        <v>1</v>
      </c>
      <c r="O258" s="31">
        <v>1</v>
      </c>
      <c r="P258" s="73">
        <v>11</v>
      </c>
      <c r="Q258" s="74" t="s">
        <v>79</v>
      </c>
      <c r="R258" s="74" t="s">
        <v>80</v>
      </c>
      <c r="S258" s="52" t="s">
        <v>14</v>
      </c>
      <c r="T258" s="75">
        <f t="shared" si="23"/>
        <v>1000000000</v>
      </c>
      <c r="U258" s="76">
        <f t="shared" si="22"/>
        <v>1000000000</v>
      </c>
      <c r="V258" s="31" t="s">
        <v>76</v>
      </c>
      <c r="W258" s="31" t="s">
        <v>81</v>
      </c>
      <c r="X258" s="77" t="s">
        <v>82</v>
      </c>
      <c r="Y258" s="32" t="s">
        <v>83</v>
      </c>
      <c r="Z258" s="33" t="s">
        <v>3</v>
      </c>
      <c r="AA258" s="30" t="s">
        <v>84</v>
      </c>
      <c r="AB258" s="78" t="s">
        <v>85</v>
      </c>
      <c r="AC258" s="31" t="s">
        <v>76</v>
      </c>
      <c r="AD258" s="31" t="s">
        <v>86</v>
      </c>
      <c r="AE258" s="79" t="s">
        <v>87</v>
      </c>
      <c r="AF258" s="79" t="s">
        <v>88</v>
      </c>
      <c r="AG258" s="79" t="s">
        <v>89</v>
      </c>
      <c r="AH258" s="79" t="s">
        <v>90</v>
      </c>
      <c r="AI258" s="79" t="s">
        <v>90</v>
      </c>
      <c r="AJ258" s="79" t="s">
        <v>90</v>
      </c>
      <c r="AK258" s="80"/>
      <c r="AL258" s="80"/>
      <c r="AM258" s="80"/>
    </row>
    <row r="259" spans="1:39" s="35" customFormat="1" ht="48" customHeight="1">
      <c r="A259" s="53"/>
      <c r="B259" s="28" t="s">
        <v>27</v>
      </c>
      <c r="C259" s="52" t="s">
        <v>210</v>
      </c>
      <c r="D259" s="52" t="s">
        <v>211</v>
      </c>
      <c r="E259" s="52" t="s">
        <v>9</v>
      </c>
      <c r="F259" s="52" t="s">
        <v>133</v>
      </c>
      <c r="G259" s="52" t="s">
        <v>540</v>
      </c>
      <c r="H259" s="47">
        <v>18000000</v>
      </c>
      <c r="I259" s="52" t="s">
        <v>86</v>
      </c>
      <c r="J259" s="29" t="s">
        <v>76</v>
      </c>
      <c r="K259" s="71" t="s">
        <v>541</v>
      </c>
      <c r="L259" s="72" t="s">
        <v>677</v>
      </c>
      <c r="M259" s="52" t="str">
        <f t="shared" si="21"/>
        <v>Prestar el servicio de montaje del stand de la Universidad Pedagógica Nacional en Expo Estudiante 2026 y montaje Stand. - SAD</v>
      </c>
      <c r="N259" s="31">
        <v>1</v>
      </c>
      <c r="O259" s="31">
        <v>1</v>
      </c>
      <c r="P259" s="73">
        <v>11</v>
      </c>
      <c r="Q259" s="74" t="s">
        <v>79</v>
      </c>
      <c r="R259" s="74" t="s">
        <v>80</v>
      </c>
      <c r="S259" s="52" t="s">
        <v>1</v>
      </c>
      <c r="T259" s="75">
        <f t="shared" si="23"/>
        <v>18000000</v>
      </c>
      <c r="U259" s="76">
        <f t="shared" si="22"/>
        <v>18000000</v>
      </c>
      <c r="V259" s="31" t="s">
        <v>76</v>
      </c>
      <c r="W259" s="31" t="s">
        <v>81</v>
      </c>
      <c r="X259" s="77" t="s">
        <v>82</v>
      </c>
      <c r="Y259" s="32" t="s">
        <v>83</v>
      </c>
      <c r="Z259" s="33" t="s">
        <v>27</v>
      </c>
      <c r="AA259" s="30" t="s">
        <v>84</v>
      </c>
      <c r="AB259" s="78" t="s">
        <v>85</v>
      </c>
      <c r="AC259" s="31" t="s">
        <v>76</v>
      </c>
      <c r="AD259" s="31" t="s">
        <v>86</v>
      </c>
      <c r="AE259" s="79" t="s">
        <v>87</v>
      </c>
      <c r="AF259" s="79" t="s">
        <v>88</v>
      </c>
      <c r="AG259" s="79" t="s">
        <v>89</v>
      </c>
      <c r="AH259" s="79" t="s">
        <v>90</v>
      </c>
      <c r="AI259" s="79" t="s">
        <v>90</v>
      </c>
      <c r="AJ259" s="79" t="s">
        <v>90</v>
      </c>
      <c r="AK259" s="80"/>
      <c r="AL259" s="80"/>
      <c r="AM259" s="80"/>
    </row>
    <row r="260" spans="1:39" s="35" customFormat="1" ht="48" customHeight="1">
      <c r="A260" s="53"/>
      <c r="B260" s="28" t="s">
        <v>15</v>
      </c>
      <c r="C260" s="52" t="s">
        <v>207</v>
      </c>
      <c r="D260" s="52" t="s">
        <v>16</v>
      </c>
      <c r="E260" s="52" t="s">
        <v>11</v>
      </c>
      <c r="F260" s="52" t="s">
        <v>12</v>
      </c>
      <c r="G260" s="52" t="s">
        <v>542</v>
      </c>
      <c r="H260" s="47">
        <v>10000000</v>
      </c>
      <c r="I260" s="52" t="s">
        <v>86</v>
      </c>
      <c r="J260" s="29" t="s">
        <v>76</v>
      </c>
      <c r="K260" s="71" t="s">
        <v>543</v>
      </c>
      <c r="L260" s="72" t="s">
        <v>677</v>
      </c>
      <c r="M260" s="52" t="str">
        <f t="shared" si="21"/>
        <v xml:space="preserve"> Prestar el servicio logístico para el evento cultural Encuentro General de Egresados - Actividades artísticas, de entretenimiento y recreación</v>
      </c>
      <c r="N260" s="31">
        <v>1</v>
      </c>
      <c r="O260" s="31">
        <v>1</v>
      </c>
      <c r="P260" s="73">
        <v>11</v>
      </c>
      <c r="Q260" s="74" t="s">
        <v>79</v>
      </c>
      <c r="R260" s="74" t="s">
        <v>80</v>
      </c>
      <c r="S260" s="52" t="s">
        <v>14</v>
      </c>
      <c r="T260" s="75">
        <f t="shared" si="23"/>
        <v>10000000</v>
      </c>
      <c r="U260" s="76">
        <f t="shared" si="22"/>
        <v>10000000</v>
      </c>
      <c r="V260" s="31" t="s">
        <v>76</v>
      </c>
      <c r="W260" s="31" t="s">
        <v>81</v>
      </c>
      <c r="X260" s="77" t="s">
        <v>82</v>
      </c>
      <c r="Y260" s="32" t="s">
        <v>83</v>
      </c>
      <c r="Z260" s="33" t="s">
        <v>15</v>
      </c>
      <c r="AA260" s="30" t="s">
        <v>84</v>
      </c>
      <c r="AB260" s="78" t="s">
        <v>85</v>
      </c>
      <c r="AC260" s="31" t="s">
        <v>76</v>
      </c>
      <c r="AD260" s="31" t="s">
        <v>86</v>
      </c>
      <c r="AE260" s="79" t="s">
        <v>87</v>
      </c>
      <c r="AF260" s="79" t="s">
        <v>88</v>
      </c>
      <c r="AG260" s="79" t="s">
        <v>89</v>
      </c>
      <c r="AH260" s="79" t="s">
        <v>90</v>
      </c>
      <c r="AI260" s="79" t="s">
        <v>90</v>
      </c>
      <c r="AJ260" s="79" t="s">
        <v>90</v>
      </c>
      <c r="AK260" s="80"/>
      <c r="AL260" s="80"/>
      <c r="AM260" s="80"/>
    </row>
    <row r="261" spans="1:39" s="35" customFormat="1" ht="48" customHeight="1">
      <c r="A261" s="53"/>
      <c r="B261" s="28" t="s">
        <v>15</v>
      </c>
      <c r="C261" s="52" t="s">
        <v>207</v>
      </c>
      <c r="D261" s="52" t="s">
        <v>16</v>
      </c>
      <c r="E261" s="52" t="s">
        <v>9</v>
      </c>
      <c r="F261" s="52" t="s">
        <v>133</v>
      </c>
      <c r="G261" s="52" t="s">
        <v>544</v>
      </c>
      <c r="H261" s="47">
        <v>6000000</v>
      </c>
      <c r="I261" s="52" t="s">
        <v>86</v>
      </c>
      <c r="J261" s="29" t="s">
        <v>76</v>
      </c>
      <c r="K261" s="71" t="s">
        <v>545</v>
      </c>
      <c r="L261" s="72">
        <v>55101500</v>
      </c>
      <c r="M261" s="52" t="str">
        <f t="shared" si="21"/>
        <v>Prestar el servicio para la elaboración e impresión del material de divulgación requerido por la Universidad Pedagógica Nacional, para espacios institucionales a cargo del Centro de Egresados.</v>
      </c>
      <c r="N261" s="31">
        <v>1</v>
      </c>
      <c r="O261" s="31">
        <v>1</v>
      </c>
      <c r="P261" s="73">
        <v>11</v>
      </c>
      <c r="Q261" s="74" t="s">
        <v>79</v>
      </c>
      <c r="R261" s="74" t="s">
        <v>80</v>
      </c>
      <c r="S261" s="52" t="s">
        <v>1</v>
      </c>
      <c r="T261" s="75">
        <f t="shared" si="23"/>
        <v>6000000</v>
      </c>
      <c r="U261" s="76">
        <f t="shared" si="22"/>
        <v>6000000</v>
      </c>
      <c r="V261" s="31" t="s">
        <v>76</v>
      </c>
      <c r="W261" s="31" t="s">
        <v>81</v>
      </c>
      <c r="X261" s="77" t="s">
        <v>82</v>
      </c>
      <c r="Y261" s="32" t="s">
        <v>83</v>
      </c>
      <c r="Z261" s="33" t="s">
        <v>15</v>
      </c>
      <c r="AA261" s="30" t="s">
        <v>84</v>
      </c>
      <c r="AB261" s="78" t="s">
        <v>85</v>
      </c>
      <c r="AC261" s="31" t="s">
        <v>76</v>
      </c>
      <c r="AD261" s="31" t="s">
        <v>86</v>
      </c>
      <c r="AE261" s="79" t="s">
        <v>87</v>
      </c>
      <c r="AF261" s="79" t="s">
        <v>88</v>
      </c>
      <c r="AG261" s="79" t="s">
        <v>89</v>
      </c>
      <c r="AH261" s="79" t="s">
        <v>90</v>
      </c>
      <c r="AI261" s="79" t="s">
        <v>90</v>
      </c>
      <c r="AJ261" s="79" t="s">
        <v>90</v>
      </c>
      <c r="AK261" s="80"/>
      <c r="AL261" s="80"/>
      <c r="AM261" s="80"/>
    </row>
    <row r="262" spans="1:39" s="35" customFormat="1" ht="48" customHeight="1">
      <c r="A262" s="53"/>
      <c r="B262" s="28" t="s">
        <v>27</v>
      </c>
      <c r="C262" s="52" t="s">
        <v>436</v>
      </c>
      <c r="D262" s="52" t="s">
        <v>437</v>
      </c>
      <c r="E262" s="52" t="s">
        <v>9</v>
      </c>
      <c r="F262" s="52" t="s">
        <v>133</v>
      </c>
      <c r="G262" s="52" t="s">
        <v>546</v>
      </c>
      <c r="H262" s="47">
        <v>3000000</v>
      </c>
      <c r="I262" s="52" t="s">
        <v>86</v>
      </c>
      <c r="J262" s="29" t="s">
        <v>76</v>
      </c>
      <c r="K262" s="71" t="s">
        <v>547</v>
      </c>
      <c r="L262" s="72">
        <v>81101700</v>
      </c>
      <c r="M262" s="52" t="str">
        <f t="shared" si="21"/>
        <v>Prestar el servicio de mantenimiento para los equipos del Laboratorio Bioclinico del Departamento de Biología de la Universidad Pedagógica Nacional.</v>
      </c>
      <c r="N262" s="31">
        <v>1</v>
      </c>
      <c r="O262" s="31">
        <v>1</v>
      </c>
      <c r="P262" s="73">
        <v>11</v>
      </c>
      <c r="Q262" s="74" t="s">
        <v>79</v>
      </c>
      <c r="R262" s="74" t="s">
        <v>80</v>
      </c>
      <c r="S262" s="81" t="s">
        <v>1</v>
      </c>
      <c r="T262" s="75">
        <f t="shared" si="23"/>
        <v>3000000</v>
      </c>
      <c r="U262" s="76">
        <f t="shared" ref="U262:U272" si="24">T262</f>
        <v>3000000</v>
      </c>
      <c r="V262" s="31" t="s">
        <v>76</v>
      </c>
      <c r="W262" s="31" t="s">
        <v>81</v>
      </c>
      <c r="X262" s="77" t="s">
        <v>82</v>
      </c>
      <c r="Y262" s="32" t="s">
        <v>83</v>
      </c>
      <c r="Z262" s="33" t="s">
        <v>27</v>
      </c>
      <c r="AA262" s="30" t="s">
        <v>84</v>
      </c>
      <c r="AB262" s="78" t="s">
        <v>85</v>
      </c>
      <c r="AC262" s="31" t="s">
        <v>76</v>
      </c>
      <c r="AD262" s="31" t="s">
        <v>86</v>
      </c>
      <c r="AE262" s="79" t="s">
        <v>87</v>
      </c>
      <c r="AF262" s="79" t="s">
        <v>88</v>
      </c>
      <c r="AG262" s="79" t="s">
        <v>89</v>
      </c>
      <c r="AH262" s="79" t="s">
        <v>90</v>
      </c>
      <c r="AI262" s="79" t="s">
        <v>90</v>
      </c>
      <c r="AJ262" s="79" t="s">
        <v>90</v>
      </c>
      <c r="AK262" s="80"/>
      <c r="AL262" s="80"/>
      <c r="AM262" s="80"/>
    </row>
    <row r="263" spans="1:39" s="35" customFormat="1" ht="48" customHeight="1">
      <c r="A263" s="53"/>
      <c r="B263" s="28" t="s">
        <v>27</v>
      </c>
      <c r="C263" s="52" t="s">
        <v>436</v>
      </c>
      <c r="D263" s="52" t="s">
        <v>437</v>
      </c>
      <c r="E263" s="52" t="s">
        <v>9</v>
      </c>
      <c r="F263" s="52" t="s">
        <v>133</v>
      </c>
      <c r="G263" s="52" t="s">
        <v>548</v>
      </c>
      <c r="H263" s="47">
        <v>10520000</v>
      </c>
      <c r="I263" s="52" t="s">
        <v>86</v>
      </c>
      <c r="J263" s="29" t="s">
        <v>76</v>
      </c>
      <c r="K263" s="71" t="s">
        <v>549</v>
      </c>
      <c r="L263" s="72">
        <v>81101700</v>
      </c>
      <c r="M263" s="52" t="str">
        <f t="shared" si="21"/>
        <v>Prestar el servicio de mantenimiento para los equipos del Laboratorio del Departamento de Biología de la Universidad Pedagógica Nacional.</v>
      </c>
      <c r="N263" s="31">
        <v>1</v>
      </c>
      <c r="O263" s="31">
        <v>1</v>
      </c>
      <c r="P263" s="73">
        <v>11</v>
      </c>
      <c r="Q263" s="74" t="s">
        <v>79</v>
      </c>
      <c r="R263" s="74" t="s">
        <v>80</v>
      </c>
      <c r="S263" s="81" t="s">
        <v>1</v>
      </c>
      <c r="T263" s="75">
        <f t="shared" si="23"/>
        <v>10520000</v>
      </c>
      <c r="U263" s="76">
        <f t="shared" si="24"/>
        <v>10520000</v>
      </c>
      <c r="V263" s="31" t="s">
        <v>76</v>
      </c>
      <c r="W263" s="31" t="s">
        <v>81</v>
      </c>
      <c r="X263" s="77" t="s">
        <v>82</v>
      </c>
      <c r="Y263" s="32" t="s">
        <v>83</v>
      </c>
      <c r="Z263" s="33" t="s">
        <v>27</v>
      </c>
      <c r="AA263" s="30" t="s">
        <v>84</v>
      </c>
      <c r="AB263" s="78" t="s">
        <v>85</v>
      </c>
      <c r="AC263" s="31" t="s">
        <v>76</v>
      </c>
      <c r="AD263" s="31" t="s">
        <v>86</v>
      </c>
      <c r="AE263" s="79" t="s">
        <v>87</v>
      </c>
      <c r="AF263" s="79" t="s">
        <v>88</v>
      </c>
      <c r="AG263" s="79" t="s">
        <v>89</v>
      </c>
      <c r="AH263" s="79" t="s">
        <v>90</v>
      </c>
      <c r="AI263" s="79" t="s">
        <v>90</v>
      </c>
      <c r="AJ263" s="79" t="s">
        <v>90</v>
      </c>
      <c r="AK263" s="80"/>
      <c r="AL263" s="80"/>
      <c r="AM263" s="80"/>
    </row>
    <row r="264" spans="1:39" s="35" customFormat="1" ht="48" customHeight="1">
      <c r="A264" s="53"/>
      <c r="B264" s="28" t="s">
        <v>3</v>
      </c>
      <c r="C264" s="52" t="s">
        <v>550</v>
      </c>
      <c r="D264" s="52" t="s">
        <v>128</v>
      </c>
      <c r="E264" s="52" t="s">
        <v>9</v>
      </c>
      <c r="F264" s="52" t="s">
        <v>10</v>
      </c>
      <c r="G264" s="52" t="s">
        <v>551</v>
      </c>
      <c r="H264" s="47">
        <v>4000000</v>
      </c>
      <c r="I264" s="52" t="s">
        <v>86</v>
      </c>
      <c r="J264" s="29" t="s">
        <v>76</v>
      </c>
      <c r="K264" s="71" t="s">
        <v>552</v>
      </c>
      <c r="L264" s="72" t="s">
        <v>553</v>
      </c>
      <c r="M264" s="52" t="str">
        <f t="shared" si="21"/>
        <v>Prestar el servicio de mantenimiento preventivo y correctivo de los equipos requeridos para el desarrollo de las actividades del Programa de Cultura de la Subdirección de Bienestar Universitario-UPN.</v>
      </c>
      <c r="N264" s="31">
        <v>1</v>
      </c>
      <c r="O264" s="31">
        <v>1</v>
      </c>
      <c r="P264" s="73">
        <v>11</v>
      </c>
      <c r="Q264" s="74" t="s">
        <v>79</v>
      </c>
      <c r="R264" s="74" t="s">
        <v>80</v>
      </c>
      <c r="S264" s="81" t="s">
        <v>1</v>
      </c>
      <c r="T264" s="75">
        <f t="shared" si="23"/>
        <v>4000000</v>
      </c>
      <c r="U264" s="76">
        <f t="shared" si="24"/>
        <v>4000000</v>
      </c>
      <c r="V264" s="31" t="s">
        <v>76</v>
      </c>
      <c r="W264" s="31" t="s">
        <v>81</v>
      </c>
      <c r="X264" s="77" t="s">
        <v>82</v>
      </c>
      <c r="Y264" s="32" t="s">
        <v>83</v>
      </c>
      <c r="Z264" s="33" t="s">
        <v>3</v>
      </c>
      <c r="AA264" s="30" t="s">
        <v>84</v>
      </c>
      <c r="AB264" s="78" t="s">
        <v>85</v>
      </c>
      <c r="AC264" s="31" t="s">
        <v>76</v>
      </c>
      <c r="AD264" s="31" t="s">
        <v>86</v>
      </c>
      <c r="AE264" s="79" t="s">
        <v>87</v>
      </c>
      <c r="AF264" s="79" t="s">
        <v>88</v>
      </c>
      <c r="AG264" s="79" t="s">
        <v>89</v>
      </c>
      <c r="AH264" s="79" t="s">
        <v>90</v>
      </c>
      <c r="AI264" s="79" t="s">
        <v>90</v>
      </c>
      <c r="AJ264" s="79" t="s">
        <v>90</v>
      </c>
      <c r="AK264" s="80"/>
      <c r="AL264" s="80"/>
      <c r="AM264" s="80"/>
    </row>
    <row r="265" spans="1:39" s="35" customFormat="1" ht="48" customHeight="1">
      <c r="A265" s="53"/>
      <c r="B265" s="28" t="s">
        <v>3</v>
      </c>
      <c r="C265" s="52" t="s">
        <v>550</v>
      </c>
      <c r="D265" s="52" t="s">
        <v>128</v>
      </c>
      <c r="E265" s="52" t="s">
        <v>11</v>
      </c>
      <c r="F265" s="52" t="s">
        <v>12</v>
      </c>
      <c r="G265" s="52" t="s">
        <v>554</v>
      </c>
      <c r="H265" s="47">
        <v>3476000</v>
      </c>
      <c r="I265" s="52" t="s">
        <v>86</v>
      </c>
      <c r="J265" s="29" t="s">
        <v>76</v>
      </c>
      <c r="K265" s="71" t="s">
        <v>555</v>
      </c>
      <c r="L265" s="72">
        <v>91111500</v>
      </c>
      <c r="M265" s="52" t="str">
        <f t="shared" si="21"/>
        <v>Prestar el servicio de lavandería de los uniformes y trajes de los grupos representativos del programa de cultura.</v>
      </c>
      <c r="N265" s="31">
        <v>1</v>
      </c>
      <c r="O265" s="31">
        <v>1</v>
      </c>
      <c r="P265" s="73">
        <v>11</v>
      </c>
      <c r="Q265" s="74" t="s">
        <v>79</v>
      </c>
      <c r="R265" s="74" t="s">
        <v>80</v>
      </c>
      <c r="S265" s="52" t="s">
        <v>14</v>
      </c>
      <c r="T265" s="75">
        <f t="shared" si="23"/>
        <v>3476000</v>
      </c>
      <c r="U265" s="76">
        <f t="shared" si="24"/>
        <v>3476000</v>
      </c>
      <c r="V265" s="31" t="s">
        <v>76</v>
      </c>
      <c r="W265" s="31" t="s">
        <v>81</v>
      </c>
      <c r="X265" s="77" t="s">
        <v>82</v>
      </c>
      <c r="Y265" s="32" t="s">
        <v>83</v>
      </c>
      <c r="Z265" s="33" t="s">
        <v>3</v>
      </c>
      <c r="AA265" s="30" t="s">
        <v>84</v>
      </c>
      <c r="AB265" s="78" t="s">
        <v>85</v>
      </c>
      <c r="AC265" s="31" t="s">
        <v>76</v>
      </c>
      <c r="AD265" s="31" t="s">
        <v>86</v>
      </c>
      <c r="AE265" s="79" t="s">
        <v>87</v>
      </c>
      <c r="AF265" s="79" t="s">
        <v>88</v>
      </c>
      <c r="AG265" s="79" t="s">
        <v>89</v>
      </c>
      <c r="AH265" s="79" t="s">
        <v>90</v>
      </c>
      <c r="AI265" s="79" t="s">
        <v>90</v>
      </c>
      <c r="AJ265" s="79" t="s">
        <v>90</v>
      </c>
      <c r="AK265" s="80"/>
      <c r="AL265" s="80"/>
      <c r="AM265" s="80"/>
    </row>
    <row r="266" spans="1:39" s="35" customFormat="1" ht="48" customHeight="1">
      <c r="A266" s="53"/>
      <c r="B266" s="28" t="s">
        <v>3</v>
      </c>
      <c r="C266" s="52" t="s">
        <v>142</v>
      </c>
      <c r="D266" s="52" t="s">
        <v>72</v>
      </c>
      <c r="E266" s="52" t="s">
        <v>556</v>
      </c>
      <c r="F266" s="52" t="s">
        <v>6</v>
      </c>
      <c r="G266" s="52" t="s">
        <v>557</v>
      </c>
      <c r="H266" s="47">
        <v>113102000</v>
      </c>
      <c r="I266" s="52" t="s">
        <v>86</v>
      </c>
      <c r="J266" s="29" t="s">
        <v>76</v>
      </c>
      <c r="K266" s="71" t="s">
        <v>558</v>
      </c>
      <c r="L266" s="72" t="s">
        <v>559</v>
      </c>
      <c r="M266" s="52" t="str">
        <f t="shared" si="21"/>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6" s="31">
        <v>1</v>
      </c>
      <c r="O266" s="31">
        <v>1</v>
      </c>
      <c r="P266" s="73">
        <v>11</v>
      </c>
      <c r="Q266" s="74" t="s">
        <v>79</v>
      </c>
      <c r="R266" s="74" t="s">
        <v>80</v>
      </c>
      <c r="S266" s="81" t="s">
        <v>5</v>
      </c>
      <c r="T266" s="75">
        <f t="shared" si="23"/>
        <v>113102000</v>
      </c>
      <c r="U266" s="76">
        <f t="shared" si="24"/>
        <v>113102000</v>
      </c>
      <c r="V266" s="31" t="s">
        <v>76</v>
      </c>
      <c r="W266" s="31" t="s">
        <v>81</v>
      </c>
      <c r="X266" s="77" t="s">
        <v>82</v>
      </c>
      <c r="Y266" s="32" t="s">
        <v>83</v>
      </c>
      <c r="Z266" s="33" t="s">
        <v>3</v>
      </c>
      <c r="AA266" s="30" t="s">
        <v>84</v>
      </c>
      <c r="AB266" s="78" t="s">
        <v>85</v>
      </c>
      <c r="AC266" s="31" t="s">
        <v>76</v>
      </c>
      <c r="AD266" s="31" t="s">
        <v>86</v>
      </c>
      <c r="AE266" s="79" t="s">
        <v>87</v>
      </c>
      <c r="AF266" s="79" t="s">
        <v>88</v>
      </c>
      <c r="AG266" s="79" t="s">
        <v>89</v>
      </c>
      <c r="AH266" s="79" t="s">
        <v>90</v>
      </c>
      <c r="AI266" s="79" t="s">
        <v>90</v>
      </c>
      <c r="AJ266" s="79" t="s">
        <v>90</v>
      </c>
      <c r="AK266" s="80"/>
      <c r="AL266" s="80"/>
      <c r="AM266" s="80"/>
    </row>
    <row r="267" spans="1:39" s="35" customFormat="1" ht="48" customHeight="1">
      <c r="A267" s="53"/>
      <c r="B267" s="28" t="s">
        <v>3</v>
      </c>
      <c r="C267" s="52" t="s">
        <v>142</v>
      </c>
      <c r="D267" s="52" t="s">
        <v>72</v>
      </c>
      <c r="E267" s="52" t="s">
        <v>125</v>
      </c>
      <c r="F267" s="52" t="s">
        <v>126</v>
      </c>
      <c r="G267" s="52" t="s">
        <v>560</v>
      </c>
      <c r="H267" s="47">
        <f>110000000-17071000</f>
        <v>92929000</v>
      </c>
      <c r="I267" s="52" t="s">
        <v>86</v>
      </c>
      <c r="J267" s="29" t="s">
        <v>76</v>
      </c>
      <c r="K267" s="71" t="s">
        <v>561</v>
      </c>
      <c r="L267" s="72" t="s">
        <v>562</v>
      </c>
      <c r="M267" s="52" t="str">
        <f t="shared" si="21"/>
        <v xml:space="preserve">Adquirir la dotación para los funcionarios administrativos planta, provisionales y supernumerarios (caballeros) </v>
      </c>
      <c r="N267" s="31">
        <v>1</v>
      </c>
      <c r="O267" s="31">
        <v>1</v>
      </c>
      <c r="P267" s="73">
        <v>11</v>
      </c>
      <c r="Q267" s="74" t="s">
        <v>79</v>
      </c>
      <c r="R267" s="74" t="s">
        <v>80</v>
      </c>
      <c r="S267" s="81" t="s">
        <v>1</v>
      </c>
      <c r="T267" s="75">
        <f t="shared" si="23"/>
        <v>92929000</v>
      </c>
      <c r="U267" s="76">
        <f t="shared" si="24"/>
        <v>92929000</v>
      </c>
      <c r="V267" s="31" t="s">
        <v>76</v>
      </c>
      <c r="W267" s="31" t="s">
        <v>81</v>
      </c>
      <c r="X267" s="77" t="s">
        <v>82</v>
      </c>
      <c r="Y267" s="32" t="s">
        <v>83</v>
      </c>
      <c r="Z267" s="33" t="s">
        <v>3</v>
      </c>
      <c r="AA267" s="30" t="s">
        <v>84</v>
      </c>
      <c r="AB267" s="78" t="s">
        <v>85</v>
      </c>
      <c r="AC267" s="31" t="s">
        <v>76</v>
      </c>
      <c r="AD267" s="31" t="s">
        <v>86</v>
      </c>
      <c r="AE267" s="79" t="s">
        <v>87</v>
      </c>
      <c r="AF267" s="79" t="s">
        <v>88</v>
      </c>
      <c r="AG267" s="79" t="s">
        <v>89</v>
      </c>
      <c r="AH267" s="79" t="s">
        <v>90</v>
      </c>
      <c r="AI267" s="79" t="s">
        <v>90</v>
      </c>
      <c r="AJ267" s="79" t="s">
        <v>90</v>
      </c>
      <c r="AK267" s="80"/>
      <c r="AL267" s="80"/>
      <c r="AM267" s="80"/>
    </row>
    <row r="268" spans="1:39" s="35" customFormat="1" ht="48" customHeight="1">
      <c r="A268" s="53"/>
      <c r="B268" s="28" t="s">
        <v>3</v>
      </c>
      <c r="C268" s="52" t="s">
        <v>142</v>
      </c>
      <c r="D268" s="52" t="s">
        <v>72</v>
      </c>
      <c r="E268" s="52" t="s">
        <v>125</v>
      </c>
      <c r="F268" s="52" t="s">
        <v>126</v>
      </c>
      <c r="G268" s="52" t="s">
        <v>563</v>
      </c>
      <c r="H268" s="47">
        <v>140000000</v>
      </c>
      <c r="I268" s="52" t="s">
        <v>86</v>
      </c>
      <c r="J268" s="29" t="s">
        <v>76</v>
      </c>
      <c r="K268" s="71" t="s">
        <v>564</v>
      </c>
      <c r="L268" s="72" t="s">
        <v>565</v>
      </c>
      <c r="M268" s="52" t="str">
        <f t="shared" si="21"/>
        <v>Adquirir la dotación para los funcionarios administrativos planta, provisionales y supernumerarios (damas)</v>
      </c>
      <c r="N268" s="31">
        <v>1</v>
      </c>
      <c r="O268" s="31">
        <v>1</v>
      </c>
      <c r="P268" s="73">
        <v>11</v>
      </c>
      <c r="Q268" s="74" t="s">
        <v>79</v>
      </c>
      <c r="R268" s="74" t="s">
        <v>80</v>
      </c>
      <c r="S268" s="81" t="s">
        <v>1</v>
      </c>
      <c r="T268" s="75">
        <f t="shared" si="23"/>
        <v>140000000</v>
      </c>
      <c r="U268" s="76">
        <f t="shared" si="24"/>
        <v>140000000</v>
      </c>
      <c r="V268" s="31" t="s">
        <v>76</v>
      </c>
      <c r="W268" s="31" t="s">
        <v>81</v>
      </c>
      <c r="X268" s="77" t="s">
        <v>82</v>
      </c>
      <c r="Y268" s="32" t="s">
        <v>83</v>
      </c>
      <c r="Z268" s="33" t="s">
        <v>3</v>
      </c>
      <c r="AA268" s="30" t="s">
        <v>84</v>
      </c>
      <c r="AB268" s="78" t="s">
        <v>85</v>
      </c>
      <c r="AC268" s="31" t="s">
        <v>76</v>
      </c>
      <c r="AD268" s="31" t="s">
        <v>86</v>
      </c>
      <c r="AE268" s="79" t="s">
        <v>87</v>
      </c>
      <c r="AF268" s="79" t="s">
        <v>88</v>
      </c>
      <c r="AG268" s="79" t="s">
        <v>89</v>
      </c>
      <c r="AH268" s="79" t="s">
        <v>90</v>
      </c>
      <c r="AI268" s="79" t="s">
        <v>90</v>
      </c>
      <c r="AJ268" s="79" t="s">
        <v>90</v>
      </c>
      <c r="AK268" s="80"/>
      <c r="AL268" s="80"/>
      <c r="AM268" s="80"/>
    </row>
    <row r="269" spans="1:39" s="35" customFormat="1" ht="48" customHeight="1">
      <c r="A269" s="53"/>
      <c r="B269" s="28" t="s">
        <v>3</v>
      </c>
      <c r="C269" s="52" t="s">
        <v>159</v>
      </c>
      <c r="D269" s="52" t="s">
        <v>160</v>
      </c>
      <c r="E269" s="52" t="s">
        <v>566</v>
      </c>
      <c r="F269" s="52" t="s">
        <v>18</v>
      </c>
      <c r="G269" s="52" t="s">
        <v>567</v>
      </c>
      <c r="H269" s="47">
        <v>5569388</v>
      </c>
      <c r="I269" s="52" t="s">
        <v>86</v>
      </c>
      <c r="J269" s="29" t="s">
        <v>76</v>
      </c>
      <c r="K269" s="71" t="s">
        <v>568</v>
      </c>
      <c r="L269" s="72" t="s">
        <v>569</v>
      </c>
      <c r="M269" s="52" t="str">
        <f t="shared" si="21"/>
        <v>Adquirir insumos, para realizar el mantenimiento preventivo y correctivo de los equipos de cómputo de la Universidad Pedagógica Nacional</v>
      </c>
      <c r="N269" s="31">
        <v>1</v>
      </c>
      <c r="O269" s="31">
        <v>1</v>
      </c>
      <c r="P269" s="73">
        <v>12</v>
      </c>
      <c r="Q269" s="74" t="s">
        <v>79</v>
      </c>
      <c r="R269" s="74" t="s">
        <v>80</v>
      </c>
      <c r="S269" s="52" t="s">
        <v>1</v>
      </c>
      <c r="T269" s="75">
        <f t="shared" si="23"/>
        <v>5569388</v>
      </c>
      <c r="U269" s="76">
        <f t="shared" si="24"/>
        <v>5569388</v>
      </c>
      <c r="V269" s="31" t="s">
        <v>76</v>
      </c>
      <c r="W269" s="31" t="s">
        <v>81</v>
      </c>
      <c r="X269" s="77" t="s">
        <v>82</v>
      </c>
      <c r="Y269" s="32" t="s">
        <v>83</v>
      </c>
      <c r="Z269" s="33" t="s">
        <v>3</v>
      </c>
      <c r="AA269" s="30" t="s">
        <v>84</v>
      </c>
      <c r="AB269" s="78" t="s">
        <v>85</v>
      </c>
      <c r="AC269" s="31" t="s">
        <v>76</v>
      </c>
      <c r="AD269" s="31" t="s">
        <v>86</v>
      </c>
      <c r="AE269" s="79" t="s">
        <v>87</v>
      </c>
      <c r="AF269" s="79" t="s">
        <v>88</v>
      </c>
      <c r="AG269" s="79" t="s">
        <v>89</v>
      </c>
      <c r="AH269" s="79" t="s">
        <v>90</v>
      </c>
      <c r="AI269" s="79" t="s">
        <v>90</v>
      </c>
      <c r="AJ269" s="79" t="s">
        <v>90</v>
      </c>
      <c r="AK269" s="80"/>
      <c r="AL269" s="80"/>
      <c r="AM269" s="80"/>
    </row>
    <row r="270" spans="1:39" s="35" customFormat="1" ht="48" customHeight="1">
      <c r="A270" s="53"/>
      <c r="B270" s="28" t="s">
        <v>27</v>
      </c>
      <c r="C270" s="52" t="s">
        <v>436</v>
      </c>
      <c r="D270" s="52" t="s">
        <v>437</v>
      </c>
      <c r="E270" s="52" t="s">
        <v>9</v>
      </c>
      <c r="F270" s="52" t="s">
        <v>133</v>
      </c>
      <c r="G270" s="52" t="s">
        <v>570</v>
      </c>
      <c r="H270" s="47">
        <v>41248695</v>
      </c>
      <c r="I270" s="52" t="s">
        <v>86</v>
      </c>
      <c r="J270" s="29" t="s">
        <v>76</v>
      </c>
      <c r="K270" s="71" t="s">
        <v>571</v>
      </c>
      <c r="L270" s="72" t="s">
        <v>572</v>
      </c>
      <c r="M270" s="52" t="str">
        <f t="shared" si="21"/>
        <v>Prestar el servicio de mantenimiento preventivo y/o correctivo a equipos del Laboratorio del Departamento de Química de la Universidad Pedagógica Nacional.</v>
      </c>
      <c r="N270" s="31">
        <v>1</v>
      </c>
      <c r="O270" s="31">
        <v>1</v>
      </c>
      <c r="P270" s="73">
        <v>11</v>
      </c>
      <c r="Q270" s="74" t="s">
        <v>79</v>
      </c>
      <c r="R270" s="74" t="s">
        <v>80</v>
      </c>
      <c r="S270" s="81" t="s">
        <v>1</v>
      </c>
      <c r="T270" s="75">
        <f t="shared" si="23"/>
        <v>41248695</v>
      </c>
      <c r="U270" s="76">
        <f t="shared" si="24"/>
        <v>41248695</v>
      </c>
      <c r="V270" s="31" t="s">
        <v>76</v>
      </c>
      <c r="W270" s="31" t="s">
        <v>81</v>
      </c>
      <c r="X270" s="77" t="s">
        <v>82</v>
      </c>
      <c r="Y270" s="32" t="s">
        <v>83</v>
      </c>
      <c r="Z270" s="33" t="s">
        <v>27</v>
      </c>
      <c r="AA270" s="30" t="s">
        <v>84</v>
      </c>
      <c r="AB270" s="78" t="s">
        <v>85</v>
      </c>
      <c r="AC270" s="31" t="s">
        <v>76</v>
      </c>
      <c r="AD270" s="31" t="s">
        <v>86</v>
      </c>
      <c r="AE270" s="79" t="s">
        <v>87</v>
      </c>
      <c r="AF270" s="79" t="s">
        <v>88</v>
      </c>
      <c r="AG270" s="79" t="s">
        <v>89</v>
      </c>
      <c r="AH270" s="79" t="s">
        <v>90</v>
      </c>
      <c r="AI270" s="79" t="s">
        <v>90</v>
      </c>
      <c r="AJ270" s="79" t="s">
        <v>90</v>
      </c>
      <c r="AK270" s="80"/>
      <c r="AL270" s="80"/>
      <c r="AM270" s="80"/>
    </row>
    <row r="271" spans="1:39" s="35" customFormat="1" ht="48" customHeight="1">
      <c r="A271" s="53"/>
      <c r="B271" s="28" t="s">
        <v>3</v>
      </c>
      <c r="C271" s="52" t="s">
        <v>139</v>
      </c>
      <c r="D271" s="52" t="s">
        <v>128</v>
      </c>
      <c r="E271" s="52" t="s">
        <v>105</v>
      </c>
      <c r="F271" s="52" t="s">
        <v>573</v>
      </c>
      <c r="G271" s="52" t="s">
        <v>574</v>
      </c>
      <c r="H271" s="47">
        <v>3650000</v>
      </c>
      <c r="I271" s="52" t="s">
        <v>86</v>
      </c>
      <c r="J271" s="29" t="s">
        <v>76</v>
      </c>
      <c r="K271" s="71" t="s">
        <v>575</v>
      </c>
      <c r="L271" s="72" t="s">
        <v>576</v>
      </c>
      <c r="M271" s="52" t="str">
        <f t="shared" si="21"/>
        <v>Adquisición de equipos y accesorios para la realización de las diferentes actividades de los programas de la Subdirección de Bienestar Universitario</v>
      </c>
      <c r="N271" s="31">
        <v>1</v>
      </c>
      <c r="O271" s="31">
        <v>1</v>
      </c>
      <c r="P271" s="73">
        <v>11</v>
      </c>
      <c r="Q271" s="74" t="s">
        <v>79</v>
      </c>
      <c r="R271" s="74" t="s">
        <v>80</v>
      </c>
      <c r="S271" s="81" t="s">
        <v>1</v>
      </c>
      <c r="T271" s="75">
        <f>H271</f>
        <v>3650000</v>
      </c>
      <c r="U271" s="76">
        <f t="shared" si="24"/>
        <v>3650000</v>
      </c>
      <c r="V271" s="31" t="s">
        <v>76</v>
      </c>
      <c r="W271" s="31" t="s">
        <v>81</v>
      </c>
      <c r="X271" s="77" t="s">
        <v>82</v>
      </c>
      <c r="Y271" s="32" t="s">
        <v>83</v>
      </c>
      <c r="Z271" s="33" t="s">
        <v>3</v>
      </c>
      <c r="AA271" s="30" t="s">
        <v>84</v>
      </c>
      <c r="AB271" s="78" t="s">
        <v>85</v>
      </c>
      <c r="AC271" s="31" t="s">
        <v>76</v>
      </c>
      <c r="AD271" s="31" t="s">
        <v>86</v>
      </c>
      <c r="AE271" s="79" t="s">
        <v>87</v>
      </c>
      <c r="AF271" s="79" t="s">
        <v>88</v>
      </c>
      <c r="AG271" s="79" t="s">
        <v>89</v>
      </c>
      <c r="AH271" s="79" t="s">
        <v>90</v>
      </c>
      <c r="AI271" s="79" t="s">
        <v>90</v>
      </c>
      <c r="AJ271" s="79" t="s">
        <v>90</v>
      </c>
      <c r="AK271" s="80"/>
      <c r="AL271" s="80"/>
      <c r="AM271" s="80"/>
    </row>
    <row r="272" spans="1:39" s="35" customFormat="1" ht="48" customHeight="1">
      <c r="A272" s="53"/>
      <c r="B272" s="28" t="s">
        <v>27</v>
      </c>
      <c r="C272" s="52" t="s">
        <v>436</v>
      </c>
      <c r="D272" s="52" t="s">
        <v>437</v>
      </c>
      <c r="E272" s="52" t="s">
        <v>26</v>
      </c>
      <c r="F272" s="52" t="s">
        <v>18</v>
      </c>
      <c r="G272" s="52" t="s">
        <v>577</v>
      </c>
      <c r="H272" s="47">
        <v>5280762</v>
      </c>
      <c r="I272" s="52" t="s">
        <v>86</v>
      </c>
      <c r="J272" s="29" t="s">
        <v>76</v>
      </c>
      <c r="K272" s="108" t="s">
        <v>578</v>
      </c>
      <c r="L272" s="167" t="s">
        <v>440</v>
      </c>
      <c r="M272" s="181" t="str">
        <f t="shared" si="21"/>
        <v>Suministrar materiales, reactivos y equipos para el Laboratorio del Departamento de Física de la Universidad Pedagógica Nacional.</v>
      </c>
      <c r="N272" s="31">
        <v>1</v>
      </c>
      <c r="O272" s="31">
        <v>1</v>
      </c>
      <c r="P272" s="73">
        <v>11</v>
      </c>
      <c r="Q272" s="74" t="s">
        <v>79</v>
      </c>
      <c r="R272" s="74" t="s">
        <v>80</v>
      </c>
      <c r="S272" s="81" t="s">
        <v>1</v>
      </c>
      <c r="T272" s="182">
        <f>H272+H273+H274+H275</f>
        <v>16965202</v>
      </c>
      <c r="U272" s="183">
        <f t="shared" si="24"/>
        <v>16965202</v>
      </c>
      <c r="V272" s="31" t="s">
        <v>76</v>
      </c>
      <c r="W272" s="31" t="s">
        <v>81</v>
      </c>
      <c r="X272" s="77" t="s">
        <v>82</v>
      </c>
      <c r="Y272" s="32" t="s">
        <v>83</v>
      </c>
      <c r="Z272" s="33" t="s">
        <v>27</v>
      </c>
      <c r="AA272" s="30" t="s">
        <v>84</v>
      </c>
      <c r="AB272" s="78" t="s">
        <v>85</v>
      </c>
      <c r="AC272" s="31" t="s">
        <v>76</v>
      </c>
      <c r="AD272" s="31" t="s">
        <v>86</v>
      </c>
      <c r="AE272" s="79" t="s">
        <v>87</v>
      </c>
      <c r="AF272" s="79" t="s">
        <v>88</v>
      </c>
      <c r="AG272" s="79" t="s">
        <v>89</v>
      </c>
      <c r="AH272" s="79" t="s">
        <v>90</v>
      </c>
      <c r="AI272" s="79" t="s">
        <v>90</v>
      </c>
      <c r="AJ272" s="79" t="s">
        <v>90</v>
      </c>
      <c r="AK272" s="80"/>
      <c r="AL272" s="80"/>
      <c r="AM272" s="80"/>
    </row>
    <row r="273" spans="1:39" s="35" customFormat="1" ht="48" customHeight="1">
      <c r="A273" s="53"/>
      <c r="B273" s="28" t="s">
        <v>27</v>
      </c>
      <c r="C273" s="52" t="s">
        <v>436</v>
      </c>
      <c r="D273" s="52" t="s">
        <v>437</v>
      </c>
      <c r="E273" s="52" t="s">
        <v>129</v>
      </c>
      <c r="F273" s="52" t="s">
        <v>130</v>
      </c>
      <c r="G273" s="52" t="s">
        <v>577</v>
      </c>
      <c r="H273" s="47">
        <v>8500000</v>
      </c>
      <c r="I273" s="52" t="s">
        <v>86</v>
      </c>
      <c r="J273" s="29" t="s">
        <v>76</v>
      </c>
      <c r="K273" s="108" t="s">
        <v>578</v>
      </c>
      <c r="L273" s="168"/>
      <c r="M273" s="181"/>
      <c r="N273" s="31">
        <v>1</v>
      </c>
      <c r="O273" s="31">
        <v>1</v>
      </c>
      <c r="P273" s="73">
        <v>11</v>
      </c>
      <c r="Q273" s="74" t="s">
        <v>79</v>
      </c>
      <c r="R273" s="74" t="s">
        <v>80</v>
      </c>
      <c r="S273" s="81" t="s">
        <v>1</v>
      </c>
      <c r="T273" s="182"/>
      <c r="U273" s="183"/>
      <c r="V273" s="31" t="s">
        <v>76</v>
      </c>
      <c r="W273" s="31" t="s">
        <v>81</v>
      </c>
      <c r="X273" s="77" t="s">
        <v>82</v>
      </c>
      <c r="Y273" s="32" t="s">
        <v>83</v>
      </c>
      <c r="Z273" s="33" t="s">
        <v>27</v>
      </c>
      <c r="AA273" s="30" t="s">
        <v>84</v>
      </c>
      <c r="AB273" s="78" t="s">
        <v>85</v>
      </c>
      <c r="AC273" s="31" t="s">
        <v>76</v>
      </c>
      <c r="AD273" s="31" t="s">
        <v>86</v>
      </c>
      <c r="AE273" s="79" t="s">
        <v>87</v>
      </c>
      <c r="AF273" s="79" t="s">
        <v>88</v>
      </c>
      <c r="AG273" s="79" t="s">
        <v>89</v>
      </c>
      <c r="AH273" s="79" t="s">
        <v>90</v>
      </c>
      <c r="AI273" s="79" t="s">
        <v>90</v>
      </c>
      <c r="AJ273" s="79" t="s">
        <v>90</v>
      </c>
      <c r="AK273" s="80"/>
      <c r="AL273" s="80"/>
      <c r="AM273" s="80"/>
    </row>
    <row r="274" spans="1:39" s="35" customFormat="1" ht="48" customHeight="1">
      <c r="A274" s="53"/>
      <c r="B274" s="28" t="s">
        <v>27</v>
      </c>
      <c r="C274" s="52" t="s">
        <v>436</v>
      </c>
      <c r="D274" s="52" t="s">
        <v>437</v>
      </c>
      <c r="E274" s="52" t="s">
        <v>579</v>
      </c>
      <c r="F274" s="52" t="s">
        <v>580</v>
      </c>
      <c r="G274" s="52" t="s">
        <v>577</v>
      </c>
      <c r="H274" s="47">
        <v>2700000</v>
      </c>
      <c r="I274" s="52" t="s">
        <v>86</v>
      </c>
      <c r="J274" s="29" t="s">
        <v>76</v>
      </c>
      <c r="K274" s="108" t="s">
        <v>578</v>
      </c>
      <c r="L274" s="168"/>
      <c r="M274" s="181"/>
      <c r="N274" s="31">
        <v>1</v>
      </c>
      <c r="O274" s="31">
        <v>1</v>
      </c>
      <c r="P274" s="73">
        <v>11</v>
      </c>
      <c r="Q274" s="74" t="s">
        <v>79</v>
      </c>
      <c r="R274" s="74" t="s">
        <v>80</v>
      </c>
      <c r="S274" s="81" t="s">
        <v>1</v>
      </c>
      <c r="T274" s="182"/>
      <c r="U274" s="183"/>
      <c r="V274" s="31" t="s">
        <v>76</v>
      </c>
      <c r="W274" s="31" t="s">
        <v>81</v>
      </c>
      <c r="X274" s="77" t="s">
        <v>82</v>
      </c>
      <c r="Y274" s="32" t="s">
        <v>83</v>
      </c>
      <c r="Z274" s="33" t="s">
        <v>27</v>
      </c>
      <c r="AA274" s="30" t="s">
        <v>84</v>
      </c>
      <c r="AB274" s="78" t="s">
        <v>85</v>
      </c>
      <c r="AC274" s="31" t="s">
        <v>76</v>
      </c>
      <c r="AD274" s="31" t="s">
        <v>86</v>
      </c>
      <c r="AE274" s="79" t="s">
        <v>87</v>
      </c>
      <c r="AF274" s="79" t="s">
        <v>88</v>
      </c>
      <c r="AG274" s="79" t="s">
        <v>89</v>
      </c>
      <c r="AH274" s="79" t="s">
        <v>90</v>
      </c>
      <c r="AI274" s="79" t="s">
        <v>90</v>
      </c>
      <c r="AJ274" s="79" t="s">
        <v>90</v>
      </c>
      <c r="AK274" s="80"/>
      <c r="AL274" s="80"/>
      <c r="AM274" s="80"/>
    </row>
    <row r="275" spans="1:39" s="35" customFormat="1" ht="48" customHeight="1">
      <c r="A275" s="53"/>
      <c r="B275" s="28" t="s">
        <v>27</v>
      </c>
      <c r="C275" s="52" t="s">
        <v>436</v>
      </c>
      <c r="D275" s="52" t="s">
        <v>437</v>
      </c>
      <c r="E275" s="52" t="s">
        <v>91</v>
      </c>
      <c r="F275" s="52" t="s">
        <v>581</v>
      </c>
      <c r="G275" s="52" t="s">
        <v>577</v>
      </c>
      <c r="H275" s="47">
        <v>484440</v>
      </c>
      <c r="I275" s="52" t="s">
        <v>86</v>
      </c>
      <c r="J275" s="29" t="s">
        <v>76</v>
      </c>
      <c r="K275" s="108" t="s">
        <v>578</v>
      </c>
      <c r="L275" s="169"/>
      <c r="M275" s="181"/>
      <c r="N275" s="31">
        <v>1</v>
      </c>
      <c r="O275" s="31">
        <v>1</v>
      </c>
      <c r="P275" s="73">
        <v>11</v>
      </c>
      <c r="Q275" s="74" t="s">
        <v>79</v>
      </c>
      <c r="R275" s="74" t="s">
        <v>80</v>
      </c>
      <c r="S275" s="81" t="s">
        <v>1</v>
      </c>
      <c r="T275" s="182"/>
      <c r="U275" s="183"/>
      <c r="V275" s="31" t="s">
        <v>76</v>
      </c>
      <c r="W275" s="31" t="s">
        <v>81</v>
      </c>
      <c r="X275" s="77" t="s">
        <v>82</v>
      </c>
      <c r="Y275" s="32" t="s">
        <v>83</v>
      </c>
      <c r="Z275" s="33" t="s">
        <v>27</v>
      </c>
      <c r="AA275" s="30" t="s">
        <v>84</v>
      </c>
      <c r="AB275" s="78" t="s">
        <v>85</v>
      </c>
      <c r="AC275" s="31" t="s">
        <v>76</v>
      </c>
      <c r="AD275" s="31" t="s">
        <v>86</v>
      </c>
      <c r="AE275" s="79" t="s">
        <v>87</v>
      </c>
      <c r="AF275" s="79" t="s">
        <v>88</v>
      </c>
      <c r="AG275" s="79" t="s">
        <v>89</v>
      </c>
      <c r="AH275" s="79" t="s">
        <v>90</v>
      </c>
      <c r="AI275" s="79" t="s">
        <v>90</v>
      </c>
      <c r="AJ275" s="79" t="s">
        <v>90</v>
      </c>
      <c r="AK275" s="80"/>
      <c r="AL275" s="80"/>
      <c r="AM275" s="80"/>
    </row>
    <row r="276" spans="1:39" s="35" customFormat="1" ht="48" customHeight="1">
      <c r="A276" s="53"/>
      <c r="B276" s="28" t="s">
        <v>27</v>
      </c>
      <c r="C276" s="52" t="s">
        <v>436</v>
      </c>
      <c r="D276" s="52" t="s">
        <v>437</v>
      </c>
      <c r="E276" s="52" t="s">
        <v>26</v>
      </c>
      <c r="F276" s="52" t="s">
        <v>18</v>
      </c>
      <c r="G276" s="52" t="s">
        <v>582</v>
      </c>
      <c r="H276" s="47">
        <v>8095288</v>
      </c>
      <c r="I276" s="52" t="s">
        <v>86</v>
      </c>
      <c r="J276" s="29" t="s">
        <v>76</v>
      </c>
      <c r="K276" s="108" t="s">
        <v>583</v>
      </c>
      <c r="L276" s="167" t="s">
        <v>678</v>
      </c>
      <c r="M276" s="181" t="str">
        <f>G276</f>
        <v>Suministrar materiales, reactivos y equipos para el Laboratorio del Departamento de Biología de la Universidad Pedagógica Nacional.</v>
      </c>
      <c r="N276" s="31">
        <v>1</v>
      </c>
      <c r="O276" s="31">
        <v>1</v>
      </c>
      <c r="P276" s="73">
        <v>11</v>
      </c>
      <c r="Q276" s="74" t="s">
        <v>79</v>
      </c>
      <c r="R276" s="74" t="s">
        <v>80</v>
      </c>
      <c r="S276" s="81" t="s">
        <v>1</v>
      </c>
      <c r="T276" s="182">
        <f>H276+H277+H278</f>
        <v>16033242</v>
      </c>
      <c r="U276" s="183">
        <f>T276</f>
        <v>16033242</v>
      </c>
      <c r="V276" s="31" t="s">
        <v>76</v>
      </c>
      <c r="W276" s="31" t="s">
        <v>81</v>
      </c>
      <c r="X276" s="77" t="s">
        <v>82</v>
      </c>
      <c r="Y276" s="32" t="s">
        <v>83</v>
      </c>
      <c r="Z276" s="33" t="s">
        <v>27</v>
      </c>
      <c r="AA276" s="30" t="s">
        <v>84</v>
      </c>
      <c r="AB276" s="78" t="s">
        <v>85</v>
      </c>
      <c r="AC276" s="31" t="s">
        <v>76</v>
      </c>
      <c r="AD276" s="31" t="s">
        <v>86</v>
      </c>
      <c r="AE276" s="79" t="s">
        <v>87</v>
      </c>
      <c r="AF276" s="79" t="s">
        <v>88</v>
      </c>
      <c r="AG276" s="79" t="s">
        <v>89</v>
      </c>
      <c r="AH276" s="79" t="s">
        <v>90</v>
      </c>
      <c r="AI276" s="79" t="s">
        <v>90</v>
      </c>
      <c r="AJ276" s="79" t="s">
        <v>90</v>
      </c>
      <c r="AK276" s="80"/>
      <c r="AL276" s="80"/>
      <c r="AM276" s="80"/>
    </row>
    <row r="277" spans="1:39" s="35" customFormat="1" ht="48" customHeight="1">
      <c r="A277" s="53"/>
      <c r="B277" s="28" t="s">
        <v>27</v>
      </c>
      <c r="C277" s="52" t="s">
        <v>436</v>
      </c>
      <c r="D277" s="52" t="s">
        <v>437</v>
      </c>
      <c r="E277" s="52" t="s">
        <v>584</v>
      </c>
      <c r="F277" s="52" t="s">
        <v>585</v>
      </c>
      <c r="G277" s="52" t="s">
        <v>582</v>
      </c>
      <c r="H277" s="47">
        <v>4793858</v>
      </c>
      <c r="I277" s="52" t="s">
        <v>86</v>
      </c>
      <c r="J277" s="29" t="s">
        <v>76</v>
      </c>
      <c r="K277" s="108" t="s">
        <v>583</v>
      </c>
      <c r="L277" s="168"/>
      <c r="M277" s="181"/>
      <c r="N277" s="31">
        <v>1</v>
      </c>
      <c r="O277" s="31">
        <v>1</v>
      </c>
      <c r="P277" s="73">
        <v>11</v>
      </c>
      <c r="Q277" s="74" t="s">
        <v>79</v>
      </c>
      <c r="R277" s="74" t="s">
        <v>80</v>
      </c>
      <c r="S277" s="81" t="s">
        <v>1</v>
      </c>
      <c r="T277" s="182"/>
      <c r="U277" s="183"/>
      <c r="V277" s="31" t="s">
        <v>76</v>
      </c>
      <c r="W277" s="31" t="s">
        <v>81</v>
      </c>
      <c r="X277" s="77" t="s">
        <v>82</v>
      </c>
      <c r="Y277" s="32" t="s">
        <v>83</v>
      </c>
      <c r="Z277" s="33" t="s">
        <v>27</v>
      </c>
      <c r="AA277" s="30" t="s">
        <v>84</v>
      </c>
      <c r="AB277" s="78" t="s">
        <v>85</v>
      </c>
      <c r="AC277" s="31" t="s">
        <v>76</v>
      </c>
      <c r="AD277" s="31" t="s">
        <v>86</v>
      </c>
      <c r="AE277" s="79" t="s">
        <v>87</v>
      </c>
      <c r="AF277" s="79" t="s">
        <v>88</v>
      </c>
      <c r="AG277" s="79" t="s">
        <v>89</v>
      </c>
      <c r="AH277" s="79" t="s">
        <v>90</v>
      </c>
      <c r="AI277" s="79" t="s">
        <v>90</v>
      </c>
      <c r="AJ277" s="79" t="s">
        <v>90</v>
      </c>
      <c r="AK277" s="80"/>
      <c r="AL277" s="80"/>
      <c r="AM277" s="80"/>
    </row>
    <row r="278" spans="1:39" s="35" customFormat="1" ht="48" customHeight="1">
      <c r="A278" s="53"/>
      <c r="B278" s="28" t="s">
        <v>27</v>
      </c>
      <c r="C278" s="52" t="s">
        <v>436</v>
      </c>
      <c r="D278" s="52" t="s">
        <v>437</v>
      </c>
      <c r="E278" s="52" t="s">
        <v>129</v>
      </c>
      <c r="F278" s="52" t="s">
        <v>130</v>
      </c>
      <c r="G278" s="52" t="s">
        <v>582</v>
      </c>
      <c r="H278" s="47">
        <v>3144096</v>
      </c>
      <c r="I278" s="52" t="s">
        <v>86</v>
      </c>
      <c r="J278" s="29" t="s">
        <v>76</v>
      </c>
      <c r="K278" s="108" t="s">
        <v>583</v>
      </c>
      <c r="L278" s="169"/>
      <c r="M278" s="181"/>
      <c r="N278" s="31">
        <v>1</v>
      </c>
      <c r="O278" s="31">
        <v>1</v>
      </c>
      <c r="P278" s="73">
        <v>11</v>
      </c>
      <c r="Q278" s="74" t="s">
        <v>79</v>
      </c>
      <c r="R278" s="74" t="s">
        <v>80</v>
      </c>
      <c r="S278" s="81" t="s">
        <v>1</v>
      </c>
      <c r="T278" s="182"/>
      <c r="U278" s="183"/>
      <c r="V278" s="31" t="s">
        <v>76</v>
      </c>
      <c r="W278" s="31" t="s">
        <v>81</v>
      </c>
      <c r="X278" s="77" t="s">
        <v>82</v>
      </c>
      <c r="Y278" s="32" t="s">
        <v>83</v>
      </c>
      <c r="Z278" s="33" t="s">
        <v>27</v>
      </c>
      <c r="AA278" s="30" t="s">
        <v>84</v>
      </c>
      <c r="AB278" s="78" t="s">
        <v>85</v>
      </c>
      <c r="AC278" s="31" t="s">
        <v>76</v>
      </c>
      <c r="AD278" s="31" t="s">
        <v>86</v>
      </c>
      <c r="AE278" s="79" t="s">
        <v>87</v>
      </c>
      <c r="AF278" s="79" t="s">
        <v>88</v>
      </c>
      <c r="AG278" s="79" t="s">
        <v>89</v>
      </c>
      <c r="AH278" s="79" t="s">
        <v>90</v>
      </c>
      <c r="AI278" s="79" t="s">
        <v>90</v>
      </c>
      <c r="AJ278" s="79" t="s">
        <v>90</v>
      </c>
      <c r="AK278" s="80"/>
      <c r="AL278" s="80"/>
      <c r="AM278" s="80"/>
    </row>
    <row r="279" spans="1:39" s="35" customFormat="1" ht="48" customHeight="1">
      <c r="A279" s="53"/>
      <c r="B279" s="28" t="s">
        <v>3</v>
      </c>
      <c r="C279" s="52" t="s">
        <v>287</v>
      </c>
      <c r="D279" s="52" t="s">
        <v>135</v>
      </c>
      <c r="E279" s="52" t="s">
        <v>125</v>
      </c>
      <c r="F279" s="52" t="s">
        <v>126</v>
      </c>
      <c r="G279" s="52" t="s">
        <v>586</v>
      </c>
      <c r="H279" s="47">
        <v>47340000</v>
      </c>
      <c r="I279" s="52" t="s">
        <v>86</v>
      </c>
      <c r="J279" s="29" t="s">
        <v>76</v>
      </c>
      <c r="K279" s="71" t="s">
        <v>587</v>
      </c>
      <c r="L279" s="72">
        <v>46181500</v>
      </c>
      <c r="M279" s="52" t="s">
        <v>586</v>
      </c>
      <c r="N279" s="31">
        <v>1</v>
      </c>
      <c r="O279" s="31">
        <v>1</v>
      </c>
      <c r="P279" s="73">
        <v>11</v>
      </c>
      <c r="Q279" s="74" t="s">
        <v>79</v>
      </c>
      <c r="R279" s="74" t="s">
        <v>80</v>
      </c>
      <c r="S279" s="81" t="s">
        <v>1</v>
      </c>
      <c r="T279" s="75">
        <f>H279</f>
        <v>47340000</v>
      </c>
      <c r="U279" s="76">
        <f>T279</f>
        <v>47340000</v>
      </c>
      <c r="V279" s="31" t="s">
        <v>76</v>
      </c>
      <c r="W279" s="31" t="s">
        <v>81</v>
      </c>
      <c r="X279" s="77" t="s">
        <v>82</v>
      </c>
      <c r="Y279" s="32" t="s">
        <v>83</v>
      </c>
      <c r="Z279" s="33" t="s">
        <v>3</v>
      </c>
      <c r="AA279" s="30" t="s">
        <v>84</v>
      </c>
      <c r="AB279" s="78" t="s">
        <v>85</v>
      </c>
      <c r="AC279" s="31" t="s">
        <v>76</v>
      </c>
      <c r="AD279" s="31" t="s">
        <v>86</v>
      </c>
      <c r="AE279" s="79" t="s">
        <v>87</v>
      </c>
      <c r="AF279" s="79" t="s">
        <v>88</v>
      </c>
      <c r="AG279" s="79" t="s">
        <v>89</v>
      </c>
      <c r="AH279" s="79" t="s">
        <v>90</v>
      </c>
      <c r="AI279" s="79" t="s">
        <v>90</v>
      </c>
      <c r="AJ279" s="79" t="s">
        <v>90</v>
      </c>
      <c r="AK279" s="80"/>
      <c r="AL279" s="80"/>
      <c r="AM279" s="80"/>
    </row>
    <row r="280" spans="1:39" s="35" customFormat="1" ht="48" customHeight="1">
      <c r="A280" s="53"/>
      <c r="B280" s="28" t="s">
        <v>3</v>
      </c>
      <c r="C280" s="52" t="s">
        <v>287</v>
      </c>
      <c r="D280" s="52" t="s">
        <v>135</v>
      </c>
      <c r="E280" s="52" t="s">
        <v>26</v>
      </c>
      <c r="F280" s="52" t="s">
        <v>18</v>
      </c>
      <c r="G280" s="52" t="s">
        <v>588</v>
      </c>
      <c r="H280" s="47">
        <v>16907843</v>
      </c>
      <c r="I280" s="52" t="s">
        <v>86</v>
      </c>
      <c r="J280" s="29" t="s">
        <v>76</v>
      </c>
      <c r="K280" s="108" t="s">
        <v>589</v>
      </c>
      <c r="L280" s="167" t="s">
        <v>590</v>
      </c>
      <c r="M280" s="181" t="str">
        <f>G280</f>
        <v>Adquirir elementos de señalización, seguridad industrial y botiquines de primeros auxilios para las instalaciones de la Universidad Pedagógica Nacional</v>
      </c>
      <c r="N280" s="31">
        <v>1</v>
      </c>
      <c r="O280" s="31">
        <v>1</v>
      </c>
      <c r="P280" s="73">
        <v>11</v>
      </c>
      <c r="Q280" s="74" t="s">
        <v>79</v>
      </c>
      <c r="R280" s="74" t="s">
        <v>80</v>
      </c>
      <c r="S280" s="81" t="s">
        <v>1</v>
      </c>
      <c r="T280" s="182">
        <f>H280+H281</f>
        <v>28901674</v>
      </c>
      <c r="U280" s="183">
        <f>T280</f>
        <v>28901674</v>
      </c>
      <c r="V280" s="31" t="s">
        <v>76</v>
      </c>
      <c r="W280" s="31" t="s">
        <v>81</v>
      </c>
      <c r="X280" s="77" t="s">
        <v>82</v>
      </c>
      <c r="Y280" s="32" t="s">
        <v>83</v>
      </c>
      <c r="Z280" s="33" t="s">
        <v>3</v>
      </c>
      <c r="AA280" s="30" t="s">
        <v>84</v>
      </c>
      <c r="AB280" s="78" t="s">
        <v>85</v>
      </c>
      <c r="AC280" s="31" t="s">
        <v>76</v>
      </c>
      <c r="AD280" s="31" t="s">
        <v>86</v>
      </c>
      <c r="AE280" s="79" t="s">
        <v>87</v>
      </c>
      <c r="AF280" s="79" t="s">
        <v>88</v>
      </c>
      <c r="AG280" s="79" t="s">
        <v>89</v>
      </c>
      <c r="AH280" s="79" t="s">
        <v>90</v>
      </c>
      <c r="AI280" s="79" t="s">
        <v>90</v>
      </c>
      <c r="AJ280" s="79" t="s">
        <v>90</v>
      </c>
      <c r="AK280" s="80"/>
      <c r="AL280" s="80"/>
      <c r="AM280" s="80"/>
    </row>
    <row r="281" spans="1:39" s="35" customFormat="1" ht="48" customHeight="1">
      <c r="A281" s="53"/>
      <c r="B281" s="28" t="s">
        <v>3</v>
      </c>
      <c r="C281" s="52" t="s">
        <v>287</v>
      </c>
      <c r="D281" s="52" t="s">
        <v>135</v>
      </c>
      <c r="E281" s="52" t="s">
        <v>129</v>
      </c>
      <c r="F281" s="52" t="s">
        <v>130</v>
      </c>
      <c r="G281" s="52" t="s">
        <v>588</v>
      </c>
      <c r="H281" s="47">
        <v>11993831</v>
      </c>
      <c r="I281" s="52" t="s">
        <v>86</v>
      </c>
      <c r="J281" s="29" t="s">
        <v>76</v>
      </c>
      <c r="K281" s="108" t="s">
        <v>589</v>
      </c>
      <c r="L281" s="169"/>
      <c r="M281" s="181"/>
      <c r="N281" s="31">
        <v>1</v>
      </c>
      <c r="O281" s="31">
        <v>1</v>
      </c>
      <c r="P281" s="73">
        <v>11</v>
      </c>
      <c r="Q281" s="74" t="s">
        <v>79</v>
      </c>
      <c r="R281" s="74" t="s">
        <v>80</v>
      </c>
      <c r="S281" s="81" t="s">
        <v>1</v>
      </c>
      <c r="T281" s="182"/>
      <c r="U281" s="183"/>
      <c r="V281" s="31" t="s">
        <v>76</v>
      </c>
      <c r="W281" s="31" t="s">
        <v>81</v>
      </c>
      <c r="X281" s="77" t="s">
        <v>82</v>
      </c>
      <c r="Y281" s="32" t="s">
        <v>83</v>
      </c>
      <c r="Z281" s="33" t="s">
        <v>3</v>
      </c>
      <c r="AA281" s="30" t="s">
        <v>84</v>
      </c>
      <c r="AB281" s="78" t="s">
        <v>85</v>
      </c>
      <c r="AC281" s="31" t="s">
        <v>76</v>
      </c>
      <c r="AD281" s="31" t="s">
        <v>86</v>
      </c>
      <c r="AE281" s="79" t="s">
        <v>87</v>
      </c>
      <c r="AF281" s="79" t="s">
        <v>88</v>
      </c>
      <c r="AG281" s="79" t="s">
        <v>89</v>
      </c>
      <c r="AH281" s="79" t="s">
        <v>90</v>
      </c>
      <c r="AI281" s="79" t="s">
        <v>90</v>
      </c>
      <c r="AJ281" s="79" t="s">
        <v>90</v>
      </c>
      <c r="AK281" s="80"/>
      <c r="AL281" s="80"/>
      <c r="AM281" s="80"/>
    </row>
    <row r="282" spans="1:39" s="35" customFormat="1" ht="48" customHeight="1">
      <c r="A282" s="53"/>
      <c r="B282" s="28" t="s">
        <v>3</v>
      </c>
      <c r="C282" s="52" t="s">
        <v>159</v>
      </c>
      <c r="D282" s="52" t="s">
        <v>160</v>
      </c>
      <c r="E282" s="52" t="s">
        <v>161</v>
      </c>
      <c r="F282" s="52" t="s">
        <v>133</v>
      </c>
      <c r="G282" s="52" t="s">
        <v>591</v>
      </c>
      <c r="H282" s="47">
        <f>9013535+268465</f>
        <v>9282000</v>
      </c>
      <c r="I282" s="52" t="s">
        <v>86</v>
      </c>
      <c r="J282" s="29" t="s">
        <v>76</v>
      </c>
      <c r="K282" s="71" t="s">
        <v>592</v>
      </c>
      <c r="L282" s="72">
        <v>81112100</v>
      </c>
      <c r="M282" s="52" t="str">
        <f>G282</f>
        <v>Prestar el servicio de internet fibra óptica, para las instalaciones de San José de Villeta de la Universidad Pedagógica Nacional. </v>
      </c>
      <c r="N282" s="31">
        <v>1</v>
      </c>
      <c r="O282" s="31">
        <v>1</v>
      </c>
      <c r="P282" s="73">
        <v>12</v>
      </c>
      <c r="Q282" s="74" t="s">
        <v>79</v>
      </c>
      <c r="R282" s="74" t="s">
        <v>80</v>
      </c>
      <c r="S282" s="52" t="s">
        <v>1</v>
      </c>
      <c r="T282" s="75">
        <f>H282</f>
        <v>9282000</v>
      </c>
      <c r="U282" s="76">
        <f>T282</f>
        <v>9282000</v>
      </c>
      <c r="V282" s="31" t="s">
        <v>76</v>
      </c>
      <c r="W282" s="31" t="s">
        <v>81</v>
      </c>
      <c r="X282" s="77" t="s">
        <v>82</v>
      </c>
      <c r="Y282" s="32" t="s">
        <v>83</v>
      </c>
      <c r="Z282" s="33" t="s">
        <v>3</v>
      </c>
      <c r="AA282" s="30" t="s">
        <v>84</v>
      </c>
      <c r="AB282" s="78" t="s">
        <v>85</v>
      </c>
      <c r="AC282" s="31" t="s">
        <v>76</v>
      </c>
      <c r="AD282" s="31" t="s">
        <v>86</v>
      </c>
      <c r="AE282" s="79" t="s">
        <v>87</v>
      </c>
      <c r="AF282" s="79" t="s">
        <v>88</v>
      </c>
      <c r="AG282" s="79" t="s">
        <v>89</v>
      </c>
      <c r="AH282" s="79" t="s">
        <v>90</v>
      </c>
      <c r="AI282" s="79" t="s">
        <v>90</v>
      </c>
      <c r="AJ282" s="79" t="s">
        <v>90</v>
      </c>
      <c r="AK282" s="80"/>
      <c r="AL282" s="80"/>
      <c r="AM282" s="80"/>
    </row>
    <row r="283" spans="1:39" s="35" customFormat="1" ht="48" customHeight="1">
      <c r="A283" s="53"/>
      <c r="B283" s="28" t="s">
        <v>3</v>
      </c>
      <c r="C283" s="52" t="s">
        <v>142</v>
      </c>
      <c r="D283" s="52" t="s">
        <v>72</v>
      </c>
      <c r="E283" s="52" t="s">
        <v>73</v>
      </c>
      <c r="F283" s="52" t="s">
        <v>593</v>
      </c>
      <c r="G283" s="52" t="s">
        <v>594</v>
      </c>
      <c r="H283" s="47">
        <v>2767989</v>
      </c>
      <c r="I283" s="52" t="s">
        <v>86</v>
      </c>
      <c r="J283" s="29" t="s">
        <v>76</v>
      </c>
      <c r="K283" s="71" t="s">
        <v>595</v>
      </c>
      <c r="L283" s="206" t="s">
        <v>596</v>
      </c>
      <c r="M283" s="181" t="str">
        <f>G286</f>
        <v>Adquirir herramientas y equipo para las actividades de mantenimiento en las instalaciones de la UPN</v>
      </c>
      <c r="N283" s="31">
        <v>1</v>
      </c>
      <c r="O283" s="31">
        <v>1</v>
      </c>
      <c r="P283" s="73">
        <v>11</v>
      </c>
      <c r="Q283" s="74" t="s">
        <v>79</v>
      </c>
      <c r="R283" s="74" t="s">
        <v>80</v>
      </c>
      <c r="S283" s="52" t="s">
        <v>1</v>
      </c>
      <c r="T283" s="182">
        <f>H283+H284+H285+H286+H287+H288</f>
        <v>37519351</v>
      </c>
      <c r="U283" s="183">
        <f>T283</f>
        <v>37519351</v>
      </c>
      <c r="V283" s="31" t="s">
        <v>76</v>
      </c>
      <c r="W283" s="31" t="s">
        <v>81</v>
      </c>
      <c r="X283" s="77" t="s">
        <v>82</v>
      </c>
      <c r="Y283" s="32" t="s">
        <v>83</v>
      </c>
      <c r="Z283" s="33" t="s">
        <v>3</v>
      </c>
      <c r="AA283" s="30" t="s">
        <v>84</v>
      </c>
      <c r="AB283" s="78" t="s">
        <v>85</v>
      </c>
      <c r="AC283" s="31" t="s">
        <v>76</v>
      </c>
      <c r="AD283" s="31" t="s">
        <v>86</v>
      </c>
      <c r="AE283" s="79" t="s">
        <v>87</v>
      </c>
      <c r="AF283" s="79" t="s">
        <v>88</v>
      </c>
      <c r="AG283" s="79" t="s">
        <v>89</v>
      </c>
      <c r="AH283" s="79" t="s">
        <v>90</v>
      </c>
      <c r="AI283" s="79" t="s">
        <v>90</v>
      </c>
      <c r="AJ283" s="79" t="s">
        <v>90</v>
      </c>
      <c r="AK283" s="80"/>
      <c r="AL283" s="80"/>
      <c r="AM283" s="80"/>
    </row>
    <row r="284" spans="1:39" s="35" customFormat="1" ht="48" customHeight="1">
      <c r="A284" s="53"/>
      <c r="B284" s="28" t="s">
        <v>3</v>
      </c>
      <c r="C284" s="52" t="s">
        <v>142</v>
      </c>
      <c r="D284" s="52" t="s">
        <v>72</v>
      </c>
      <c r="E284" s="37" t="s">
        <v>597</v>
      </c>
      <c r="F284" s="52" t="s">
        <v>598</v>
      </c>
      <c r="G284" s="52" t="s">
        <v>594</v>
      </c>
      <c r="H284" s="47">
        <v>4305499</v>
      </c>
      <c r="I284" s="52" t="s">
        <v>86</v>
      </c>
      <c r="J284" s="29" t="s">
        <v>76</v>
      </c>
      <c r="K284" s="71" t="s">
        <v>595</v>
      </c>
      <c r="L284" s="206"/>
      <c r="M284" s="181"/>
      <c r="N284" s="31">
        <v>1</v>
      </c>
      <c r="O284" s="31">
        <v>1</v>
      </c>
      <c r="P284" s="73">
        <v>11</v>
      </c>
      <c r="Q284" s="74" t="s">
        <v>79</v>
      </c>
      <c r="R284" s="74" t="s">
        <v>80</v>
      </c>
      <c r="S284" s="81" t="s">
        <v>1</v>
      </c>
      <c r="T284" s="182"/>
      <c r="U284" s="183"/>
      <c r="V284" s="31" t="s">
        <v>76</v>
      </c>
      <c r="W284" s="31" t="s">
        <v>81</v>
      </c>
      <c r="X284" s="77" t="s">
        <v>82</v>
      </c>
      <c r="Y284" s="32" t="s">
        <v>83</v>
      </c>
      <c r="Z284" s="33" t="s">
        <v>3</v>
      </c>
      <c r="AA284" s="30" t="s">
        <v>84</v>
      </c>
      <c r="AB284" s="78" t="s">
        <v>85</v>
      </c>
      <c r="AC284" s="31" t="s">
        <v>76</v>
      </c>
      <c r="AD284" s="31" t="s">
        <v>86</v>
      </c>
      <c r="AE284" s="79" t="s">
        <v>87</v>
      </c>
      <c r="AF284" s="79" t="s">
        <v>88</v>
      </c>
      <c r="AG284" s="79" t="s">
        <v>89</v>
      </c>
      <c r="AH284" s="79" t="s">
        <v>90</v>
      </c>
      <c r="AI284" s="79" t="s">
        <v>90</v>
      </c>
      <c r="AJ284" s="79" t="s">
        <v>90</v>
      </c>
      <c r="AK284" s="80"/>
      <c r="AL284" s="80"/>
      <c r="AM284" s="80"/>
    </row>
    <row r="285" spans="1:39" s="35" customFormat="1" ht="48" customHeight="1">
      <c r="A285" s="53"/>
      <c r="B285" s="28" t="s">
        <v>3</v>
      </c>
      <c r="C285" s="52" t="s">
        <v>142</v>
      </c>
      <c r="D285" s="52" t="s">
        <v>72</v>
      </c>
      <c r="E285" s="52" t="s">
        <v>91</v>
      </c>
      <c r="F285" s="52" t="s">
        <v>92</v>
      </c>
      <c r="G285" s="52" t="s">
        <v>594</v>
      </c>
      <c r="H285" s="47">
        <v>18955436</v>
      </c>
      <c r="I285" s="52" t="s">
        <v>86</v>
      </c>
      <c r="J285" s="29" t="s">
        <v>76</v>
      </c>
      <c r="K285" s="71" t="s">
        <v>595</v>
      </c>
      <c r="L285" s="206"/>
      <c r="M285" s="181"/>
      <c r="N285" s="31">
        <v>1</v>
      </c>
      <c r="O285" s="31">
        <v>1</v>
      </c>
      <c r="P285" s="73">
        <v>11</v>
      </c>
      <c r="Q285" s="74" t="s">
        <v>79</v>
      </c>
      <c r="R285" s="74" t="s">
        <v>80</v>
      </c>
      <c r="S285" s="81" t="s">
        <v>1</v>
      </c>
      <c r="T285" s="182"/>
      <c r="U285" s="183"/>
      <c r="V285" s="31" t="s">
        <v>76</v>
      </c>
      <c r="W285" s="31" t="s">
        <v>81</v>
      </c>
      <c r="X285" s="77" t="s">
        <v>82</v>
      </c>
      <c r="Y285" s="32" t="s">
        <v>83</v>
      </c>
      <c r="Z285" s="33" t="s">
        <v>3</v>
      </c>
      <c r="AA285" s="30" t="s">
        <v>84</v>
      </c>
      <c r="AB285" s="78" t="s">
        <v>85</v>
      </c>
      <c r="AC285" s="31" t="s">
        <v>76</v>
      </c>
      <c r="AD285" s="31" t="s">
        <v>86</v>
      </c>
      <c r="AE285" s="79" t="s">
        <v>87</v>
      </c>
      <c r="AF285" s="79" t="s">
        <v>88</v>
      </c>
      <c r="AG285" s="79" t="s">
        <v>89</v>
      </c>
      <c r="AH285" s="79" t="s">
        <v>90</v>
      </c>
      <c r="AI285" s="79" t="s">
        <v>90</v>
      </c>
      <c r="AJ285" s="79" t="s">
        <v>90</v>
      </c>
      <c r="AK285" s="80"/>
      <c r="AL285" s="80"/>
      <c r="AM285" s="80"/>
    </row>
    <row r="286" spans="1:39" s="35" customFormat="1" ht="48" customHeight="1">
      <c r="A286" s="53"/>
      <c r="B286" s="28" t="s">
        <v>3</v>
      </c>
      <c r="C286" s="52" t="s">
        <v>142</v>
      </c>
      <c r="D286" s="52" t="s">
        <v>72</v>
      </c>
      <c r="E286" s="37" t="s">
        <v>599</v>
      </c>
      <c r="F286" s="52" t="s">
        <v>600</v>
      </c>
      <c r="G286" s="52" t="s">
        <v>594</v>
      </c>
      <c r="H286" s="47">
        <v>7170513</v>
      </c>
      <c r="I286" s="52" t="s">
        <v>86</v>
      </c>
      <c r="J286" s="29" t="s">
        <v>76</v>
      </c>
      <c r="K286" s="71" t="s">
        <v>595</v>
      </c>
      <c r="L286" s="206"/>
      <c r="M286" s="181"/>
      <c r="N286" s="31">
        <v>1</v>
      </c>
      <c r="O286" s="31">
        <v>1</v>
      </c>
      <c r="P286" s="73">
        <v>11</v>
      </c>
      <c r="Q286" s="74" t="s">
        <v>79</v>
      </c>
      <c r="R286" s="74" t="s">
        <v>80</v>
      </c>
      <c r="S286" s="81" t="s">
        <v>1</v>
      </c>
      <c r="T286" s="182"/>
      <c r="U286" s="183"/>
      <c r="V286" s="31" t="s">
        <v>76</v>
      </c>
      <c r="W286" s="31" t="s">
        <v>81</v>
      </c>
      <c r="X286" s="77" t="s">
        <v>82</v>
      </c>
      <c r="Y286" s="32" t="s">
        <v>83</v>
      </c>
      <c r="Z286" s="33" t="s">
        <v>3</v>
      </c>
      <c r="AA286" s="30" t="s">
        <v>84</v>
      </c>
      <c r="AB286" s="78" t="s">
        <v>85</v>
      </c>
      <c r="AC286" s="31" t="s">
        <v>76</v>
      </c>
      <c r="AD286" s="31" t="s">
        <v>86</v>
      </c>
      <c r="AE286" s="79" t="s">
        <v>87</v>
      </c>
      <c r="AF286" s="79" t="s">
        <v>88</v>
      </c>
      <c r="AG286" s="79" t="s">
        <v>89</v>
      </c>
      <c r="AH286" s="79" t="s">
        <v>90</v>
      </c>
      <c r="AI286" s="79" t="s">
        <v>90</v>
      </c>
      <c r="AJ286" s="79" t="s">
        <v>90</v>
      </c>
      <c r="AK286" s="80"/>
      <c r="AL286" s="80"/>
      <c r="AM286" s="80"/>
    </row>
    <row r="287" spans="1:39" s="35" customFormat="1" ht="48" customHeight="1">
      <c r="A287" s="53"/>
      <c r="B287" s="28" t="s">
        <v>3</v>
      </c>
      <c r="C287" s="52" t="s">
        <v>142</v>
      </c>
      <c r="D287" s="52" t="s">
        <v>72</v>
      </c>
      <c r="E287" s="37" t="s">
        <v>111</v>
      </c>
      <c r="F287" s="52" t="s">
        <v>112</v>
      </c>
      <c r="G287" s="52" t="s">
        <v>594</v>
      </c>
      <c r="H287" s="47">
        <v>1559205</v>
      </c>
      <c r="I287" s="52" t="s">
        <v>86</v>
      </c>
      <c r="J287" s="29" t="s">
        <v>76</v>
      </c>
      <c r="K287" s="71" t="s">
        <v>595</v>
      </c>
      <c r="L287" s="206"/>
      <c r="M287" s="181"/>
      <c r="N287" s="31">
        <v>1</v>
      </c>
      <c r="O287" s="31">
        <v>1</v>
      </c>
      <c r="P287" s="73">
        <v>11</v>
      </c>
      <c r="Q287" s="74" t="s">
        <v>79</v>
      </c>
      <c r="R287" s="74" t="s">
        <v>80</v>
      </c>
      <c r="S287" s="81" t="s">
        <v>1</v>
      </c>
      <c r="T287" s="182"/>
      <c r="U287" s="183"/>
      <c r="V287" s="31" t="s">
        <v>76</v>
      </c>
      <c r="W287" s="31" t="s">
        <v>81</v>
      </c>
      <c r="X287" s="77" t="s">
        <v>82</v>
      </c>
      <c r="Y287" s="32" t="s">
        <v>83</v>
      </c>
      <c r="Z287" s="33" t="s">
        <v>3</v>
      </c>
      <c r="AA287" s="30" t="s">
        <v>84</v>
      </c>
      <c r="AB287" s="78" t="s">
        <v>85</v>
      </c>
      <c r="AC287" s="31" t="s">
        <v>76</v>
      </c>
      <c r="AD287" s="31" t="s">
        <v>86</v>
      </c>
      <c r="AE287" s="79" t="s">
        <v>87</v>
      </c>
      <c r="AF287" s="79" t="s">
        <v>88</v>
      </c>
      <c r="AG287" s="79" t="s">
        <v>89</v>
      </c>
      <c r="AH287" s="79" t="s">
        <v>90</v>
      </c>
      <c r="AI287" s="79" t="s">
        <v>90</v>
      </c>
      <c r="AJ287" s="79" t="s">
        <v>90</v>
      </c>
      <c r="AK287" s="80"/>
      <c r="AL287" s="80"/>
      <c r="AM287" s="80"/>
    </row>
    <row r="288" spans="1:39" s="35" customFormat="1" ht="48" customHeight="1">
      <c r="A288" s="53"/>
      <c r="B288" s="28" t="s">
        <v>3</v>
      </c>
      <c r="C288" s="52" t="s">
        <v>142</v>
      </c>
      <c r="D288" s="52" t="s">
        <v>72</v>
      </c>
      <c r="E288" s="37" t="s">
        <v>129</v>
      </c>
      <c r="F288" s="52" t="s">
        <v>21</v>
      </c>
      <c r="G288" s="52" t="s">
        <v>594</v>
      </c>
      <c r="H288" s="47">
        <v>2760709</v>
      </c>
      <c r="I288" s="52" t="s">
        <v>86</v>
      </c>
      <c r="J288" s="29" t="s">
        <v>76</v>
      </c>
      <c r="K288" s="71" t="s">
        <v>595</v>
      </c>
      <c r="L288" s="206"/>
      <c r="M288" s="181"/>
      <c r="N288" s="31">
        <v>1</v>
      </c>
      <c r="O288" s="31">
        <v>1</v>
      </c>
      <c r="P288" s="73">
        <v>11</v>
      </c>
      <c r="Q288" s="74" t="s">
        <v>79</v>
      </c>
      <c r="R288" s="74" t="s">
        <v>80</v>
      </c>
      <c r="S288" s="81" t="s">
        <v>1</v>
      </c>
      <c r="T288" s="182"/>
      <c r="U288" s="183"/>
      <c r="V288" s="31" t="s">
        <v>76</v>
      </c>
      <c r="W288" s="31" t="s">
        <v>81</v>
      </c>
      <c r="X288" s="77" t="s">
        <v>82</v>
      </c>
      <c r="Y288" s="32" t="s">
        <v>83</v>
      </c>
      <c r="Z288" s="33" t="s">
        <v>3</v>
      </c>
      <c r="AA288" s="30" t="s">
        <v>84</v>
      </c>
      <c r="AB288" s="78" t="s">
        <v>85</v>
      </c>
      <c r="AC288" s="31" t="s">
        <v>76</v>
      </c>
      <c r="AD288" s="31" t="s">
        <v>86</v>
      </c>
      <c r="AE288" s="79" t="s">
        <v>87</v>
      </c>
      <c r="AF288" s="79" t="s">
        <v>88</v>
      </c>
      <c r="AG288" s="79" t="s">
        <v>89</v>
      </c>
      <c r="AH288" s="79" t="s">
        <v>90</v>
      </c>
      <c r="AI288" s="79" t="s">
        <v>90</v>
      </c>
      <c r="AJ288" s="79" t="s">
        <v>90</v>
      </c>
      <c r="AK288" s="80"/>
      <c r="AL288" s="80"/>
      <c r="AM288" s="80"/>
    </row>
    <row r="289" spans="1:39" s="35" customFormat="1" ht="48" customHeight="1">
      <c r="A289" s="53"/>
      <c r="B289" s="28" t="s">
        <v>3</v>
      </c>
      <c r="C289" s="52" t="s">
        <v>214</v>
      </c>
      <c r="D289" s="52" t="s">
        <v>215</v>
      </c>
      <c r="E289" s="52" t="s">
        <v>9</v>
      </c>
      <c r="F289" s="52" t="s">
        <v>133</v>
      </c>
      <c r="G289" s="52" t="s">
        <v>601</v>
      </c>
      <c r="H289" s="47">
        <v>15000000</v>
      </c>
      <c r="I289" s="52" t="s">
        <v>86</v>
      </c>
      <c r="J289" s="29" t="s">
        <v>76</v>
      </c>
      <c r="K289" s="71" t="s">
        <v>602</v>
      </c>
      <c r="L289" s="72" t="s">
        <v>603</v>
      </c>
      <c r="M289" s="52" t="str">
        <f>G289</f>
        <v>Prestar el servicio de mantenimiento de los instrumentos musicales del Instituto Pedagógico Nacional</v>
      </c>
      <c r="N289" s="31">
        <v>1</v>
      </c>
      <c r="O289" s="31">
        <v>1</v>
      </c>
      <c r="P289" s="73">
        <v>11</v>
      </c>
      <c r="Q289" s="74" t="s">
        <v>79</v>
      </c>
      <c r="R289" s="74" t="s">
        <v>80</v>
      </c>
      <c r="S289" s="81" t="s">
        <v>14</v>
      </c>
      <c r="T289" s="75">
        <f>H289</f>
        <v>15000000</v>
      </c>
      <c r="U289" s="76">
        <f>T289</f>
        <v>15000000</v>
      </c>
      <c r="V289" s="31" t="s">
        <v>76</v>
      </c>
      <c r="W289" s="31" t="s">
        <v>81</v>
      </c>
      <c r="X289" s="77" t="s">
        <v>82</v>
      </c>
      <c r="Y289" s="32" t="s">
        <v>83</v>
      </c>
      <c r="Z289" s="33" t="s">
        <v>3</v>
      </c>
      <c r="AA289" s="30" t="s">
        <v>84</v>
      </c>
      <c r="AB289" s="78" t="s">
        <v>85</v>
      </c>
      <c r="AC289" s="31" t="s">
        <v>76</v>
      </c>
      <c r="AD289" s="31" t="s">
        <v>86</v>
      </c>
      <c r="AE289" s="79" t="s">
        <v>87</v>
      </c>
      <c r="AF289" s="79" t="s">
        <v>88</v>
      </c>
      <c r="AG289" s="79" t="s">
        <v>89</v>
      </c>
      <c r="AH289" s="79" t="s">
        <v>90</v>
      </c>
      <c r="AI289" s="79" t="s">
        <v>90</v>
      </c>
      <c r="AJ289" s="79" t="s">
        <v>90</v>
      </c>
      <c r="AK289" s="80"/>
      <c r="AL289" s="80"/>
      <c r="AM289" s="80"/>
    </row>
    <row r="290" spans="1:39" s="35" customFormat="1" ht="48" customHeight="1">
      <c r="A290" s="53"/>
      <c r="B290" s="28" t="s">
        <v>3</v>
      </c>
      <c r="C290" s="52" t="s">
        <v>214</v>
      </c>
      <c r="D290" s="52" t="s">
        <v>215</v>
      </c>
      <c r="E290" s="52" t="s">
        <v>9</v>
      </c>
      <c r="F290" s="52" t="s">
        <v>133</v>
      </c>
      <c r="G290" s="52" t="s">
        <v>604</v>
      </c>
      <c r="H290" s="47">
        <v>800000</v>
      </c>
      <c r="I290" s="52" t="s">
        <v>86</v>
      </c>
      <c r="J290" s="29" t="s">
        <v>76</v>
      </c>
      <c r="K290" s="71" t="s">
        <v>605</v>
      </c>
      <c r="L290" s="72" t="s">
        <v>606</v>
      </c>
      <c r="M290" s="52" t="str">
        <f>G290</f>
        <v>Prestar el servicio de mantenimiento de equipos médicos del IPN</v>
      </c>
      <c r="N290" s="31">
        <v>1</v>
      </c>
      <c r="O290" s="31">
        <v>1</v>
      </c>
      <c r="P290" s="73">
        <v>11</v>
      </c>
      <c r="Q290" s="74" t="s">
        <v>79</v>
      </c>
      <c r="R290" s="74" t="s">
        <v>80</v>
      </c>
      <c r="S290" s="81" t="s">
        <v>14</v>
      </c>
      <c r="T290" s="75">
        <f>H290</f>
        <v>800000</v>
      </c>
      <c r="U290" s="76">
        <f>T290</f>
        <v>800000</v>
      </c>
      <c r="V290" s="31" t="s">
        <v>76</v>
      </c>
      <c r="W290" s="31" t="s">
        <v>81</v>
      </c>
      <c r="X290" s="77" t="s">
        <v>82</v>
      </c>
      <c r="Y290" s="32" t="s">
        <v>83</v>
      </c>
      <c r="Z290" s="33" t="s">
        <v>3</v>
      </c>
      <c r="AA290" s="30" t="s">
        <v>84</v>
      </c>
      <c r="AB290" s="78" t="s">
        <v>85</v>
      </c>
      <c r="AC290" s="31" t="s">
        <v>76</v>
      </c>
      <c r="AD290" s="31" t="s">
        <v>86</v>
      </c>
      <c r="AE290" s="79" t="s">
        <v>87</v>
      </c>
      <c r="AF290" s="79" t="s">
        <v>88</v>
      </c>
      <c r="AG290" s="79" t="s">
        <v>89</v>
      </c>
      <c r="AH290" s="79" t="s">
        <v>90</v>
      </c>
      <c r="AI290" s="79" t="s">
        <v>90</v>
      </c>
      <c r="AJ290" s="79" t="s">
        <v>90</v>
      </c>
      <c r="AK290" s="80"/>
      <c r="AL290" s="80"/>
      <c r="AM290" s="80"/>
    </row>
    <row r="291" spans="1:39" s="35" customFormat="1" ht="48" customHeight="1">
      <c r="A291" s="53"/>
      <c r="B291" s="28" t="s">
        <v>3</v>
      </c>
      <c r="C291" s="52" t="s">
        <v>142</v>
      </c>
      <c r="D291" s="52" t="s">
        <v>72</v>
      </c>
      <c r="E291" s="52" t="s">
        <v>9</v>
      </c>
      <c r="F291" s="52" t="s">
        <v>133</v>
      </c>
      <c r="G291" s="52" t="s">
        <v>607</v>
      </c>
      <c r="H291" s="47">
        <v>6000000</v>
      </c>
      <c r="I291" s="52" t="s">
        <v>86</v>
      </c>
      <c r="J291" s="29" t="s">
        <v>76</v>
      </c>
      <c r="K291" s="71" t="s">
        <v>608</v>
      </c>
      <c r="L291" s="72">
        <v>92121700</v>
      </c>
      <c r="M291" s="52" t="str">
        <f>G291</f>
        <v xml:space="preserve">Prestar el Servicio de mantenimiento o reparación de alarma contra incendios (GDO) </v>
      </c>
      <c r="N291" s="31">
        <v>1</v>
      </c>
      <c r="O291" s="31">
        <v>1</v>
      </c>
      <c r="P291" s="73">
        <v>11</v>
      </c>
      <c r="Q291" s="74" t="s">
        <v>79</v>
      </c>
      <c r="R291" s="74" t="s">
        <v>80</v>
      </c>
      <c r="S291" s="81" t="s">
        <v>158</v>
      </c>
      <c r="T291" s="75">
        <f>H291</f>
        <v>6000000</v>
      </c>
      <c r="U291" s="76">
        <f>T291</f>
        <v>6000000</v>
      </c>
      <c r="V291" s="31" t="s">
        <v>76</v>
      </c>
      <c r="W291" s="31" t="s">
        <v>81</v>
      </c>
      <c r="X291" s="77" t="s">
        <v>82</v>
      </c>
      <c r="Y291" s="32" t="s">
        <v>83</v>
      </c>
      <c r="Z291" s="33" t="s">
        <v>3</v>
      </c>
      <c r="AA291" s="30" t="s">
        <v>84</v>
      </c>
      <c r="AB291" s="78" t="s">
        <v>85</v>
      </c>
      <c r="AC291" s="31" t="s">
        <v>76</v>
      </c>
      <c r="AD291" s="31" t="s">
        <v>86</v>
      </c>
      <c r="AE291" s="79" t="s">
        <v>87</v>
      </c>
      <c r="AF291" s="79" t="s">
        <v>88</v>
      </c>
      <c r="AG291" s="79" t="s">
        <v>89</v>
      </c>
      <c r="AH291" s="79" t="s">
        <v>90</v>
      </c>
      <c r="AI291" s="79" t="s">
        <v>90</v>
      </c>
      <c r="AJ291" s="79" t="s">
        <v>90</v>
      </c>
      <c r="AK291" s="80"/>
      <c r="AL291" s="80"/>
      <c r="AM291" s="80"/>
    </row>
    <row r="292" spans="1:39" s="35" customFormat="1" ht="48" customHeight="1">
      <c r="A292" s="53"/>
      <c r="B292" s="28" t="s">
        <v>27</v>
      </c>
      <c r="C292" s="52" t="s">
        <v>436</v>
      </c>
      <c r="D292" s="52" t="s">
        <v>437</v>
      </c>
      <c r="E292" s="52" t="s">
        <v>129</v>
      </c>
      <c r="F292" s="52" t="s">
        <v>130</v>
      </c>
      <c r="G292" s="52" t="s">
        <v>609</v>
      </c>
      <c r="H292" s="47">
        <v>1067000</v>
      </c>
      <c r="I292" s="52" t="s">
        <v>86</v>
      </c>
      <c r="J292" s="29" t="s">
        <v>76</v>
      </c>
      <c r="K292" s="108" t="s">
        <v>610</v>
      </c>
      <c r="L292" s="206" t="s">
        <v>678</v>
      </c>
      <c r="M292" s="181" t="str">
        <f>G292</f>
        <v>Suministrar materiales y herramientas para el Departamento de Tecnología de la Universidad Pedagógica Nacional</v>
      </c>
      <c r="N292" s="31">
        <v>1</v>
      </c>
      <c r="O292" s="31">
        <v>1</v>
      </c>
      <c r="P292" s="73">
        <v>11</v>
      </c>
      <c r="Q292" s="74" t="s">
        <v>79</v>
      </c>
      <c r="R292" s="74" t="s">
        <v>80</v>
      </c>
      <c r="S292" s="81" t="s">
        <v>1</v>
      </c>
      <c r="T292" s="182">
        <f>H292+H293</f>
        <v>15567000</v>
      </c>
      <c r="U292" s="183">
        <f>T292</f>
        <v>15567000</v>
      </c>
      <c r="V292" s="31" t="s">
        <v>76</v>
      </c>
      <c r="W292" s="31" t="s">
        <v>81</v>
      </c>
      <c r="X292" s="77" t="s">
        <v>82</v>
      </c>
      <c r="Y292" s="32" t="s">
        <v>83</v>
      </c>
      <c r="Z292" s="33" t="s">
        <v>27</v>
      </c>
      <c r="AA292" s="30" t="s">
        <v>84</v>
      </c>
      <c r="AB292" s="78" t="s">
        <v>85</v>
      </c>
      <c r="AC292" s="31" t="s">
        <v>76</v>
      </c>
      <c r="AD292" s="31" t="s">
        <v>86</v>
      </c>
      <c r="AE292" s="79" t="s">
        <v>87</v>
      </c>
      <c r="AF292" s="79" t="s">
        <v>88</v>
      </c>
      <c r="AG292" s="79" t="s">
        <v>89</v>
      </c>
      <c r="AH292" s="79" t="s">
        <v>90</v>
      </c>
      <c r="AI292" s="79" t="s">
        <v>90</v>
      </c>
      <c r="AJ292" s="79" t="s">
        <v>90</v>
      </c>
      <c r="AK292" s="80"/>
      <c r="AL292" s="80"/>
      <c r="AM292" s="80"/>
    </row>
    <row r="293" spans="1:39" s="35" customFormat="1" ht="48" customHeight="1">
      <c r="A293" s="53"/>
      <c r="B293" s="28" t="s">
        <v>27</v>
      </c>
      <c r="C293" s="52" t="s">
        <v>436</v>
      </c>
      <c r="D293" s="52" t="s">
        <v>437</v>
      </c>
      <c r="E293" s="52" t="s">
        <v>111</v>
      </c>
      <c r="F293" s="52" t="s">
        <v>611</v>
      </c>
      <c r="G293" s="52" t="s">
        <v>609</v>
      </c>
      <c r="H293" s="47">
        <v>14500000</v>
      </c>
      <c r="I293" s="52" t="s">
        <v>86</v>
      </c>
      <c r="J293" s="29" t="s">
        <v>76</v>
      </c>
      <c r="K293" s="108" t="s">
        <v>610</v>
      </c>
      <c r="L293" s="206"/>
      <c r="M293" s="181"/>
      <c r="N293" s="31">
        <v>1</v>
      </c>
      <c r="O293" s="31">
        <v>1</v>
      </c>
      <c r="P293" s="73">
        <v>11</v>
      </c>
      <c r="Q293" s="74" t="s">
        <v>79</v>
      </c>
      <c r="R293" s="74" t="s">
        <v>80</v>
      </c>
      <c r="S293" s="81" t="s">
        <v>1</v>
      </c>
      <c r="T293" s="182"/>
      <c r="U293" s="183"/>
      <c r="V293" s="31" t="s">
        <v>76</v>
      </c>
      <c r="W293" s="31" t="s">
        <v>81</v>
      </c>
      <c r="X293" s="77" t="s">
        <v>82</v>
      </c>
      <c r="Y293" s="32" t="s">
        <v>83</v>
      </c>
      <c r="Z293" s="33" t="s">
        <v>27</v>
      </c>
      <c r="AA293" s="30" t="s">
        <v>84</v>
      </c>
      <c r="AB293" s="78" t="s">
        <v>85</v>
      </c>
      <c r="AC293" s="31" t="s">
        <v>76</v>
      </c>
      <c r="AD293" s="31" t="s">
        <v>86</v>
      </c>
      <c r="AE293" s="79" t="s">
        <v>87</v>
      </c>
      <c r="AF293" s="79" t="s">
        <v>88</v>
      </c>
      <c r="AG293" s="79" t="s">
        <v>89</v>
      </c>
      <c r="AH293" s="79" t="s">
        <v>90</v>
      </c>
      <c r="AI293" s="79" t="s">
        <v>90</v>
      </c>
      <c r="AJ293" s="79" t="s">
        <v>90</v>
      </c>
      <c r="AK293" s="80"/>
      <c r="AL293" s="80"/>
      <c r="AM293" s="80"/>
    </row>
    <row r="294" spans="1:39" ht="48" customHeight="1">
      <c r="A294" s="3"/>
      <c r="B294" s="28" t="s">
        <v>3</v>
      </c>
      <c r="C294" s="52" t="s">
        <v>159</v>
      </c>
      <c r="D294" s="52" t="s">
        <v>160</v>
      </c>
      <c r="E294" s="52" t="s">
        <v>161</v>
      </c>
      <c r="F294" s="52" t="s">
        <v>10</v>
      </c>
      <c r="G294" s="52" t="s">
        <v>612</v>
      </c>
      <c r="H294" s="47">
        <v>140000000</v>
      </c>
      <c r="I294" s="52" t="s">
        <v>86</v>
      </c>
      <c r="J294" s="29" t="s">
        <v>76</v>
      </c>
      <c r="K294" s="71" t="s">
        <v>613</v>
      </c>
      <c r="L294" s="72" t="s">
        <v>276</v>
      </c>
      <c r="M294" s="52" t="str">
        <f t="shared" ref="M294:M311" si="25">G294</f>
        <v>Prestar los servicios de soporte, administración y almacenamiento en nube de los backups de información de la Universidad Pedagógica Nacional.</v>
      </c>
      <c r="N294" s="31">
        <v>1</v>
      </c>
      <c r="O294" s="31">
        <v>1</v>
      </c>
      <c r="P294" s="73">
        <v>12</v>
      </c>
      <c r="Q294" s="74" t="s">
        <v>79</v>
      </c>
      <c r="R294" s="74" t="s">
        <v>80</v>
      </c>
      <c r="S294" s="52" t="s">
        <v>1</v>
      </c>
      <c r="T294" s="75">
        <f>H294</f>
        <v>140000000</v>
      </c>
      <c r="U294" s="76">
        <f t="shared" ref="U294:U299" si="26">T294</f>
        <v>140000000</v>
      </c>
      <c r="V294" s="31" t="s">
        <v>76</v>
      </c>
      <c r="W294" s="31" t="s">
        <v>81</v>
      </c>
      <c r="X294" s="77" t="s">
        <v>82</v>
      </c>
      <c r="Y294" s="32" t="s">
        <v>83</v>
      </c>
      <c r="Z294" s="33" t="s">
        <v>3</v>
      </c>
      <c r="AA294" s="30" t="s">
        <v>84</v>
      </c>
      <c r="AB294" s="78" t="s">
        <v>85</v>
      </c>
      <c r="AC294" s="31" t="s">
        <v>76</v>
      </c>
      <c r="AD294" s="31" t="s">
        <v>86</v>
      </c>
      <c r="AE294" s="79" t="s">
        <v>87</v>
      </c>
      <c r="AF294" s="79" t="s">
        <v>88</v>
      </c>
      <c r="AG294" s="79" t="s">
        <v>89</v>
      </c>
      <c r="AH294" s="79" t="s">
        <v>90</v>
      </c>
      <c r="AI294" s="79" t="s">
        <v>90</v>
      </c>
      <c r="AJ294" s="79" t="s">
        <v>90</v>
      </c>
      <c r="AK294" s="90"/>
      <c r="AL294" s="90"/>
      <c r="AM294" s="90"/>
    </row>
    <row r="295" spans="1:39" ht="48" customHeight="1">
      <c r="A295" s="3"/>
      <c r="B295" s="28" t="s">
        <v>3</v>
      </c>
      <c r="C295" s="52" t="s">
        <v>159</v>
      </c>
      <c r="D295" s="52" t="s">
        <v>160</v>
      </c>
      <c r="E295" s="52" t="s">
        <v>161</v>
      </c>
      <c r="F295" s="52" t="s">
        <v>10</v>
      </c>
      <c r="G295" s="52" t="s">
        <v>614</v>
      </c>
      <c r="H295" s="47">
        <v>6000000</v>
      </c>
      <c r="I295" s="52" t="s">
        <v>86</v>
      </c>
      <c r="J295" s="29" t="s">
        <v>76</v>
      </c>
      <c r="K295" s="71" t="s">
        <v>615</v>
      </c>
      <c r="L295" s="72" t="s">
        <v>276</v>
      </c>
      <c r="M295" s="52" t="str">
        <f t="shared" si="25"/>
        <v>Prestar el servicio de certificado para firmas digitales en token virtual para uso de la Universidad Pedagógica Nacional. </v>
      </c>
      <c r="N295" s="31">
        <v>1</v>
      </c>
      <c r="O295" s="31">
        <v>1</v>
      </c>
      <c r="P295" s="73">
        <v>12</v>
      </c>
      <c r="Q295" s="74" t="s">
        <v>79</v>
      </c>
      <c r="R295" s="74" t="s">
        <v>80</v>
      </c>
      <c r="S295" s="52" t="s">
        <v>1</v>
      </c>
      <c r="T295" s="75">
        <f>H295</f>
        <v>6000000</v>
      </c>
      <c r="U295" s="76">
        <f t="shared" si="26"/>
        <v>6000000</v>
      </c>
      <c r="V295" s="31" t="s">
        <v>76</v>
      </c>
      <c r="W295" s="31" t="s">
        <v>81</v>
      </c>
      <c r="X295" s="77" t="s">
        <v>82</v>
      </c>
      <c r="Y295" s="32" t="s">
        <v>83</v>
      </c>
      <c r="Z295" s="33" t="s">
        <v>3</v>
      </c>
      <c r="AA295" s="30" t="s">
        <v>84</v>
      </c>
      <c r="AB295" s="78" t="s">
        <v>85</v>
      </c>
      <c r="AC295" s="31" t="s">
        <v>76</v>
      </c>
      <c r="AD295" s="31" t="s">
        <v>86</v>
      </c>
      <c r="AE295" s="79" t="s">
        <v>87</v>
      </c>
      <c r="AF295" s="79" t="s">
        <v>88</v>
      </c>
      <c r="AG295" s="79" t="s">
        <v>89</v>
      </c>
      <c r="AH295" s="79" t="s">
        <v>90</v>
      </c>
      <c r="AI295" s="79" t="s">
        <v>90</v>
      </c>
      <c r="AJ295" s="79" t="s">
        <v>90</v>
      </c>
      <c r="AK295" s="90"/>
      <c r="AL295" s="90"/>
      <c r="AM295" s="90"/>
    </row>
    <row r="296" spans="1:39" s="35" customFormat="1" ht="48" customHeight="1">
      <c r="A296" s="53"/>
      <c r="B296" s="28" t="s">
        <v>3</v>
      </c>
      <c r="C296" s="52" t="s">
        <v>550</v>
      </c>
      <c r="D296" s="52" t="s">
        <v>128</v>
      </c>
      <c r="E296" s="52" t="s">
        <v>11</v>
      </c>
      <c r="F296" s="52" t="s">
        <v>12</v>
      </c>
      <c r="G296" s="52" t="s">
        <v>616</v>
      </c>
      <c r="H296" s="47">
        <v>2209200</v>
      </c>
      <c r="I296" s="52" t="s">
        <v>86</v>
      </c>
      <c r="J296" s="29" t="s">
        <v>76</v>
      </c>
      <c r="K296" s="71" t="s">
        <v>617</v>
      </c>
      <c r="L296" s="72">
        <v>82111700</v>
      </c>
      <c r="M296" s="52" t="str">
        <f t="shared" si="25"/>
        <v>Realizar sesiones de reflexión sobre la poesía en espacios al aire libre para la comunidad universitaria de la UPN, como parte de la estrategia de resignificación de espacios que se implementará a largo de la vigencia .</v>
      </c>
      <c r="N296" s="31">
        <v>1</v>
      </c>
      <c r="O296" s="31">
        <v>1</v>
      </c>
      <c r="P296" s="73">
        <v>11</v>
      </c>
      <c r="Q296" s="74" t="s">
        <v>79</v>
      </c>
      <c r="R296" s="74" t="s">
        <v>80</v>
      </c>
      <c r="S296" s="52" t="s">
        <v>14</v>
      </c>
      <c r="T296" s="75">
        <f>H296</f>
        <v>2209200</v>
      </c>
      <c r="U296" s="76">
        <f t="shared" si="26"/>
        <v>2209200</v>
      </c>
      <c r="V296" s="31" t="s">
        <v>76</v>
      </c>
      <c r="W296" s="31" t="s">
        <v>81</v>
      </c>
      <c r="X296" s="77" t="s">
        <v>82</v>
      </c>
      <c r="Y296" s="32" t="s">
        <v>83</v>
      </c>
      <c r="Z296" s="33" t="s">
        <v>3</v>
      </c>
      <c r="AA296" s="30" t="s">
        <v>84</v>
      </c>
      <c r="AB296" s="78" t="s">
        <v>85</v>
      </c>
      <c r="AC296" s="31" t="s">
        <v>76</v>
      </c>
      <c r="AD296" s="31" t="s">
        <v>86</v>
      </c>
      <c r="AE296" s="79" t="s">
        <v>87</v>
      </c>
      <c r="AF296" s="79" t="s">
        <v>88</v>
      </c>
      <c r="AG296" s="79" t="s">
        <v>89</v>
      </c>
      <c r="AH296" s="79" t="s">
        <v>90</v>
      </c>
      <c r="AI296" s="79" t="s">
        <v>90</v>
      </c>
      <c r="AJ296" s="79" t="s">
        <v>90</v>
      </c>
      <c r="AK296" s="80"/>
      <c r="AL296" s="80"/>
      <c r="AM296" s="80"/>
    </row>
    <row r="297" spans="1:39" s="35" customFormat="1" ht="48" customHeight="1">
      <c r="A297" s="53"/>
      <c r="B297" s="28" t="s">
        <v>3</v>
      </c>
      <c r="C297" s="52" t="s">
        <v>151</v>
      </c>
      <c r="D297" s="52" t="s">
        <v>128</v>
      </c>
      <c r="E297" s="52" t="s">
        <v>26</v>
      </c>
      <c r="F297" s="52" t="s">
        <v>18</v>
      </c>
      <c r="G297" s="52" t="s">
        <v>618</v>
      </c>
      <c r="H297" s="47">
        <v>56128873</v>
      </c>
      <c r="I297" s="52" t="s">
        <v>86</v>
      </c>
      <c r="J297" s="29" t="s">
        <v>76</v>
      </c>
      <c r="K297" s="71" t="s">
        <v>619</v>
      </c>
      <c r="L297" s="72">
        <v>47131800</v>
      </c>
      <c r="M297" s="52" t="str">
        <f t="shared" si="25"/>
        <v>Suministrar químicos de desinfección y limpieza requeridos para los restaurantes y cafeterías de la Universidad Pedagógica Nacional.</v>
      </c>
      <c r="N297" s="31">
        <v>1</v>
      </c>
      <c r="O297" s="31">
        <v>1</v>
      </c>
      <c r="P297" s="73">
        <v>11</v>
      </c>
      <c r="Q297" s="74" t="s">
        <v>79</v>
      </c>
      <c r="R297" s="74" t="s">
        <v>80</v>
      </c>
      <c r="S297" s="52" t="s">
        <v>227</v>
      </c>
      <c r="T297" s="75">
        <f>H297</f>
        <v>56128873</v>
      </c>
      <c r="U297" s="76">
        <f t="shared" si="26"/>
        <v>56128873</v>
      </c>
      <c r="V297" s="31" t="s">
        <v>76</v>
      </c>
      <c r="W297" s="31" t="s">
        <v>81</v>
      </c>
      <c r="X297" s="77" t="s">
        <v>82</v>
      </c>
      <c r="Y297" s="32" t="s">
        <v>83</v>
      </c>
      <c r="Z297" s="33" t="s">
        <v>3</v>
      </c>
      <c r="AA297" s="30" t="s">
        <v>84</v>
      </c>
      <c r="AB297" s="78" t="s">
        <v>85</v>
      </c>
      <c r="AC297" s="31" t="s">
        <v>76</v>
      </c>
      <c r="AD297" s="31" t="s">
        <v>86</v>
      </c>
      <c r="AE297" s="79" t="s">
        <v>87</v>
      </c>
      <c r="AF297" s="79" t="s">
        <v>88</v>
      </c>
      <c r="AG297" s="79" t="s">
        <v>89</v>
      </c>
      <c r="AH297" s="79" t="s">
        <v>90</v>
      </c>
      <c r="AI297" s="79" t="s">
        <v>90</v>
      </c>
      <c r="AJ297" s="79" t="s">
        <v>90</v>
      </c>
      <c r="AK297" s="80"/>
      <c r="AL297" s="80"/>
      <c r="AM297" s="80"/>
    </row>
    <row r="298" spans="1:39" s="35" customFormat="1" ht="48" customHeight="1">
      <c r="A298" s="53"/>
      <c r="B298" s="28" t="s">
        <v>3</v>
      </c>
      <c r="C298" s="52" t="s">
        <v>142</v>
      </c>
      <c r="D298" s="52" t="s">
        <v>72</v>
      </c>
      <c r="E298" s="52" t="s">
        <v>556</v>
      </c>
      <c r="F298" s="52" t="s">
        <v>6</v>
      </c>
      <c r="G298" s="52" t="s">
        <v>620</v>
      </c>
      <c r="H298" s="47">
        <v>11230100</v>
      </c>
      <c r="I298" s="52" t="s">
        <v>86</v>
      </c>
      <c r="J298" s="29" t="s">
        <v>76</v>
      </c>
      <c r="K298" s="71" t="s">
        <v>621</v>
      </c>
      <c r="L298" s="72" t="s">
        <v>622</v>
      </c>
      <c r="M298" s="52" t="str">
        <f t="shared" si="25"/>
        <v>Adquirir el servicio  de GPS para el parque automotor de la Universidad Pedagógica Nacional</v>
      </c>
      <c r="N298" s="31">
        <v>1</v>
      </c>
      <c r="O298" s="31">
        <v>1</v>
      </c>
      <c r="P298" s="73">
        <v>11</v>
      </c>
      <c r="Q298" s="74" t="s">
        <v>79</v>
      </c>
      <c r="R298" s="74" t="s">
        <v>80</v>
      </c>
      <c r="S298" s="81" t="s">
        <v>5</v>
      </c>
      <c r="T298" s="75">
        <f>H298</f>
        <v>11230100</v>
      </c>
      <c r="U298" s="76">
        <f t="shared" si="26"/>
        <v>11230100</v>
      </c>
      <c r="V298" s="31" t="s">
        <v>76</v>
      </c>
      <c r="W298" s="31" t="s">
        <v>81</v>
      </c>
      <c r="X298" s="77" t="s">
        <v>82</v>
      </c>
      <c r="Y298" s="32" t="s">
        <v>83</v>
      </c>
      <c r="Z298" s="33" t="s">
        <v>3</v>
      </c>
      <c r="AA298" s="30" t="s">
        <v>84</v>
      </c>
      <c r="AB298" s="78" t="s">
        <v>85</v>
      </c>
      <c r="AC298" s="31" t="s">
        <v>76</v>
      </c>
      <c r="AD298" s="31" t="s">
        <v>86</v>
      </c>
      <c r="AE298" s="79" t="s">
        <v>87</v>
      </c>
      <c r="AF298" s="79" t="s">
        <v>88</v>
      </c>
      <c r="AG298" s="79" t="s">
        <v>89</v>
      </c>
      <c r="AH298" s="79" t="s">
        <v>90</v>
      </c>
      <c r="AI298" s="79" t="s">
        <v>90</v>
      </c>
      <c r="AJ298" s="79" t="s">
        <v>90</v>
      </c>
      <c r="AK298" s="80"/>
      <c r="AL298" s="80"/>
      <c r="AM298" s="80"/>
    </row>
    <row r="299" spans="1:39" s="35" customFormat="1" ht="48" customHeight="1">
      <c r="A299" s="53"/>
      <c r="B299" s="28" t="s">
        <v>3</v>
      </c>
      <c r="C299" s="52" t="s">
        <v>142</v>
      </c>
      <c r="D299" s="52" t="s">
        <v>72</v>
      </c>
      <c r="E299" s="52" t="s">
        <v>125</v>
      </c>
      <c r="F299" s="52" t="s">
        <v>126</v>
      </c>
      <c r="G299" s="52" t="s">
        <v>623</v>
      </c>
      <c r="H299" s="47">
        <v>2104000</v>
      </c>
      <c r="I299" s="52" t="s">
        <v>86</v>
      </c>
      <c r="J299" s="29" t="s">
        <v>76</v>
      </c>
      <c r="K299" s="71" t="s">
        <v>624</v>
      </c>
      <c r="L299" s="72">
        <v>53121600</v>
      </c>
      <c r="M299" s="52" t="str">
        <f t="shared" si="25"/>
        <v>Adquirir bolsas  institucionales en el marco de la participación de la UPN en la Feria Internacional del libro de Bogotá</v>
      </c>
      <c r="N299" s="31">
        <v>1</v>
      </c>
      <c r="O299" s="31">
        <v>1</v>
      </c>
      <c r="P299" s="73">
        <v>11</v>
      </c>
      <c r="Q299" s="74" t="s">
        <v>79</v>
      </c>
      <c r="R299" s="74" t="s">
        <v>80</v>
      </c>
      <c r="S299" s="81" t="s">
        <v>1</v>
      </c>
      <c r="T299" s="182">
        <f>H299+H300</f>
        <v>5104000</v>
      </c>
      <c r="U299" s="183">
        <f t="shared" si="26"/>
        <v>5104000</v>
      </c>
      <c r="V299" s="31" t="s">
        <v>76</v>
      </c>
      <c r="W299" s="31" t="s">
        <v>81</v>
      </c>
      <c r="X299" s="77" t="s">
        <v>82</v>
      </c>
      <c r="Y299" s="32" t="s">
        <v>83</v>
      </c>
      <c r="Z299" s="33" t="s">
        <v>3</v>
      </c>
      <c r="AA299" s="30" t="s">
        <v>84</v>
      </c>
      <c r="AB299" s="78" t="s">
        <v>85</v>
      </c>
      <c r="AC299" s="31" t="s">
        <v>76</v>
      </c>
      <c r="AD299" s="31" t="s">
        <v>86</v>
      </c>
      <c r="AE299" s="79" t="s">
        <v>87</v>
      </c>
      <c r="AF299" s="79" t="s">
        <v>88</v>
      </c>
      <c r="AG299" s="79" t="s">
        <v>89</v>
      </c>
      <c r="AH299" s="79" t="s">
        <v>90</v>
      </c>
      <c r="AI299" s="79" t="s">
        <v>90</v>
      </c>
      <c r="AJ299" s="79" t="s">
        <v>90</v>
      </c>
      <c r="AK299" s="80"/>
      <c r="AL299" s="80"/>
      <c r="AM299" s="80"/>
    </row>
    <row r="300" spans="1:39" s="35" customFormat="1" ht="48" customHeight="1">
      <c r="A300" s="53"/>
      <c r="B300" s="28" t="s">
        <v>3</v>
      </c>
      <c r="C300" s="52" t="s">
        <v>142</v>
      </c>
      <c r="D300" s="52" t="s">
        <v>72</v>
      </c>
      <c r="E300" s="52" t="s">
        <v>125</v>
      </c>
      <c r="F300" s="52" t="s">
        <v>126</v>
      </c>
      <c r="G300" s="52" t="s">
        <v>625</v>
      </c>
      <c r="H300" s="47">
        <v>3000000</v>
      </c>
      <c r="I300" s="52" t="s">
        <v>86</v>
      </c>
      <c r="J300" s="29" t="s">
        <v>76</v>
      </c>
      <c r="K300" s="71" t="s">
        <v>626</v>
      </c>
      <c r="L300" s="72">
        <v>53121600</v>
      </c>
      <c r="M300" s="52" t="str">
        <f t="shared" si="25"/>
        <v>Adquirir bolsas toteg bag en el marco de la participación de la UPN en la Feria Internacional del libro de la FILBO</v>
      </c>
      <c r="N300" s="31">
        <v>1</v>
      </c>
      <c r="O300" s="31">
        <v>1</v>
      </c>
      <c r="P300" s="73">
        <v>11</v>
      </c>
      <c r="Q300" s="74" t="s">
        <v>79</v>
      </c>
      <c r="R300" s="74" t="s">
        <v>80</v>
      </c>
      <c r="S300" s="81" t="s">
        <v>1</v>
      </c>
      <c r="T300" s="182"/>
      <c r="U300" s="183"/>
      <c r="V300" s="31" t="s">
        <v>76</v>
      </c>
      <c r="W300" s="31" t="s">
        <v>81</v>
      </c>
      <c r="X300" s="77" t="s">
        <v>82</v>
      </c>
      <c r="Y300" s="32" t="s">
        <v>83</v>
      </c>
      <c r="Z300" s="33" t="s">
        <v>3</v>
      </c>
      <c r="AA300" s="30" t="s">
        <v>84</v>
      </c>
      <c r="AB300" s="78" t="s">
        <v>85</v>
      </c>
      <c r="AC300" s="31" t="s">
        <v>76</v>
      </c>
      <c r="AD300" s="31" t="s">
        <v>86</v>
      </c>
      <c r="AE300" s="79" t="s">
        <v>87</v>
      </c>
      <c r="AF300" s="79" t="s">
        <v>88</v>
      </c>
      <c r="AG300" s="79" t="s">
        <v>89</v>
      </c>
      <c r="AH300" s="79" t="s">
        <v>90</v>
      </c>
      <c r="AI300" s="79" t="s">
        <v>90</v>
      </c>
      <c r="AJ300" s="79" t="s">
        <v>90</v>
      </c>
      <c r="AK300" s="80"/>
      <c r="AL300" s="80"/>
      <c r="AM300" s="80"/>
    </row>
    <row r="301" spans="1:39" s="35" customFormat="1" ht="48" customHeight="1">
      <c r="A301" s="53"/>
      <c r="B301" s="28" t="s">
        <v>27</v>
      </c>
      <c r="C301" s="52" t="s">
        <v>436</v>
      </c>
      <c r="D301" s="52" t="s">
        <v>437</v>
      </c>
      <c r="E301" s="52" t="s">
        <v>9</v>
      </c>
      <c r="F301" s="52" t="s">
        <v>10</v>
      </c>
      <c r="G301" s="52" t="s">
        <v>627</v>
      </c>
      <c r="H301" s="47">
        <v>14833200</v>
      </c>
      <c r="I301" s="52" t="s">
        <v>86</v>
      </c>
      <c r="J301" s="29" t="s">
        <v>76</v>
      </c>
      <c r="K301" s="71" t="s">
        <v>628</v>
      </c>
      <c r="L301" s="72" t="s">
        <v>450</v>
      </c>
      <c r="M301" s="52" t="str">
        <f t="shared" si="25"/>
        <v>Prestar el servicio de mantenimiento preventivo / correctivo a equipos del Departamento de Tecnología de la Universidad Pedagógica Nacional.</v>
      </c>
      <c r="N301" s="31">
        <v>1</v>
      </c>
      <c r="O301" s="31">
        <v>1</v>
      </c>
      <c r="P301" s="73">
        <v>11</v>
      </c>
      <c r="Q301" s="74" t="s">
        <v>79</v>
      </c>
      <c r="R301" s="74" t="s">
        <v>80</v>
      </c>
      <c r="S301" s="81" t="s">
        <v>1</v>
      </c>
      <c r="T301" s="75">
        <f t="shared" ref="T301:T311" si="27">H301</f>
        <v>14833200</v>
      </c>
      <c r="U301" s="76">
        <f t="shared" ref="U301:U312" si="28">T301</f>
        <v>14833200</v>
      </c>
      <c r="V301" s="31" t="s">
        <v>76</v>
      </c>
      <c r="W301" s="31" t="s">
        <v>81</v>
      </c>
      <c r="X301" s="77" t="s">
        <v>82</v>
      </c>
      <c r="Y301" s="32" t="s">
        <v>83</v>
      </c>
      <c r="Z301" s="33" t="s">
        <v>27</v>
      </c>
      <c r="AA301" s="30" t="s">
        <v>84</v>
      </c>
      <c r="AB301" s="78" t="s">
        <v>85</v>
      </c>
      <c r="AC301" s="31" t="s">
        <v>76</v>
      </c>
      <c r="AD301" s="31" t="s">
        <v>86</v>
      </c>
      <c r="AE301" s="79" t="s">
        <v>87</v>
      </c>
      <c r="AF301" s="79" t="s">
        <v>88</v>
      </c>
      <c r="AG301" s="79" t="s">
        <v>89</v>
      </c>
      <c r="AH301" s="79" t="s">
        <v>90</v>
      </c>
      <c r="AI301" s="79" t="s">
        <v>90</v>
      </c>
      <c r="AJ301" s="79" t="s">
        <v>90</v>
      </c>
      <c r="AK301" s="80"/>
      <c r="AL301" s="80"/>
      <c r="AM301" s="80"/>
    </row>
    <row r="302" spans="1:39" s="35" customFormat="1" ht="48" customHeight="1">
      <c r="A302" s="53"/>
      <c r="B302" s="28" t="s">
        <v>27</v>
      </c>
      <c r="C302" s="52" t="s">
        <v>436</v>
      </c>
      <c r="D302" s="52" t="s">
        <v>437</v>
      </c>
      <c r="E302" s="52" t="s">
        <v>95</v>
      </c>
      <c r="F302" s="52" t="s">
        <v>96</v>
      </c>
      <c r="G302" s="52" t="s">
        <v>629</v>
      </c>
      <c r="H302" s="47">
        <v>11700000</v>
      </c>
      <c r="I302" s="52" t="s">
        <v>86</v>
      </c>
      <c r="J302" s="29" t="s">
        <v>76</v>
      </c>
      <c r="K302" s="71" t="s">
        <v>630</v>
      </c>
      <c r="L302" s="72" t="s">
        <v>440</v>
      </c>
      <c r="M302" s="52" t="str">
        <f t="shared" si="25"/>
        <v>Adquirir herramientas y equipos para el -departamento de Tecnología de la Universidad Pedagógica Nacional.</v>
      </c>
      <c r="N302" s="31">
        <v>1</v>
      </c>
      <c r="O302" s="31">
        <v>1</v>
      </c>
      <c r="P302" s="73">
        <v>11</v>
      </c>
      <c r="Q302" s="74" t="s">
        <v>79</v>
      </c>
      <c r="R302" s="74" t="s">
        <v>80</v>
      </c>
      <c r="S302" s="81" t="s">
        <v>14</v>
      </c>
      <c r="T302" s="75">
        <f t="shared" si="27"/>
        <v>11700000</v>
      </c>
      <c r="U302" s="76">
        <f t="shared" si="28"/>
        <v>11700000</v>
      </c>
      <c r="V302" s="31" t="s">
        <v>76</v>
      </c>
      <c r="W302" s="31" t="s">
        <v>81</v>
      </c>
      <c r="X302" s="77" t="s">
        <v>82</v>
      </c>
      <c r="Y302" s="32" t="s">
        <v>83</v>
      </c>
      <c r="Z302" s="33" t="s">
        <v>27</v>
      </c>
      <c r="AA302" s="30" t="s">
        <v>84</v>
      </c>
      <c r="AB302" s="78" t="s">
        <v>85</v>
      </c>
      <c r="AC302" s="31" t="s">
        <v>76</v>
      </c>
      <c r="AD302" s="31" t="s">
        <v>86</v>
      </c>
      <c r="AE302" s="79" t="s">
        <v>87</v>
      </c>
      <c r="AF302" s="79" t="s">
        <v>88</v>
      </c>
      <c r="AG302" s="79" t="s">
        <v>89</v>
      </c>
      <c r="AH302" s="79" t="s">
        <v>90</v>
      </c>
      <c r="AI302" s="79" t="s">
        <v>90</v>
      </c>
      <c r="AJ302" s="79" t="s">
        <v>90</v>
      </c>
      <c r="AK302" s="80"/>
      <c r="AL302" s="80"/>
      <c r="AM302" s="80"/>
    </row>
    <row r="303" spans="1:39" s="8" customFormat="1" ht="48" customHeight="1">
      <c r="B303" s="28" t="s">
        <v>3</v>
      </c>
      <c r="C303" s="52" t="s">
        <v>550</v>
      </c>
      <c r="D303" s="52" t="s">
        <v>128</v>
      </c>
      <c r="E303" s="52" t="s">
        <v>9</v>
      </c>
      <c r="F303" s="52" t="s">
        <v>10</v>
      </c>
      <c r="G303" s="52" t="s">
        <v>631</v>
      </c>
      <c r="H303" s="47">
        <v>30000000</v>
      </c>
      <c r="I303" s="52" t="s">
        <v>86</v>
      </c>
      <c r="J303" s="29" t="s">
        <v>76</v>
      </c>
      <c r="K303" s="71" t="s">
        <v>632</v>
      </c>
      <c r="L303" s="72">
        <v>81141600</v>
      </c>
      <c r="M303" s="52" t="str">
        <f t="shared" si="25"/>
        <v>Prestar el servicio de logística y suministro de material pedagógico para el desarrollo de la actividad académica y cultural del día del maestro en la vigencia </v>
      </c>
      <c r="N303" s="31">
        <v>1</v>
      </c>
      <c r="O303" s="31">
        <v>1</v>
      </c>
      <c r="P303" s="73">
        <v>11</v>
      </c>
      <c r="Q303" s="74" t="s">
        <v>79</v>
      </c>
      <c r="R303" s="74" t="s">
        <v>80</v>
      </c>
      <c r="S303" s="81" t="s">
        <v>1</v>
      </c>
      <c r="T303" s="75">
        <f t="shared" si="27"/>
        <v>30000000</v>
      </c>
      <c r="U303" s="76">
        <f t="shared" si="28"/>
        <v>30000000</v>
      </c>
      <c r="V303" s="31" t="s">
        <v>76</v>
      </c>
      <c r="W303" s="31" t="s">
        <v>81</v>
      </c>
      <c r="X303" s="77" t="s">
        <v>82</v>
      </c>
      <c r="Y303" s="32" t="s">
        <v>83</v>
      </c>
      <c r="Z303" s="33" t="s">
        <v>3</v>
      </c>
      <c r="AA303" s="30" t="s">
        <v>84</v>
      </c>
      <c r="AB303" s="78" t="s">
        <v>85</v>
      </c>
      <c r="AC303" s="31" t="s">
        <v>76</v>
      </c>
      <c r="AD303" s="31" t="s">
        <v>86</v>
      </c>
      <c r="AE303" s="79" t="s">
        <v>87</v>
      </c>
      <c r="AF303" s="79" t="s">
        <v>88</v>
      </c>
      <c r="AG303" s="79" t="s">
        <v>89</v>
      </c>
      <c r="AH303" s="79" t="s">
        <v>90</v>
      </c>
      <c r="AI303" s="79" t="s">
        <v>90</v>
      </c>
      <c r="AJ303" s="79" t="s">
        <v>90</v>
      </c>
    </row>
    <row r="304" spans="1:39" ht="48" customHeight="1">
      <c r="A304" s="3"/>
      <c r="B304" s="28" t="s">
        <v>3</v>
      </c>
      <c r="C304" s="52" t="s">
        <v>159</v>
      </c>
      <c r="D304" s="52" t="s">
        <v>160</v>
      </c>
      <c r="E304" s="52" t="s">
        <v>161</v>
      </c>
      <c r="F304" s="52" t="s">
        <v>10</v>
      </c>
      <c r="G304" s="52" t="s">
        <v>633</v>
      </c>
      <c r="H304" s="47">
        <v>33000000</v>
      </c>
      <c r="I304" s="52" t="s">
        <v>86</v>
      </c>
      <c r="J304" s="29" t="s">
        <v>76</v>
      </c>
      <c r="K304" s="71" t="s">
        <v>634</v>
      </c>
      <c r="L304" s="72" t="s">
        <v>635</v>
      </c>
      <c r="M304" s="52" t="str">
        <f t="shared" si="25"/>
        <v>Prestar el servicio para 30 llamadas simultaneas de troncales SIP IP en nube con disponibilidad de salida de llamadas a destinos locales, con licenciamiento perpetuo.</v>
      </c>
      <c r="N304" s="31">
        <v>1</v>
      </c>
      <c r="O304" s="31">
        <v>1</v>
      </c>
      <c r="P304" s="73">
        <v>11</v>
      </c>
      <c r="Q304" s="74" t="s">
        <v>79</v>
      </c>
      <c r="R304" s="74" t="s">
        <v>80</v>
      </c>
      <c r="S304" s="52" t="s">
        <v>1</v>
      </c>
      <c r="T304" s="75">
        <f t="shared" si="27"/>
        <v>33000000</v>
      </c>
      <c r="U304" s="76">
        <f t="shared" si="28"/>
        <v>33000000</v>
      </c>
      <c r="V304" s="31" t="s">
        <v>76</v>
      </c>
      <c r="W304" s="31" t="s">
        <v>81</v>
      </c>
      <c r="X304" s="77" t="s">
        <v>82</v>
      </c>
      <c r="Y304" s="32" t="s">
        <v>83</v>
      </c>
      <c r="Z304" s="33" t="s">
        <v>3</v>
      </c>
      <c r="AA304" s="30" t="s">
        <v>84</v>
      </c>
      <c r="AB304" s="78" t="s">
        <v>85</v>
      </c>
      <c r="AC304" s="31" t="s">
        <v>76</v>
      </c>
      <c r="AD304" s="31" t="s">
        <v>86</v>
      </c>
      <c r="AE304" s="79" t="s">
        <v>87</v>
      </c>
      <c r="AF304" s="79" t="s">
        <v>88</v>
      </c>
      <c r="AG304" s="79" t="s">
        <v>89</v>
      </c>
      <c r="AH304" s="79" t="s">
        <v>90</v>
      </c>
      <c r="AI304" s="79" t="s">
        <v>90</v>
      </c>
      <c r="AJ304" s="79" t="s">
        <v>90</v>
      </c>
      <c r="AK304" s="90"/>
      <c r="AL304" s="90"/>
      <c r="AM304" s="90"/>
    </row>
    <row r="305" spans="1:16381" ht="48" customHeight="1">
      <c r="A305" s="3"/>
      <c r="B305" s="28" t="s">
        <v>3</v>
      </c>
      <c r="C305" s="52" t="s">
        <v>139</v>
      </c>
      <c r="D305" s="52" t="s">
        <v>128</v>
      </c>
      <c r="E305" s="52" t="s">
        <v>11</v>
      </c>
      <c r="F305" s="52" t="s">
        <v>12</v>
      </c>
      <c r="G305" s="52" t="s">
        <v>636</v>
      </c>
      <c r="H305" s="47">
        <v>31297000</v>
      </c>
      <c r="I305" s="52" t="s">
        <v>86</v>
      </c>
      <c r="J305" s="29" t="s">
        <v>76</v>
      </c>
      <c r="K305" s="71" t="s">
        <v>637</v>
      </c>
      <c r="L305" s="72" t="s">
        <v>638</v>
      </c>
      <c r="M305" s="52" t="str">
        <f t="shared" si="25"/>
        <v>Prestar los servicios especializados para la prevención del consumo de sustancias psicoactivas licitas e ilícitas, con el fin de fortalecer las estrategias de prevención en la Universidad Pedagógica Nacional.</v>
      </c>
      <c r="N305" s="31">
        <v>1</v>
      </c>
      <c r="O305" s="31">
        <v>1</v>
      </c>
      <c r="P305" s="73">
        <v>11</v>
      </c>
      <c r="Q305" s="74" t="s">
        <v>79</v>
      </c>
      <c r="R305" s="74" t="s">
        <v>80</v>
      </c>
      <c r="S305" s="52" t="s">
        <v>14</v>
      </c>
      <c r="T305" s="75">
        <f t="shared" si="27"/>
        <v>31297000</v>
      </c>
      <c r="U305" s="76">
        <f t="shared" si="28"/>
        <v>31297000</v>
      </c>
      <c r="V305" s="31" t="s">
        <v>76</v>
      </c>
      <c r="W305" s="31" t="s">
        <v>81</v>
      </c>
      <c r="X305" s="77" t="s">
        <v>82</v>
      </c>
      <c r="Y305" s="32" t="s">
        <v>83</v>
      </c>
      <c r="Z305" s="33" t="s">
        <v>3</v>
      </c>
      <c r="AA305" s="30" t="s">
        <v>84</v>
      </c>
      <c r="AB305" s="78" t="s">
        <v>85</v>
      </c>
      <c r="AC305" s="31" t="s">
        <v>76</v>
      </c>
      <c r="AD305" s="31" t="s">
        <v>86</v>
      </c>
      <c r="AE305" s="79" t="s">
        <v>87</v>
      </c>
      <c r="AF305" s="79" t="s">
        <v>88</v>
      </c>
      <c r="AG305" s="79" t="s">
        <v>89</v>
      </c>
      <c r="AH305" s="79" t="s">
        <v>90</v>
      </c>
      <c r="AI305" s="79" t="s">
        <v>90</v>
      </c>
      <c r="AJ305" s="79" t="s">
        <v>90</v>
      </c>
      <c r="AK305" s="3"/>
      <c r="AL305" s="3"/>
      <c r="AM305" s="3"/>
    </row>
    <row r="306" spans="1:16381" ht="48" customHeight="1">
      <c r="A306" s="3"/>
      <c r="B306" s="28" t="s">
        <v>3</v>
      </c>
      <c r="C306" s="52" t="s">
        <v>466</v>
      </c>
      <c r="D306" s="52" t="s">
        <v>128</v>
      </c>
      <c r="E306" s="52" t="s">
        <v>26</v>
      </c>
      <c r="F306" s="52" t="s">
        <v>18</v>
      </c>
      <c r="G306" s="52" t="s">
        <v>639</v>
      </c>
      <c r="H306" s="47">
        <f>5000000-5000000</f>
        <v>0</v>
      </c>
      <c r="I306" s="52" t="s">
        <v>86</v>
      </c>
      <c r="J306" s="29" t="s">
        <v>76</v>
      </c>
      <c r="K306" s="71" t="s">
        <v>640</v>
      </c>
      <c r="L306" s="72" t="s">
        <v>481</v>
      </c>
      <c r="M306" s="52" t="str">
        <f t="shared" si="25"/>
        <v>Adquirir elementos para el  desarrollo de las actividades deportivas en el Programa de Deportes de la SBU</v>
      </c>
      <c r="N306" s="31">
        <v>1</v>
      </c>
      <c r="O306" s="31">
        <v>1</v>
      </c>
      <c r="P306" s="73">
        <v>11</v>
      </c>
      <c r="Q306" s="74" t="s">
        <v>79</v>
      </c>
      <c r="R306" s="74" t="s">
        <v>80</v>
      </c>
      <c r="S306" s="81" t="s">
        <v>1</v>
      </c>
      <c r="T306" s="75">
        <f t="shared" si="27"/>
        <v>0</v>
      </c>
      <c r="U306" s="76">
        <f t="shared" si="28"/>
        <v>0</v>
      </c>
      <c r="V306" s="31" t="s">
        <v>76</v>
      </c>
      <c r="W306" s="31" t="s">
        <v>81</v>
      </c>
      <c r="X306" s="77" t="s">
        <v>82</v>
      </c>
      <c r="Y306" s="32" t="s">
        <v>83</v>
      </c>
      <c r="Z306" s="33" t="s">
        <v>3</v>
      </c>
      <c r="AA306" s="30" t="s">
        <v>84</v>
      </c>
      <c r="AB306" s="78" t="s">
        <v>85</v>
      </c>
      <c r="AC306" s="31" t="s">
        <v>76</v>
      </c>
      <c r="AD306" s="31" t="s">
        <v>86</v>
      </c>
      <c r="AE306" s="79" t="s">
        <v>87</v>
      </c>
      <c r="AF306" s="79" t="s">
        <v>88</v>
      </c>
      <c r="AG306" s="79" t="s">
        <v>89</v>
      </c>
      <c r="AH306" s="79" t="s">
        <v>90</v>
      </c>
      <c r="AI306" s="79" t="s">
        <v>90</v>
      </c>
      <c r="AJ306" s="79" t="s">
        <v>90</v>
      </c>
      <c r="AK306" s="3"/>
      <c r="AL306" s="3"/>
      <c r="AM306" s="3"/>
    </row>
    <row r="307" spans="1:16381" s="8" customFormat="1" ht="48" customHeight="1">
      <c r="B307" s="28" t="s">
        <v>3</v>
      </c>
      <c r="C307" s="52" t="s">
        <v>550</v>
      </c>
      <c r="D307" s="52" t="s">
        <v>128</v>
      </c>
      <c r="E307" s="52" t="s">
        <v>11</v>
      </c>
      <c r="F307" s="52" t="s">
        <v>12</v>
      </c>
      <c r="G307" s="52" t="s">
        <v>641</v>
      </c>
      <c r="H307" s="47">
        <v>2209200</v>
      </c>
      <c r="I307" s="52" t="s">
        <v>86</v>
      </c>
      <c r="J307" s="29" t="s">
        <v>76</v>
      </c>
      <c r="K307" s="71" t="s">
        <v>642</v>
      </c>
      <c r="L307" s="72">
        <v>81141600</v>
      </c>
      <c r="M307" s="52" t="str">
        <f t="shared" si="25"/>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07" s="31">
        <v>1</v>
      </c>
      <c r="O307" s="31">
        <v>1</v>
      </c>
      <c r="P307" s="73">
        <v>11</v>
      </c>
      <c r="Q307" s="74" t="s">
        <v>79</v>
      </c>
      <c r="R307" s="74" t="s">
        <v>80</v>
      </c>
      <c r="S307" s="52" t="s">
        <v>14</v>
      </c>
      <c r="T307" s="75">
        <f t="shared" si="27"/>
        <v>2209200</v>
      </c>
      <c r="U307" s="76">
        <f t="shared" si="28"/>
        <v>2209200</v>
      </c>
      <c r="V307" s="31" t="s">
        <v>76</v>
      </c>
      <c r="W307" s="31" t="s">
        <v>81</v>
      </c>
      <c r="X307" s="77" t="s">
        <v>82</v>
      </c>
      <c r="Y307" s="32" t="s">
        <v>83</v>
      </c>
      <c r="Z307" s="33" t="s">
        <v>3</v>
      </c>
      <c r="AA307" s="30" t="s">
        <v>84</v>
      </c>
      <c r="AB307" s="78" t="s">
        <v>85</v>
      </c>
      <c r="AC307" s="31" t="s">
        <v>76</v>
      </c>
      <c r="AD307" s="31" t="s">
        <v>86</v>
      </c>
      <c r="AE307" s="79" t="s">
        <v>87</v>
      </c>
      <c r="AF307" s="79" t="s">
        <v>88</v>
      </c>
      <c r="AG307" s="79" t="s">
        <v>89</v>
      </c>
      <c r="AH307" s="79" t="s">
        <v>90</v>
      </c>
      <c r="AI307" s="79" t="s">
        <v>90</v>
      </c>
      <c r="AJ307" s="79" t="s">
        <v>90</v>
      </c>
    </row>
    <row r="308" spans="1:16381" customFormat="1" ht="48" customHeight="1">
      <c r="B308" s="28" t="s">
        <v>3</v>
      </c>
      <c r="C308" s="52" t="s">
        <v>142</v>
      </c>
      <c r="D308" s="52" t="s">
        <v>72</v>
      </c>
      <c r="E308" s="52" t="s">
        <v>304</v>
      </c>
      <c r="F308" s="52" t="s">
        <v>132</v>
      </c>
      <c r="G308" s="52" t="s">
        <v>643</v>
      </c>
      <c r="H308" s="47">
        <v>20000000</v>
      </c>
      <c r="I308" s="52" t="s">
        <v>86</v>
      </c>
      <c r="J308" s="29" t="s">
        <v>76</v>
      </c>
      <c r="K308" s="71" t="s">
        <v>644</v>
      </c>
      <c r="L308" s="72" t="s">
        <v>671</v>
      </c>
      <c r="M308" s="91" t="str">
        <f t="shared" si="25"/>
        <v>Suministrar e instalar blackouts y persianas en las  instalaciones  de la Universidad Pedagógica Nacional</v>
      </c>
      <c r="N308" s="31">
        <v>1</v>
      </c>
      <c r="O308" s="31">
        <v>1</v>
      </c>
      <c r="P308" s="73">
        <v>11</v>
      </c>
      <c r="Q308" s="74" t="s">
        <v>79</v>
      </c>
      <c r="R308" s="74" t="s">
        <v>80</v>
      </c>
      <c r="S308" s="81" t="s">
        <v>1</v>
      </c>
      <c r="T308" s="75">
        <f t="shared" si="27"/>
        <v>20000000</v>
      </c>
      <c r="U308" s="76">
        <f t="shared" si="28"/>
        <v>20000000</v>
      </c>
      <c r="V308" s="31" t="s">
        <v>76</v>
      </c>
      <c r="W308" s="31" t="s">
        <v>81</v>
      </c>
      <c r="X308" s="77" t="s">
        <v>82</v>
      </c>
      <c r="Y308" s="32" t="s">
        <v>83</v>
      </c>
      <c r="Z308" s="33" t="s">
        <v>3</v>
      </c>
      <c r="AA308" s="30" t="s">
        <v>84</v>
      </c>
      <c r="AB308" s="78" t="s">
        <v>85</v>
      </c>
      <c r="AC308" s="31" t="s">
        <v>76</v>
      </c>
      <c r="AD308" s="31" t="s">
        <v>86</v>
      </c>
      <c r="AE308" s="79" t="s">
        <v>87</v>
      </c>
      <c r="AF308" s="79" t="s">
        <v>88</v>
      </c>
      <c r="AG308" s="79" t="s">
        <v>89</v>
      </c>
      <c r="AH308" s="79" t="s">
        <v>90</v>
      </c>
      <c r="AI308" s="79" t="s">
        <v>90</v>
      </c>
      <c r="AJ308" s="79" t="s">
        <v>90</v>
      </c>
    </row>
    <row r="309" spans="1:16381" s="8" customFormat="1" ht="48" customHeight="1">
      <c r="B309" s="28" t="s">
        <v>3</v>
      </c>
      <c r="C309" s="52" t="s">
        <v>550</v>
      </c>
      <c r="D309" s="52" t="s">
        <v>128</v>
      </c>
      <c r="E309" s="52" t="s">
        <v>129</v>
      </c>
      <c r="F309" s="52" t="s">
        <v>645</v>
      </c>
      <c r="G309" s="52" t="s">
        <v>646</v>
      </c>
      <c r="H309" s="47">
        <v>3040000</v>
      </c>
      <c r="I309" s="52" t="s">
        <v>86</v>
      </c>
      <c r="J309" s="29" t="s">
        <v>76</v>
      </c>
      <c r="K309" s="71" t="s">
        <v>647</v>
      </c>
      <c r="L309" s="72">
        <v>81141600</v>
      </c>
      <c r="M309" s="52" t="str">
        <f t="shared" si="25"/>
        <v>Adquirir elementos para promover e incentivar la participación de la comunidad estudiantil en las actividades culturales realizadas desde el Programa de Cultura de la SBU.</v>
      </c>
      <c r="N309" s="31">
        <v>1</v>
      </c>
      <c r="O309" s="31">
        <v>1</v>
      </c>
      <c r="P309" s="73">
        <v>11</v>
      </c>
      <c r="Q309" s="74" t="s">
        <v>79</v>
      </c>
      <c r="R309" s="74" t="s">
        <v>80</v>
      </c>
      <c r="S309" s="81" t="s">
        <v>1</v>
      </c>
      <c r="T309" s="75">
        <f t="shared" si="27"/>
        <v>3040000</v>
      </c>
      <c r="U309" s="76">
        <f t="shared" si="28"/>
        <v>3040000</v>
      </c>
      <c r="V309" s="31" t="s">
        <v>76</v>
      </c>
      <c r="W309" s="31" t="s">
        <v>81</v>
      </c>
      <c r="X309" s="77" t="s">
        <v>82</v>
      </c>
      <c r="Y309" s="32" t="s">
        <v>83</v>
      </c>
      <c r="Z309" s="33" t="s">
        <v>3</v>
      </c>
      <c r="AA309" s="30" t="s">
        <v>84</v>
      </c>
      <c r="AB309" s="78" t="s">
        <v>85</v>
      </c>
      <c r="AC309" s="31" t="s">
        <v>76</v>
      </c>
      <c r="AD309" s="31" t="s">
        <v>86</v>
      </c>
      <c r="AE309" s="79" t="s">
        <v>87</v>
      </c>
      <c r="AF309" s="79" t="s">
        <v>88</v>
      </c>
      <c r="AG309" s="79" t="s">
        <v>89</v>
      </c>
      <c r="AH309" s="79" t="s">
        <v>90</v>
      </c>
      <c r="AI309" s="79" t="s">
        <v>90</v>
      </c>
      <c r="AJ309" s="79" t="s">
        <v>90</v>
      </c>
    </row>
    <row r="310" spans="1:16381" s="8" customFormat="1" ht="48" customHeight="1">
      <c r="B310" s="28" t="s">
        <v>3</v>
      </c>
      <c r="C310" s="52" t="s">
        <v>550</v>
      </c>
      <c r="D310" s="52" t="s">
        <v>128</v>
      </c>
      <c r="E310" s="52" t="s">
        <v>648</v>
      </c>
      <c r="F310" s="52" t="s">
        <v>649</v>
      </c>
      <c r="G310" s="52" t="s">
        <v>650</v>
      </c>
      <c r="H310" s="47">
        <v>3150000</v>
      </c>
      <c r="I310" s="52" t="s">
        <v>86</v>
      </c>
      <c r="J310" s="29" t="s">
        <v>76</v>
      </c>
      <c r="K310" s="71" t="s">
        <v>651</v>
      </c>
      <c r="L310" s="72" t="s">
        <v>662</v>
      </c>
      <c r="M310" s="52" t="str">
        <f t="shared" si="25"/>
        <v>Adquirir instrumentos para Programa de Cultura de la SBU, con el fin de garantizar la realización de sus talleres artísticos.</v>
      </c>
      <c r="N310" s="31">
        <v>1</v>
      </c>
      <c r="O310" s="31">
        <v>1</v>
      </c>
      <c r="P310" s="73">
        <v>11</v>
      </c>
      <c r="Q310" s="74" t="s">
        <v>79</v>
      </c>
      <c r="R310" s="74" t="s">
        <v>80</v>
      </c>
      <c r="S310" s="81" t="s">
        <v>1</v>
      </c>
      <c r="T310" s="75">
        <f t="shared" si="27"/>
        <v>3150000</v>
      </c>
      <c r="U310" s="76">
        <f t="shared" si="28"/>
        <v>3150000</v>
      </c>
      <c r="V310" s="31" t="s">
        <v>76</v>
      </c>
      <c r="W310" s="31" t="s">
        <v>81</v>
      </c>
      <c r="X310" s="77" t="s">
        <v>82</v>
      </c>
      <c r="Y310" s="32" t="s">
        <v>83</v>
      </c>
      <c r="Z310" s="33" t="s">
        <v>3</v>
      </c>
      <c r="AA310" s="30" t="s">
        <v>84</v>
      </c>
      <c r="AB310" s="78" t="s">
        <v>85</v>
      </c>
      <c r="AC310" s="31" t="s">
        <v>76</v>
      </c>
      <c r="AD310" s="31" t="s">
        <v>86</v>
      </c>
      <c r="AE310" s="79" t="s">
        <v>87</v>
      </c>
      <c r="AF310" s="79" t="s">
        <v>88</v>
      </c>
      <c r="AG310" s="79" t="s">
        <v>89</v>
      </c>
      <c r="AH310" s="79" t="s">
        <v>90</v>
      </c>
      <c r="AI310" s="79" t="s">
        <v>90</v>
      </c>
      <c r="AJ310" s="79" t="s">
        <v>90</v>
      </c>
    </row>
    <row r="311" spans="1:16381" s="8" customFormat="1" ht="48" customHeight="1">
      <c r="B311" s="28" t="s">
        <v>3</v>
      </c>
      <c r="C311" s="52" t="s">
        <v>550</v>
      </c>
      <c r="D311" s="52" t="s">
        <v>128</v>
      </c>
      <c r="E311" s="52" t="s">
        <v>125</v>
      </c>
      <c r="F311" s="52" t="s">
        <v>126</v>
      </c>
      <c r="G311" s="52" t="s">
        <v>652</v>
      </c>
      <c r="H311" s="47">
        <v>2037500</v>
      </c>
      <c r="I311" s="52" t="s">
        <v>86</v>
      </c>
      <c r="J311" s="29" t="s">
        <v>76</v>
      </c>
      <c r="K311" s="71" t="s">
        <v>653</v>
      </c>
      <c r="L311" s="72" t="s">
        <v>654</v>
      </c>
      <c r="M311" s="52" t="str">
        <f t="shared" si="25"/>
        <v>Adquirir prendas de carácter institucional para los grupos representativos del Programa Cultura de la Subdirección de Bienestar Universitario.</v>
      </c>
      <c r="N311" s="31">
        <v>1</v>
      </c>
      <c r="O311" s="31">
        <v>1</v>
      </c>
      <c r="P311" s="73">
        <v>11</v>
      </c>
      <c r="Q311" s="74" t="s">
        <v>79</v>
      </c>
      <c r="R311" s="74" t="s">
        <v>80</v>
      </c>
      <c r="S311" s="81" t="s">
        <v>1</v>
      </c>
      <c r="T311" s="75">
        <f t="shared" si="27"/>
        <v>2037500</v>
      </c>
      <c r="U311" s="76">
        <f t="shared" si="28"/>
        <v>2037500</v>
      </c>
      <c r="V311" s="31" t="s">
        <v>76</v>
      </c>
      <c r="W311" s="31" t="s">
        <v>81</v>
      </c>
      <c r="X311" s="77" t="s">
        <v>82</v>
      </c>
      <c r="Y311" s="32" t="s">
        <v>83</v>
      </c>
      <c r="Z311" s="33" t="s">
        <v>3</v>
      </c>
      <c r="AA311" s="30" t="s">
        <v>84</v>
      </c>
      <c r="AB311" s="78" t="s">
        <v>85</v>
      </c>
      <c r="AC311" s="31" t="s">
        <v>76</v>
      </c>
      <c r="AD311" s="31" t="s">
        <v>86</v>
      </c>
      <c r="AE311" s="79" t="s">
        <v>87</v>
      </c>
      <c r="AF311" s="79" t="s">
        <v>88</v>
      </c>
      <c r="AG311" s="79" t="s">
        <v>89</v>
      </c>
      <c r="AH311" s="79" t="s">
        <v>90</v>
      </c>
      <c r="AI311" s="79" t="s">
        <v>90</v>
      </c>
      <c r="AJ311" s="79" t="s">
        <v>90</v>
      </c>
    </row>
    <row r="312" spans="1:16381" s="8" customFormat="1" ht="48" customHeight="1">
      <c r="A312" s="53"/>
      <c r="B312" s="28" t="s">
        <v>3</v>
      </c>
      <c r="C312" s="52" t="s">
        <v>214</v>
      </c>
      <c r="D312" s="52" t="s">
        <v>215</v>
      </c>
      <c r="E312" s="52" t="s">
        <v>9</v>
      </c>
      <c r="F312" s="52" t="s">
        <v>10</v>
      </c>
      <c r="G312" s="52" t="s">
        <v>655</v>
      </c>
      <c r="H312" s="47">
        <v>3427200</v>
      </c>
      <c r="I312" s="52" t="s">
        <v>86</v>
      </c>
      <c r="J312" s="29" t="s">
        <v>76</v>
      </c>
      <c r="K312" s="108" t="s">
        <v>656</v>
      </c>
      <c r="L312" s="206" t="s">
        <v>657</v>
      </c>
      <c r="M312" s="181" t="str">
        <f>G312</f>
        <v>Prestar el servicio de mantenimiento y suministro de filtros para los purificadores de agua, con el fin de garantizar su correcto funcionamiento y contribuir al bienestar de la comunidad del IPN.</v>
      </c>
      <c r="N312" s="31">
        <v>1</v>
      </c>
      <c r="O312" s="31">
        <v>1</v>
      </c>
      <c r="P312" s="73">
        <v>11</v>
      </c>
      <c r="Q312" s="74" t="s">
        <v>79</v>
      </c>
      <c r="R312" s="74" t="s">
        <v>80</v>
      </c>
      <c r="S312" s="81" t="s">
        <v>14</v>
      </c>
      <c r="T312" s="182">
        <f>H312+H313</f>
        <v>4626720</v>
      </c>
      <c r="U312" s="183">
        <f t="shared" si="28"/>
        <v>4626720</v>
      </c>
      <c r="V312" s="31" t="s">
        <v>76</v>
      </c>
      <c r="W312" s="31" t="s">
        <v>81</v>
      </c>
      <c r="X312" s="77" t="s">
        <v>82</v>
      </c>
      <c r="Y312" s="32" t="s">
        <v>83</v>
      </c>
      <c r="Z312" s="33" t="s">
        <v>3</v>
      </c>
      <c r="AA312" s="30" t="s">
        <v>84</v>
      </c>
      <c r="AB312" s="78" t="s">
        <v>85</v>
      </c>
      <c r="AC312" s="31" t="s">
        <v>76</v>
      </c>
      <c r="AD312" s="31" t="s">
        <v>86</v>
      </c>
      <c r="AE312" s="79" t="s">
        <v>87</v>
      </c>
      <c r="AF312" s="79" t="s">
        <v>88</v>
      </c>
      <c r="AG312" s="79" t="s">
        <v>89</v>
      </c>
      <c r="AH312" s="79" t="s">
        <v>90</v>
      </c>
      <c r="AI312" s="79" t="s">
        <v>90</v>
      </c>
      <c r="AJ312" s="79" t="s">
        <v>90</v>
      </c>
      <c r="AK312" s="92"/>
      <c r="AL312" s="92"/>
      <c r="AM312" s="92"/>
    </row>
    <row r="313" spans="1:16381" s="8" customFormat="1" ht="48" customHeight="1">
      <c r="A313" s="53"/>
      <c r="B313" s="28" t="s">
        <v>3</v>
      </c>
      <c r="C313" s="52" t="s">
        <v>214</v>
      </c>
      <c r="D313" s="52" t="s">
        <v>215</v>
      </c>
      <c r="E313" s="52" t="s">
        <v>129</v>
      </c>
      <c r="F313" s="52" t="s">
        <v>645</v>
      </c>
      <c r="G313" s="52" t="s">
        <v>655</v>
      </c>
      <c r="H313" s="47">
        <f>642600+556920</f>
        <v>1199520</v>
      </c>
      <c r="I313" s="52" t="s">
        <v>86</v>
      </c>
      <c r="J313" s="29" t="s">
        <v>76</v>
      </c>
      <c r="K313" s="108" t="s">
        <v>656</v>
      </c>
      <c r="L313" s="206"/>
      <c r="M313" s="181"/>
      <c r="N313" s="31">
        <v>1</v>
      </c>
      <c r="O313" s="31">
        <v>1</v>
      </c>
      <c r="P313" s="73">
        <v>11</v>
      </c>
      <c r="Q313" s="74" t="s">
        <v>79</v>
      </c>
      <c r="R313" s="74" t="s">
        <v>80</v>
      </c>
      <c r="S313" s="81" t="s">
        <v>14</v>
      </c>
      <c r="T313" s="182"/>
      <c r="U313" s="183"/>
      <c r="V313" s="31" t="s">
        <v>76</v>
      </c>
      <c r="W313" s="31" t="s">
        <v>81</v>
      </c>
      <c r="X313" s="77" t="s">
        <v>82</v>
      </c>
      <c r="Y313" s="32" t="s">
        <v>83</v>
      </c>
      <c r="Z313" s="33" t="s">
        <v>3</v>
      </c>
      <c r="AA313" s="30" t="s">
        <v>84</v>
      </c>
      <c r="AB313" s="78" t="s">
        <v>85</v>
      </c>
      <c r="AC313" s="31" t="s">
        <v>76</v>
      </c>
      <c r="AD313" s="31" t="s">
        <v>86</v>
      </c>
      <c r="AE313" s="79" t="s">
        <v>87</v>
      </c>
      <c r="AF313" s="79" t="s">
        <v>88</v>
      </c>
      <c r="AG313" s="79" t="s">
        <v>89</v>
      </c>
      <c r="AH313" s="79" t="s">
        <v>90</v>
      </c>
      <c r="AI313" s="79" t="s">
        <v>90</v>
      </c>
      <c r="AJ313" s="79" t="s">
        <v>90</v>
      </c>
      <c r="AK313" s="92"/>
      <c r="AL313" s="92"/>
      <c r="AM313" s="92"/>
    </row>
    <row r="314" spans="1:16381" customFormat="1" ht="48" customHeight="1">
      <c r="B314" s="28" t="s">
        <v>15</v>
      </c>
      <c r="C314" s="52" t="s">
        <v>257</v>
      </c>
      <c r="D314" s="52" t="s">
        <v>19</v>
      </c>
      <c r="E314" s="52" t="s">
        <v>17</v>
      </c>
      <c r="F314" s="52" t="s">
        <v>18</v>
      </c>
      <c r="G314" s="52" t="s">
        <v>658</v>
      </c>
      <c r="H314" s="47">
        <v>8471000</v>
      </c>
      <c r="I314" s="52" t="s">
        <v>86</v>
      </c>
      <c r="J314" s="29" t="s">
        <v>76</v>
      </c>
      <c r="K314" s="108" t="s">
        <v>659</v>
      </c>
      <c r="L314" s="167" t="s">
        <v>661</v>
      </c>
      <c r="M314" s="181" t="str">
        <f>G314</f>
        <v>Adquirir elementos de papelería y oficina para el desarrollo de las actividades administrativas y académicas del Centro de Lenguas.</v>
      </c>
      <c r="N314" s="31">
        <v>1</v>
      </c>
      <c r="O314" s="31">
        <v>1</v>
      </c>
      <c r="P314" s="73">
        <v>11</v>
      </c>
      <c r="Q314" s="74" t="s">
        <v>79</v>
      </c>
      <c r="R314" s="74" t="s">
        <v>80</v>
      </c>
      <c r="S314" s="81" t="s">
        <v>1</v>
      </c>
      <c r="T314" s="182">
        <f>H314+H315</f>
        <v>9329000</v>
      </c>
      <c r="U314" s="183">
        <f>T314</f>
        <v>9329000</v>
      </c>
      <c r="V314" s="31" t="s">
        <v>76</v>
      </c>
      <c r="W314" s="31" t="s">
        <v>81</v>
      </c>
      <c r="X314" s="77" t="s">
        <v>82</v>
      </c>
      <c r="Y314" s="32" t="s">
        <v>83</v>
      </c>
      <c r="Z314" s="33" t="s">
        <v>15</v>
      </c>
      <c r="AA314" s="30" t="s">
        <v>84</v>
      </c>
      <c r="AB314" s="78" t="s">
        <v>85</v>
      </c>
      <c r="AC314" s="31" t="s">
        <v>76</v>
      </c>
      <c r="AD314" s="31" t="s">
        <v>86</v>
      </c>
      <c r="AE314" s="79" t="s">
        <v>87</v>
      </c>
      <c r="AF314" s="79" t="s">
        <v>88</v>
      </c>
      <c r="AG314" s="79" t="s">
        <v>89</v>
      </c>
      <c r="AH314" s="79" t="s">
        <v>90</v>
      </c>
      <c r="AI314" s="79" t="s">
        <v>90</v>
      </c>
      <c r="AJ314" s="79" t="s">
        <v>90</v>
      </c>
    </row>
    <row r="315" spans="1:16381" customFormat="1" ht="48" customHeight="1">
      <c r="B315" s="28" t="s">
        <v>15</v>
      </c>
      <c r="C315" s="52" t="s">
        <v>257</v>
      </c>
      <c r="D315" s="52" t="s">
        <v>19</v>
      </c>
      <c r="E315" s="52" t="s">
        <v>20</v>
      </c>
      <c r="F315" s="52" t="s">
        <v>21</v>
      </c>
      <c r="G315" s="52" t="s">
        <v>658</v>
      </c>
      <c r="H315" s="47">
        <v>858000</v>
      </c>
      <c r="I315" s="52" t="s">
        <v>86</v>
      </c>
      <c r="J315" s="29" t="s">
        <v>76</v>
      </c>
      <c r="K315" s="108" t="s">
        <v>659</v>
      </c>
      <c r="L315" s="169"/>
      <c r="M315" s="181"/>
      <c r="N315" s="31">
        <v>1</v>
      </c>
      <c r="O315" s="31">
        <v>1</v>
      </c>
      <c r="P315" s="73">
        <v>11</v>
      </c>
      <c r="Q315" s="74" t="s">
        <v>79</v>
      </c>
      <c r="R315" s="74" t="s">
        <v>80</v>
      </c>
      <c r="S315" s="81" t="s">
        <v>1</v>
      </c>
      <c r="T315" s="182"/>
      <c r="U315" s="183"/>
      <c r="V315" s="31" t="s">
        <v>76</v>
      </c>
      <c r="W315" s="31" t="s">
        <v>81</v>
      </c>
      <c r="X315" s="77" t="s">
        <v>82</v>
      </c>
      <c r="Y315" s="32" t="s">
        <v>83</v>
      </c>
      <c r="Z315" s="33" t="s">
        <v>15</v>
      </c>
      <c r="AA315" s="30" t="s">
        <v>84</v>
      </c>
      <c r="AB315" s="78" t="s">
        <v>85</v>
      </c>
      <c r="AC315" s="31" t="s">
        <v>76</v>
      </c>
      <c r="AD315" s="31" t="s">
        <v>86</v>
      </c>
      <c r="AE315" s="79" t="s">
        <v>87</v>
      </c>
      <c r="AF315" s="79" t="s">
        <v>88</v>
      </c>
      <c r="AG315" s="79" t="s">
        <v>89</v>
      </c>
      <c r="AH315" s="79" t="s">
        <v>90</v>
      </c>
      <c r="AI315" s="79" t="s">
        <v>90</v>
      </c>
      <c r="AJ315" s="79" t="s">
        <v>90</v>
      </c>
    </row>
    <row r="316" spans="1:16381" s="41" customFormat="1" ht="36" customHeight="1">
      <c r="A316" s="53"/>
      <c r="B316" s="28" t="s">
        <v>3</v>
      </c>
      <c r="C316" s="52" t="s">
        <v>142</v>
      </c>
      <c r="D316" s="52" t="s">
        <v>72</v>
      </c>
      <c r="E316" s="52" t="s">
        <v>4</v>
      </c>
      <c r="F316" s="52" t="s">
        <v>6</v>
      </c>
      <c r="G316" s="52" t="s">
        <v>684</v>
      </c>
      <c r="H316" s="47">
        <v>8000000</v>
      </c>
      <c r="I316" s="52" t="s">
        <v>76</v>
      </c>
      <c r="J316" s="29" t="s">
        <v>430</v>
      </c>
      <c r="K316" s="71" t="s">
        <v>173</v>
      </c>
      <c r="L316" s="72" t="s">
        <v>78</v>
      </c>
      <c r="M316" s="52" t="str">
        <f>G316</f>
        <v>Amparar los gastos derivados de las intervenciones de infraestructura de carácter urgente requeridas en la piscina del campus Calle 72 de la Universidad Pedagógica Nacional.</v>
      </c>
      <c r="N316" s="31">
        <v>1</v>
      </c>
      <c r="O316" s="31">
        <v>1</v>
      </c>
      <c r="P316" s="73">
        <v>11</v>
      </c>
      <c r="Q316" s="74" t="s">
        <v>79</v>
      </c>
      <c r="R316" s="74" t="s">
        <v>80</v>
      </c>
      <c r="S316" s="81" t="s">
        <v>5</v>
      </c>
      <c r="T316" s="75">
        <f t="shared" ref="T316:T325" si="29">H316</f>
        <v>8000000</v>
      </c>
      <c r="U316" s="76">
        <f t="shared" ref="U316:U325" si="30">T316</f>
        <v>8000000</v>
      </c>
      <c r="V316" s="31" t="s">
        <v>76</v>
      </c>
      <c r="W316" s="31" t="s">
        <v>81</v>
      </c>
      <c r="X316" s="77" t="s">
        <v>82</v>
      </c>
      <c r="Y316" s="32" t="s">
        <v>83</v>
      </c>
      <c r="Z316" s="33" t="s">
        <v>3</v>
      </c>
      <c r="AA316" s="30" t="s">
        <v>84</v>
      </c>
      <c r="AB316" s="78" t="s">
        <v>85</v>
      </c>
      <c r="AC316" s="31" t="s">
        <v>76</v>
      </c>
      <c r="AD316" s="31" t="s">
        <v>86</v>
      </c>
      <c r="AE316" s="79" t="s">
        <v>87</v>
      </c>
      <c r="AF316" s="79" t="s">
        <v>88</v>
      </c>
      <c r="AG316" s="79" t="s">
        <v>89</v>
      </c>
      <c r="AH316" s="79" t="s">
        <v>90</v>
      </c>
      <c r="AI316" s="79" t="s">
        <v>90</v>
      </c>
      <c r="AJ316" s="79" t="s">
        <v>90</v>
      </c>
      <c r="AK316" s="8"/>
      <c r="AL316" s="8"/>
      <c r="AM316" s="8"/>
      <c r="AN316" s="8"/>
      <c r="AO316" s="8"/>
      <c r="AP316" s="8"/>
      <c r="AQ316" s="8"/>
      <c r="AR316" s="8"/>
      <c r="AS316" s="8"/>
      <c r="AT316" s="8"/>
      <c r="AU316" s="8"/>
      <c r="AV316" s="8"/>
      <c r="AW316" s="8"/>
      <c r="AX316" s="8"/>
      <c r="AY316" s="8"/>
      <c r="AZ316" s="8"/>
      <c r="BA316" s="8"/>
      <c r="BB316" s="8"/>
      <c r="BC316" s="8"/>
      <c r="BD316" s="8"/>
      <c r="BE316" s="8"/>
      <c r="BF316" s="8"/>
      <c r="BG316" s="8"/>
      <c r="BH316" s="8"/>
      <c r="BI316" s="8"/>
      <c r="BJ316" s="8"/>
      <c r="BK316" s="8"/>
      <c r="BL316" s="8"/>
      <c r="BM316" s="8"/>
      <c r="BN316" s="8"/>
      <c r="BO316" s="8"/>
      <c r="BP316" s="8"/>
      <c r="BQ316" s="8"/>
      <c r="BR316" s="8"/>
      <c r="BS316" s="8"/>
      <c r="BT316" s="8"/>
      <c r="BU316" s="8"/>
      <c r="BV316" s="8"/>
      <c r="BW316" s="8"/>
      <c r="BX316" s="8"/>
      <c r="BY316" s="8"/>
      <c r="BZ316" s="8"/>
      <c r="CA316" s="8"/>
      <c r="CB316" s="8"/>
      <c r="CC316" s="8"/>
      <c r="CD316" s="8"/>
      <c r="CE316" s="8"/>
      <c r="CF316" s="8"/>
      <c r="CG316" s="8"/>
      <c r="CH316" s="8"/>
      <c r="CI316" s="8"/>
      <c r="CJ316" s="8"/>
      <c r="CK316" s="8"/>
      <c r="CL316" s="8"/>
      <c r="CM316" s="8"/>
      <c r="CN316" s="8"/>
      <c r="CO316" s="8"/>
      <c r="CP316" s="8"/>
      <c r="CQ316" s="8"/>
      <c r="CR316" s="8"/>
      <c r="CS316" s="8"/>
      <c r="CT316" s="8"/>
      <c r="CU316" s="8"/>
      <c r="CV316" s="8"/>
      <c r="CW316" s="8"/>
      <c r="CX316" s="8"/>
      <c r="CY316" s="8"/>
      <c r="CZ316" s="8"/>
      <c r="DA316" s="8"/>
      <c r="DB316" s="8"/>
      <c r="DC316" s="8"/>
      <c r="DD316" s="8"/>
      <c r="DE316" s="8"/>
      <c r="DF316" s="8"/>
      <c r="DG316" s="8"/>
      <c r="DH316" s="8"/>
      <c r="DI316" s="8"/>
      <c r="DJ316" s="8"/>
      <c r="DK316" s="8"/>
      <c r="DL316" s="8"/>
      <c r="DM316" s="8"/>
      <c r="DN316" s="8"/>
      <c r="DO316" s="8"/>
      <c r="DP316" s="8"/>
      <c r="DQ316" s="8"/>
      <c r="DR316" s="8"/>
      <c r="DS316" s="8"/>
      <c r="DT316" s="8"/>
      <c r="DU316" s="8"/>
      <c r="DV316" s="8"/>
      <c r="DW316" s="8"/>
      <c r="DX316" s="8"/>
      <c r="DY316" s="8"/>
      <c r="DZ316" s="8"/>
      <c r="EA316" s="8"/>
      <c r="EB316" s="8"/>
      <c r="EC316" s="8"/>
      <c r="ED316" s="8"/>
      <c r="EE316" s="8"/>
      <c r="EF316" s="8"/>
      <c r="EG316" s="8"/>
      <c r="EH316" s="8"/>
      <c r="EI316" s="8"/>
      <c r="EJ316" s="8"/>
      <c r="EK316" s="8"/>
      <c r="EL316" s="8"/>
      <c r="EM316" s="8"/>
      <c r="EN316" s="8"/>
      <c r="EO316" s="8"/>
      <c r="EP316" s="8"/>
      <c r="EQ316" s="8"/>
      <c r="ER316" s="8"/>
      <c r="ES316" s="8"/>
      <c r="ET316" s="8"/>
      <c r="EU316" s="8"/>
      <c r="EV316" s="8"/>
      <c r="EW316" s="8"/>
      <c r="EX316" s="8"/>
      <c r="EY316" s="8"/>
      <c r="EZ316" s="8"/>
      <c r="FA316" s="8"/>
      <c r="FB316" s="8"/>
      <c r="FC316" s="8"/>
      <c r="FD316" s="8"/>
      <c r="FE316" s="8"/>
      <c r="FF316" s="8"/>
      <c r="FG316" s="8"/>
      <c r="FH316" s="8"/>
      <c r="FI316" s="8"/>
      <c r="FJ316" s="8"/>
      <c r="FK316" s="8"/>
      <c r="FL316" s="8"/>
      <c r="FM316" s="8"/>
      <c r="FN316" s="8"/>
      <c r="FO316" s="8"/>
      <c r="FP316" s="8"/>
      <c r="FQ316" s="8"/>
      <c r="FR316" s="8"/>
      <c r="FS316" s="8"/>
      <c r="FT316" s="8"/>
      <c r="FU316" s="8"/>
      <c r="FV316" s="8"/>
      <c r="FW316" s="8"/>
      <c r="FX316" s="8"/>
      <c r="FY316" s="8"/>
      <c r="FZ316" s="8"/>
      <c r="GA316" s="8"/>
      <c r="GB316" s="8"/>
      <c r="GC316" s="8"/>
      <c r="GD316" s="8"/>
      <c r="GE316" s="8"/>
      <c r="GF316" s="8"/>
      <c r="GG316" s="8"/>
      <c r="GH316" s="8"/>
      <c r="GI316" s="8"/>
      <c r="GJ316" s="8"/>
      <c r="GK316" s="8"/>
      <c r="GL316" s="8"/>
      <c r="GM316" s="8"/>
      <c r="GN316" s="8"/>
      <c r="GO316" s="8"/>
      <c r="GP316" s="8"/>
      <c r="GQ316" s="8"/>
      <c r="GR316" s="8"/>
      <c r="GS316" s="8"/>
      <c r="GT316" s="8"/>
      <c r="GU316" s="8"/>
      <c r="GV316" s="8"/>
      <c r="GW316" s="8"/>
      <c r="GX316" s="8"/>
      <c r="GY316" s="8"/>
      <c r="GZ316" s="8"/>
      <c r="HA316" s="8"/>
      <c r="HB316" s="8"/>
      <c r="HC316" s="8"/>
      <c r="HD316" s="8"/>
      <c r="HE316" s="8"/>
      <c r="HF316" s="8"/>
      <c r="HG316" s="8"/>
      <c r="HH316" s="8"/>
      <c r="HI316" s="8"/>
      <c r="HJ316" s="8"/>
      <c r="HK316" s="8"/>
      <c r="HL316" s="8"/>
      <c r="HM316" s="8"/>
      <c r="HN316" s="8"/>
      <c r="HO316" s="8"/>
      <c r="HP316" s="8"/>
      <c r="HQ316" s="8"/>
      <c r="HR316" s="8"/>
      <c r="HS316" s="8"/>
      <c r="HT316" s="8"/>
      <c r="HU316" s="8"/>
      <c r="HV316" s="8"/>
      <c r="HW316" s="8"/>
      <c r="HX316" s="8"/>
      <c r="HY316" s="8"/>
      <c r="HZ316" s="8"/>
      <c r="IA316" s="8"/>
      <c r="IB316" s="8"/>
      <c r="IC316" s="8"/>
      <c r="ID316" s="8"/>
      <c r="IE316" s="8"/>
      <c r="IF316" s="8"/>
      <c r="IG316" s="8"/>
      <c r="IH316" s="8"/>
      <c r="II316" s="8"/>
      <c r="IJ316" s="8"/>
      <c r="IK316" s="8"/>
      <c r="IL316" s="8"/>
      <c r="IM316" s="8"/>
      <c r="IN316" s="8"/>
      <c r="IO316" s="8"/>
      <c r="IP316" s="8"/>
      <c r="IQ316" s="8"/>
      <c r="IR316" s="8"/>
      <c r="IS316" s="8"/>
      <c r="IT316" s="8"/>
      <c r="IU316" s="8"/>
      <c r="IV316" s="8"/>
      <c r="IW316" s="8"/>
      <c r="IX316" s="8"/>
      <c r="IY316" s="8"/>
      <c r="IZ316" s="8"/>
      <c r="JA316" s="8"/>
      <c r="JB316" s="8"/>
      <c r="JC316" s="8"/>
      <c r="JD316" s="8"/>
      <c r="JE316" s="8"/>
      <c r="JF316" s="8"/>
      <c r="JG316" s="8"/>
      <c r="JH316" s="8"/>
      <c r="JI316" s="8"/>
      <c r="JJ316" s="8"/>
      <c r="JK316" s="8"/>
      <c r="JL316" s="8"/>
      <c r="JM316" s="8"/>
      <c r="JN316" s="8"/>
      <c r="JO316" s="8"/>
      <c r="JP316" s="8"/>
      <c r="JQ316" s="8"/>
      <c r="JR316" s="8"/>
      <c r="JS316" s="8"/>
      <c r="JT316" s="8"/>
      <c r="JU316" s="8"/>
      <c r="JV316" s="8"/>
      <c r="JW316" s="8"/>
      <c r="JX316" s="8"/>
      <c r="JY316" s="8"/>
      <c r="JZ316" s="8"/>
      <c r="KA316" s="8"/>
      <c r="KB316" s="8"/>
      <c r="KC316" s="8"/>
      <c r="KD316" s="8"/>
      <c r="KE316" s="8"/>
      <c r="KF316" s="8"/>
      <c r="KG316" s="8"/>
      <c r="KH316" s="8"/>
      <c r="KI316" s="8"/>
      <c r="KJ316" s="8"/>
      <c r="KK316" s="8"/>
      <c r="KL316" s="8"/>
      <c r="KM316" s="8"/>
      <c r="KN316" s="8"/>
      <c r="KO316" s="8"/>
      <c r="KP316" s="8"/>
      <c r="KQ316" s="8"/>
      <c r="KR316" s="8"/>
      <c r="KS316" s="8"/>
      <c r="KT316" s="8"/>
      <c r="KU316" s="8"/>
      <c r="KV316" s="8"/>
      <c r="KW316" s="8"/>
      <c r="KX316" s="8"/>
      <c r="KY316" s="8"/>
      <c r="KZ316" s="8"/>
      <c r="LA316" s="8"/>
      <c r="LB316" s="8"/>
      <c r="LC316" s="8"/>
      <c r="LD316" s="8"/>
      <c r="LE316" s="8"/>
      <c r="LF316" s="8"/>
      <c r="LG316" s="8"/>
      <c r="LH316" s="8"/>
      <c r="LI316" s="8"/>
      <c r="LJ316" s="8"/>
      <c r="LK316" s="8"/>
      <c r="LL316" s="8"/>
      <c r="LM316" s="8"/>
      <c r="LN316" s="8"/>
      <c r="LO316" s="8"/>
      <c r="LP316" s="8"/>
      <c r="LQ316" s="8"/>
      <c r="LR316" s="8"/>
      <c r="LS316" s="8"/>
      <c r="LT316" s="8"/>
      <c r="LU316" s="8"/>
      <c r="LV316" s="8"/>
      <c r="LW316" s="8"/>
      <c r="LX316" s="8"/>
      <c r="LY316" s="8"/>
      <c r="LZ316" s="8"/>
      <c r="MA316" s="8"/>
      <c r="MB316" s="8"/>
      <c r="MC316" s="8"/>
      <c r="MD316" s="8"/>
      <c r="ME316" s="8"/>
      <c r="MF316" s="8"/>
      <c r="MG316" s="8"/>
      <c r="MH316" s="8"/>
      <c r="MI316" s="8"/>
      <c r="MJ316" s="8"/>
      <c r="MK316" s="8"/>
      <c r="ML316" s="8"/>
      <c r="MM316" s="8"/>
      <c r="MN316" s="8"/>
      <c r="MO316" s="8"/>
      <c r="MP316" s="8"/>
      <c r="MQ316" s="8"/>
      <c r="MR316" s="8"/>
      <c r="MS316" s="8"/>
      <c r="MT316" s="8"/>
      <c r="MU316" s="8"/>
      <c r="MV316" s="8"/>
      <c r="MW316" s="8"/>
      <c r="MX316" s="8"/>
      <c r="MY316" s="8"/>
      <c r="MZ316" s="8"/>
      <c r="NA316" s="8"/>
      <c r="NB316" s="8"/>
      <c r="NC316" s="8"/>
      <c r="ND316" s="8"/>
      <c r="NE316" s="8"/>
      <c r="NF316" s="8"/>
      <c r="NG316" s="8"/>
      <c r="NH316" s="8"/>
      <c r="NI316" s="8"/>
      <c r="NJ316" s="8"/>
      <c r="NK316" s="8"/>
      <c r="NL316" s="8"/>
      <c r="NM316" s="8"/>
      <c r="NN316" s="8"/>
      <c r="NO316" s="8"/>
      <c r="NP316" s="8"/>
      <c r="NQ316" s="8"/>
      <c r="NR316" s="8"/>
      <c r="NS316" s="8"/>
      <c r="NT316" s="8"/>
      <c r="NU316" s="8"/>
      <c r="NV316" s="8"/>
      <c r="NW316" s="8"/>
      <c r="NX316" s="8"/>
      <c r="NY316" s="8"/>
      <c r="NZ316" s="8"/>
      <c r="OA316" s="8"/>
      <c r="OB316" s="8"/>
      <c r="OC316" s="8"/>
      <c r="OD316" s="8"/>
      <c r="OE316" s="8"/>
      <c r="OF316" s="8"/>
      <c r="OG316" s="8"/>
      <c r="OH316" s="8"/>
      <c r="OI316" s="8"/>
      <c r="OJ316" s="8"/>
      <c r="OK316" s="8"/>
      <c r="OL316" s="8"/>
      <c r="OM316" s="8"/>
      <c r="ON316" s="8"/>
      <c r="OO316" s="8"/>
      <c r="OP316" s="8"/>
      <c r="OQ316" s="8"/>
      <c r="OR316" s="8"/>
      <c r="OS316" s="8"/>
      <c r="OT316" s="8"/>
      <c r="OU316" s="8"/>
      <c r="OV316" s="8"/>
      <c r="OW316" s="8"/>
      <c r="OX316" s="8"/>
      <c r="OY316" s="8"/>
      <c r="OZ316" s="8"/>
      <c r="PA316" s="8"/>
      <c r="PB316" s="8"/>
      <c r="PC316" s="8"/>
      <c r="PD316" s="8"/>
      <c r="PE316" s="8"/>
      <c r="PF316" s="8"/>
      <c r="PG316" s="8"/>
      <c r="PH316" s="8"/>
      <c r="PI316" s="8"/>
      <c r="PJ316" s="8"/>
      <c r="PK316" s="8"/>
      <c r="PL316" s="8"/>
      <c r="PM316" s="8"/>
      <c r="PN316" s="8"/>
      <c r="PO316" s="8"/>
      <c r="PP316" s="8"/>
      <c r="PQ316" s="8"/>
      <c r="PR316" s="8"/>
      <c r="PS316" s="8"/>
      <c r="PT316" s="8"/>
      <c r="PU316" s="8"/>
      <c r="PV316" s="8"/>
      <c r="PW316" s="8"/>
      <c r="PX316" s="8"/>
      <c r="PY316" s="8"/>
      <c r="PZ316" s="8"/>
      <c r="QA316" s="8"/>
      <c r="QB316" s="8"/>
      <c r="QC316" s="8"/>
      <c r="QD316" s="8"/>
      <c r="QE316" s="8"/>
      <c r="QF316" s="8"/>
      <c r="QG316" s="8"/>
      <c r="QH316" s="8"/>
      <c r="QI316" s="8"/>
      <c r="QJ316" s="8"/>
      <c r="QK316" s="8"/>
      <c r="QL316" s="8"/>
      <c r="QM316" s="8"/>
      <c r="QN316" s="8"/>
      <c r="QO316" s="8"/>
      <c r="QP316" s="8"/>
      <c r="QQ316" s="8"/>
      <c r="QR316" s="8"/>
      <c r="QS316" s="8"/>
      <c r="QT316" s="8"/>
      <c r="QU316" s="8"/>
      <c r="QV316" s="8"/>
      <c r="QW316" s="8"/>
      <c r="QX316" s="8"/>
      <c r="QY316" s="8"/>
      <c r="QZ316" s="8"/>
      <c r="RA316" s="8"/>
      <c r="RB316" s="8"/>
      <c r="RC316" s="8"/>
      <c r="RD316" s="8"/>
      <c r="RE316" s="8"/>
      <c r="RF316" s="8"/>
      <c r="RG316" s="8"/>
      <c r="RH316" s="8"/>
      <c r="RI316" s="8"/>
      <c r="RJ316" s="8"/>
      <c r="RK316" s="8"/>
      <c r="RL316" s="8"/>
      <c r="RM316" s="8"/>
      <c r="RN316" s="8"/>
      <c r="RO316" s="8"/>
      <c r="RP316" s="8"/>
      <c r="RQ316" s="8"/>
      <c r="RR316" s="8"/>
      <c r="RS316" s="8"/>
      <c r="RT316" s="8"/>
      <c r="RU316" s="8"/>
      <c r="RV316" s="8"/>
      <c r="RW316" s="8"/>
      <c r="RX316" s="8"/>
      <c r="RY316" s="8"/>
      <c r="RZ316" s="8"/>
      <c r="SA316" s="8"/>
      <c r="SB316" s="8"/>
      <c r="SC316" s="8"/>
      <c r="SD316" s="8"/>
      <c r="SE316" s="8"/>
      <c r="SF316" s="8"/>
      <c r="SG316" s="8"/>
      <c r="SH316" s="8"/>
      <c r="SI316" s="8"/>
      <c r="SJ316" s="8"/>
      <c r="SK316" s="8"/>
      <c r="SL316" s="8"/>
      <c r="SM316" s="8"/>
      <c r="SN316" s="8"/>
      <c r="SO316" s="8"/>
      <c r="SP316" s="8"/>
      <c r="SQ316" s="8"/>
      <c r="SR316" s="8"/>
      <c r="SS316" s="8"/>
      <c r="ST316" s="8"/>
      <c r="SU316" s="8"/>
      <c r="SV316" s="8"/>
      <c r="SW316" s="8"/>
      <c r="SX316" s="8"/>
      <c r="SY316" s="8"/>
      <c r="SZ316" s="8"/>
      <c r="TA316" s="8"/>
      <c r="TB316" s="8"/>
      <c r="TC316" s="8"/>
      <c r="TD316" s="8"/>
      <c r="TE316" s="8"/>
      <c r="TF316" s="8"/>
      <c r="TG316" s="8"/>
      <c r="TH316" s="8"/>
      <c r="TI316" s="8"/>
      <c r="TJ316" s="8"/>
      <c r="TK316" s="8"/>
      <c r="TL316" s="8"/>
      <c r="TM316" s="8"/>
      <c r="TN316" s="8"/>
      <c r="TO316" s="8"/>
      <c r="TP316" s="8"/>
      <c r="TQ316" s="8"/>
      <c r="TR316" s="8"/>
      <c r="TS316" s="8"/>
      <c r="TT316" s="8"/>
      <c r="TU316" s="8"/>
      <c r="TV316" s="8"/>
      <c r="TW316" s="8"/>
      <c r="TX316" s="8"/>
      <c r="TY316" s="8"/>
      <c r="TZ316" s="8"/>
      <c r="UA316" s="8"/>
      <c r="UB316" s="8"/>
      <c r="UC316" s="8"/>
      <c r="UD316" s="8"/>
      <c r="UE316" s="8"/>
      <c r="UF316" s="8"/>
      <c r="UG316" s="8"/>
      <c r="UH316" s="8"/>
      <c r="UI316" s="8"/>
      <c r="UJ316" s="8"/>
      <c r="UK316" s="8"/>
      <c r="UL316" s="8"/>
      <c r="UM316" s="8"/>
      <c r="UN316" s="8"/>
      <c r="UO316" s="8"/>
      <c r="UP316" s="8"/>
      <c r="UQ316" s="8"/>
      <c r="UR316" s="8"/>
      <c r="US316" s="8"/>
      <c r="UT316" s="8"/>
      <c r="UU316" s="8"/>
      <c r="UV316" s="8"/>
      <c r="UW316" s="8"/>
      <c r="UX316" s="8"/>
      <c r="UY316" s="8"/>
      <c r="UZ316" s="8"/>
      <c r="VA316" s="8"/>
      <c r="VB316" s="8"/>
      <c r="VC316" s="8"/>
      <c r="VD316" s="8"/>
      <c r="VE316" s="8"/>
      <c r="VF316" s="8"/>
      <c r="VG316" s="8"/>
      <c r="VH316" s="8"/>
      <c r="VI316" s="8"/>
      <c r="VJ316" s="8"/>
      <c r="VK316" s="8"/>
      <c r="VL316" s="8"/>
      <c r="VM316" s="8"/>
      <c r="VN316" s="8"/>
      <c r="VO316" s="8"/>
      <c r="VP316" s="8"/>
      <c r="VQ316" s="8"/>
      <c r="VR316" s="8"/>
      <c r="VS316" s="8"/>
      <c r="VT316" s="8"/>
      <c r="VU316" s="8"/>
      <c r="VV316" s="8"/>
      <c r="VW316" s="8"/>
      <c r="VX316" s="8"/>
      <c r="VY316" s="8"/>
      <c r="VZ316" s="8"/>
      <c r="WA316" s="8"/>
      <c r="WB316" s="8"/>
      <c r="WC316" s="8"/>
      <c r="WD316" s="8"/>
      <c r="WE316" s="8"/>
      <c r="WF316" s="8"/>
      <c r="WG316" s="8"/>
      <c r="WH316" s="8"/>
      <c r="WI316" s="8"/>
      <c r="WJ316" s="8"/>
      <c r="WK316" s="8"/>
      <c r="WL316" s="8"/>
      <c r="WM316" s="8"/>
      <c r="WN316" s="8"/>
      <c r="WO316" s="8"/>
      <c r="WP316" s="8"/>
      <c r="WQ316" s="8"/>
      <c r="WR316" s="8"/>
      <c r="WS316" s="8"/>
      <c r="WT316" s="8"/>
      <c r="WU316" s="8"/>
      <c r="WV316" s="8"/>
      <c r="WW316" s="8"/>
      <c r="WX316" s="8"/>
      <c r="WY316" s="8"/>
      <c r="WZ316" s="8"/>
      <c r="XA316" s="8"/>
      <c r="XB316" s="8"/>
      <c r="XC316" s="8"/>
      <c r="XD316" s="8"/>
      <c r="XE316" s="8"/>
      <c r="XF316" s="8"/>
      <c r="XG316" s="8"/>
      <c r="XH316" s="8"/>
      <c r="XI316" s="8"/>
      <c r="XJ316" s="8"/>
      <c r="XK316" s="8"/>
      <c r="XL316" s="8"/>
      <c r="XM316" s="8"/>
      <c r="XN316" s="8"/>
      <c r="XO316" s="8"/>
      <c r="XP316" s="8"/>
      <c r="XQ316" s="8"/>
      <c r="XR316" s="8"/>
      <c r="XS316" s="8"/>
      <c r="XT316" s="8"/>
      <c r="XU316" s="8"/>
      <c r="XV316" s="8"/>
      <c r="XW316" s="8"/>
      <c r="XX316" s="8"/>
      <c r="XY316" s="8"/>
      <c r="XZ316" s="8"/>
      <c r="YA316" s="8"/>
      <c r="YB316" s="8"/>
      <c r="YC316" s="8"/>
      <c r="YD316" s="8"/>
      <c r="YE316" s="8"/>
      <c r="YF316" s="8"/>
      <c r="YG316" s="8"/>
      <c r="YH316" s="8"/>
      <c r="YI316" s="8"/>
      <c r="YJ316" s="8"/>
      <c r="YK316" s="8"/>
      <c r="YL316" s="8"/>
      <c r="YM316" s="8"/>
      <c r="YN316" s="8"/>
      <c r="YO316" s="8"/>
      <c r="YP316" s="8"/>
      <c r="YQ316" s="8"/>
      <c r="YR316" s="8"/>
      <c r="YS316" s="8"/>
      <c r="YT316" s="8"/>
      <c r="YU316" s="8"/>
      <c r="YV316" s="8"/>
      <c r="YW316" s="8"/>
      <c r="YX316" s="8"/>
      <c r="YY316" s="8"/>
      <c r="YZ316" s="8"/>
      <c r="ZA316" s="8"/>
      <c r="ZB316" s="8"/>
      <c r="ZC316" s="8"/>
      <c r="ZD316" s="8"/>
      <c r="ZE316" s="8"/>
      <c r="ZF316" s="8"/>
      <c r="ZG316" s="8"/>
      <c r="ZH316" s="8"/>
      <c r="ZI316" s="8"/>
      <c r="ZJ316" s="8"/>
      <c r="ZK316" s="8"/>
      <c r="ZL316" s="8"/>
      <c r="ZM316" s="8"/>
      <c r="ZN316" s="8"/>
      <c r="ZO316" s="8"/>
      <c r="ZP316" s="8"/>
      <c r="ZQ316" s="8"/>
      <c r="ZR316" s="8"/>
      <c r="ZS316" s="8"/>
      <c r="ZT316" s="8"/>
      <c r="ZU316" s="8"/>
      <c r="ZV316" s="8"/>
      <c r="ZW316" s="8"/>
      <c r="ZX316" s="8"/>
      <c r="ZY316" s="8"/>
      <c r="ZZ316" s="8"/>
      <c r="AAA316" s="8"/>
      <c r="AAB316" s="8"/>
      <c r="AAC316" s="8"/>
      <c r="AAD316" s="8"/>
      <c r="AAE316" s="8"/>
      <c r="AAF316" s="8"/>
      <c r="AAG316" s="8"/>
      <c r="AAH316" s="8"/>
      <c r="AAI316" s="8"/>
      <c r="AAJ316" s="8"/>
      <c r="AAK316" s="8"/>
      <c r="AAL316" s="8"/>
      <c r="AAM316" s="8"/>
      <c r="AAN316" s="8"/>
      <c r="AAO316" s="8"/>
      <c r="AAP316" s="8"/>
      <c r="AAQ316" s="8"/>
      <c r="AAR316" s="8"/>
      <c r="AAS316" s="8"/>
      <c r="AAT316" s="8"/>
      <c r="AAU316" s="8"/>
      <c r="AAV316" s="8"/>
      <c r="AAW316" s="8"/>
      <c r="AAX316" s="8"/>
      <c r="AAY316" s="8"/>
      <c r="AAZ316" s="8"/>
      <c r="ABA316" s="8"/>
      <c r="ABB316" s="8"/>
      <c r="ABC316" s="8"/>
      <c r="ABD316" s="8"/>
      <c r="ABE316" s="8"/>
      <c r="ABF316" s="8"/>
      <c r="ABG316" s="8"/>
      <c r="ABH316" s="8"/>
      <c r="ABI316" s="8"/>
      <c r="ABJ316" s="8"/>
      <c r="ABK316" s="8"/>
      <c r="ABL316" s="8"/>
      <c r="ABM316" s="8"/>
      <c r="ABN316" s="8"/>
      <c r="ABO316" s="8"/>
      <c r="ABP316" s="8"/>
      <c r="ABQ316" s="8"/>
      <c r="ABR316" s="8"/>
      <c r="ABS316" s="8"/>
      <c r="ABT316" s="8"/>
      <c r="ABU316" s="8"/>
      <c r="ABV316" s="8"/>
      <c r="ABW316" s="8"/>
      <c r="ABX316" s="8"/>
      <c r="ABY316" s="8"/>
      <c r="ABZ316" s="8"/>
      <c r="ACA316" s="8"/>
      <c r="ACB316" s="8"/>
      <c r="ACC316" s="8"/>
      <c r="ACD316" s="8"/>
      <c r="ACE316" s="8"/>
      <c r="ACF316" s="8"/>
      <c r="ACG316" s="8"/>
      <c r="ACH316" s="8"/>
      <c r="ACI316" s="8"/>
      <c r="ACJ316" s="8"/>
      <c r="ACK316" s="8"/>
      <c r="ACL316" s="8"/>
      <c r="ACM316" s="8"/>
      <c r="ACN316" s="8"/>
      <c r="ACO316" s="8"/>
      <c r="ACP316" s="8"/>
      <c r="ACQ316" s="8"/>
      <c r="ACR316" s="8"/>
      <c r="ACS316" s="8"/>
      <c r="ACT316" s="8"/>
      <c r="ACU316" s="8"/>
      <c r="ACV316" s="8"/>
      <c r="ACW316" s="8"/>
      <c r="ACX316" s="8"/>
      <c r="ACY316" s="8"/>
      <c r="ACZ316" s="8"/>
      <c r="ADA316" s="8"/>
      <c r="ADB316" s="8"/>
      <c r="ADC316" s="8"/>
      <c r="ADD316" s="8"/>
      <c r="ADE316" s="8"/>
      <c r="ADF316" s="8"/>
      <c r="ADG316" s="8"/>
      <c r="ADH316" s="8"/>
      <c r="ADI316" s="8"/>
      <c r="ADJ316" s="8"/>
      <c r="ADK316" s="8"/>
      <c r="ADL316" s="8"/>
      <c r="ADM316" s="8"/>
      <c r="ADN316" s="8"/>
      <c r="ADO316" s="8"/>
      <c r="ADP316" s="8"/>
      <c r="ADQ316" s="8"/>
      <c r="ADR316" s="8"/>
      <c r="ADS316" s="8"/>
      <c r="ADT316" s="8"/>
      <c r="ADU316" s="8"/>
      <c r="ADV316" s="8"/>
      <c r="ADW316" s="8"/>
      <c r="ADX316" s="8"/>
      <c r="ADY316" s="8"/>
      <c r="ADZ316" s="8"/>
      <c r="AEA316" s="8"/>
      <c r="AEB316" s="8"/>
      <c r="AEC316" s="8"/>
      <c r="AED316" s="8"/>
      <c r="AEE316" s="8"/>
      <c r="AEF316" s="8"/>
      <c r="AEG316" s="8"/>
      <c r="AEH316" s="8"/>
      <c r="AEI316" s="8"/>
      <c r="AEJ316" s="8"/>
      <c r="AEK316" s="8"/>
      <c r="AEL316" s="8"/>
      <c r="AEM316" s="8"/>
      <c r="AEN316" s="8"/>
      <c r="AEO316" s="8"/>
      <c r="AEP316" s="8"/>
      <c r="AEQ316" s="8"/>
      <c r="AER316" s="8"/>
      <c r="AES316" s="8"/>
      <c r="AET316" s="8"/>
      <c r="AEU316" s="8"/>
      <c r="AEV316" s="8"/>
      <c r="AEW316" s="8"/>
      <c r="AEX316" s="8"/>
      <c r="AEY316" s="8"/>
      <c r="AEZ316" s="8"/>
      <c r="AFA316" s="8"/>
      <c r="AFB316" s="8"/>
      <c r="AFC316" s="8"/>
      <c r="AFD316" s="8"/>
      <c r="AFE316" s="8"/>
      <c r="AFF316" s="8"/>
      <c r="AFG316" s="8"/>
      <c r="AFH316" s="8"/>
      <c r="AFI316" s="8"/>
      <c r="AFJ316" s="8"/>
      <c r="AFK316" s="8"/>
      <c r="AFL316" s="8"/>
      <c r="AFM316" s="8"/>
      <c r="AFN316" s="8"/>
      <c r="AFO316" s="8"/>
      <c r="AFP316" s="8"/>
      <c r="AFQ316" s="8"/>
      <c r="AFR316" s="8"/>
      <c r="AFS316" s="8"/>
      <c r="AFT316" s="8"/>
      <c r="AFU316" s="8"/>
      <c r="AFV316" s="8"/>
      <c r="AFW316" s="8"/>
      <c r="AFX316" s="8"/>
      <c r="AFY316" s="8"/>
      <c r="AFZ316" s="8"/>
      <c r="AGA316" s="8"/>
      <c r="AGB316" s="8"/>
      <c r="AGC316" s="8"/>
      <c r="AGD316" s="8"/>
      <c r="AGE316" s="8"/>
      <c r="AGF316" s="8"/>
      <c r="AGG316" s="8"/>
      <c r="AGH316" s="8"/>
      <c r="AGI316" s="8"/>
      <c r="AGJ316" s="8"/>
      <c r="AGK316" s="8"/>
      <c r="AGL316" s="8"/>
      <c r="AGM316" s="8"/>
      <c r="AGN316" s="8"/>
      <c r="AGO316" s="8"/>
      <c r="AGP316" s="8"/>
      <c r="AGQ316" s="8"/>
      <c r="AGR316" s="8"/>
      <c r="AGS316" s="8"/>
      <c r="AGT316" s="8"/>
      <c r="AGU316" s="8"/>
      <c r="AGV316" s="8"/>
      <c r="AGW316" s="8"/>
      <c r="AGX316" s="8"/>
      <c r="AGY316" s="8"/>
      <c r="AGZ316" s="8"/>
      <c r="AHA316" s="8"/>
      <c r="AHB316" s="8"/>
      <c r="AHC316" s="8"/>
      <c r="AHD316" s="8"/>
      <c r="AHE316" s="8"/>
      <c r="AHF316" s="8"/>
      <c r="AHG316" s="8"/>
      <c r="AHH316" s="8"/>
      <c r="AHI316" s="8"/>
      <c r="AHJ316" s="8"/>
      <c r="AHK316" s="8"/>
      <c r="AHL316" s="8"/>
      <c r="AHM316" s="8"/>
      <c r="AHN316" s="8"/>
      <c r="AHO316" s="8"/>
      <c r="AHP316" s="8"/>
      <c r="AHQ316" s="8"/>
      <c r="AHR316" s="8"/>
      <c r="AHS316" s="8"/>
      <c r="AHT316" s="8"/>
      <c r="AHU316" s="8"/>
      <c r="AHV316" s="8"/>
      <c r="AHW316" s="8"/>
      <c r="AHX316" s="8"/>
      <c r="AHY316" s="8"/>
      <c r="AHZ316" s="8"/>
      <c r="AIA316" s="8"/>
      <c r="AIB316" s="8"/>
      <c r="AIC316" s="8"/>
      <c r="AID316" s="8"/>
      <c r="AIE316" s="8"/>
      <c r="AIF316" s="8"/>
      <c r="AIG316" s="8"/>
      <c r="AIH316" s="8"/>
      <c r="AII316" s="8"/>
      <c r="AIJ316" s="8"/>
      <c r="AIK316" s="8"/>
      <c r="AIL316" s="8"/>
      <c r="AIM316" s="8"/>
      <c r="AIN316" s="8"/>
      <c r="AIO316" s="8"/>
      <c r="AIP316" s="8"/>
      <c r="AIQ316" s="8"/>
      <c r="AIR316" s="8"/>
      <c r="AIS316" s="8"/>
      <c r="AIT316" s="8"/>
      <c r="AIU316" s="8"/>
      <c r="AIV316" s="8"/>
      <c r="AIW316" s="8"/>
      <c r="AIX316" s="8"/>
      <c r="AIY316" s="8"/>
      <c r="AIZ316" s="8"/>
      <c r="AJA316" s="8"/>
      <c r="AJB316" s="8"/>
      <c r="AJC316" s="8"/>
      <c r="AJD316" s="8"/>
      <c r="AJE316" s="8"/>
      <c r="AJF316" s="8"/>
      <c r="AJG316" s="8"/>
      <c r="AJH316" s="8"/>
      <c r="AJI316" s="8"/>
      <c r="AJJ316" s="8"/>
      <c r="AJK316" s="8"/>
      <c r="AJL316" s="8"/>
      <c r="AJM316" s="8"/>
      <c r="AJN316" s="8"/>
      <c r="AJO316" s="8"/>
      <c r="AJP316" s="8"/>
      <c r="AJQ316" s="8"/>
      <c r="AJR316" s="8"/>
      <c r="AJS316" s="8"/>
      <c r="AJT316" s="8"/>
      <c r="AJU316" s="8"/>
      <c r="AJV316" s="8"/>
      <c r="AJW316" s="8"/>
      <c r="AJX316" s="8"/>
      <c r="AJY316" s="8"/>
      <c r="AJZ316" s="8"/>
      <c r="AKA316" s="8"/>
      <c r="AKB316" s="8"/>
      <c r="AKC316" s="8"/>
      <c r="AKD316" s="8"/>
      <c r="AKE316" s="8"/>
      <c r="AKF316" s="8"/>
      <c r="AKG316" s="8"/>
      <c r="AKH316" s="8"/>
      <c r="AKI316" s="8"/>
      <c r="AKJ316" s="8"/>
      <c r="AKK316" s="8"/>
      <c r="AKL316" s="8"/>
      <c r="AKM316" s="8"/>
      <c r="AKN316" s="8"/>
      <c r="AKO316" s="8"/>
      <c r="AKP316" s="8"/>
      <c r="AKQ316" s="8"/>
      <c r="AKR316" s="8"/>
      <c r="AKS316" s="8"/>
      <c r="AKT316" s="8"/>
      <c r="AKU316" s="8"/>
      <c r="AKV316" s="8"/>
      <c r="AKW316" s="8"/>
      <c r="AKX316" s="8"/>
      <c r="AKY316" s="8"/>
      <c r="AKZ316" s="8"/>
      <c r="ALA316" s="8"/>
      <c r="ALB316" s="8"/>
      <c r="ALC316" s="8"/>
      <c r="ALD316" s="8"/>
      <c r="ALE316" s="8"/>
      <c r="ALF316" s="8"/>
      <c r="ALG316" s="8"/>
      <c r="ALH316" s="8"/>
      <c r="ALI316" s="8"/>
      <c r="ALJ316" s="8"/>
      <c r="ALK316" s="8"/>
      <c r="ALL316" s="8"/>
      <c r="ALM316" s="8"/>
      <c r="ALN316" s="8"/>
      <c r="ALO316" s="8"/>
      <c r="ALP316" s="8"/>
      <c r="ALQ316" s="8"/>
      <c r="ALR316" s="8"/>
      <c r="ALS316" s="8"/>
      <c r="ALT316" s="8"/>
      <c r="ALU316" s="8"/>
      <c r="ALV316" s="8"/>
      <c r="ALW316" s="8"/>
      <c r="ALX316" s="8"/>
      <c r="ALY316" s="8"/>
      <c r="ALZ316" s="8"/>
      <c r="AMA316" s="8"/>
      <c r="AMB316" s="8"/>
      <c r="AMC316" s="8"/>
      <c r="AMD316" s="8"/>
      <c r="AME316" s="8"/>
      <c r="AMF316" s="8"/>
      <c r="AMG316" s="8"/>
      <c r="AMH316" s="8"/>
      <c r="AMI316" s="8"/>
      <c r="AMJ316" s="8"/>
      <c r="AMK316" s="8"/>
      <c r="AML316" s="8"/>
      <c r="AMM316" s="8"/>
      <c r="AMN316" s="8"/>
      <c r="AMO316" s="8"/>
      <c r="AMP316" s="8"/>
      <c r="AMQ316" s="8"/>
      <c r="AMR316" s="8"/>
      <c r="AMS316" s="8"/>
      <c r="AMT316" s="8"/>
      <c r="AMU316" s="8"/>
      <c r="AMV316" s="8"/>
      <c r="AMW316" s="8"/>
      <c r="AMX316" s="8"/>
      <c r="AMY316" s="8"/>
      <c r="AMZ316" s="8"/>
      <c r="ANA316" s="8"/>
      <c r="ANB316" s="8"/>
      <c r="ANC316" s="8"/>
      <c r="AND316" s="8"/>
      <c r="ANE316" s="8"/>
      <c r="ANF316" s="8"/>
      <c r="ANG316" s="8"/>
      <c r="ANH316" s="8"/>
      <c r="ANI316" s="8"/>
      <c r="ANJ316" s="8"/>
      <c r="ANK316" s="8"/>
      <c r="ANL316" s="8"/>
      <c r="ANM316" s="8"/>
      <c r="ANN316" s="8"/>
      <c r="ANO316" s="8"/>
      <c r="ANP316" s="8"/>
      <c r="ANQ316" s="8"/>
      <c r="ANR316" s="8"/>
      <c r="ANS316" s="8"/>
      <c r="ANT316" s="8"/>
      <c r="ANU316" s="8"/>
      <c r="ANV316" s="8"/>
      <c r="ANW316" s="8"/>
      <c r="ANX316" s="8"/>
      <c r="ANY316" s="8"/>
      <c r="ANZ316" s="8"/>
      <c r="AOA316" s="8"/>
      <c r="AOB316" s="8"/>
      <c r="AOC316" s="8"/>
      <c r="AOD316" s="8"/>
      <c r="AOE316" s="8"/>
      <c r="AOF316" s="8"/>
      <c r="AOG316" s="8"/>
      <c r="AOH316" s="8"/>
      <c r="AOI316" s="8"/>
      <c r="AOJ316" s="8"/>
      <c r="AOK316" s="8"/>
      <c r="AOL316" s="8"/>
      <c r="AOM316" s="8"/>
      <c r="AON316" s="8"/>
      <c r="AOO316" s="8"/>
      <c r="AOP316" s="8"/>
      <c r="AOQ316" s="8"/>
      <c r="AOR316" s="8"/>
      <c r="AOS316" s="8"/>
      <c r="AOT316" s="8"/>
      <c r="AOU316" s="8"/>
      <c r="AOV316" s="8"/>
      <c r="AOW316" s="8"/>
      <c r="AOX316" s="8"/>
      <c r="AOY316" s="8"/>
      <c r="AOZ316" s="8"/>
      <c r="APA316" s="8"/>
      <c r="APB316" s="8"/>
      <c r="APC316" s="8"/>
      <c r="APD316" s="8"/>
      <c r="APE316" s="8"/>
      <c r="APF316" s="8"/>
      <c r="APG316" s="8"/>
      <c r="APH316" s="8"/>
      <c r="API316" s="8"/>
      <c r="APJ316" s="8"/>
      <c r="APK316" s="8"/>
      <c r="APL316" s="8"/>
      <c r="APM316" s="8"/>
      <c r="APN316" s="8"/>
      <c r="APO316" s="8"/>
      <c r="APP316" s="8"/>
      <c r="APQ316" s="8"/>
      <c r="APR316" s="8"/>
      <c r="APS316" s="8"/>
      <c r="APT316" s="8"/>
      <c r="APU316" s="8"/>
      <c r="APV316" s="8"/>
      <c r="APW316" s="8"/>
      <c r="APX316" s="8"/>
      <c r="APY316" s="8"/>
      <c r="APZ316" s="8"/>
      <c r="AQA316" s="8"/>
      <c r="AQB316" s="8"/>
      <c r="AQC316" s="8"/>
      <c r="AQD316" s="8"/>
      <c r="AQE316" s="8"/>
      <c r="AQF316" s="8"/>
      <c r="AQG316" s="8"/>
      <c r="AQH316" s="8"/>
      <c r="AQI316" s="8"/>
      <c r="AQJ316" s="8"/>
      <c r="AQK316" s="8"/>
      <c r="AQL316" s="8"/>
      <c r="AQM316" s="8"/>
      <c r="AQN316" s="8"/>
      <c r="AQO316" s="8"/>
      <c r="AQP316" s="8"/>
      <c r="AQQ316" s="8"/>
      <c r="AQR316" s="8"/>
      <c r="AQS316" s="8"/>
      <c r="AQT316" s="8"/>
      <c r="AQU316" s="8"/>
      <c r="AQV316" s="8"/>
      <c r="AQW316" s="8"/>
      <c r="AQX316" s="8"/>
      <c r="AQY316" s="8"/>
      <c r="AQZ316" s="8"/>
      <c r="ARA316" s="8"/>
      <c r="ARB316" s="8"/>
      <c r="ARC316" s="8"/>
      <c r="ARD316" s="8"/>
      <c r="ARE316" s="8"/>
      <c r="ARF316" s="8"/>
      <c r="ARG316" s="8"/>
      <c r="ARH316" s="8"/>
      <c r="ARI316" s="8"/>
      <c r="ARJ316" s="8"/>
      <c r="ARK316" s="8"/>
      <c r="ARL316" s="8"/>
      <c r="ARM316" s="8"/>
      <c r="ARN316" s="8"/>
      <c r="ARO316" s="8"/>
      <c r="ARP316" s="8"/>
      <c r="ARQ316" s="8"/>
      <c r="ARR316" s="8"/>
      <c r="ARS316" s="8"/>
      <c r="ART316" s="8"/>
      <c r="ARU316" s="8"/>
      <c r="ARV316" s="8"/>
      <c r="ARW316" s="8"/>
      <c r="ARX316" s="8"/>
      <c r="ARY316" s="8"/>
      <c r="ARZ316" s="8"/>
      <c r="ASA316" s="8"/>
      <c r="ASB316" s="8"/>
      <c r="ASC316" s="8"/>
      <c r="ASD316" s="8"/>
      <c r="ASE316" s="8"/>
      <c r="ASF316" s="8"/>
      <c r="ASG316" s="8"/>
      <c r="ASH316" s="8"/>
      <c r="ASI316" s="8"/>
      <c r="ASJ316" s="8"/>
      <c r="ASK316" s="8"/>
      <c r="ASL316" s="8"/>
      <c r="ASM316" s="8"/>
      <c r="ASN316" s="8"/>
      <c r="ASO316" s="8"/>
      <c r="ASP316" s="8"/>
      <c r="ASQ316" s="8"/>
      <c r="ASR316" s="8"/>
      <c r="ASS316" s="8"/>
      <c r="AST316" s="8"/>
      <c r="ASU316" s="8"/>
      <c r="ASV316" s="8"/>
      <c r="ASW316" s="8"/>
      <c r="ASX316" s="8"/>
      <c r="ASY316" s="8"/>
      <c r="ASZ316" s="8"/>
      <c r="ATA316" s="8"/>
      <c r="ATB316" s="8"/>
      <c r="ATC316" s="8"/>
      <c r="ATD316" s="8"/>
      <c r="ATE316" s="8"/>
      <c r="ATF316" s="8"/>
      <c r="ATG316" s="8"/>
      <c r="ATH316" s="8"/>
      <c r="ATI316" s="8"/>
      <c r="ATJ316" s="8"/>
      <c r="ATK316" s="8"/>
      <c r="ATL316" s="8"/>
      <c r="ATM316" s="8"/>
      <c r="ATN316" s="8"/>
      <c r="ATO316" s="8"/>
      <c r="ATP316" s="8"/>
      <c r="ATQ316" s="8"/>
      <c r="ATR316" s="8"/>
      <c r="ATS316" s="8"/>
      <c r="ATT316" s="8"/>
      <c r="ATU316" s="8"/>
      <c r="ATV316" s="8"/>
      <c r="ATW316" s="8"/>
      <c r="ATX316" s="8"/>
      <c r="ATY316" s="8"/>
      <c r="ATZ316" s="8"/>
      <c r="AUA316" s="8"/>
      <c r="AUB316" s="8"/>
      <c r="AUC316" s="8"/>
      <c r="AUD316" s="8"/>
      <c r="AUE316" s="8"/>
      <c r="AUF316" s="8"/>
      <c r="AUG316" s="8"/>
      <c r="AUH316" s="8"/>
      <c r="AUI316" s="8"/>
      <c r="AUJ316" s="8"/>
      <c r="AUK316" s="8"/>
      <c r="AUL316" s="8"/>
      <c r="AUM316" s="8"/>
      <c r="AUN316" s="8"/>
      <c r="AUO316" s="8"/>
      <c r="AUP316" s="8"/>
      <c r="AUQ316" s="8"/>
      <c r="AUR316" s="8"/>
      <c r="AUS316" s="8"/>
      <c r="AUT316" s="8"/>
      <c r="AUU316" s="8"/>
      <c r="AUV316" s="8"/>
      <c r="AUW316" s="8"/>
      <c r="AUX316" s="8"/>
      <c r="AUY316" s="8"/>
      <c r="AUZ316" s="8"/>
      <c r="AVA316" s="8"/>
      <c r="AVB316" s="8"/>
      <c r="AVC316" s="8"/>
      <c r="AVD316" s="8"/>
      <c r="AVE316" s="8"/>
      <c r="AVF316" s="8"/>
      <c r="AVG316" s="8"/>
      <c r="AVH316" s="8"/>
      <c r="AVI316" s="8"/>
      <c r="AVJ316" s="8"/>
      <c r="AVK316" s="8"/>
      <c r="AVL316" s="8"/>
      <c r="AVM316" s="8"/>
      <c r="AVN316" s="8"/>
      <c r="AVO316" s="8"/>
      <c r="AVP316" s="8"/>
      <c r="AVQ316" s="8"/>
      <c r="AVR316" s="8"/>
      <c r="AVS316" s="8"/>
      <c r="AVT316" s="8"/>
      <c r="AVU316" s="8"/>
      <c r="AVV316" s="8"/>
      <c r="AVW316" s="8"/>
      <c r="AVX316" s="8"/>
      <c r="AVY316" s="8"/>
      <c r="AVZ316" s="8"/>
      <c r="AWA316" s="8"/>
      <c r="AWB316" s="8"/>
      <c r="AWC316" s="8"/>
      <c r="AWD316" s="8"/>
      <c r="AWE316" s="8"/>
      <c r="AWF316" s="8"/>
      <c r="AWG316" s="8"/>
      <c r="AWH316" s="8"/>
      <c r="AWI316" s="8"/>
      <c r="AWJ316" s="8"/>
      <c r="AWK316" s="8"/>
      <c r="AWL316" s="8"/>
      <c r="AWM316" s="8"/>
      <c r="AWN316" s="8"/>
      <c r="AWO316" s="8"/>
      <c r="AWP316" s="8"/>
      <c r="AWQ316" s="8"/>
      <c r="AWR316" s="8"/>
      <c r="AWS316" s="8"/>
      <c r="AWT316" s="8"/>
      <c r="AWU316" s="8"/>
      <c r="AWV316" s="8"/>
      <c r="AWW316" s="8"/>
      <c r="AWX316" s="8"/>
      <c r="AWY316" s="8"/>
      <c r="AWZ316" s="8"/>
      <c r="AXA316" s="8"/>
      <c r="AXB316" s="8"/>
      <c r="AXC316" s="8"/>
      <c r="AXD316" s="8"/>
      <c r="AXE316" s="8"/>
      <c r="AXF316" s="8"/>
      <c r="AXG316" s="8"/>
      <c r="AXH316" s="8"/>
      <c r="AXI316" s="8"/>
      <c r="AXJ316" s="8"/>
      <c r="AXK316" s="8"/>
      <c r="AXL316" s="8"/>
      <c r="AXM316" s="8"/>
      <c r="AXN316" s="8"/>
      <c r="AXO316" s="8"/>
      <c r="AXP316" s="8"/>
      <c r="AXQ316" s="8"/>
      <c r="AXR316" s="8"/>
      <c r="AXS316" s="8"/>
      <c r="AXT316" s="8"/>
      <c r="AXU316" s="8"/>
      <c r="AXV316" s="8"/>
      <c r="AXW316" s="8"/>
      <c r="AXX316" s="8"/>
      <c r="AXY316" s="8"/>
      <c r="AXZ316" s="8"/>
      <c r="AYA316" s="8"/>
      <c r="AYB316" s="8"/>
      <c r="AYC316" s="8"/>
      <c r="AYD316" s="8"/>
      <c r="AYE316" s="8"/>
      <c r="AYF316" s="8"/>
      <c r="AYG316" s="8"/>
      <c r="AYH316" s="8"/>
      <c r="AYI316" s="8"/>
      <c r="AYJ316" s="8"/>
      <c r="AYK316" s="8"/>
      <c r="AYL316" s="8"/>
      <c r="AYM316" s="8"/>
      <c r="AYN316" s="8"/>
      <c r="AYO316" s="8"/>
      <c r="AYP316" s="8"/>
      <c r="AYQ316" s="8"/>
      <c r="AYR316" s="8"/>
      <c r="AYS316" s="8"/>
      <c r="AYT316" s="8"/>
      <c r="AYU316" s="8"/>
      <c r="AYV316" s="8"/>
      <c r="AYW316" s="8"/>
      <c r="AYX316" s="8"/>
      <c r="AYY316" s="8"/>
      <c r="AYZ316" s="8"/>
      <c r="AZA316" s="8"/>
      <c r="AZB316" s="8"/>
      <c r="AZC316" s="8"/>
      <c r="AZD316" s="8"/>
      <c r="AZE316" s="8"/>
      <c r="AZF316" s="8"/>
      <c r="AZG316" s="8"/>
      <c r="AZH316" s="8"/>
      <c r="AZI316" s="8"/>
      <c r="AZJ316" s="8"/>
      <c r="AZK316" s="8"/>
      <c r="AZL316" s="8"/>
      <c r="AZM316" s="8"/>
      <c r="AZN316" s="8"/>
      <c r="AZO316" s="8"/>
      <c r="AZP316" s="8"/>
      <c r="AZQ316" s="8"/>
      <c r="AZR316" s="8"/>
      <c r="AZS316" s="8"/>
      <c r="AZT316" s="8"/>
      <c r="AZU316" s="8"/>
      <c r="AZV316" s="8"/>
      <c r="AZW316" s="8"/>
      <c r="AZX316" s="8"/>
      <c r="AZY316" s="8"/>
      <c r="AZZ316" s="8"/>
      <c r="BAA316" s="8"/>
      <c r="BAB316" s="8"/>
      <c r="BAC316" s="8"/>
      <c r="BAD316" s="8"/>
      <c r="BAE316" s="8"/>
      <c r="BAF316" s="8"/>
      <c r="BAG316" s="8"/>
      <c r="BAH316" s="8"/>
      <c r="BAI316" s="8"/>
      <c r="BAJ316" s="8"/>
      <c r="BAK316" s="8"/>
      <c r="BAL316" s="8"/>
      <c r="BAM316" s="8"/>
      <c r="BAN316" s="8"/>
      <c r="BAO316" s="8"/>
      <c r="BAP316" s="8"/>
      <c r="BAQ316" s="8"/>
      <c r="BAR316" s="8"/>
      <c r="BAS316" s="8"/>
      <c r="BAT316" s="8"/>
      <c r="BAU316" s="8"/>
      <c r="BAV316" s="8"/>
      <c r="BAW316" s="8"/>
      <c r="BAX316" s="8"/>
      <c r="BAY316" s="8"/>
      <c r="BAZ316" s="8"/>
      <c r="BBA316" s="8"/>
      <c r="BBB316" s="8"/>
      <c r="BBC316" s="8"/>
      <c r="BBD316" s="8"/>
      <c r="BBE316" s="8"/>
      <c r="BBF316" s="8"/>
      <c r="BBG316" s="8"/>
      <c r="BBH316" s="8"/>
      <c r="BBI316" s="8"/>
      <c r="BBJ316" s="8"/>
      <c r="BBK316" s="8"/>
      <c r="BBL316" s="8"/>
      <c r="BBM316" s="8"/>
      <c r="BBN316" s="8"/>
      <c r="BBO316" s="8"/>
      <c r="BBP316" s="8"/>
      <c r="BBQ316" s="8"/>
      <c r="BBR316" s="8"/>
      <c r="BBS316" s="8"/>
      <c r="BBT316" s="8"/>
      <c r="BBU316" s="8"/>
      <c r="BBV316" s="8"/>
      <c r="BBW316" s="8"/>
      <c r="BBX316" s="8"/>
      <c r="BBY316" s="8"/>
      <c r="BBZ316" s="8"/>
      <c r="BCA316" s="8"/>
      <c r="BCB316" s="8"/>
      <c r="BCC316" s="8"/>
      <c r="BCD316" s="8"/>
      <c r="BCE316" s="8"/>
      <c r="BCF316" s="8"/>
      <c r="BCG316" s="8"/>
      <c r="BCH316" s="8"/>
      <c r="BCI316" s="8"/>
      <c r="BCJ316" s="8"/>
      <c r="BCK316" s="8"/>
      <c r="BCL316" s="8"/>
      <c r="BCM316" s="8"/>
      <c r="BCN316" s="8"/>
      <c r="BCO316" s="8"/>
      <c r="BCP316" s="8"/>
      <c r="BCQ316" s="8"/>
      <c r="BCR316" s="8"/>
      <c r="BCS316" s="8"/>
      <c r="BCT316" s="8"/>
      <c r="BCU316" s="8"/>
      <c r="BCV316" s="8"/>
      <c r="BCW316" s="8"/>
      <c r="BCX316" s="8"/>
      <c r="BCY316" s="8"/>
      <c r="BCZ316" s="8"/>
      <c r="BDA316" s="8"/>
      <c r="BDB316" s="8"/>
      <c r="BDC316" s="8"/>
      <c r="BDD316" s="8"/>
      <c r="BDE316" s="8"/>
      <c r="BDF316" s="8"/>
      <c r="BDG316" s="8"/>
      <c r="BDH316" s="8"/>
      <c r="BDI316" s="8"/>
      <c r="BDJ316" s="8"/>
      <c r="BDK316" s="8"/>
      <c r="BDL316" s="8"/>
      <c r="BDM316" s="8"/>
      <c r="BDN316" s="8"/>
      <c r="BDO316" s="8"/>
      <c r="BDP316" s="8"/>
      <c r="BDQ316" s="8"/>
      <c r="BDR316" s="8"/>
      <c r="BDS316" s="8"/>
      <c r="BDT316" s="8"/>
      <c r="BDU316" s="8"/>
      <c r="BDV316" s="8"/>
      <c r="BDW316" s="8"/>
      <c r="BDX316" s="8"/>
      <c r="BDY316" s="8"/>
      <c r="BDZ316" s="8"/>
      <c r="BEA316" s="8"/>
      <c r="BEB316" s="8"/>
      <c r="BEC316" s="8"/>
      <c r="BED316" s="8"/>
      <c r="BEE316" s="8"/>
      <c r="BEF316" s="8"/>
      <c r="BEG316" s="8"/>
      <c r="BEH316" s="8"/>
      <c r="BEI316" s="8"/>
      <c r="BEJ316" s="8"/>
      <c r="BEK316" s="8"/>
      <c r="BEL316" s="8"/>
      <c r="BEM316" s="8"/>
      <c r="BEN316" s="8"/>
      <c r="BEO316" s="8"/>
      <c r="BEP316" s="8"/>
      <c r="BEQ316" s="8"/>
      <c r="BER316" s="8"/>
      <c r="BES316" s="8"/>
      <c r="BET316" s="8"/>
      <c r="BEU316" s="8"/>
      <c r="BEV316" s="8"/>
      <c r="BEW316" s="8"/>
      <c r="BEX316" s="8"/>
      <c r="BEY316" s="8"/>
      <c r="BEZ316" s="8"/>
      <c r="BFA316" s="8"/>
      <c r="BFB316" s="8"/>
      <c r="BFC316" s="8"/>
      <c r="BFD316" s="8"/>
      <c r="BFE316" s="8"/>
      <c r="BFF316" s="8"/>
      <c r="BFG316" s="8"/>
      <c r="BFH316" s="8"/>
      <c r="BFI316" s="8"/>
      <c r="BFJ316" s="8"/>
      <c r="BFK316" s="8"/>
      <c r="BFL316" s="8"/>
      <c r="BFM316" s="8"/>
      <c r="BFN316" s="8"/>
      <c r="BFO316" s="8"/>
      <c r="BFP316" s="8"/>
      <c r="BFQ316" s="8"/>
      <c r="BFR316" s="8"/>
      <c r="BFS316" s="8"/>
      <c r="BFT316" s="8"/>
      <c r="BFU316" s="8"/>
      <c r="BFV316" s="8"/>
      <c r="BFW316" s="8"/>
      <c r="BFX316" s="8"/>
      <c r="BFY316" s="8"/>
      <c r="BFZ316" s="8"/>
      <c r="BGA316" s="8"/>
      <c r="BGB316" s="8"/>
      <c r="BGC316" s="8"/>
      <c r="BGD316" s="8"/>
      <c r="BGE316" s="8"/>
      <c r="BGF316" s="8"/>
      <c r="BGG316" s="8"/>
      <c r="BGH316" s="8"/>
      <c r="BGI316" s="8"/>
      <c r="BGJ316" s="8"/>
      <c r="BGK316" s="8"/>
      <c r="BGL316" s="8"/>
      <c r="BGM316" s="8"/>
      <c r="BGN316" s="8"/>
      <c r="BGO316" s="8"/>
      <c r="BGP316" s="8"/>
      <c r="BGQ316" s="8"/>
      <c r="BGR316" s="8"/>
      <c r="BGS316" s="8"/>
      <c r="BGT316" s="8"/>
      <c r="BGU316" s="8"/>
      <c r="BGV316" s="8"/>
      <c r="BGW316" s="8"/>
      <c r="BGX316" s="8"/>
      <c r="BGY316" s="8"/>
      <c r="BGZ316" s="8"/>
      <c r="BHA316" s="8"/>
      <c r="BHB316" s="8"/>
      <c r="BHC316" s="8"/>
      <c r="BHD316" s="8"/>
      <c r="BHE316" s="8"/>
      <c r="BHF316" s="8"/>
      <c r="BHG316" s="8"/>
      <c r="BHH316" s="8"/>
      <c r="BHI316" s="8"/>
      <c r="BHJ316" s="8"/>
      <c r="BHK316" s="8"/>
      <c r="BHL316" s="8"/>
      <c r="BHM316" s="8"/>
      <c r="BHN316" s="8"/>
      <c r="BHO316" s="8"/>
      <c r="BHP316" s="8"/>
      <c r="BHQ316" s="8"/>
      <c r="BHR316" s="8"/>
      <c r="BHS316" s="8"/>
      <c r="BHT316" s="8"/>
      <c r="BHU316" s="8"/>
      <c r="BHV316" s="8"/>
      <c r="BHW316" s="8"/>
      <c r="BHX316" s="8"/>
      <c r="BHY316" s="8"/>
      <c r="BHZ316" s="8"/>
      <c r="BIA316" s="8"/>
      <c r="BIB316" s="8"/>
      <c r="BIC316" s="8"/>
      <c r="BID316" s="8"/>
      <c r="BIE316" s="8"/>
      <c r="BIF316" s="8"/>
      <c r="BIG316" s="8"/>
      <c r="BIH316" s="8"/>
      <c r="BII316" s="8"/>
      <c r="BIJ316" s="8"/>
      <c r="BIK316" s="8"/>
      <c r="BIL316" s="8"/>
      <c r="BIM316" s="8"/>
      <c r="BIN316" s="8"/>
      <c r="BIO316" s="8"/>
      <c r="BIP316" s="8"/>
      <c r="BIQ316" s="8"/>
      <c r="BIR316" s="8"/>
      <c r="BIS316" s="8"/>
      <c r="BIT316" s="8"/>
      <c r="BIU316" s="8"/>
      <c r="BIV316" s="8"/>
      <c r="BIW316" s="8"/>
      <c r="BIX316" s="8"/>
      <c r="BIY316" s="8"/>
      <c r="BIZ316" s="8"/>
      <c r="BJA316" s="8"/>
      <c r="BJB316" s="8"/>
      <c r="BJC316" s="8"/>
      <c r="BJD316" s="8"/>
      <c r="BJE316" s="8"/>
      <c r="BJF316" s="8"/>
      <c r="BJG316" s="8"/>
      <c r="BJH316" s="8"/>
      <c r="BJI316" s="8"/>
      <c r="BJJ316" s="8"/>
      <c r="BJK316" s="8"/>
      <c r="BJL316" s="8"/>
      <c r="BJM316" s="8"/>
      <c r="BJN316" s="8"/>
      <c r="BJO316" s="8"/>
      <c r="BJP316" s="8"/>
      <c r="BJQ316" s="8"/>
      <c r="BJR316" s="8"/>
      <c r="BJS316" s="8"/>
      <c r="BJT316" s="8"/>
      <c r="BJU316" s="8"/>
      <c r="BJV316" s="8"/>
      <c r="BJW316" s="8"/>
      <c r="BJX316" s="8"/>
      <c r="BJY316" s="8"/>
      <c r="BJZ316" s="8"/>
      <c r="BKA316" s="8"/>
      <c r="BKB316" s="8"/>
      <c r="BKC316" s="8"/>
      <c r="BKD316" s="8"/>
      <c r="BKE316" s="8"/>
      <c r="BKF316" s="8"/>
      <c r="BKG316" s="8"/>
      <c r="BKH316" s="8"/>
      <c r="BKI316" s="8"/>
      <c r="BKJ316" s="8"/>
      <c r="BKK316" s="8"/>
      <c r="BKL316" s="8"/>
      <c r="BKM316" s="8"/>
      <c r="BKN316" s="8"/>
      <c r="BKO316" s="8"/>
      <c r="BKP316" s="8"/>
      <c r="BKQ316" s="8"/>
      <c r="BKR316" s="8"/>
      <c r="BKS316" s="8"/>
      <c r="BKT316" s="8"/>
      <c r="BKU316" s="8"/>
      <c r="BKV316" s="8"/>
      <c r="BKW316" s="8"/>
      <c r="BKX316" s="8"/>
      <c r="BKY316" s="8"/>
      <c r="BKZ316" s="8"/>
      <c r="BLA316" s="8"/>
      <c r="BLB316" s="8"/>
      <c r="BLC316" s="8"/>
      <c r="BLD316" s="8"/>
      <c r="BLE316" s="8"/>
      <c r="BLF316" s="8"/>
      <c r="BLG316" s="8"/>
      <c r="BLH316" s="8"/>
      <c r="BLI316" s="8"/>
      <c r="BLJ316" s="8"/>
      <c r="BLK316" s="8"/>
      <c r="BLL316" s="8"/>
      <c r="BLM316" s="8"/>
      <c r="BLN316" s="8"/>
      <c r="BLO316" s="8"/>
      <c r="BLP316" s="8"/>
      <c r="BLQ316" s="8"/>
      <c r="BLR316" s="8"/>
      <c r="BLS316" s="8"/>
      <c r="BLT316" s="8"/>
      <c r="BLU316" s="8"/>
      <c r="BLV316" s="8"/>
      <c r="BLW316" s="8"/>
      <c r="BLX316" s="8"/>
      <c r="BLY316" s="8"/>
      <c r="BLZ316" s="8"/>
      <c r="BMA316" s="8"/>
      <c r="BMB316" s="8"/>
      <c r="BMC316" s="8"/>
      <c r="BMD316" s="8"/>
      <c r="BME316" s="8"/>
      <c r="BMF316" s="8"/>
      <c r="BMG316" s="8"/>
      <c r="BMH316" s="8"/>
      <c r="BMI316" s="8"/>
      <c r="BMJ316" s="8"/>
      <c r="BMK316" s="8"/>
      <c r="BML316" s="8"/>
      <c r="BMM316" s="8"/>
      <c r="BMN316" s="8"/>
      <c r="BMO316" s="8"/>
      <c r="BMP316" s="8"/>
      <c r="BMQ316" s="8"/>
      <c r="BMR316" s="8"/>
      <c r="BMS316" s="8"/>
      <c r="BMT316" s="8"/>
      <c r="BMU316" s="8"/>
      <c r="BMV316" s="8"/>
      <c r="BMW316" s="8"/>
      <c r="BMX316" s="8"/>
      <c r="BMY316" s="8"/>
      <c r="BMZ316" s="8"/>
      <c r="BNA316" s="8"/>
      <c r="BNB316" s="8"/>
      <c r="BNC316" s="8"/>
      <c r="BND316" s="8"/>
      <c r="BNE316" s="8"/>
      <c r="BNF316" s="8"/>
      <c r="BNG316" s="8"/>
      <c r="BNH316" s="8"/>
      <c r="BNI316" s="8"/>
      <c r="BNJ316" s="8"/>
      <c r="BNK316" s="8"/>
      <c r="BNL316" s="8"/>
      <c r="BNM316" s="8"/>
      <c r="BNN316" s="8"/>
      <c r="BNO316" s="8"/>
      <c r="BNP316" s="8"/>
      <c r="BNQ316" s="8"/>
      <c r="BNR316" s="8"/>
      <c r="BNS316" s="8"/>
      <c r="BNT316" s="8"/>
      <c r="BNU316" s="8"/>
      <c r="BNV316" s="8"/>
      <c r="BNW316" s="8"/>
      <c r="BNX316" s="8"/>
      <c r="BNY316" s="8"/>
      <c r="BNZ316" s="8"/>
      <c r="BOA316" s="8"/>
      <c r="BOB316" s="8"/>
      <c r="BOC316" s="8"/>
      <c r="BOD316" s="8"/>
      <c r="BOE316" s="8"/>
      <c r="BOF316" s="8"/>
      <c r="BOG316" s="8"/>
      <c r="BOH316" s="8"/>
      <c r="BOI316" s="8"/>
      <c r="BOJ316" s="8"/>
      <c r="BOK316" s="8"/>
      <c r="BOL316" s="8"/>
      <c r="BOM316" s="8"/>
      <c r="BON316" s="8"/>
      <c r="BOO316" s="8"/>
      <c r="BOP316" s="8"/>
      <c r="BOQ316" s="8"/>
      <c r="BOR316" s="8"/>
      <c r="BOS316" s="8"/>
      <c r="BOT316" s="8"/>
      <c r="BOU316" s="8"/>
      <c r="BOV316" s="8"/>
      <c r="BOW316" s="8"/>
      <c r="BOX316" s="8"/>
      <c r="BOY316" s="8"/>
      <c r="BOZ316" s="8"/>
      <c r="BPA316" s="8"/>
      <c r="BPB316" s="8"/>
      <c r="BPC316" s="8"/>
      <c r="BPD316" s="8"/>
      <c r="BPE316" s="8"/>
      <c r="BPF316" s="8"/>
      <c r="BPG316" s="8"/>
      <c r="BPH316" s="8"/>
      <c r="BPI316" s="8"/>
      <c r="BPJ316" s="8"/>
      <c r="BPK316" s="8"/>
      <c r="BPL316" s="8"/>
      <c r="BPM316" s="8"/>
      <c r="BPN316" s="8"/>
      <c r="BPO316" s="8"/>
      <c r="BPP316" s="8"/>
      <c r="BPQ316" s="8"/>
      <c r="BPR316" s="8"/>
      <c r="BPS316" s="8"/>
      <c r="BPT316" s="8"/>
      <c r="BPU316" s="8"/>
      <c r="BPV316" s="8"/>
      <c r="BPW316" s="8"/>
      <c r="BPX316" s="8"/>
      <c r="BPY316" s="8"/>
      <c r="BPZ316" s="8"/>
      <c r="BQA316" s="8"/>
      <c r="BQB316" s="8"/>
      <c r="BQC316" s="8"/>
      <c r="BQD316" s="8"/>
      <c r="BQE316" s="8"/>
      <c r="BQF316" s="8"/>
      <c r="BQG316" s="8"/>
      <c r="BQH316" s="8"/>
      <c r="BQI316" s="8"/>
      <c r="BQJ316" s="8"/>
      <c r="BQK316" s="8"/>
      <c r="BQL316" s="8"/>
      <c r="BQM316" s="8"/>
      <c r="BQN316" s="8"/>
      <c r="BQO316" s="8"/>
      <c r="BQP316" s="8"/>
      <c r="BQQ316" s="8"/>
      <c r="BQR316" s="8"/>
      <c r="BQS316" s="8"/>
      <c r="BQT316" s="8"/>
      <c r="BQU316" s="8"/>
      <c r="BQV316" s="8"/>
      <c r="BQW316" s="8"/>
      <c r="BQX316" s="8"/>
      <c r="BQY316" s="8"/>
      <c r="BQZ316" s="8"/>
      <c r="BRA316" s="8"/>
      <c r="BRB316" s="8"/>
      <c r="BRC316" s="8"/>
      <c r="BRD316" s="8"/>
      <c r="BRE316" s="8"/>
      <c r="BRF316" s="8"/>
      <c r="BRG316" s="8"/>
      <c r="BRH316" s="8"/>
      <c r="BRI316" s="8"/>
      <c r="BRJ316" s="8"/>
      <c r="BRK316" s="8"/>
      <c r="BRL316" s="8"/>
      <c r="BRM316" s="8"/>
      <c r="BRN316" s="8"/>
      <c r="BRO316" s="8"/>
      <c r="BRP316" s="8"/>
      <c r="BRQ316" s="8"/>
      <c r="BRR316" s="8"/>
      <c r="BRS316" s="8"/>
      <c r="BRT316" s="8"/>
      <c r="BRU316" s="8"/>
      <c r="BRV316" s="8"/>
      <c r="BRW316" s="8"/>
      <c r="BRX316" s="8"/>
      <c r="BRY316" s="8"/>
      <c r="BRZ316" s="8"/>
      <c r="BSA316" s="8"/>
      <c r="BSB316" s="8"/>
      <c r="BSC316" s="8"/>
      <c r="BSD316" s="8"/>
      <c r="BSE316" s="8"/>
      <c r="BSF316" s="8"/>
      <c r="BSG316" s="8"/>
      <c r="BSH316" s="8"/>
      <c r="BSI316" s="8"/>
      <c r="BSJ316" s="8"/>
      <c r="BSK316" s="8"/>
      <c r="BSL316" s="8"/>
      <c r="BSM316" s="8"/>
      <c r="BSN316" s="8"/>
      <c r="BSO316" s="8"/>
      <c r="BSP316" s="8"/>
      <c r="BSQ316" s="8"/>
      <c r="BSR316" s="8"/>
      <c r="BSS316" s="8"/>
      <c r="BST316" s="8"/>
      <c r="BSU316" s="8"/>
      <c r="BSV316" s="8"/>
      <c r="BSW316" s="8"/>
      <c r="BSX316" s="8"/>
      <c r="BSY316" s="8"/>
      <c r="BSZ316" s="8"/>
      <c r="BTA316" s="8"/>
      <c r="BTB316" s="8"/>
      <c r="BTC316" s="8"/>
      <c r="BTD316" s="8"/>
      <c r="BTE316" s="8"/>
      <c r="BTF316" s="8"/>
      <c r="BTG316" s="8"/>
      <c r="BTH316" s="8"/>
      <c r="BTI316" s="8"/>
      <c r="BTJ316" s="8"/>
      <c r="BTK316" s="8"/>
      <c r="BTL316" s="8"/>
      <c r="BTM316" s="8"/>
      <c r="BTN316" s="8"/>
      <c r="BTO316" s="8"/>
      <c r="BTP316" s="8"/>
      <c r="BTQ316" s="8"/>
      <c r="BTR316" s="8"/>
      <c r="BTS316" s="8"/>
      <c r="BTT316" s="8"/>
      <c r="BTU316" s="8"/>
      <c r="BTV316" s="8"/>
      <c r="BTW316" s="8"/>
      <c r="BTX316" s="8"/>
      <c r="BTY316" s="8"/>
      <c r="BTZ316" s="8"/>
      <c r="BUA316" s="8"/>
      <c r="BUB316" s="8"/>
      <c r="BUC316" s="8"/>
      <c r="BUD316" s="8"/>
      <c r="BUE316" s="8"/>
      <c r="BUF316" s="8"/>
      <c r="BUG316" s="8"/>
      <c r="BUH316" s="8"/>
      <c r="BUI316" s="8"/>
      <c r="BUJ316" s="8"/>
      <c r="BUK316" s="8"/>
      <c r="BUL316" s="8"/>
      <c r="BUM316" s="8"/>
      <c r="BUN316" s="8"/>
      <c r="BUO316" s="8"/>
      <c r="BUP316" s="8"/>
      <c r="BUQ316" s="8"/>
      <c r="BUR316" s="8"/>
      <c r="BUS316" s="8"/>
      <c r="BUT316" s="8"/>
      <c r="BUU316" s="8"/>
      <c r="BUV316" s="8"/>
      <c r="BUW316" s="8"/>
      <c r="BUX316" s="8"/>
      <c r="BUY316" s="8"/>
      <c r="BUZ316" s="8"/>
      <c r="BVA316" s="8"/>
      <c r="BVB316" s="8"/>
      <c r="BVC316" s="8"/>
      <c r="BVD316" s="8"/>
      <c r="BVE316" s="8"/>
      <c r="BVF316" s="8"/>
      <c r="BVG316" s="8"/>
      <c r="BVH316" s="8"/>
      <c r="BVI316" s="8"/>
      <c r="BVJ316" s="8"/>
      <c r="BVK316" s="8"/>
      <c r="BVL316" s="8"/>
      <c r="BVM316" s="8"/>
      <c r="BVN316" s="8"/>
      <c r="BVO316" s="8"/>
      <c r="BVP316" s="8"/>
      <c r="BVQ316" s="8"/>
      <c r="BVR316" s="8"/>
      <c r="BVS316" s="8"/>
      <c r="BVT316" s="8"/>
      <c r="BVU316" s="8"/>
      <c r="BVV316" s="8"/>
      <c r="BVW316" s="8"/>
      <c r="BVX316" s="8"/>
      <c r="BVY316" s="8"/>
      <c r="BVZ316" s="8"/>
      <c r="BWA316" s="8"/>
      <c r="BWB316" s="8"/>
      <c r="BWC316" s="8"/>
      <c r="BWD316" s="8"/>
      <c r="BWE316" s="8"/>
      <c r="BWF316" s="8"/>
      <c r="BWG316" s="8"/>
      <c r="BWH316" s="8"/>
      <c r="BWI316" s="8"/>
      <c r="BWJ316" s="8"/>
      <c r="BWK316" s="8"/>
      <c r="BWL316" s="8"/>
      <c r="BWM316" s="8"/>
      <c r="BWN316" s="8"/>
      <c r="BWO316" s="8"/>
      <c r="BWP316" s="8"/>
      <c r="BWQ316" s="8"/>
      <c r="BWR316" s="8"/>
      <c r="BWS316" s="8"/>
      <c r="BWT316" s="8"/>
      <c r="BWU316" s="8"/>
      <c r="BWV316" s="8"/>
      <c r="BWW316" s="8"/>
      <c r="BWX316" s="8"/>
      <c r="BWY316" s="8"/>
      <c r="BWZ316" s="8"/>
      <c r="BXA316" s="8"/>
      <c r="BXB316" s="8"/>
      <c r="BXC316" s="8"/>
      <c r="BXD316" s="8"/>
      <c r="BXE316" s="8"/>
      <c r="BXF316" s="8"/>
      <c r="BXG316" s="8"/>
      <c r="BXH316" s="8"/>
      <c r="BXI316" s="8"/>
      <c r="BXJ316" s="8"/>
      <c r="BXK316" s="8"/>
      <c r="BXL316" s="8"/>
      <c r="BXM316" s="8"/>
      <c r="BXN316" s="8"/>
      <c r="BXO316" s="8"/>
      <c r="BXP316" s="8"/>
      <c r="BXQ316" s="8"/>
      <c r="BXR316" s="8"/>
      <c r="BXS316" s="8"/>
      <c r="BXT316" s="8"/>
      <c r="BXU316" s="8"/>
      <c r="BXV316" s="8"/>
      <c r="BXW316" s="8"/>
      <c r="BXX316" s="8"/>
      <c r="BXY316" s="8"/>
      <c r="BXZ316" s="8"/>
      <c r="BYA316" s="8"/>
      <c r="BYB316" s="8"/>
      <c r="BYC316" s="8"/>
      <c r="BYD316" s="8"/>
      <c r="BYE316" s="8"/>
      <c r="BYF316" s="8"/>
      <c r="BYG316" s="8"/>
      <c r="BYH316" s="8"/>
      <c r="BYI316" s="8"/>
      <c r="BYJ316" s="8"/>
      <c r="BYK316" s="8"/>
      <c r="BYL316" s="8"/>
      <c r="BYM316" s="8"/>
      <c r="BYN316" s="8"/>
      <c r="BYO316" s="8"/>
      <c r="BYP316" s="8"/>
      <c r="BYQ316" s="8"/>
      <c r="BYR316" s="8"/>
      <c r="BYS316" s="8"/>
      <c r="BYT316" s="8"/>
      <c r="BYU316" s="8"/>
      <c r="BYV316" s="8"/>
      <c r="BYW316" s="8"/>
      <c r="BYX316" s="8"/>
      <c r="BYY316" s="8"/>
      <c r="BYZ316" s="8"/>
      <c r="BZA316" s="8"/>
      <c r="BZB316" s="8"/>
      <c r="BZC316" s="8"/>
      <c r="BZD316" s="8"/>
      <c r="BZE316" s="8"/>
      <c r="BZF316" s="8"/>
      <c r="BZG316" s="8"/>
      <c r="BZH316" s="8"/>
      <c r="BZI316" s="8"/>
      <c r="BZJ316" s="8"/>
      <c r="BZK316" s="8"/>
      <c r="BZL316" s="8"/>
      <c r="BZM316" s="8"/>
      <c r="BZN316" s="8"/>
      <c r="BZO316" s="8"/>
      <c r="BZP316" s="8"/>
      <c r="BZQ316" s="8"/>
      <c r="BZR316" s="8"/>
      <c r="BZS316" s="8"/>
      <c r="BZT316" s="8"/>
      <c r="BZU316" s="8"/>
      <c r="BZV316" s="8"/>
      <c r="BZW316" s="8"/>
      <c r="BZX316" s="8"/>
      <c r="BZY316" s="8"/>
      <c r="BZZ316" s="8"/>
      <c r="CAA316" s="8"/>
      <c r="CAB316" s="8"/>
      <c r="CAC316" s="8"/>
      <c r="CAD316" s="8"/>
      <c r="CAE316" s="8"/>
      <c r="CAF316" s="8"/>
      <c r="CAG316" s="8"/>
      <c r="CAH316" s="8"/>
      <c r="CAI316" s="8"/>
      <c r="CAJ316" s="8"/>
      <c r="CAK316" s="8"/>
      <c r="CAL316" s="8"/>
      <c r="CAM316" s="8"/>
      <c r="CAN316" s="8"/>
      <c r="CAO316" s="8"/>
      <c r="CAP316" s="8"/>
      <c r="CAQ316" s="8"/>
      <c r="CAR316" s="8"/>
      <c r="CAS316" s="8"/>
      <c r="CAT316" s="8"/>
      <c r="CAU316" s="8"/>
      <c r="CAV316" s="8"/>
      <c r="CAW316" s="8"/>
      <c r="CAX316" s="8"/>
      <c r="CAY316" s="8"/>
      <c r="CAZ316" s="8"/>
      <c r="CBA316" s="8"/>
      <c r="CBB316" s="8"/>
      <c r="CBC316" s="8"/>
      <c r="CBD316" s="8"/>
      <c r="CBE316" s="8"/>
      <c r="CBF316" s="8"/>
      <c r="CBG316" s="8"/>
      <c r="CBH316" s="8"/>
      <c r="CBI316" s="8"/>
      <c r="CBJ316" s="8"/>
      <c r="CBK316" s="8"/>
      <c r="CBL316" s="8"/>
      <c r="CBM316" s="8"/>
      <c r="CBN316" s="8"/>
      <c r="CBO316" s="8"/>
      <c r="CBP316" s="8"/>
      <c r="CBQ316" s="8"/>
      <c r="CBR316" s="8"/>
      <c r="CBS316" s="8"/>
      <c r="CBT316" s="8"/>
      <c r="CBU316" s="8"/>
      <c r="CBV316" s="8"/>
      <c r="CBW316" s="8"/>
      <c r="CBX316" s="8"/>
      <c r="CBY316" s="8"/>
      <c r="CBZ316" s="8"/>
      <c r="CCA316" s="8"/>
      <c r="CCB316" s="8"/>
      <c r="CCC316" s="8"/>
      <c r="CCD316" s="8"/>
      <c r="CCE316" s="8"/>
      <c r="CCF316" s="8"/>
      <c r="CCG316" s="8"/>
      <c r="CCH316" s="8"/>
      <c r="CCI316" s="8"/>
      <c r="CCJ316" s="8"/>
      <c r="CCK316" s="8"/>
      <c r="CCL316" s="8"/>
      <c r="CCM316" s="8"/>
      <c r="CCN316" s="8"/>
      <c r="CCO316" s="8"/>
      <c r="CCP316" s="8"/>
      <c r="CCQ316" s="8"/>
      <c r="CCR316" s="8"/>
      <c r="CCS316" s="8"/>
      <c r="CCT316" s="8"/>
      <c r="CCU316" s="8"/>
      <c r="CCV316" s="8"/>
      <c r="CCW316" s="8"/>
      <c r="CCX316" s="8"/>
      <c r="CCY316" s="8"/>
      <c r="CCZ316" s="8"/>
      <c r="CDA316" s="8"/>
      <c r="CDB316" s="8"/>
      <c r="CDC316" s="8"/>
      <c r="CDD316" s="8"/>
      <c r="CDE316" s="8"/>
      <c r="CDF316" s="8"/>
      <c r="CDG316" s="8"/>
      <c r="CDH316" s="8"/>
      <c r="CDI316" s="8"/>
      <c r="CDJ316" s="8"/>
      <c r="CDK316" s="8"/>
      <c r="CDL316" s="8"/>
      <c r="CDM316" s="8"/>
      <c r="CDN316" s="8"/>
      <c r="CDO316" s="8"/>
      <c r="CDP316" s="8"/>
      <c r="CDQ316" s="8"/>
      <c r="CDR316" s="8"/>
      <c r="CDS316" s="8"/>
      <c r="CDT316" s="8"/>
      <c r="CDU316" s="8"/>
      <c r="CDV316" s="8"/>
      <c r="CDW316" s="8"/>
      <c r="CDX316" s="8"/>
      <c r="CDY316" s="8"/>
      <c r="CDZ316" s="8"/>
      <c r="CEA316" s="8"/>
      <c r="CEB316" s="8"/>
      <c r="CEC316" s="8"/>
      <c r="CED316" s="8"/>
      <c r="CEE316" s="8"/>
      <c r="CEF316" s="8"/>
      <c r="CEG316" s="8"/>
      <c r="CEH316" s="8"/>
      <c r="CEI316" s="8"/>
      <c r="CEJ316" s="8"/>
      <c r="CEK316" s="8"/>
      <c r="CEL316" s="8"/>
      <c r="CEM316" s="8"/>
      <c r="CEN316" s="8"/>
      <c r="CEO316" s="8"/>
      <c r="CEP316" s="8"/>
      <c r="CEQ316" s="8"/>
      <c r="CER316" s="8"/>
      <c r="CES316" s="8"/>
      <c r="CET316" s="8"/>
      <c r="CEU316" s="8"/>
      <c r="CEV316" s="8"/>
      <c r="CEW316" s="8"/>
      <c r="CEX316" s="8"/>
      <c r="CEY316" s="8"/>
      <c r="CEZ316" s="8"/>
      <c r="CFA316" s="8"/>
      <c r="CFB316" s="8"/>
      <c r="CFC316" s="8"/>
      <c r="CFD316" s="8"/>
      <c r="CFE316" s="8"/>
      <c r="CFF316" s="8"/>
      <c r="CFG316" s="8"/>
      <c r="CFH316" s="8"/>
      <c r="CFI316" s="8"/>
      <c r="CFJ316" s="8"/>
      <c r="CFK316" s="8"/>
      <c r="CFL316" s="8"/>
      <c r="CFM316" s="8"/>
      <c r="CFN316" s="8"/>
      <c r="CFO316" s="8"/>
      <c r="CFP316" s="8"/>
      <c r="CFQ316" s="8"/>
      <c r="CFR316" s="8"/>
      <c r="CFS316" s="8"/>
      <c r="CFT316" s="8"/>
      <c r="CFU316" s="8"/>
      <c r="CFV316" s="8"/>
      <c r="CFW316" s="8"/>
      <c r="CFX316" s="8"/>
      <c r="CFY316" s="8"/>
      <c r="CFZ316" s="8"/>
      <c r="CGA316" s="8"/>
      <c r="CGB316" s="8"/>
      <c r="CGC316" s="8"/>
      <c r="CGD316" s="8"/>
      <c r="CGE316" s="8"/>
      <c r="CGF316" s="8"/>
      <c r="CGG316" s="8"/>
      <c r="CGH316" s="8"/>
      <c r="CGI316" s="8"/>
      <c r="CGJ316" s="8"/>
      <c r="CGK316" s="8"/>
      <c r="CGL316" s="8"/>
      <c r="CGM316" s="8"/>
      <c r="CGN316" s="8"/>
      <c r="CGO316" s="8"/>
      <c r="CGP316" s="8"/>
      <c r="CGQ316" s="8"/>
      <c r="CGR316" s="8"/>
      <c r="CGS316" s="8"/>
      <c r="CGT316" s="8"/>
      <c r="CGU316" s="8"/>
      <c r="CGV316" s="8"/>
      <c r="CGW316" s="8"/>
      <c r="CGX316" s="8"/>
      <c r="CGY316" s="8"/>
      <c r="CGZ316" s="8"/>
      <c r="CHA316" s="8"/>
      <c r="CHB316" s="8"/>
      <c r="CHC316" s="8"/>
      <c r="CHD316" s="8"/>
      <c r="CHE316" s="8"/>
      <c r="CHF316" s="8"/>
      <c r="CHG316" s="8"/>
      <c r="CHH316" s="8"/>
      <c r="CHI316" s="8"/>
      <c r="CHJ316" s="8"/>
      <c r="CHK316" s="8"/>
      <c r="CHL316" s="8"/>
      <c r="CHM316" s="8"/>
      <c r="CHN316" s="8"/>
      <c r="CHO316" s="8"/>
      <c r="CHP316" s="8"/>
      <c r="CHQ316" s="8"/>
      <c r="CHR316" s="8"/>
      <c r="CHS316" s="8"/>
      <c r="CHT316" s="8"/>
      <c r="CHU316" s="8"/>
      <c r="CHV316" s="8"/>
      <c r="CHW316" s="8"/>
      <c r="CHX316" s="8"/>
      <c r="CHY316" s="8"/>
      <c r="CHZ316" s="8"/>
      <c r="CIA316" s="8"/>
      <c r="CIB316" s="8"/>
      <c r="CIC316" s="8"/>
      <c r="CID316" s="8"/>
      <c r="CIE316" s="8"/>
      <c r="CIF316" s="8"/>
      <c r="CIG316" s="8"/>
      <c r="CIH316" s="8"/>
      <c r="CII316" s="8"/>
      <c r="CIJ316" s="8"/>
      <c r="CIK316" s="8"/>
      <c r="CIL316" s="8"/>
      <c r="CIM316" s="8"/>
      <c r="CIN316" s="8"/>
      <c r="CIO316" s="8"/>
      <c r="CIP316" s="8"/>
      <c r="CIQ316" s="8"/>
      <c r="CIR316" s="8"/>
      <c r="CIS316" s="8"/>
      <c r="CIT316" s="8"/>
      <c r="CIU316" s="8"/>
      <c r="CIV316" s="8"/>
      <c r="CIW316" s="8"/>
      <c r="CIX316" s="8"/>
      <c r="CIY316" s="8"/>
      <c r="CIZ316" s="8"/>
      <c r="CJA316" s="8"/>
      <c r="CJB316" s="8"/>
      <c r="CJC316" s="8"/>
      <c r="CJD316" s="8"/>
      <c r="CJE316" s="8"/>
      <c r="CJF316" s="8"/>
      <c r="CJG316" s="8"/>
      <c r="CJH316" s="8"/>
      <c r="CJI316" s="8"/>
      <c r="CJJ316" s="8"/>
      <c r="CJK316" s="8"/>
      <c r="CJL316" s="8"/>
      <c r="CJM316" s="8"/>
      <c r="CJN316" s="8"/>
      <c r="CJO316" s="8"/>
      <c r="CJP316" s="8"/>
      <c r="CJQ316" s="8"/>
      <c r="CJR316" s="8"/>
      <c r="CJS316" s="8"/>
      <c r="CJT316" s="8"/>
      <c r="CJU316" s="8"/>
      <c r="CJV316" s="8"/>
      <c r="CJW316" s="8"/>
      <c r="CJX316" s="8"/>
      <c r="CJY316" s="8"/>
      <c r="CJZ316" s="8"/>
      <c r="CKA316" s="8"/>
      <c r="CKB316" s="8"/>
      <c r="CKC316" s="8"/>
      <c r="CKD316" s="8"/>
      <c r="CKE316" s="8"/>
      <c r="CKF316" s="8"/>
      <c r="CKG316" s="8"/>
      <c r="CKH316" s="8"/>
      <c r="CKI316" s="8"/>
      <c r="CKJ316" s="8"/>
      <c r="CKK316" s="8"/>
      <c r="CKL316" s="8"/>
      <c r="CKM316" s="8"/>
      <c r="CKN316" s="8"/>
      <c r="CKO316" s="8"/>
      <c r="CKP316" s="8"/>
      <c r="CKQ316" s="8"/>
      <c r="CKR316" s="8"/>
      <c r="CKS316" s="8"/>
      <c r="CKT316" s="8"/>
      <c r="CKU316" s="8"/>
      <c r="CKV316" s="8"/>
      <c r="CKW316" s="8"/>
      <c r="CKX316" s="8"/>
      <c r="CKY316" s="8"/>
      <c r="CKZ316" s="8"/>
      <c r="CLA316" s="8"/>
      <c r="CLB316" s="8"/>
      <c r="CLC316" s="8"/>
      <c r="CLD316" s="8"/>
      <c r="CLE316" s="8"/>
      <c r="CLF316" s="8"/>
      <c r="CLG316" s="8"/>
      <c r="CLH316" s="8"/>
      <c r="CLI316" s="8"/>
      <c r="CLJ316" s="8"/>
      <c r="CLK316" s="8"/>
      <c r="CLL316" s="8"/>
      <c r="CLM316" s="8"/>
      <c r="CLN316" s="8"/>
      <c r="CLO316" s="8"/>
      <c r="CLP316" s="8"/>
      <c r="CLQ316" s="8"/>
      <c r="CLR316" s="8"/>
      <c r="CLS316" s="8"/>
      <c r="CLT316" s="8"/>
      <c r="CLU316" s="8"/>
      <c r="CLV316" s="8"/>
      <c r="CLW316" s="8"/>
      <c r="CLX316" s="8"/>
      <c r="CLY316" s="8"/>
      <c r="CLZ316" s="8"/>
      <c r="CMA316" s="8"/>
      <c r="CMB316" s="8"/>
      <c r="CMC316" s="8"/>
      <c r="CMD316" s="8"/>
      <c r="CME316" s="8"/>
      <c r="CMF316" s="8"/>
      <c r="CMG316" s="8"/>
      <c r="CMH316" s="8"/>
      <c r="CMI316" s="8"/>
      <c r="CMJ316" s="8"/>
      <c r="CMK316" s="8"/>
      <c r="CML316" s="8"/>
      <c r="CMM316" s="8"/>
      <c r="CMN316" s="8"/>
      <c r="CMO316" s="8"/>
      <c r="CMP316" s="8"/>
      <c r="CMQ316" s="8"/>
      <c r="CMR316" s="8"/>
      <c r="CMS316" s="8"/>
      <c r="CMT316" s="8"/>
      <c r="CMU316" s="8"/>
      <c r="CMV316" s="8"/>
      <c r="CMW316" s="8"/>
      <c r="CMX316" s="8"/>
      <c r="CMY316" s="8"/>
      <c r="CMZ316" s="8"/>
      <c r="CNA316" s="8"/>
      <c r="CNB316" s="8"/>
      <c r="CNC316" s="8"/>
      <c r="CND316" s="8"/>
      <c r="CNE316" s="8"/>
      <c r="CNF316" s="8"/>
      <c r="CNG316" s="8"/>
      <c r="CNH316" s="8"/>
      <c r="CNI316" s="8"/>
      <c r="CNJ316" s="8"/>
      <c r="CNK316" s="8"/>
      <c r="CNL316" s="8"/>
      <c r="CNM316" s="8"/>
      <c r="CNN316" s="8"/>
      <c r="CNO316" s="8"/>
      <c r="CNP316" s="8"/>
      <c r="CNQ316" s="8"/>
      <c r="CNR316" s="8"/>
      <c r="CNS316" s="8"/>
      <c r="CNT316" s="8"/>
      <c r="CNU316" s="8"/>
      <c r="CNV316" s="8"/>
      <c r="CNW316" s="8"/>
      <c r="CNX316" s="8"/>
      <c r="CNY316" s="8"/>
      <c r="CNZ316" s="8"/>
      <c r="COA316" s="8"/>
      <c r="COB316" s="8"/>
      <c r="COC316" s="8"/>
      <c r="COD316" s="8"/>
      <c r="COE316" s="8"/>
      <c r="COF316" s="8"/>
      <c r="COG316" s="8"/>
      <c r="COH316" s="8"/>
      <c r="COI316" s="8"/>
      <c r="COJ316" s="8"/>
      <c r="COK316" s="8"/>
      <c r="COL316" s="8"/>
      <c r="COM316" s="8"/>
      <c r="CON316" s="8"/>
      <c r="COO316" s="8"/>
      <c r="COP316" s="8"/>
      <c r="COQ316" s="8"/>
      <c r="COR316" s="8"/>
      <c r="COS316" s="8"/>
      <c r="COT316" s="8"/>
      <c r="COU316" s="8"/>
      <c r="COV316" s="8"/>
      <c r="COW316" s="8"/>
      <c r="COX316" s="8"/>
      <c r="COY316" s="8"/>
      <c r="COZ316" s="8"/>
      <c r="CPA316" s="8"/>
      <c r="CPB316" s="8"/>
      <c r="CPC316" s="8"/>
      <c r="CPD316" s="8"/>
      <c r="CPE316" s="8"/>
      <c r="CPF316" s="8"/>
      <c r="CPG316" s="8"/>
      <c r="CPH316" s="8"/>
      <c r="CPI316" s="8"/>
      <c r="CPJ316" s="8"/>
      <c r="CPK316" s="8"/>
      <c r="CPL316" s="8"/>
      <c r="CPM316" s="8"/>
      <c r="CPN316" s="8"/>
      <c r="CPO316" s="8"/>
      <c r="CPP316" s="8"/>
      <c r="CPQ316" s="8"/>
      <c r="CPR316" s="8"/>
      <c r="CPS316" s="8"/>
      <c r="CPT316" s="8"/>
      <c r="CPU316" s="8"/>
      <c r="CPV316" s="8"/>
      <c r="CPW316" s="8"/>
      <c r="CPX316" s="8"/>
      <c r="CPY316" s="8"/>
      <c r="CPZ316" s="8"/>
      <c r="CQA316" s="8"/>
      <c r="CQB316" s="8"/>
      <c r="CQC316" s="8"/>
      <c r="CQD316" s="8"/>
      <c r="CQE316" s="8"/>
      <c r="CQF316" s="8"/>
      <c r="CQG316" s="8"/>
      <c r="CQH316" s="8"/>
      <c r="CQI316" s="8"/>
      <c r="CQJ316" s="8"/>
      <c r="CQK316" s="8"/>
      <c r="CQL316" s="8"/>
      <c r="CQM316" s="8"/>
      <c r="CQN316" s="8"/>
      <c r="CQO316" s="8"/>
      <c r="CQP316" s="8"/>
      <c r="CQQ316" s="8"/>
      <c r="CQR316" s="8"/>
      <c r="CQS316" s="8"/>
      <c r="CQT316" s="8"/>
      <c r="CQU316" s="8"/>
      <c r="CQV316" s="8"/>
      <c r="CQW316" s="8"/>
      <c r="CQX316" s="8"/>
      <c r="CQY316" s="8"/>
      <c r="CQZ316" s="8"/>
      <c r="CRA316" s="8"/>
      <c r="CRB316" s="8"/>
      <c r="CRC316" s="8"/>
      <c r="CRD316" s="8"/>
      <c r="CRE316" s="8"/>
      <c r="CRF316" s="8"/>
      <c r="CRG316" s="8"/>
      <c r="CRH316" s="8"/>
      <c r="CRI316" s="8"/>
      <c r="CRJ316" s="8"/>
      <c r="CRK316" s="8"/>
      <c r="CRL316" s="8"/>
      <c r="CRM316" s="8"/>
      <c r="CRN316" s="8"/>
      <c r="CRO316" s="8"/>
      <c r="CRP316" s="8"/>
      <c r="CRQ316" s="8"/>
      <c r="CRR316" s="8"/>
      <c r="CRS316" s="8"/>
      <c r="CRT316" s="8"/>
      <c r="CRU316" s="8"/>
      <c r="CRV316" s="8"/>
      <c r="CRW316" s="8"/>
      <c r="CRX316" s="8"/>
      <c r="CRY316" s="8"/>
      <c r="CRZ316" s="8"/>
      <c r="CSA316" s="8"/>
      <c r="CSB316" s="8"/>
      <c r="CSC316" s="8"/>
      <c r="CSD316" s="8"/>
      <c r="CSE316" s="8"/>
      <c r="CSF316" s="8"/>
      <c r="CSG316" s="8"/>
      <c r="CSH316" s="8"/>
      <c r="CSI316" s="8"/>
      <c r="CSJ316" s="8"/>
      <c r="CSK316" s="8"/>
      <c r="CSL316" s="8"/>
      <c r="CSM316" s="8"/>
      <c r="CSN316" s="8"/>
      <c r="CSO316" s="8"/>
      <c r="CSP316" s="8"/>
      <c r="CSQ316" s="8"/>
      <c r="CSR316" s="8"/>
      <c r="CSS316" s="8"/>
      <c r="CST316" s="8"/>
      <c r="CSU316" s="8"/>
      <c r="CSV316" s="8"/>
      <c r="CSW316" s="8"/>
      <c r="CSX316" s="8"/>
      <c r="CSY316" s="8"/>
      <c r="CSZ316" s="8"/>
      <c r="CTA316" s="8"/>
      <c r="CTB316" s="8"/>
      <c r="CTC316" s="8"/>
      <c r="CTD316" s="8"/>
      <c r="CTE316" s="8"/>
      <c r="CTF316" s="8"/>
      <c r="CTG316" s="8"/>
      <c r="CTH316" s="8"/>
      <c r="CTI316" s="8"/>
      <c r="CTJ316" s="8"/>
      <c r="CTK316" s="8"/>
      <c r="CTL316" s="8"/>
      <c r="CTM316" s="8"/>
      <c r="CTN316" s="8"/>
      <c r="CTO316" s="8"/>
      <c r="CTP316" s="8"/>
      <c r="CTQ316" s="8"/>
      <c r="CTR316" s="8"/>
      <c r="CTS316" s="8"/>
      <c r="CTT316" s="8"/>
      <c r="CTU316" s="8"/>
      <c r="CTV316" s="8"/>
      <c r="CTW316" s="8"/>
      <c r="CTX316" s="8"/>
      <c r="CTY316" s="8"/>
      <c r="CTZ316" s="8"/>
      <c r="CUA316" s="8"/>
      <c r="CUB316" s="8"/>
      <c r="CUC316" s="8"/>
      <c r="CUD316" s="8"/>
      <c r="CUE316" s="8"/>
      <c r="CUF316" s="8"/>
      <c r="CUG316" s="8"/>
      <c r="CUH316" s="8"/>
      <c r="CUI316" s="8"/>
      <c r="CUJ316" s="8"/>
      <c r="CUK316" s="8"/>
      <c r="CUL316" s="8"/>
      <c r="CUM316" s="8"/>
      <c r="CUN316" s="8"/>
      <c r="CUO316" s="8"/>
      <c r="CUP316" s="8"/>
      <c r="CUQ316" s="8"/>
      <c r="CUR316" s="8"/>
      <c r="CUS316" s="8"/>
      <c r="CUT316" s="8"/>
      <c r="CUU316" s="8"/>
      <c r="CUV316" s="8"/>
      <c r="CUW316" s="8"/>
      <c r="CUX316" s="8"/>
      <c r="CUY316" s="8"/>
      <c r="CUZ316" s="8"/>
      <c r="CVA316" s="8"/>
      <c r="CVB316" s="8"/>
      <c r="CVC316" s="8"/>
      <c r="CVD316" s="8"/>
      <c r="CVE316" s="8"/>
      <c r="CVF316" s="8"/>
      <c r="CVG316" s="8"/>
      <c r="CVH316" s="8"/>
      <c r="CVI316" s="8"/>
      <c r="CVJ316" s="8"/>
      <c r="CVK316" s="8"/>
      <c r="CVL316" s="8"/>
      <c r="CVM316" s="8"/>
      <c r="CVN316" s="8"/>
      <c r="CVO316" s="8"/>
      <c r="CVP316" s="8"/>
      <c r="CVQ316" s="8"/>
      <c r="CVR316" s="8"/>
      <c r="CVS316" s="8"/>
      <c r="CVT316" s="8"/>
      <c r="CVU316" s="8"/>
      <c r="CVV316" s="8"/>
      <c r="CVW316" s="8"/>
      <c r="CVX316" s="8"/>
      <c r="CVY316" s="8"/>
      <c r="CVZ316" s="8"/>
      <c r="CWA316" s="8"/>
      <c r="CWB316" s="8"/>
      <c r="CWC316" s="8"/>
      <c r="CWD316" s="8"/>
      <c r="CWE316" s="8"/>
      <c r="CWF316" s="8"/>
      <c r="CWG316" s="8"/>
      <c r="CWH316" s="8"/>
      <c r="CWI316" s="8"/>
      <c r="CWJ316" s="8"/>
      <c r="CWK316" s="8"/>
      <c r="CWL316" s="8"/>
      <c r="CWM316" s="8"/>
      <c r="CWN316" s="8"/>
      <c r="CWO316" s="8"/>
      <c r="CWP316" s="8"/>
      <c r="CWQ316" s="8"/>
      <c r="CWR316" s="8"/>
      <c r="CWS316" s="8"/>
      <c r="CWT316" s="8"/>
      <c r="CWU316" s="8"/>
      <c r="CWV316" s="8"/>
      <c r="CWW316" s="8"/>
      <c r="CWX316" s="8"/>
      <c r="CWY316" s="8"/>
      <c r="CWZ316" s="8"/>
      <c r="CXA316" s="8"/>
      <c r="CXB316" s="8"/>
      <c r="CXC316" s="8"/>
      <c r="CXD316" s="8"/>
      <c r="CXE316" s="8"/>
      <c r="CXF316" s="8"/>
      <c r="CXG316" s="8"/>
      <c r="CXH316" s="8"/>
      <c r="CXI316" s="8"/>
      <c r="CXJ316" s="8"/>
      <c r="CXK316" s="8"/>
      <c r="CXL316" s="8"/>
      <c r="CXM316" s="8"/>
      <c r="CXN316" s="8"/>
      <c r="CXO316" s="8"/>
      <c r="CXP316" s="8"/>
      <c r="CXQ316" s="8"/>
      <c r="CXR316" s="8"/>
      <c r="CXS316" s="8"/>
      <c r="CXT316" s="8"/>
      <c r="CXU316" s="8"/>
      <c r="CXV316" s="8"/>
      <c r="CXW316" s="8"/>
      <c r="CXX316" s="8"/>
      <c r="CXY316" s="8"/>
      <c r="CXZ316" s="8"/>
      <c r="CYA316" s="8"/>
      <c r="CYB316" s="8"/>
      <c r="CYC316" s="8"/>
      <c r="CYD316" s="8"/>
      <c r="CYE316" s="8"/>
      <c r="CYF316" s="8"/>
      <c r="CYG316" s="8"/>
      <c r="CYH316" s="8"/>
      <c r="CYI316" s="8"/>
      <c r="CYJ316" s="8"/>
      <c r="CYK316" s="8"/>
      <c r="CYL316" s="8"/>
      <c r="CYM316" s="8"/>
      <c r="CYN316" s="8"/>
      <c r="CYO316" s="8"/>
      <c r="CYP316" s="8"/>
      <c r="CYQ316" s="8"/>
      <c r="CYR316" s="8"/>
      <c r="CYS316" s="8"/>
      <c r="CYT316" s="8"/>
      <c r="CYU316" s="8"/>
      <c r="CYV316" s="8"/>
      <c r="CYW316" s="8"/>
      <c r="CYX316" s="8"/>
      <c r="CYY316" s="8"/>
      <c r="CYZ316" s="8"/>
      <c r="CZA316" s="8"/>
      <c r="CZB316" s="8"/>
      <c r="CZC316" s="8"/>
      <c r="CZD316" s="8"/>
      <c r="CZE316" s="8"/>
      <c r="CZF316" s="8"/>
      <c r="CZG316" s="8"/>
      <c r="CZH316" s="8"/>
      <c r="CZI316" s="8"/>
      <c r="CZJ316" s="8"/>
      <c r="CZK316" s="8"/>
      <c r="CZL316" s="8"/>
      <c r="CZM316" s="8"/>
      <c r="CZN316" s="8"/>
      <c r="CZO316" s="8"/>
      <c r="CZP316" s="8"/>
      <c r="CZQ316" s="8"/>
      <c r="CZR316" s="8"/>
      <c r="CZS316" s="8"/>
      <c r="CZT316" s="8"/>
      <c r="CZU316" s="8"/>
      <c r="CZV316" s="8"/>
      <c r="CZW316" s="8"/>
      <c r="CZX316" s="8"/>
      <c r="CZY316" s="8"/>
      <c r="CZZ316" s="8"/>
      <c r="DAA316" s="8"/>
      <c r="DAB316" s="8"/>
      <c r="DAC316" s="8"/>
      <c r="DAD316" s="8"/>
      <c r="DAE316" s="8"/>
      <c r="DAF316" s="8"/>
      <c r="DAG316" s="8"/>
      <c r="DAH316" s="8"/>
      <c r="DAI316" s="8"/>
      <c r="DAJ316" s="8"/>
      <c r="DAK316" s="8"/>
      <c r="DAL316" s="8"/>
      <c r="DAM316" s="8"/>
      <c r="DAN316" s="8"/>
      <c r="DAO316" s="8"/>
      <c r="DAP316" s="8"/>
      <c r="DAQ316" s="8"/>
      <c r="DAR316" s="8"/>
      <c r="DAS316" s="8"/>
      <c r="DAT316" s="8"/>
      <c r="DAU316" s="8"/>
      <c r="DAV316" s="8"/>
      <c r="DAW316" s="8"/>
      <c r="DAX316" s="8"/>
      <c r="DAY316" s="8"/>
      <c r="DAZ316" s="8"/>
      <c r="DBA316" s="8"/>
      <c r="DBB316" s="8"/>
      <c r="DBC316" s="8"/>
      <c r="DBD316" s="8"/>
      <c r="DBE316" s="8"/>
      <c r="DBF316" s="8"/>
      <c r="DBG316" s="8"/>
      <c r="DBH316" s="8"/>
      <c r="DBI316" s="8"/>
      <c r="DBJ316" s="8"/>
      <c r="DBK316" s="8"/>
      <c r="DBL316" s="8"/>
      <c r="DBM316" s="8"/>
      <c r="DBN316" s="8"/>
      <c r="DBO316" s="8"/>
      <c r="DBP316" s="8"/>
      <c r="DBQ316" s="8"/>
      <c r="DBR316" s="8"/>
      <c r="DBS316" s="8"/>
      <c r="DBT316" s="8"/>
      <c r="DBU316" s="8"/>
      <c r="DBV316" s="8"/>
      <c r="DBW316" s="8"/>
      <c r="DBX316" s="8"/>
      <c r="DBY316" s="8"/>
      <c r="DBZ316" s="8"/>
      <c r="DCA316" s="8"/>
      <c r="DCB316" s="8"/>
      <c r="DCC316" s="8"/>
      <c r="DCD316" s="8"/>
      <c r="DCE316" s="8"/>
      <c r="DCF316" s="8"/>
      <c r="DCG316" s="8"/>
      <c r="DCH316" s="8"/>
      <c r="DCI316" s="8"/>
      <c r="DCJ316" s="8"/>
      <c r="DCK316" s="8"/>
      <c r="DCL316" s="8"/>
      <c r="DCM316" s="8"/>
      <c r="DCN316" s="8"/>
      <c r="DCO316" s="8"/>
      <c r="DCP316" s="8"/>
      <c r="DCQ316" s="8"/>
      <c r="DCR316" s="8"/>
      <c r="DCS316" s="8"/>
      <c r="DCT316" s="8"/>
      <c r="DCU316" s="8"/>
      <c r="DCV316" s="8"/>
      <c r="DCW316" s="8"/>
      <c r="DCX316" s="8"/>
      <c r="DCY316" s="8"/>
      <c r="DCZ316" s="8"/>
      <c r="DDA316" s="8"/>
      <c r="DDB316" s="8"/>
      <c r="DDC316" s="8"/>
      <c r="DDD316" s="8"/>
      <c r="DDE316" s="8"/>
      <c r="DDF316" s="8"/>
      <c r="DDG316" s="8"/>
      <c r="DDH316" s="8"/>
      <c r="DDI316" s="8"/>
      <c r="DDJ316" s="8"/>
      <c r="DDK316" s="8"/>
      <c r="DDL316" s="8"/>
      <c r="DDM316" s="8"/>
      <c r="DDN316" s="8"/>
      <c r="DDO316" s="8"/>
      <c r="DDP316" s="8"/>
      <c r="DDQ316" s="8"/>
      <c r="DDR316" s="8"/>
      <c r="DDS316" s="8"/>
      <c r="DDT316" s="8"/>
      <c r="DDU316" s="8"/>
      <c r="DDV316" s="8"/>
      <c r="DDW316" s="8"/>
      <c r="DDX316" s="8"/>
      <c r="DDY316" s="8"/>
      <c r="DDZ316" s="8"/>
      <c r="DEA316" s="8"/>
      <c r="DEB316" s="8"/>
      <c r="DEC316" s="8"/>
      <c r="DED316" s="8"/>
      <c r="DEE316" s="8"/>
      <c r="DEF316" s="8"/>
      <c r="DEG316" s="8"/>
      <c r="DEH316" s="8"/>
      <c r="DEI316" s="8"/>
      <c r="DEJ316" s="8"/>
      <c r="DEK316" s="8"/>
      <c r="DEL316" s="8"/>
      <c r="DEM316" s="8"/>
      <c r="DEN316" s="8"/>
      <c r="DEO316" s="8"/>
      <c r="DEP316" s="8"/>
      <c r="DEQ316" s="8"/>
      <c r="DER316" s="8"/>
      <c r="DES316" s="8"/>
      <c r="DET316" s="8"/>
      <c r="DEU316" s="8"/>
      <c r="DEV316" s="8"/>
      <c r="DEW316" s="8"/>
      <c r="DEX316" s="8"/>
      <c r="DEY316" s="8"/>
      <c r="DEZ316" s="8"/>
      <c r="DFA316" s="8"/>
      <c r="DFB316" s="8"/>
      <c r="DFC316" s="8"/>
      <c r="DFD316" s="8"/>
      <c r="DFE316" s="8"/>
      <c r="DFF316" s="8"/>
      <c r="DFG316" s="8"/>
      <c r="DFH316" s="8"/>
      <c r="DFI316" s="8"/>
      <c r="DFJ316" s="8"/>
      <c r="DFK316" s="8"/>
      <c r="DFL316" s="8"/>
      <c r="DFM316" s="8"/>
      <c r="DFN316" s="8"/>
      <c r="DFO316" s="8"/>
      <c r="DFP316" s="8"/>
      <c r="DFQ316" s="8"/>
      <c r="DFR316" s="8"/>
      <c r="DFS316" s="8"/>
      <c r="DFT316" s="8"/>
      <c r="DFU316" s="8"/>
      <c r="DFV316" s="8"/>
      <c r="DFW316" s="8"/>
      <c r="DFX316" s="8"/>
      <c r="DFY316" s="8"/>
      <c r="DFZ316" s="8"/>
      <c r="DGA316" s="8"/>
      <c r="DGB316" s="8"/>
      <c r="DGC316" s="8"/>
      <c r="DGD316" s="8"/>
      <c r="DGE316" s="8"/>
      <c r="DGF316" s="8"/>
      <c r="DGG316" s="8"/>
      <c r="DGH316" s="8"/>
      <c r="DGI316" s="8"/>
      <c r="DGJ316" s="8"/>
      <c r="DGK316" s="8"/>
      <c r="DGL316" s="8"/>
      <c r="DGM316" s="8"/>
      <c r="DGN316" s="8"/>
      <c r="DGO316" s="8"/>
      <c r="DGP316" s="8"/>
      <c r="DGQ316" s="8"/>
      <c r="DGR316" s="8"/>
      <c r="DGS316" s="8"/>
      <c r="DGT316" s="8"/>
      <c r="DGU316" s="8"/>
      <c r="DGV316" s="8"/>
      <c r="DGW316" s="8"/>
      <c r="DGX316" s="8"/>
      <c r="DGY316" s="8"/>
      <c r="DGZ316" s="8"/>
      <c r="DHA316" s="8"/>
      <c r="DHB316" s="8"/>
      <c r="DHC316" s="8"/>
      <c r="DHD316" s="8"/>
      <c r="DHE316" s="8"/>
      <c r="DHF316" s="8"/>
      <c r="DHG316" s="8"/>
      <c r="DHH316" s="8"/>
      <c r="DHI316" s="8"/>
      <c r="DHJ316" s="8"/>
      <c r="DHK316" s="8"/>
      <c r="DHL316" s="8"/>
      <c r="DHM316" s="8"/>
      <c r="DHN316" s="8"/>
      <c r="DHO316" s="8"/>
      <c r="DHP316" s="8"/>
      <c r="DHQ316" s="8"/>
      <c r="DHR316" s="8"/>
      <c r="DHS316" s="8"/>
      <c r="DHT316" s="8"/>
      <c r="DHU316" s="8"/>
      <c r="DHV316" s="8"/>
      <c r="DHW316" s="8"/>
      <c r="DHX316" s="8"/>
      <c r="DHY316" s="8"/>
      <c r="DHZ316" s="8"/>
      <c r="DIA316" s="8"/>
      <c r="DIB316" s="8"/>
      <c r="DIC316" s="8"/>
      <c r="DID316" s="8"/>
      <c r="DIE316" s="8"/>
      <c r="DIF316" s="8"/>
      <c r="DIG316" s="8"/>
      <c r="DIH316" s="8"/>
      <c r="DII316" s="8"/>
      <c r="DIJ316" s="8"/>
      <c r="DIK316" s="8"/>
      <c r="DIL316" s="8"/>
      <c r="DIM316" s="8"/>
      <c r="DIN316" s="8"/>
      <c r="DIO316" s="8"/>
      <c r="DIP316" s="8"/>
      <c r="DIQ316" s="8"/>
      <c r="DIR316" s="8"/>
      <c r="DIS316" s="8"/>
      <c r="DIT316" s="8"/>
      <c r="DIU316" s="8"/>
      <c r="DIV316" s="8"/>
      <c r="DIW316" s="8"/>
      <c r="DIX316" s="8"/>
      <c r="DIY316" s="8"/>
      <c r="DIZ316" s="8"/>
      <c r="DJA316" s="8"/>
      <c r="DJB316" s="8"/>
      <c r="DJC316" s="8"/>
      <c r="DJD316" s="8"/>
      <c r="DJE316" s="8"/>
      <c r="DJF316" s="8"/>
      <c r="DJG316" s="8"/>
      <c r="DJH316" s="8"/>
      <c r="DJI316" s="8"/>
      <c r="DJJ316" s="8"/>
      <c r="DJK316" s="8"/>
      <c r="DJL316" s="8"/>
      <c r="DJM316" s="8"/>
      <c r="DJN316" s="8"/>
      <c r="DJO316" s="8"/>
      <c r="DJP316" s="8"/>
      <c r="DJQ316" s="8"/>
      <c r="DJR316" s="8"/>
      <c r="DJS316" s="8"/>
      <c r="DJT316" s="8"/>
      <c r="DJU316" s="8"/>
      <c r="DJV316" s="8"/>
      <c r="DJW316" s="8"/>
      <c r="DJX316" s="8"/>
      <c r="DJY316" s="8"/>
      <c r="DJZ316" s="8"/>
      <c r="DKA316" s="8"/>
      <c r="DKB316" s="8"/>
      <c r="DKC316" s="8"/>
      <c r="DKD316" s="8"/>
      <c r="DKE316" s="8"/>
      <c r="DKF316" s="8"/>
      <c r="DKG316" s="8"/>
      <c r="DKH316" s="8"/>
      <c r="DKI316" s="8"/>
      <c r="DKJ316" s="8"/>
      <c r="DKK316" s="8"/>
      <c r="DKL316" s="8"/>
      <c r="DKM316" s="8"/>
      <c r="DKN316" s="8"/>
      <c r="DKO316" s="8"/>
      <c r="DKP316" s="8"/>
      <c r="DKQ316" s="8"/>
      <c r="DKR316" s="8"/>
      <c r="DKS316" s="8"/>
      <c r="DKT316" s="8"/>
      <c r="DKU316" s="8"/>
      <c r="DKV316" s="8"/>
      <c r="DKW316" s="8"/>
      <c r="DKX316" s="8"/>
      <c r="DKY316" s="8"/>
      <c r="DKZ316" s="8"/>
      <c r="DLA316" s="8"/>
      <c r="DLB316" s="8"/>
      <c r="DLC316" s="8"/>
      <c r="DLD316" s="8"/>
      <c r="DLE316" s="8"/>
      <c r="DLF316" s="8"/>
      <c r="DLG316" s="8"/>
      <c r="DLH316" s="8"/>
      <c r="DLI316" s="8"/>
      <c r="DLJ316" s="8"/>
      <c r="DLK316" s="8"/>
      <c r="DLL316" s="8"/>
      <c r="DLM316" s="8"/>
      <c r="DLN316" s="8"/>
      <c r="DLO316" s="8"/>
      <c r="DLP316" s="8"/>
      <c r="DLQ316" s="8"/>
      <c r="DLR316" s="8"/>
      <c r="DLS316" s="8"/>
      <c r="DLT316" s="8"/>
      <c r="DLU316" s="8"/>
      <c r="DLV316" s="8"/>
      <c r="DLW316" s="8"/>
      <c r="DLX316" s="8"/>
      <c r="DLY316" s="8"/>
      <c r="DLZ316" s="8"/>
      <c r="DMA316" s="8"/>
      <c r="DMB316" s="8"/>
      <c r="DMC316" s="8"/>
      <c r="DMD316" s="8"/>
      <c r="DME316" s="8"/>
      <c r="DMF316" s="8"/>
      <c r="DMG316" s="8"/>
      <c r="DMH316" s="8"/>
      <c r="DMI316" s="8"/>
      <c r="DMJ316" s="8"/>
      <c r="DMK316" s="8"/>
      <c r="DML316" s="8"/>
      <c r="DMM316" s="8"/>
      <c r="DMN316" s="8"/>
      <c r="DMO316" s="8"/>
      <c r="DMP316" s="8"/>
      <c r="DMQ316" s="8"/>
      <c r="DMR316" s="8"/>
      <c r="DMS316" s="8"/>
      <c r="DMT316" s="8"/>
      <c r="DMU316" s="8"/>
      <c r="DMV316" s="8"/>
      <c r="DMW316" s="8"/>
      <c r="DMX316" s="8"/>
      <c r="DMY316" s="8"/>
      <c r="DMZ316" s="8"/>
      <c r="DNA316" s="8"/>
      <c r="DNB316" s="8"/>
      <c r="DNC316" s="8"/>
      <c r="DND316" s="8"/>
      <c r="DNE316" s="8"/>
      <c r="DNF316" s="8"/>
      <c r="DNG316" s="8"/>
      <c r="DNH316" s="8"/>
      <c r="DNI316" s="8"/>
      <c r="DNJ316" s="8"/>
      <c r="DNK316" s="8"/>
      <c r="DNL316" s="8"/>
      <c r="DNM316" s="8"/>
      <c r="DNN316" s="8"/>
      <c r="DNO316" s="8"/>
      <c r="DNP316" s="8"/>
      <c r="DNQ316" s="8"/>
      <c r="DNR316" s="8"/>
      <c r="DNS316" s="8"/>
      <c r="DNT316" s="8"/>
      <c r="DNU316" s="8"/>
      <c r="DNV316" s="8"/>
      <c r="DNW316" s="8"/>
      <c r="DNX316" s="8"/>
      <c r="DNY316" s="8"/>
      <c r="DNZ316" s="8"/>
      <c r="DOA316" s="8"/>
      <c r="DOB316" s="8"/>
      <c r="DOC316" s="8"/>
      <c r="DOD316" s="8"/>
      <c r="DOE316" s="8"/>
      <c r="DOF316" s="8"/>
      <c r="DOG316" s="8"/>
      <c r="DOH316" s="8"/>
      <c r="DOI316" s="8"/>
      <c r="DOJ316" s="8"/>
      <c r="DOK316" s="8"/>
      <c r="DOL316" s="8"/>
      <c r="DOM316" s="8"/>
      <c r="DON316" s="8"/>
      <c r="DOO316" s="8"/>
      <c r="DOP316" s="8"/>
      <c r="DOQ316" s="8"/>
      <c r="DOR316" s="8"/>
      <c r="DOS316" s="8"/>
      <c r="DOT316" s="8"/>
      <c r="DOU316" s="8"/>
      <c r="DOV316" s="8"/>
      <c r="DOW316" s="8"/>
      <c r="DOX316" s="8"/>
      <c r="DOY316" s="8"/>
      <c r="DOZ316" s="8"/>
      <c r="DPA316" s="8"/>
      <c r="DPB316" s="8"/>
      <c r="DPC316" s="8"/>
      <c r="DPD316" s="8"/>
      <c r="DPE316" s="8"/>
      <c r="DPF316" s="8"/>
      <c r="DPG316" s="8"/>
      <c r="DPH316" s="8"/>
      <c r="DPI316" s="8"/>
      <c r="DPJ316" s="8"/>
      <c r="DPK316" s="8"/>
      <c r="DPL316" s="8"/>
      <c r="DPM316" s="8"/>
      <c r="DPN316" s="8"/>
      <c r="DPO316" s="8"/>
      <c r="DPP316" s="8"/>
      <c r="DPQ316" s="8"/>
      <c r="DPR316" s="8"/>
      <c r="DPS316" s="8"/>
      <c r="DPT316" s="8"/>
      <c r="DPU316" s="8"/>
      <c r="DPV316" s="8"/>
      <c r="DPW316" s="8"/>
      <c r="DPX316" s="8"/>
      <c r="DPY316" s="8"/>
      <c r="DPZ316" s="8"/>
      <c r="DQA316" s="8"/>
      <c r="DQB316" s="8"/>
      <c r="DQC316" s="8"/>
      <c r="DQD316" s="8"/>
      <c r="DQE316" s="8"/>
      <c r="DQF316" s="8"/>
      <c r="DQG316" s="8"/>
      <c r="DQH316" s="8"/>
      <c r="DQI316" s="8"/>
      <c r="DQJ316" s="8"/>
      <c r="DQK316" s="8"/>
      <c r="DQL316" s="8"/>
      <c r="DQM316" s="8"/>
      <c r="DQN316" s="8"/>
      <c r="DQO316" s="8"/>
      <c r="DQP316" s="8"/>
      <c r="DQQ316" s="8"/>
      <c r="DQR316" s="8"/>
      <c r="DQS316" s="8"/>
      <c r="DQT316" s="8"/>
      <c r="DQU316" s="8"/>
      <c r="DQV316" s="8"/>
      <c r="DQW316" s="8"/>
      <c r="DQX316" s="8"/>
      <c r="DQY316" s="8"/>
      <c r="DQZ316" s="8"/>
      <c r="DRA316" s="8"/>
      <c r="DRB316" s="8"/>
      <c r="DRC316" s="8"/>
      <c r="DRD316" s="8"/>
      <c r="DRE316" s="8"/>
      <c r="DRF316" s="8"/>
      <c r="DRG316" s="8"/>
      <c r="DRH316" s="8"/>
      <c r="DRI316" s="8"/>
      <c r="DRJ316" s="8"/>
      <c r="DRK316" s="8"/>
      <c r="DRL316" s="8"/>
      <c r="DRM316" s="8"/>
      <c r="DRN316" s="8"/>
      <c r="DRO316" s="8"/>
      <c r="DRP316" s="8"/>
      <c r="DRQ316" s="8"/>
      <c r="DRR316" s="8"/>
      <c r="DRS316" s="8"/>
      <c r="DRT316" s="8"/>
      <c r="DRU316" s="8"/>
      <c r="DRV316" s="8"/>
      <c r="DRW316" s="8"/>
      <c r="DRX316" s="8"/>
      <c r="DRY316" s="8"/>
      <c r="DRZ316" s="8"/>
      <c r="DSA316" s="8"/>
      <c r="DSB316" s="8"/>
      <c r="DSC316" s="8"/>
      <c r="DSD316" s="8"/>
      <c r="DSE316" s="8"/>
      <c r="DSF316" s="8"/>
      <c r="DSG316" s="8"/>
      <c r="DSH316" s="8"/>
      <c r="DSI316" s="8"/>
      <c r="DSJ316" s="8"/>
      <c r="DSK316" s="8"/>
      <c r="DSL316" s="8"/>
      <c r="DSM316" s="8"/>
      <c r="DSN316" s="8"/>
      <c r="DSO316" s="8"/>
      <c r="DSP316" s="8"/>
      <c r="DSQ316" s="8"/>
      <c r="DSR316" s="8"/>
      <c r="DSS316" s="8"/>
      <c r="DST316" s="8"/>
      <c r="DSU316" s="8"/>
      <c r="DSV316" s="8"/>
      <c r="DSW316" s="8"/>
      <c r="DSX316" s="8"/>
      <c r="DSY316" s="8"/>
      <c r="DSZ316" s="8"/>
      <c r="DTA316" s="8"/>
      <c r="DTB316" s="8"/>
      <c r="DTC316" s="8"/>
      <c r="DTD316" s="8"/>
      <c r="DTE316" s="8"/>
      <c r="DTF316" s="8"/>
      <c r="DTG316" s="8"/>
      <c r="DTH316" s="8"/>
      <c r="DTI316" s="8"/>
      <c r="DTJ316" s="8"/>
      <c r="DTK316" s="8"/>
      <c r="DTL316" s="8"/>
      <c r="DTM316" s="8"/>
      <c r="DTN316" s="8"/>
      <c r="DTO316" s="8"/>
      <c r="DTP316" s="8"/>
      <c r="DTQ316" s="8"/>
      <c r="DTR316" s="8"/>
      <c r="DTS316" s="8"/>
      <c r="DTT316" s="8"/>
      <c r="DTU316" s="8"/>
      <c r="DTV316" s="8"/>
      <c r="DTW316" s="8"/>
      <c r="DTX316" s="8"/>
      <c r="DTY316" s="8"/>
      <c r="DTZ316" s="8"/>
      <c r="DUA316" s="8"/>
      <c r="DUB316" s="8"/>
      <c r="DUC316" s="8"/>
      <c r="DUD316" s="8"/>
      <c r="DUE316" s="8"/>
      <c r="DUF316" s="8"/>
      <c r="DUG316" s="8"/>
      <c r="DUH316" s="8"/>
      <c r="DUI316" s="8"/>
      <c r="DUJ316" s="8"/>
      <c r="DUK316" s="8"/>
      <c r="DUL316" s="8"/>
      <c r="DUM316" s="8"/>
      <c r="DUN316" s="8"/>
      <c r="DUO316" s="8"/>
      <c r="DUP316" s="8"/>
      <c r="DUQ316" s="8"/>
      <c r="DUR316" s="8"/>
      <c r="DUS316" s="8"/>
      <c r="DUT316" s="8"/>
      <c r="DUU316" s="8"/>
      <c r="DUV316" s="8"/>
      <c r="DUW316" s="8"/>
      <c r="DUX316" s="8"/>
      <c r="DUY316" s="8"/>
      <c r="DUZ316" s="8"/>
      <c r="DVA316" s="8"/>
      <c r="DVB316" s="8"/>
      <c r="DVC316" s="8"/>
      <c r="DVD316" s="8"/>
      <c r="DVE316" s="8"/>
      <c r="DVF316" s="8"/>
      <c r="DVG316" s="8"/>
      <c r="DVH316" s="8"/>
      <c r="DVI316" s="8"/>
      <c r="DVJ316" s="8"/>
      <c r="DVK316" s="8"/>
      <c r="DVL316" s="8"/>
      <c r="DVM316" s="8"/>
      <c r="DVN316" s="8"/>
      <c r="DVO316" s="8"/>
      <c r="DVP316" s="8"/>
      <c r="DVQ316" s="8"/>
      <c r="DVR316" s="8"/>
      <c r="DVS316" s="8"/>
      <c r="DVT316" s="8"/>
      <c r="DVU316" s="8"/>
      <c r="DVV316" s="8"/>
      <c r="DVW316" s="8"/>
      <c r="DVX316" s="8"/>
      <c r="DVY316" s="8"/>
      <c r="DVZ316" s="8"/>
      <c r="DWA316" s="8"/>
      <c r="DWB316" s="8"/>
      <c r="DWC316" s="8"/>
      <c r="DWD316" s="8"/>
      <c r="DWE316" s="8"/>
      <c r="DWF316" s="8"/>
      <c r="DWG316" s="8"/>
      <c r="DWH316" s="8"/>
      <c r="DWI316" s="8"/>
      <c r="DWJ316" s="8"/>
      <c r="DWK316" s="8"/>
      <c r="DWL316" s="8"/>
      <c r="DWM316" s="8"/>
      <c r="DWN316" s="8"/>
      <c r="DWO316" s="8"/>
      <c r="DWP316" s="8"/>
      <c r="DWQ316" s="8"/>
      <c r="DWR316" s="8"/>
      <c r="DWS316" s="8"/>
      <c r="DWT316" s="8"/>
      <c r="DWU316" s="8"/>
      <c r="DWV316" s="8"/>
      <c r="DWW316" s="8"/>
      <c r="DWX316" s="8"/>
      <c r="DWY316" s="8"/>
      <c r="DWZ316" s="8"/>
      <c r="DXA316" s="8"/>
      <c r="DXB316" s="8"/>
      <c r="DXC316" s="8"/>
      <c r="DXD316" s="8"/>
      <c r="DXE316" s="8"/>
      <c r="DXF316" s="8"/>
      <c r="DXG316" s="8"/>
      <c r="DXH316" s="8"/>
      <c r="DXI316" s="8"/>
      <c r="DXJ316" s="8"/>
      <c r="DXK316" s="8"/>
      <c r="DXL316" s="8"/>
      <c r="DXM316" s="8"/>
      <c r="DXN316" s="8"/>
      <c r="DXO316" s="8"/>
      <c r="DXP316" s="8"/>
      <c r="DXQ316" s="8"/>
      <c r="DXR316" s="8"/>
      <c r="DXS316" s="8"/>
      <c r="DXT316" s="8"/>
      <c r="DXU316" s="8"/>
      <c r="DXV316" s="8"/>
      <c r="DXW316" s="8"/>
      <c r="DXX316" s="8"/>
      <c r="DXY316" s="8"/>
      <c r="DXZ316" s="8"/>
      <c r="DYA316" s="8"/>
      <c r="DYB316" s="8"/>
      <c r="DYC316" s="8"/>
      <c r="DYD316" s="8"/>
      <c r="DYE316" s="8"/>
      <c r="DYF316" s="8"/>
      <c r="DYG316" s="8"/>
      <c r="DYH316" s="8"/>
      <c r="DYI316" s="8"/>
      <c r="DYJ316" s="8"/>
      <c r="DYK316" s="8"/>
      <c r="DYL316" s="8"/>
      <c r="DYM316" s="8"/>
      <c r="DYN316" s="8"/>
      <c r="DYO316" s="8"/>
      <c r="DYP316" s="8"/>
      <c r="DYQ316" s="8"/>
      <c r="DYR316" s="8"/>
      <c r="DYS316" s="8"/>
      <c r="DYT316" s="8"/>
      <c r="DYU316" s="8"/>
      <c r="DYV316" s="8"/>
      <c r="DYW316" s="8"/>
      <c r="DYX316" s="8"/>
      <c r="DYY316" s="8"/>
      <c r="DYZ316" s="8"/>
      <c r="DZA316" s="8"/>
      <c r="DZB316" s="8"/>
      <c r="DZC316" s="8"/>
      <c r="DZD316" s="8"/>
      <c r="DZE316" s="8"/>
      <c r="DZF316" s="8"/>
      <c r="DZG316" s="8"/>
      <c r="DZH316" s="8"/>
      <c r="DZI316" s="8"/>
      <c r="DZJ316" s="8"/>
      <c r="DZK316" s="8"/>
      <c r="DZL316" s="8"/>
      <c r="DZM316" s="8"/>
      <c r="DZN316" s="8"/>
      <c r="DZO316" s="8"/>
      <c r="DZP316" s="8"/>
      <c r="DZQ316" s="8"/>
      <c r="DZR316" s="8"/>
      <c r="DZS316" s="8"/>
      <c r="DZT316" s="8"/>
      <c r="DZU316" s="8"/>
      <c r="DZV316" s="8"/>
      <c r="DZW316" s="8"/>
      <c r="DZX316" s="8"/>
      <c r="DZY316" s="8"/>
      <c r="DZZ316" s="8"/>
      <c r="EAA316" s="8"/>
      <c r="EAB316" s="8"/>
      <c r="EAC316" s="8"/>
      <c r="EAD316" s="8"/>
      <c r="EAE316" s="8"/>
      <c r="EAF316" s="8"/>
      <c r="EAG316" s="8"/>
      <c r="EAH316" s="8"/>
      <c r="EAI316" s="8"/>
      <c r="EAJ316" s="8"/>
      <c r="EAK316" s="8"/>
      <c r="EAL316" s="8"/>
      <c r="EAM316" s="8"/>
      <c r="EAN316" s="8"/>
      <c r="EAO316" s="8"/>
      <c r="EAP316" s="8"/>
      <c r="EAQ316" s="8"/>
      <c r="EAR316" s="8"/>
      <c r="EAS316" s="8"/>
      <c r="EAT316" s="8"/>
      <c r="EAU316" s="8"/>
      <c r="EAV316" s="8"/>
      <c r="EAW316" s="8"/>
      <c r="EAX316" s="8"/>
      <c r="EAY316" s="8"/>
      <c r="EAZ316" s="8"/>
      <c r="EBA316" s="8"/>
      <c r="EBB316" s="8"/>
      <c r="EBC316" s="8"/>
      <c r="EBD316" s="8"/>
      <c r="EBE316" s="8"/>
      <c r="EBF316" s="8"/>
      <c r="EBG316" s="8"/>
      <c r="EBH316" s="8"/>
      <c r="EBI316" s="8"/>
      <c r="EBJ316" s="8"/>
      <c r="EBK316" s="8"/>
      <c r="EBL316" s="8"/>
      <c r="EBM316" s="8"/>
      <c r="EBN316" s="8"/>
      <c r="EBO316" s="8"/>
      <c r="EBP316" s="8"/>
      <c r="EBQ316" s="8"/>
      <c r="EBR316" s="8"/>
      <c r="EBS316" s="8"/>
      <c r="EBT316" s="8"/>
      <c r="EBU316" s="8"/>
      <c r="EBV316" s="8"/>
      <c r="EBW316" s="8"/>
      <c r="EBX316" s="8"/>
      <c r="EBY316" s="8"/>
      <c r="EBZ316" s="8"/>
      <c r="ECA316" s="8"/>
      <c r="ECB316" s="8"/>
      <c r="ECC316" s="8"/>
      <c r="ECD316" s="8"/>
      <c r="ECE316" s="8"/>
      <c r="ECF316" s="8"/>
      <c r="ECG316" s="8"/>
      <c r="ECH316" s="8"/>
      <c r="ECI316" s="8"/>
      <c r="ECJ316" s="8"/>
      <c r="ECK316" s="8"/>
      <c r="ECL316" s="8"/>
      <c r="ECM316" s="8"/>
      <c r="ECN316" s="8"/>
      <c r="ECO316" s="8"/>
      <c r="ECP316" s="8"/>
      <c r="ECQ316" s="8"/>
      <c r="ECR316" s="8"/>
      <c r="ECS316" s="8"/>
      <c r="ECT316" s="8"/>
      <c r="ECU316" s="8"/>
      <c r="ECV316" s="8"/>
      <c r="ECW316" s="8"/>
      <c r="ECX316" s="8"/>
      <c r="ECY316" s="8"/>
      <c r="ECZ316" s="8"/>
      <c r="EDA316" s="8"/>
      <c r="EDB316" s="8"/>
      <c r="EDC316" s="8"/>
      <c r="EDD316" s="8"/>
      <c r="EDE316" s="8"/>
      <c r="EDF316" s="8"/>
      <c r="EDG316" s="8"/>
      <c r="EDH316" s="8"/>
      <c r="EDI316" s="8"/>
      <c r="EDJ316" s="8"/>
      <c r="EDK316" s="8"/>
      <c r="EDL316" s="8"/>
      <c r="EDM316" s="8"/>
      <c r="EDN316" s="8"/>
      <c r="EDO316" s="8"/>
      <c r="EDP316" s="8"/>
      <c r="EDQ316" s="8"/>
      <c r="EDR316" s="8"/>
      <c r="EDS316" s="8"/>
      <c r="EDT316" s="8"/>
      <c r="EDU316" s="8"/>
      <c r="EDV316" s="8"/>
      <c r="EDW316" s="8"/>
      <c r="EDX316" s="8"/>
      <c r="EDY316" s="8"/>
      <c r="EDZ316" s="8"/>
      <c r="EEA316" s="8"/>
      <c r="EEB316" s="8"/>
      <c r="EEC316" s="8"/>
      <c r="EED316" s="8"/>
      <c r="EEE316" s="8"/>
      <c r="EEF316" s="8"/>
      <c r="EEG316" s="8"/>
      <c r="EEH316" s="8"/>
      <c r="EEI316" s="8"/>
      <c r="EEJ316" s="8"/>
      <c r="EEK316" s="8"/>
      <c r="EEL316" s="8"/>
      <c r="EEM316" s="8"/>
      <c r="EEN316" s="8"/>
      <c r="EEO316" s="8"/>
      <c r="EEP316" s="8"/>
      <c r="EEQ316" s="8"/>
      <c r="EER316" s="8"/>
      <c r="EES316" s="8"/>
      <c r="EET316" s="8"/>
      <c r="EEU316" s="8"/>
      <c r="EEV316" s="8"/>
      <c r="EEW316" s="8"/>
      <c r="EEX316" s="8"/>
      <c r="EEY316" s="8"/>
      <c r="EEZ316" s="8"/>
      <c r="EFA316" s="8"/>
      <c r="EFB316" s="8"/>
      <c r="EFC316" s="8"/>
      <c r="EFD316" s="8"/>
      <c r="EFE316" s="8"/>
      <c r="EFF316" s="8"/>
      <c r="EFG316" s="8"/>
      <c r="EFH316" s="8"/>
      <c r="EFI316" s="8"/>
      <c r="EFJ316" s="8"/>
      <c r="EFK316" s="8"/>
      <c r="EFL316" s="8"/>
      <c r="EFM316" s="8"/>
      <c r="EFN316" s="8"/>
      <c r="EFO316" s="8"/>
      <c r="EFP316" s="8"/>
      <c r="EFQ316" s="8"/>
      <c r="EFR316" s="8"/>
      <c r="EFS316" s="8"/>
      <c r="EFT316" s="8"/>
      <c r="EFU316" s="8"/>
      <c r="EFV316" s="8"/>
      <c r="EFW316" s="8"/>
      <c r="EFX316" s="8"/>
      <c r="EFY316" s="8"/>
      <c r="EFZ316" s="8"/>
      <c r="EGA316" s="8"/>
      <c r="EGB316" s="8"/>
      <c r="EGC316" s="8"/>
      <c r="EGD316" s="8"/>
      <c r="EGE316" s="8"/>
      <c r="EGF316" s="8"/>
      <c r="EGG316" s="8"/>
      <c r="EGH316" s="8"/>
      <c r="EGI316" s="8"/>
      <c r="EGJ316" s="8"/>
      <c r="EGK316" s="8"/>
      <c r="EGL316" s="8"/>
      <c r="EGM316" s="8"/>
      <c r="EGN316" s="8"/>
      <c r="EGO316" s="8"/>
      <c r="EGP316" s="8"/>
      <c r="EGQ316" s="8"/>
      <c r="EGR316" s="8"/>
      <c r="EGS316" s="8"/>
      <c r="EGT316" s="8"/>
      <c r="EGU316" s="8"/>
      <c r="EGV316" s="8"/>
      <c r="EGW316" s="8"/>
      <c r="EGX316" s="8"/>
      <c r="EGY316" s="8"/>
      <c r="EGZ316" s="8"/>
      <c r="EHA316" s="8"/>
      <c r="EHB316" s="8"/>
      <c r="EHC316" s="8"/>
      <c r="EHD316" s="8"/>
      <c r="EHE316" s="8"/>
      <c r="EHF316" s="8"/>
      <c r="EHG316" s="8"/>
      <c r="EHH316" s="8"/>
      <c r="EHI316" s="8"/>
      <c r="EHJ316" s="8"/>
      <c r="EHK316" s="8"/>
      <c r="EHL316" s="8"/>
      <c r="EHM316" s="8"/>
      <c r="EHN316" s="8"/>
      <c r="EHO316" s="8"/>
      <c r="EHP316" s="8"/>
      <c r="EHQ316" s="8"/>
      <c r="EHR316" s="8"/>
      <c r="EHS316" s="8"/>
      <c r="EHT316" s="8"/>
      <c r="EHU316" s="8"/>
      <c r="EHV316" s="8"/>
      <c r="EHW316" s="8"/>
      <c r="EHX316" s="8"/>
      <c r="EHY316" s="8"/>
      <c r="EHZ316" s="8"/>
      <c r="EIA316" s="8"/>
      <c r="EIB316" s="8"/>
      <c r="EIC316" s="8"/>
      <c r="EID316" s="8"/>
      <c r="EIE316" s="8"/>
      <c r="EIF316" s="8"/>
      <c r="EIG316" s="8"/>
      <c r="EIH316" s="8"/>
      <c r="EII316" s="8"/>
      <c r="EIJ316" s="8"/>
      <c r="EIK316" s="8"/>
      <c r="EIL316" s="8"/>
      <c r="EIM316" s="8"/>
      <c r="EIN316" s="8"/>
      <c r="EIO316" s="8"/>
      <c r="EIP316" s="8"/>
      <c r="EIQ316" s="8"/>
      <c r="EIR316" s="8"/>
      <c r="EIS316" s="8"/>
      <c r="EIT316" s="8"/>
      <c r="EIU316" s="8"/>
      <c r="EIV316" s="8"/>
      <c r="EIW316" s="8"/>
      <c r="EIX316" s="8"/>
      <c r="EIY316" s="8"/>
      <c r="EIZ316" s="8"/>
      <c r="EJA316" s="8"/>
      <c r="EJB316" s="8"/>
      <c r="EJC316" s="8"/>
      <c r="EJD316" s="8"/>
      <c r="EJE316" s="8"/>
      <c r="EJF316" s="8"/>
      <c r="EJG316" s="8"/>
      <c r="EJH316" s="8"/>
      <c r="EJI316" s="8"/>
      <c r="EJJ316" s="8"/>
      <c r="EJK316" s="8"/>
      <c r="EJL316" s="8"/>
      <c r="EJM316" s="8"/>
      <c r="EJN316" s="8"/>
      <c r="EJO316" s="8"/>
      <c r="EJP316" s="8"/>
      <c r="EJQ316" s="8"/>
      <c r="EJR316" s="8"/>
      <c r="EJS316" s="8"/>
      <c r="EJT316" s="8"/>
      <c r="EJU316" s="8"/>
      <c r="EJV316" s="8"/>
      <c r="EJW316" s="8"/>
      <c r="EJX316" s="8"/>
      <c r="EJY316" s="8"/>
      <c r="EJZ316" s="8"/>
      <c r="EKA316" s="8"/>
      <c r="EKB316" s="8"/>
      <c r="EKC316" s="8"/>
      <c r="EKD316" s="8"/>
      <c r="EKE316" s="8"/>
      <c r="EKF316" s="8"/>
      <c r="EKG316" s="8"/>
      <c r="EKH316" s="8"/>
      <c r="EKI316" s="8"/>
      <c r="EKJ316" s="8"/>
      <c r="EKK316" s="8"/>
      <c r="EKL316" s="8"/>
      <c r="EKM316" s="8"/>
      <c r="EKN316" s="8"/>
      <c r="EKO316" s="8"/>
      <c r="EKP316" s="8"/>
      <c r="EKQ316" s="8"/>
      <c r="EKR316" s="8"/>
      <c r="EKS316" s="8"/>
      <c r="EKT316" s="8"/>
      <c r="EKU316" s="8"/>
      <c r="EKV316" s="8"/>
      <c r="EKW316" s="8"/>
      <c r="EKX316" s="8"/>
      <c r="EKY316" s="8"/>
      <c r="EKZ316" s="8"/>
      <c r="ELA316" s="8"/>
      <c r="ELB316" s="8"/>
      <c r="ELC316" s="8"/>
      <c r="ELD316" s="8"/>
      <c r="ELE316" s="8"/>
      <c r="ELF316" s="8"/>
      <c r="ELG316" s="8"/>
      <c r="ELH316" s="8"/>
      <c r="ELI316" s="8"/>
      <c r="ELJ316" s="8"/>
      <c r="ELK316" s="8"/>
      <c r="ELL316" s="8"/>
      <c r="ELM316" s="8"/>
      <c r="ELN316" s="8"/>
      <c r="ELO316" s="8"/>
      <c r="ELP316" s="8"/>
      <c r="ELQ316" s="8"/>
      <c r="ELR316" s="8"/>
      <c r="ELS316" s="8"/>
      <c r="ELT316" s="8"/>
      <c r="ELU316" s="8"/>
      <c r="ELV316" s="8"/>
      <c r="ELW316" s="8"/>
      <c r="ELX316" s="8"/>
      <c r="ELY316" s="8"/>
      <c r="ELZ316" s="8"/>
      <c r="EMA316" s="8"/>
      <c r="EMB316" s="8"/>
      <c r="EMC316" s="8"/>
      <c r="EMD316" s="8"/>
      <c r="EME316" s="8"/>
      <c r="EMF316" s="8"/>
      <c r="EMG316" s="8"/>
      <c r="EMH316" s="8"/>
      <c r="EMI316" s="8"/>
      <c r="EMJ316" s="8"/>
      <c r="EMK316" s="8"/>
      <c r="EML316" s="8"/>
      <c r="EMM316" s="8"/>
      <c r="EMN316" s="8"/>
      <c r="EMO316" s="8"/>
      <c r="EMP316" s="8"/>
      <c r="EMQ316" s="8"/>
      <c r="EMR316" s="8"/>
      <c r="EMS316" s="8"/>
      <c r="EMT316" s="8"/>
      <c r="EMU316" s="8"/>
      <c r="EMV316" s="8"/>
      <c r="EMW316" s="8"/>
      <c r="EMX316" s="8"/>
      <c r="EMY316" s="8"/>
      <c r="EMZ316" s="8"/>
      <c r="ENA316" s="8"/>
      <c r="ENB316" s="8"/>
      <c r="ENC316" s="8"/>
      <c r="END316" s="8"/>
      <c r="ENE316" s="8"/>
      <c r="ENF316" s="8"/>
      <c r="ENG316" s="8"/>
      <c r="ENH316" s="8"/>
      <c r="ENI316" s="8"/>
      <c r="ENJ316" s="8"/>
      <c r="ENK316" s="8"/>
      <c r="ENL316" s="8"/>
      <c r="ENM316" s="8"/>
      <c r="ENN316" s="8"/>
      <c r="ENO316" s="8"/>
      <c r="ENP316" s="8"/>
      <c r="ENQ316" s="8"/>
      <c r="ENR316" s="8"/>
      <c r="ENS316" s="8"/>
      <c r="ENT316" s="8"/>
      <c r="ENU316" s="8"/>
      <c r="ENV316" s="8"/>
      <c r="ENW316" s="8"/>
      <c r="ENX316" s="8"/>
      <c r="ENY316" s="8"/>
      <c r="ENZ316" s="8"/>
      <c r="EOA316" s="8"/>
      <c r="EOB316" s="8"/>
      <c r="EOC316" s="8"/>
      <c r="EOD316" s="8"/>
      <c r="EOE316" s="8"/>
      <c r="EOF316" s="8"/>
      <c r="EOG316" s="8"/>
      <c r="EOH316" s="8"/>
      <c r="EOI316" s="8"/>
      <c r="EOJ316" s="8"/>
      <c r="EOK316" s="8"/>
      <c r="EOL316" s="8"/>
      <c r="EOM316" s="8"/>
      <c r="EON316" s="8"/>
      <c r="EOO316" s="8"/>
      <c r="EOP316" s="8"/>
      <c r="EOQ316" s="8"/>
      <c r="EOR316" s="8"/>
      <c r="EOS316" s="8"/>
      <c r="EOT316" s="8"/>
      <c r="EOU316" s="8"/>
      <c r="EOV316" s="8"/>
      <c r="EOW316" s="8"/>
      <c r="EOX316" s="8"/>
      <c r="EOY316" s="8"/>
      <c r="EOZ316" s="8"/>
      <c r="EPA316" s="8"/>
      <c r="EPB316" s="8"/>
      <c r="EPC316" s="8"/>
      <c r="EPD316" s="8"/>
      <c r="EPE316" s="8"/>
      <c r="EPF316" s="8"/>
      <c r="EPG316" s="8"/>
      <c r="EPH316" s="8"/>
      <c r="EPI316" s="8"/>
      <c r="EPJ316" s="8"/>
      <c r="EPK316" s="8"/>
      <c r="EPL316" s="8"/>
      <c r="EPM316" s="8"/>
      <c r="EPN316" s="8"/>
      <c r="EPO316" s="8"/>
      <c r="EPP316" s="8"/>
      <c r="EPQ316" s="8"/>
      <c r="EPR316" s="8"/>
      <c r="EPS316" s="8"/>
      <c r="EPT316" s="8"/>
      <c r="EPU316" s="8"/>
      <c r="EPV316" s="8"/>
      <c r="EPW316" s="8"/>
      <c r="EPX316" s="8"/>
      <c r="EPY316" s="8"/>
      <c r="EPZ316" s="8"/>
      <c r="EQA316" s="8"/>
      <c r="EQB316" s="8"/>
      <c r="EQC316" s="8"/>
      <c r="EQD316" s="8"/>
      <c r="EQE316" s="8"/>
      <c r="EQF316" s="8"/>
      <c r="EQG316" s="8"/>
      <c r="EQH316" s="8"/>
      <c r="EQI316" s="8"/>
      <c r="EQJ316" s="8"/>
      <c r="EQK316" s="8"/>
      <c r="EQL316" s="8"/>
      <c r="EQM316" s="8"/>
      <c r="EQN316" s="8"/>
      <c r="EQO316" s="8"/>
      <c r="EQP316" s="8"/>
      <c r="EQQ316" s="8"/>
      <c r="EQR316" s="8"/>
      <c r="EQS316" s="8"/>
      <c r="EQT316" s="8"/>
      <c r="EQU316" s="8"/>
      <c r="EQV316" s="8"/>
      <c r="EQW316" s="8"/>
      <c r="EQX316" s="8"/>
      <c r="EQY316" s="8"/>
      <c r="EQZ316" s="8"/>
      <c r="ERA316" s="8"/>
      <c r="ERB316" s="8"/>
      <c r="ERC316" s="8"/>
      <c r="ERD316" s="8"/>
      <c r="ERE316" s="8"/>
      <c r="ERF316" s="8"/>
      <c r="ERG316" s="8"/>
      <c r="ERH316" s="8"/>
      <c r="ERI316" s="8"/>
      <c r="ERJ316" s="8"/>
      <c r="ERK316" s="8"/>
      <c r="ERL316" s="8"/>
      <c r="ERM316" s="8"/>
      <c r="ERN316" s="8"/>
      <c r="ERO316" s="8"/>
      <c r="ERP316" s="8"/>
      <c r="ERQ316" s="8"/>
      <c r="ERR316" s="8"/>
      <c r="ERS316" s="8"/>
      <c r="ERT316" s="8"/>
      <c r="ERU316" s="8"/>
      <c r="ERV316" s="8"/>
      <c r="ERW316" s="8"/>
      <c r="ERX316" s="8"/>
      <c r="ERY316" s="8"/>
      <c r="ERZ316" s="8"/>
      <c r="ESA316" s="8"/>
      <c r="ESB316" s="8"/>
      <c r="ESC316" s="8"/>
      <c r="ESD316" s="8"/>
      <c r="ESE316" s="8"/>
      <c r="ESF316" s="8"/>
      <c r="ESG316" s="8"/>
      <c r="ESH316" s="8"/>
      <c r="ESI316" s="8"/>
      <c r="ESJ316" s="8"/>
      <c r="ESK316" s="8"/>
      <c r="ESL316" s="8"/>
      <c r="ESM316" s="8"/>
      <c r="ESN316" s="8"/>
      <c r="ESO316" s="8"/>
      <c r="ESP316" s="8"/>
      <c r="ESQ316" s="8"/>
      <c r="ESR316" s="8"/>
      <c r="ESS316" s="8"/>
      <c r="EST316" s="8"/>
      <c r="ESU316" s="8"/>
      <c r="ESV316" s="8"/>
      <c r="ESW316" s="8"/>
      <c r="ESX316" s="8"/>
      <c r="ESY316" s="8"/>
      <c r="ESZ316" s="8"/>
      <c r="ETA316" s="8"/>
      <c r="ETB316" s="8"/>
      <c r="ETC316" s="8"/>
      <c r="ETD316" s="8"/>
      <c r="ETE316" s="8"/>
      <c r="ETF316" s="8"/>
      <c r="ETG316" s="8"/>
      <c r="ETH316" s="8"/>
      <c r="ETI316" s="8"/>
      <c r="ETJ316" s="8"/>
      <c r="ETK316" s="8"/>
      <c r="ETL316" s="8"/>
      <c r="ETM316" s="8"/>
      <c r="ETN316" s="8"/>
      <c r="ETO316" s="8"/>
      <c r="ETP316" s="8"/>
      <c r="ETQ316" s="8"/>
      <c r="ETR316" s="8"/>
      <c r="ETS316" s="8"/>
      <c r="ETT316" s="8"/>
      <c r="ETU316" s="8"/>
      <c r="ETV316" s="8"/>
      <c r="ETW316" s="8"/>
      <c r="ETX316" s="8"/>
      <c r="ETY316" s="8"/>
      <c r="ETZ316" s="8"/>
      <c r="EUA316" s="8"/>
      <c r="EUB316" s="8"/>
      <c r="EUC316" s="8"/>
      <c r="EUD316" s="8"/>
      <c r="EUE316" s="8"/>
      <c r="EUF316" s="8"/>
      <c r="EUG316" s="8"/>
      <c r="EUH316" s="8"/>
      <c r="EUI316" s="8"/>
      <c r="EUJ316" s="8"/>
      <c r="EUK316" s="8"/>
      <c r="EUL316" s="8"/>
      <c r="EUM316" s="8"/>
      <c r="EUN316" s="8"/>
      <c r="EUO316" s="8"/>
      <c r="EUP316" s="8"/>
      <c r="EUQ316" s="8"/>
      <c r="EUR316" s="8"/>
      <c r="EUS316" s="8"/>
      <c r="EUT316" s="8"/>
      <c r="EUU316" s="8"/>
      <c r="EUV316" s="8"/>
      <c r="EUW316" s="8"/>
      <c r="EUX316" s="8"/>
      <c r="EUY316" s="8"/>
      <c r="EUZ316" s="8"/>
      <c r="EVA316" s="8"/>
      <c r="EVB316" s="8"/>
      <c r="EVC316" s="8"/>
      <c r="EVD316" s="8"/>
      <c r="EVE316" s="8"/>
      <c r="EVF316" s="8"/>
      <c r="EVG316" s="8"/>
      <c r="EVH316" s="8"/>
      <c r="EVI316" s="8"/>
      <c r="EVJ316" s="8"/>
      <c r="EVK316" s="8"/>
      <c r="EVL316" s="8"/>
      <c r="EVM316" s="8"/>
      <c r="EVN316" s="8"/>
      <c r="EVO316" s="8"/>
      <c r="EVP316" s="8"/>
      <c r="EVQ316" s="8"/>
      <c r="EVR316" s="8"/>
      <c r="EVS316" s="8"/>
      <c r="EVT316" s="8"/>
      <c r="EVU316" s="8"/>
      <c r="EVV316" s="8"/>
      <c r="EVW316" s="8"/>
      <c r="EVX316" s="8"/>
      <c r="EVY316" s="8"/>
      <c r="EVZ316" s="8"/>
      <c r="EWA316" s="8"/>
      <c r="EWB316" s="8"/>
      <c r="EWC316" s="8"/>
      <c r="EWD316" s="8"/>
      <c r="EWE316" s="8"/>
      <c r="EWF316" s="8"/>
      <c r="EWG316" s="8"/>
      <c r="EWH316" s="8"/>
      <c r="EWI316" s="8"/>
      <c r="EWJ316" s="8"/>
      <c r="EWK316" s="8"/>
      <c r="EWL316" s="8"/>
      <c r="EWM316" s="8"/>
      <c r="EWN316" s="8"/>
      <c r="EWO316" s="8"/>
      <c r="EWP316" s="8"/>
      <c r="EWQ316" s="8"/>
      <c r="EWR316" s="8"/>
      <c r="EWS316" s="8"/>
      <c r="EWT316" s="8"/>
      <c r="EWU316" s="8"/>
      <c r="EWV316" s="8"/>
      <c r="EWW316" s="8"/>
      <c r="EWX316" s="8"/>
      <c r="EWY316" s="8"/>
      <c r="EWZ316" s="8"/>
      <c r="EXA316" s="8"/>
      <c r="EXB316" s="8"/>
      <c r="EXC316" s="8"/>
      <c r="EXD316" s="8"/>
      <c r="EXE316" s="8"/>
      <c r="EXF316" s="8"/>
      <c r="EXG316" s="8"/>
      <c r="EXH316" s="8"/>
      <c r="EXI316" s="8"/>
      <c r="EXJ316" s="8"/>
      <c r="EXK316" s="8"/>
      <c r="EXL316" s="8"/>
      <c r="EXM316" s="8"/>
      <c r="EXN316" s="8"/>
      <c r="EXO316" s="8"/>
      <c r="EXP316" s="8"/>
      <c r="EXQ316" s="8"/>
      <c r="EXR316" s="8"/>
      <c r="EXS316" s="8"/>
      <c r="EXT316" s="8"/>
      <c r="EXU316" s="8"/>
      <c r="EXV316" s="8"/>
      <c r="EXW316" s="8"/>
      <c r="EXX316" s="8"/>
      <c r="EXY316" s="8"/>
      <c r="EXZ316" s="8"/>
      <c r="EYA316" s="8"/>
      <c r="EYB316" s="8"/>
      <c r="EYC316" s="8"/>
      <c r="EYD316" s="8"/>
      <c r="EYE316" s="8"/>
      <c r="EYF316" s="8"/>
      <c r="EYG316" s="8"/>
      <c r="EYH316" s="8"/>
      <c r="EYI316" s="8"/>
      <c r="EYJ316" s="8"/>
      <c r="EYK316" s="8"/>
      <c r="EYL316" s="8"/>
      <c r="EYM316" s="8"/>
      <c r="EYN316" s="8"/>
      <c r="EYO316" s="8"/>
      <c r="EYP316" s="8"/>
      <c r="EYQ316" s="8"/>
      <c r="EYR316" s="8"/>
      <c r="EYS316" s="8"/>
      <c r="EYT316" s="8"/>
      <c r="EYU316" s="8"/>
      <c r="EYV316" s="8"/>
      <c r="EYW316" s="8"/>
      <c r="EYX316" s="8"/>
      <c r="EYY316" s="8"/>
      <c r="EYZ316" s="8"/>
      <c r="EZA316" s="8"/>
      <c r="EZB316" s="8"/>
      <c r="EZC316" s="8"/>
      <c r="EZD316" s="8"/>
      <c r="EZE316" s="8"/>
      <c r="EZF316" s="8"/>
      <c r="EZG316" s="8"/>
      <c r="EZH316" s="8"/>
      <c r="EZI316" s="8"/>
      <c r="EZJ316" s="8"/>
      <c r="EZK316" s="8"/>
      <c r="EZL316" s="8"/>
      <c r="EZM316" s="8"/>
      <c r="EZN316" s="8"/>
      <c r="EZO316" s="8"/>
      <c r="EZP316" s="8"/>
      <c r="EZQ316" s="8"/>
      <c r="EZR316" s="8"/>
      <c r="EZS316" s="8"/>
      <c r="EZT316" s="8"/>
      <c r="EZU316" s="8"/>
      <c r="EZV316" s="8"/>
      <c r="EZW316" s="8"/>
      <c r="EZX316" s="8"/>
      <c r="EZY316" s="8"/>
      <c r="EZZ316" s="8"/>
      <c r="FAA316" s="8"/>
      <c r="FAB316" s="8"/>
      <c r="FAC316" s="8"/>
      <c r="FAD316" s="8"/>
      <c r="FAE316" s="8"/>
      <c r="FAF316" s="8"/>
      <c r="FAG316" s="8"/>
      <c r="FAH316" s="8"/>
      <c r="FAI316" s="8"/>
      <c r="FAJ316" s="8"/>
      <c r="FAK316" s="8"/>
      <c r="FAL316" s="8"/>
      <c r="FAM316" s="8"/>
      <c r="FAN316" s="8"/>
      <c r="FAO316" s="8"/>
      <c r="FAP316" s="8"/>
      <c r="FAQ316" s="8"/>
      <c r="FAR316" s="8"/>
      <c r="FAS316" s="8"/>
      <c r="FAT316" s="8"/>
      <c r="FAU316" s="8"/>
      <c r="FAV316" s="8"/>
      <c r="FAW316" s="8"/>
      <c r="FAX316" s="8"/>
      <c r="FAY316" s="8"/>
      <c r="FAZ316" s="8"/>
      <c r="FBA316" s="8"/>
      <c r="FBB316" s="8"/>
      <c r="FBC316" s="8"/>
      <c r="FBD316" s="8"/>
      <c r="FBE316" s="8"/>
      <c r="FBF316" s="8"/>
      <c r="FBG316" s="8"/>
      <c r="FBH316" s="8"/>
      <c r="FBI316" s="8"/>
      <c r="FBJ316" s="8"/>
      <c r="FBK316" s="8"/>
      <c r="FBL316" s="8"/>
      <c r="FBM316" s="8"/>
      <c r="FBN316" s="8"/>
      <c r="FBO316" s="8"/>
      <c r="FBP316" s="8"/>
      <c r="FBQ316" s="8"/>
      <c r="FBR316" s="8"/>
      <c r="FBS316" s="8"/>
      <c r="FBT316" s="8"/>
      <c r="FBU316" s="8"/>
      <c r="FBV316" s="8"/>
      <c r="FBW316" s="8"/>
      <c r="FBX316" s="8"/>
      <c r="FBY316" s="8"/>
      <c r="FBZ316" s="8"/>
      <c r="FCA316" s="8"/>
      <c r="FCB316" s="8"/>
      <c r="FCC316" s="8"/>
      <c r="FCD316" s="8"/>
      <c r="FCE316" s="8"/>
      <c r="FCF316" s="8"/>
      <c r="FCG316" s="8"/>
      <c r="FCH316" s="8"/>
      <c r="FCI316" s="8"/>
      <c r="FCJ316" s="8"/>
      <c r="FCK316" s="8"/>
      <c r="FCL316" s="8"/>
      <c r="FCM316" s="8"/>
      <c r="FCN316" s="8"/>
      <c r="FCO316" s="8"/>
      <c r="FCP316" s="8"/>
      <c r="FCQ316" s="8"/>
      <c r="FCR316" s="8"/>
      <c r="FCS316" s="8"/>
      <c r="FCT316" s="8"/>
      <c r="FCU316" s="8"/>
      <c r="FCV316" s="8"/>
      <c r="FCW316" s="8"/>
      <c r="FCX316" s="8"/>
      <c r="FCY316" s="8"/>
      <c r="FCZ316" s="8"/>
      <c r="FDA316" s="8"/>
      <c r="FDB316" s="8"/>
      <c r="FDC316" s="8"/>
      <c r="FDD316" s="8"/>
      <c r="FDE316" s="8"/>
      <c r="FDF316" s="8"/>
      <c r="FDG316" s="8"/>
      <c r="FDH316" s="8"/>
      <c r="FDI316" s="8"/>
      <c r="FDJ316" s="8"/>
      <c r="FDK316" s="8"/>
      <c r="FDL316" s="8"/>
      <c r="FDM316" s="8"/>
      <c r="FDN316" s="8"/>
      <c r="FDO316" s="8"/>
      <c r="FDP316" s="8"/>
      <c r="FDQ316" s="8"/>
      <c r="FDR316" s="8"/>
      <c r="FDS316" s="8"/>
      <c r="FDT316" s="8"/>
      <c r="FDU316" s="8"/>
      <c r="FDV316" s="8"/>
      <c r="FDW316" s="8"/>
      <c r="FDX316" s="8"/>
      <c r="FDY316" s="8"/>
      <c r="FDZ316" s="8"/>
      <c r="FEA316" s="8"/>
      <c r="FEB316" s="8"/>
      <c r="FEC316" s="8"/>
      <c r="FED316" s="8"/>
      <c r="FEE316" s="8"/>
      <c r="FEF316" s="8"/>
      <c r="FEG316" s="8"/>
      <c r="FEH316" s="8"/>
      <c r="FEI316" s="8"/>
      <c r="FEJ316" s="8"/>
      <c r="FEK316" s="8"/>
      <c r="FEL316" s="8"/>
      <c r="FEM316" s="8"/>
      <c r="FEN316" s="8"/>
      <c r="FEO316" s="8"/>
      <c r="FEP316" s="8"/>
      <c r="FEQ316" s="8"/>
      <c r="FER316" s="8"/>
      <c r="FES316" s="8"/>
      <c r="FET316" s="8"/>
      <c r="FEU316" s="8"/>
      <c r="FEV316" s="8"/>
      <c r="FEW316" s="8"/>
      <c r="FEX316" s="8"/>
      <c r="FEY316" s="8"/>
      <c r="FEZ316" s="8"/>
      <c r="FFA316" s="8"/>
      <c r="FFB316" s="8"/>
      <c r="FFC316" s="8"/>
      <c r="FFD316" s="8"/>
      <c r="FFE316" s="8"/>
      <c r="FFF316" s="8"/>
      <c r="FFG316" s="8"/>
      <c r="FFH316" s="8"/>
      <c r="FFI316" s="8"/>
      <c r="FFJ316" s="8"/>
      <c r="FFK316" s="8"/>
      <c r="FFL316" s="8"/>
      <c r="FFM316" s="8"/>
      <c r="FFN316" s="8"/>
      <c r="FFO316" s="8"/>
      <c r="FFP316" s="8"/>
      <c r="FFQ316" s="8"/>
      <c r="FFR316" s="8"/>
      <c r="FFS316" s="8"/>
      <c r="FFT316" s="8"/>
      <c r="FFU316" s="8"/>
      <c r="FFV316" s="8"/>
      <c r="FFW316" s="8"/>
      <c r="FFX316" s="8"/>
      <c r="FFY316" s="8"/>
      <c r="FFZ316" s="8"/>
      <c r="FGA316" s="8"/>
      <c r="FGB316" s="8"/>
      <c r="FGC316" s="8"/>
      <c r="FGD316" s="8"/>
      <c r="FGE316" s="8"/>
      <c r="FGF316" s="8"/>
      <c r="FGG316" s="8"/>
      <c r="FGH316" s="8"/>
      <c r="FGI316" s="8"/>
      <c r="FGJ316" s="8"/>
      <c r="FGK316" s="8"/>
      <c r="FGL316" s="8"/>
      <c r="FGM316" s="8"/>
      <c r="FGN316" s="8"/>
      <c r="FGO316" s="8"/>
      <c r="FGP316" s="8"/>
      <c r="FGQ316" s="8"/>
      <c r="FGR316" s="8"/>
      <c r="FGS316" s="8"/>
      <c r="FGT316" s="8"/>
      <c r="FGU316" s="8"/>
      <c r="FGV316" s="8"/>
      <c r="FGW316" s="8"/>
      <c r="FGX316" s="8"/>
      <c r="FGY316" s="8"/>
      <c r="FGZ316" s="8"/>
      <c r="FHA316" s="8"/>
      <c r="FHB316" s="8"/>
      <c r="FHC316" s="8"/>
      <c r="FHD316" s="8"/>
      <c r="FHE316" s="8"/>
      <c r="FHF316" s="8"/>
      <c r="FHG316" s="8"/>
      <c r="FHH316" s="8"/>
      <c r="FHI316" s="8"/>
      <c r="FHJ316" s="8"/>
      <c r="FHK316" s="8"/>
      <c r="FHL316" s="8"/>
      <c r="FHM316" s="8"/>
      <c r="FHN316" s="8"/>
      <c r="FHO316" s="8"/>
      <c r="FHP316" s="8"/>
      <c r="FHQ316" s="8"/>
      <c r="FHR316" s="8"/>
      <c r="FHS316" s="8"/>
      <c r="FHT316" s="8"/>
      <c r="FHU316" s="8"/>
      <c r="FHV316" s="8"/>
      <c r="FHW316" s="8"/>
      <c r="FHX316" s="8"/>
      <c r="FHY316" s="8"/>
      <c r="FHZ316" s="8"/>
      <c r="FIA316" s="8"/>
      <c r="FIB316" s="8"/>
      <c r="FIC316" s="8"/>
      <c r="FID316" s="8"/>
      <c r="FIE316" s="8"/>
      <c r="FIF316" s="8"/>
      <c r="FIG316" s="8"/>
      <c r="FIH316" s="8"/>
      <c r="FII316" s="8"/>
      <c r="FIJ316" s="8"/>
      <c r="FIK316" s="8"/>
      <c r="FIL316" s="8"/>
      <c r="FIM316" s="8"/>
      <c r="FIN316" s="8"/>
      <c r="FIO316" s="8"/>
      <c r="FIP316" s="8"/>
      <c r="FIQ316" s="8"/>
      <c r="FIR316" s="8"/>
      <c r="FIS316" s="8"/>
      <c r="FIT316" s="8"/>
      <c r="FIU316" s="8"/>
      <c r="FIV316" s="8"/>
      <c r="FIW316" s="8"/>
      <c r="FIX316" s="8"/>
      <c r="FIY316" s="8"/>
      <c r="FIZ316" s="8"/>
      <c r="FJA316" s="8"/>
      <c r="FJB316" s="8"/>
      <c r="FJC316" s="8"/>
      <c r="FJD316" s="8"/>
      <c r="FJE316" s="8"/>
      <c r="FJF316" s="8"/>
      <c r="FJG316" s="8"/>
      <c r="FJH316" s="8"/>
      <c r="FJI316" s="8"/>
      <c r="FJJ316" s="8"/>
      <c r="FJK316" s="8"/>
      <c r="FJL316" s="8"/>
      <c r="FJM316" s="8"/>
      <c r="FJN316" s="8"/>
      <c r="FJO316" s="8"/>
      <c r="FJP316" s="8"/>
      <c r="FJQ316" s="8"/>
      <c r="FJR316" s="8"/>
      <c r="FJS316" s="8"/>
      <c r="FJT316" s="8"/>
      <c r="FJU316" s="8"/>
      <c r="FJV316" s="8"/>
      <c r="FJW316" s="8"/>
      <c r="FJX316" s="8"/>
      <c r="FJY316" s="8"/>
      <c r="FJZ316" s="8"/>
      <c r="FKA316" s="8"/>
      <c r="FKB316" s="8"/>
      <c r="FKC316" s="8"/>
      <c r="FKD316" s="8"/>
      <c r="FKE316" s="8"/>
      <c r="FKF316" s="8"/>
      <c r="FKG316" s="8"/>
      <c r="FKH316" s="8"/>
      <c r="FKI316" s="8"/>
      <c r="FKJ316" s="8"/>
      <c r="FKK316" s="8"/>
      <c r="FKL316" s="8"/>
      <c r="FKM316" s="8"/>
      <c r="FKN316" s="8"/>
      <c r="FKO316" s="8"/>
      <c r="FKP316" s="8"/>
      <c r="FKQ316" s="8"/>
      <c r="FKR316" s="8"/>
      <c r="FKS316" s="8"/>
      <c r="FKT316" s="8"/>
      <c r="FKU316" s="8"/>
      <c r="FKV316" s="8"/>
      <c r="FKW316" s="8"/>
      <c r="FKX316" s="8"/>
      <c r="FKY316" s="8"/>
      <c r="FKZ316" s="8"/>
      <c r="FLA316" s="8"/>
      <c r="FLB316" s="8"/>
      <c r="FLC316" s="8"/>
      <c r="FLD316" s="8"/>
      <c r="FLE316" s="8"/>
      <c r="FLF316" s="8"/>
      <c r="FLG316" s="8"/>
      <c r="FLH316" s="8"/>
      <c r="FLI316" s="8"/>
      <c r="FLJ316" s="8"/>
      <c r="FLK316" s="8"/>
      <c r="FLL316" s="8"/>
      <c r="FLM316" s="8"/>
      <c r="FLN316" s="8"/>
      <c r="FLO316" s="8"/>
      <c r="FLP316" s="8"/>
      <c r="FLQ316" s="8"/>
      <c r="FLR316" s="8"/>
      <c r="FLS316" s="8"/>
      <c r="FLT316" s="8"/>
      <c r="FLU316" s="8"/>
      <c r="FLV316" s="8"/>
      <c r="FLW316" s="8"/>
      <c r="FLX316" s="8"/>
      <c r="FLY316" s="8"/>
      <c r="FLZ316" s="8"/>
      <c r="FMA316" s="8"/>
      <c r="FMB316" s="8"/>
      <c r="FMC316" s="8"/>
      <c r="FMD316" s="8"/>
      <c r="FME316" s="8"/>
      <c r="FMF316" s="8"/>
      <c r="FMG316" s="8"/>
      <c r="FMH316" s="8"/>
      <c r="FMI316" s="8"/>
      <c r="FMJ316" s="8"/>
      <c r="FMK316" s="8"/>
      <c r="FML316" s="8"/>
      <c r="FMM316" s="8"/>
      <c r="FMN316" s="8"/>
      <c r="FMO316" s="8"/>
      <c r="FMP316" s="8"/>
      <c r="FMQ316" s="8"/>
      <c r="FMR316" s="8"/>
      <c r="FMS316" s="8"/>
      <c r="FMT316" s="8"/>
      <c r="FMU316" s="8"/>
      <c r="FMV316" s="8"/>
      <c r="FMW316" s="8"/>
      <c r="FMX316" s="8"/>
      <c r="FMY316" s="8"/>
      <c r="FMZ316" s="8"/>
      <c r="FNA316" s="8"/>
      <c r="FNB316" s="8"/>
      <c r="FNC316" s="8"/>
      <c r="FND316" s="8"/>
      <c r="FNE316" s="8"/>
      <c r="FNF316" s="8"/>
      <c r="FNG316" s="8"/>
      <c r="FNH316" s="8"/>
      <c r="FNI316" s="8"/>
      <c r="FNJ316" s="8"/>
      <c r="FNK316" s="8"/>
      <c r="FNL316" s="8"/>
      <c r="FNM316" s="8"/>
      <c r="FNN316" s="8"/>
      <c r="FNO316" s="8"/>
      <c r="FNP316" s="8"/>
      <c r="FNQ316" s="8"/>
      <c r="FNR316" s="8"/>
      <c r="FNS316" s="8"/>
      <c r="FNT316" s="8"/>
      <c r="FNU316" s="8"/>
      <c r="FNV316" s="8"/>
      <c r="FNW316" s="8"/>
      <c r="FNX316" s="8"/>
      <c r="FNY316" s="8"/>
      <c r="FNZ316" s="8"/>
      <c r="FOA316" s="8"/>
      <c r="FOB316" s="8"/>
      <c r="FOC316" s="8"/>
      <c r="FOD316" s="8"/>
      <c r="FOE316" s="8"/>
      <c r="FOF316" s="8"/>
      <c r="FOG316" s="8"/>
      <c r="FOH316" s="8"/>
      <c r="FOI316" s="8"/>
      <c r="FOJ316" s="8"/>
      <c r="FOK316" s="8"/>
      <c r="FOL316" s="8"/>
      <c r="FOM316" s="8"/>
      <c r="FON316" s="8"/>
      <c r="FOO316" s="8"/>
      <c r="FOP316" s="8"/>
      <c r="FOQ316" s="8"/>
      <c r="FOR316" s="8"/>
      <c r="FOS316" s="8"/>
      <c r="FOT316" s="8"/>
      <c r="FOU316" s="8"/>
      <c r="FOV316" s="8"/>
      <c r="FOW316" s="8"/>
      <c r="FOX316" s="8"/>
      <c r="FOY316" s="8"/>
      <c r="FOZ316" s="8"/>
      <c r="FPA316" s="8"/>
      <c r="FPB316" s="8"/>
      <c r="FPC316" s="8"/>
      <c r="FPD316" s="8"/>
      <c r="FPE316" s="8"/>
      <c r="FPF316" s="8"/>
      <c r="FPG316" s="8"/>
      <c r="FPH316" s="8"/>
      <c r="FPI316" s="8"/>
      <c r="FPJ316" s="8"/>
      <c r="FPK316" s="8"/>
      <c r="FPL316" s="8"/>
      <c r="FPM316" s="8"/>
      <c r="FPN316" s="8"/>
      <c r="FPO316" s="8"/>
      <c r="FPP316" s="8"/>
      <c r="FPQ316" s="8"/>
      <c r="FPR316" s="8"/>
      <c r="FPS316" s="8"/>
      <c r="FPT316" s="8"/>
      <c r="FPU316" s="8"/>
      <c r="FPV316" s="8"/>
      <c r="FPW316" s="8"/>
      <c r="FPX316" s="8"/>
      <c r="FPY316" s="8"/>
      <c r="FPZ316" s="8"/>
      <c r="FQA316" s="8"/>
      <c r="FQB316" s="8"/>
      <c r="FQC316" s="8"/>
      <c r="FQD316" s="8"/>
      <c r="FQE316" s="8"/>
      <c r="FQF316" s="8"/>
      <c r="FQG316" s="8"/>
      <c r="FQH316" s="8"/>
      <c r="FQI316" s="8"/>
      <c r="FQJ316" s="8"/>
      <c r="FQK316" s="8"/>
      <c r="FQL316" s="8"/>
      <c r="FQM316" s="8"/>
      <c r="FQN316" s="8"/>
      <c r="FQO316" s="8"/>
      <c r="FQP316" s="8"/>
      <c r="FQQ316" s="8"/>
      <c r="FQR316" s="8"/>
      <c r="FQS316" s="8"/>
      <c r="FQT316" s="8"/>
      <c r="FQU316" s="8"/>
      <c r="FQV316" s="8"/>
      <c r="FQW316" s="8"/>
      <c r="FQX316" s="8"/>
      <c r="FQY316" s="8"/>
      <c r="FQZ316" s="8"/>
      <c r="FRA316" s="8"/>
      <c r="FRB316" s="8"/>
      <c r="FRC316" s="8"/>
      <c r="FRD316" s="8"/>
      <c r="FRE316" s="8"/>
      <c r="FRF316" s="8"/>
      <c r="FRG316" s="8"/>
      <c r="FRH316" s="8"/>
      <c r="FRI316" s="8"/>
      <c r="FRJ316" s="8"/>
      <c r="FRK316" s="8"/>
      <c r="FRL316" s="8"/>
      <c r="FRM316" s="8"/>
      <c r="FRN316" s="8"/>
      <c r="FRO316" s="8"/>
      <c r="FRP316" s="8"/>
      <c r="FRQ316" s="8"/>
      <c r="FRR316" s="8"/>
      <c r="FRS316" s="8"/>
      <c r="FRT316" s="8"/>
      <c r="FRU316" s="8"/>
      <c r="FRV316" s="8"/>
      <c r="FRW316" s="8"/>
      <c r="FRX316" s="8"/>
      <c r="FRY316" s="8"/>
      <c r="FRZ316" s="8"/>
      <c r="FSA316" s="8"/>
      <c r="FSB316" s="8"/>
      <c r="FSC316" s="8"/>
      <c r="FSD316" s="8"/>
      <c r="FSE316" s="8"/>
      <c r="FSF316" s="8"/>
      <c r="FSG316" s="8"/>
      <c r="FSH316" s="8"/>
      <c r="FSI316" s="8"/>
      <c r="FSJ316" s="8"/>
      <c r="FSK316" s="8"/>
      <c r="FSL316" s="8"/>
      <c r="FSM316" s="8"/>
      <c r="FSN316" s="8"/>
      <c r="FSO316" s="8"/>
      <c r="FSP316" s="8"/>
      <c r="FSQ316" s="8"/>
      <c r="FSR316" s="8"/>
      <c r="FSS316" s="8"/>
      <c r="FST316" s="8"/>
      <c r="FSU316" s="8"/>
      <c r="FSV316" s="8"/>
      <c r="FSW316" s="8"/>
      <c r="FSX316" s="8"/>
      <c r="FSY316" s="8"/>
      <c r="FSZ316" s="8"/>
      <c r="FTA316" s="8"/>
      <c r="FTB316" s="8"/>
      <c r="FTC316" s="8"/>
      <c r="FTD316" s="8"/>
      <c r="FTE316" s="8"/>
      <c r="FTF316" s="8"/>
      <c r="FTG316" s="8"/>
      <c r="FTH316" s="8"/>
      <c r="FTI316" s="8"/>
      <c r="FTJ316" s="8"/>
      <c r="FTK316" s="8"/>
      <c r="FTL316" s="8"/>
      <c r="FTM316" s="8"/>
      <c r="FTN316" s="8"/>
      <c r="FTO316" s="8"/>
      <c r="FTP316" s="8"/>
      <c r="FTQ316" s="8"/>
      <c r="FTR316" s="8"/>
      <c r="FTS316" s="8"/>
      <c r="FTT316" s="8"/>
      <c r="FTU316" s="8"/>
      <c r="FTV316" s="8"/>
      <c r="FTW316" s="8"/>
      <c r="FTX316" s="8"/>
      <c r="FTY316" s="8"/>
      <c r="FTZ316" s="8"/>
      <c r="FUA316" s="8"/>
      <c r="FUB316" s="8"/>
      <c r="FUC316" s="8"/>
      <c r="FUD316" s="8"/>
      <c r="FUE316" s="8"/>
      <c r="FUF316" s="8"/>
      <c r="FUG316" s="8"/>
      <c r="FUH316" s="8"/>
      <c r="FUI316" s="8"/>
      <c r="FUJ316" s="8"/>
      <c r="FUK316" s="8"/>
      <c r="FUL316" s="8"/>
      <c r="FUM316" s="8"/>
      <c r="FUN316" s="8"/>
      <c r="FUO316" s="8"/>
      <c r="FUP316" s="8"/>
      <c r="FUQ316" s="8"/>
      <c r="FUR316" s="8"/>
      <c r="FUS316" s="8"/>
      <c r="FUT316" s="8"/>
      <c r="FUU316" s="8"/>
      <c r="FUV316" s="8"/>
      <c r="FUW316" s="8"/>
      <c r="FUX316" s="8"/>
      <c r="FUY316" s="8"/>
      <c r="FUZ316" s="8"/>
      <c r="FVA316" s="8"/>
      <c r="FVB316" s="8"/>
      <c r="FVC316" s="8"/>
      <c r="FVD316" s="8"/>
      <c r="FVE316" s="8"/>
      <c r="FVF316" s="8"/>
      <c r="FVG316" s="8"/>
      <c r="FVH316" s="8"/>
      <c r="FVI316" s="8"/>
      <c r="FVJ316" s="8"/>
      <c r="FVK316" s="8"/>
      <c r="FVL316" s="8"/>
      <c r="FVM316" s="8"/>
      <c r="FVN316" s="8"/>
      <c r="FVO316" s="8"/>
      <c r="FVP316" s="8"/>
      <c r="FVQ316" s="8"/>
      <c r="FVR316" s="8"/>
      <c r="FVS316" s="8"/>
      <c r="FVT316" s="8"/>
      <c r="FVU316" s="8"/>
      <c r="FVV316" s="8"/>
      <c r="FVW316" s="8"/>
      <c r="FVX316" s="8"/>
      <c r="FVY316" s="8"/>
      <c r="FVZ316" s="8"/>
      <c r="FWA316" s="8"/>
      <c r="FWB316" s="8"/>
      <c r="FWC316" s="8"/>
      <c r="FWD316" s="8"/>
      <c r="FWE316" s="8"/>
      <c r="FWF316" s="8"/>
      <c r="FWG316" s="8"/>
      <c r="FWH316" s="8"/>
      <c r="FWI316" s="8"/>
      <c r="FWJ316" s="8"/>
      <c r="FWK316" s="8"/>
      <c r="FWL316" s="8"/>
      <c r="FWM316" s="8"/>
      <c r="FWN316" s="8"/>
      <c r="FWO316" s="8"/>
      <c r="FWP316" s="8"/>
      <c r="FWQ316" s="8"/>
      <c r="FWR316" s="8"/>
      <c r="FWS316" s="8"/>
      <c r="FWT316" s="8"/>
      <c r="FWU316" s="8"/>
      <c r="FWV316" s="8"/>
      <c r="FWW316" s="8"/>
      <c r="FWX316" s="8"/>
      <c r="FWY316" s="8"/>
      <c r="FWZ316" s="8"/>
      <c r="FXA316" s="8"/>
      <c r="FXB316" s="8"/>
      <c r="FXC316" s="8"/>
      <c r="FXD316" s="8"/>
      <c r="FXE316" s="8"/>
      <c r="FXF316" s="8"/>
      <c r="FXG316" s="8"/>
      <c r="FXH316" s="8"/>
      <c r="FXI316" s="8"/>
      <c r="FXJ316" s="8"/>
      <c r="FXK316" s="8"/>
      <c r="FXL316" s="8"/>
      <c r="FXM316" s="8"/>
      <c r="FXN316" s="8"/>
      <c r="FXO316" s="8"/>
      <c r="FXP316" s="8"/>
      <c r="FXQ316" s="8"/>
      <c r="FXR316" s="8"/>
      <c r="FXS316" s="8"/>
      <c r="FXT316" s="8"/>
      <c r="FXU316" s="8"/>
      <c r="FXV316" s="8"/>
      <c r="FXW316" s="8"/>
      <c r="FXX316" s="8"/>
      <c r="FXY316" s="8"/>
      <c r="FXZ316" s="8"/>
      <c r="FYA316" s="8"/>
      <c r="FYB316" s="8"/>
      <c r="FYC316" s="8"/>
      <c r="FYD316" s="8"/>
      <c r="FYE316" s="8"/>
      <c r="FYF316" s="8"/>
      <c r="FYG316" s="8"/>
      <c r="FYH316" s="8"/>
      <c r="FYI316" s="8"/>
      <c r="FYJ316" s="8"/>
      <c r="FYK316" s="8"/>
      <c r="FYL316" s="8"/>
      <c r="FYM316" s="8"/>
      <c r="FYN316" s="8"/>
      <c r="FYO316" s="8"/>
      <c r="FYP316" s="8"/>
      <c r="FYQ316" s="8"/>
      <c r="FYR316" s="8"/>
      <c r="FYS316" s="8"/>
      <c r="FYT316" s="8"/>
      <c r="FYU316" s="8"/>
      <c r="FYV316" s="8"/>
      <c r="FYW316" s="8"/>
      <c r="FYX316" s="8"/>
      <c r="FYY316" s="8"/>
      <c r="FYZ316" s="8"/>
      <c r="FZA316" s="8"/>
      <c r="FZB316" s="8"/>
      <c r="FZC316" s="8"/>
      <c r="FZD316" s="8"/>
      <c r="FZE316" s="8"/>
      <c r="FZF316" s="8"/>
      <c r="FZG316" s="8"/>
      <c r="FZH316" s="8"/>
      <c r="FZI316" s="8"/>
      <c r="FZJ316" s="8"/>
      <c r="FZK316" s="8"/>
      <c r="FZL316" s="8"/>
      <c r="FZM316" s="8"/>
      <c r="FZN316" s="8"/>
      <c r="FZO316" s="8"/>
      <c r="FZP316" s="8"/>
      <c r="FZQ316" s="8"/>
      <c r="FZR316" s="8"/>
      <c r="FZS316" s="8"/>
      <c r="FZT316" s="8"/>
      <c r="FZU316" s="8"/>
      <c r="FZV316" s="8"/>
      <c r="FZW316" s="8"/>
      <c r="FZX316" s="8"/>
      <c r="FZY316" s="8"/>
      <c r="FZZ316" s="8"/>
      <c r="GAA316" s="8"/>
      <c r="GAB316" s="8"/>
      <c r="GAC316" s="8"/>
      <c r="GAD316" s="8"/>
      <c r="GAE316" s="8"/>
      <c r="GAF316" s="8"/>
      <c r="GAG316" s="8"/>
      <c r="GAH316" s="8"/>
      <c r="GAI316" s="8"/>
      <c r="GAJ316" s="8"/>
      <c r="GAK316" s="8"/>
      <c r="GAL316" s="8"/>
      <c r="GAM316" s="8"/>
      <c r="GAN316" s="8"/>
      <c r="GAO316" s="8"/>
      <c r="GAP316" s="8"/>
      <c r="GAQ316" s="8"/>
      <c r="GAR316" s="8"/>
      <c r="GAS316" s="8"/>
      <c r="GAT316" s="8"/>
      <c r="GAU316" s="8"/>
      <c r="GAV316" s="8"/>
      <c r="GAW316" s="8"/>
      <c r="GAX316" s="8"/>
      <c r="GAY316" s="8"/>
      <c r="GAZ316" s="8"/>
      <c r="GBA316" s="8"/>
      <c r="GBB316" s="8"/>
      <c r="GBC316" s="8"/>
      <c r="GBD316" s="8"/>
      <c r="GBE316" s="8"/>
      <c r="GBF316" s="8"/>
      <c r="GBG316" s="8"/>
      <c r="GBH316" s="8"/>
      <c r="GBI316" s="8"/>
      <c r="GBJ316" s="8"/>
      <c r="GBK316" s="8"/>
      <c r="GBL316" s="8"/>
      <c r="GBM316" s="8"/>
      <c r="GBN316" s="8"/>
      <c r="GBO316" s="8"/>
      <c r="GBP316" s="8"/>
      <c r="GBQ316" s="8"/>
      <c r="GBR316" s="8"/>
      <c r="GBS316" s="8"/>
      <c r="GBT316" s="8"/>
      <c r="GBU316" s="8"/>
      <c r="GBV316" s="8"/>
      <c r="GBW316" s="8"/>
      <c r="GBX316" s="8"/>
      <c r="GBY316" s="8"/>
      <c r="GBZ316" s="8"/>
      <c r="GCA316" s="8"/>
      <c r="GCB316" s="8"/>
      <c r="GCC316" s="8"/>
      <c r="GCD316" s="8"/>
      <c r="GCE316" s="8"/>
      <c r="GCF316" s="8"/>
      <c r="GCG316" s="8"/>
      <c r="GCH316" s="8"/>
      <c r="GCI316" s="8"/>
      <c r="GCJ316" s="8"/>
      <c r="GCK316" s="8"/>
      <c r="GCL316" s="8"/>
      <c r="GCM316" s="8"/>
      <c r="GCN316" s="8"/>
      <c r="GCO316" s="8"/>
      <c r="GCP316" s="8"/>
      <c r="GCQ316" s="8"/>
      <c r="GCR316" s="8"/>
      <c r="GCS316" s="8"/>
      <c r="GCT316" s="8"/>
      <c r="GCU316" s="8"/>
      <c r="GCV316" s="8"/>
      <c r="GCW316" s="8"/>
      <c r="GCX316" s="8"/>
      <c r="GCY316" s="8"/>
      <c r="GCZ316" s="8"/>
      <c r="GDA316" s="8"/>
      <c r="GDB316" s="8"/>
      <c r="GDC316" s="8"/>
      <c r="GDD316" s="8"/>
      <c r="GDE316" s="8"/>
      <c r="GDF316" s="8"/>
      <c r="GDG316" s="8"/>
      <c r="GDH316" s="8"/>
      <c r="GDI316" s="8"/>
      <c r="GDJ316" s="8"/>
      <c r="GDK316" s="8"/>
      <c r="GDL316" s="8"/>
      <c r="GDM316" s="8"/>
      <c r="GDN316" s="8"/>
      <c r="GDO316" s="8"/>
      <c r="GDP316" s="8"/>
      <c r="GDQ316" s="8"/>
      <c r="GDR316" s="8"/>
      <c r="GDS316" s="8"/>
      <c r="GDT316" s="8"/>
      <c r="GDU316" s="8"/>
      <c r="GDV316" s="8"/>
      <c r="GDW316" s="8"/>
      <c r="GDX316" s="8"/>
      <c r="GDY316" s="8"/>
      <c r="GDZ316" s="8"/>
      <c r="GEA316" s="8"/>
      <c r="GEB316" s="8"/>
      <c r="GEC316" s="8"/>
      <c r="GED316" s="8"/>
      <c r="GEE316" s="8"/>
      <c r="GEF316" s="8"/>
      <c r="GEG316" s="8"/>
      <c r="GEH316" s="8"/>
      <c r="GEI316" s="8"/>
      <c r="GEJ316" s="8"/>
      <c r="GEK316" s="8"/>
      <c r="GEL316" s="8"/>
      <c r="GEM316" s="8"/>
      <c r="GEN316" s="8"/>
      <c r="GEO316" s="8"/>
      <c r="GEP316" s="8"/>
      <c r="GEQ316" s="8"/>
      <c r="GER316" s="8"/>
      <c r="GES316" s="8"/>
      <c r="GET316" s="8"/>
      <c r="GEU316" s="8"/>
      <c r="GEV316" s="8"/>
      <c r="GEW316" s="8"/>
      <c r="GEX316" s="8"/>
      <c r="GEY316" s="8"/>
      <c r="GEZ316" s="8"/>
      <c r="GFA316" s="8"/>
      <c r="GFB316" s="8"/>
      <c r="GFC316" s="8"/>
      <c r="GFD316" s="8"/>
      <c r="GFE316" s="8"/>
      <c r="GFF316" s="8"/>
      <c r="GFG316" s="8"/>
      <c r="GFH316" s="8"/>
      <c r="GFI316" s="8"/>
      <c r="GFJ316" s="8"/>
      <c r="GFK316" s="8"/>
      <c r="GFL316" s="8"/>
      <c r="GFM316" s="8"/>
      <c r="GFN316" s="8"/>
      <c r="GFO316" s="8"/>
      <c r="GFP316" s="8"/>
      <c r="GFQ316" s="8"/>
      <c r="GFR316" s="8"/>
      <c r="GFS316" s="8"/>
      <c r="GFT316" s="8"/>
      <c r="GFU316" s="8"/>
      <c r="GFV316" s="8"/>
      <c r="GFW316" s="8"/>
      <c r="GFX316" s="8"/>
      <c r="GFY316" s="8"/>
      <c r="GFZ316" s="8"/>
      <c r="GGA316" s="8"/>
      <c r="GGB316" s="8"/>
      <c r="GGC316" s="8"/>
      <c r="GGD316" s="8"/>
      <c r="GGE316" s="8"/>
      <c r="GGF316" s="8"/>
      <c r="GGG316" s="8"/>
      <c r="GGH316" s="8"/>
      <c r="GGI316" s="8"/>
      <c r="GGJ316" s="8"/>
      <c r="GGK316" s="8"/>
      <c r="GGL316" s="8"/>
      <c r="GGM316" s="8"/>
      <c r="GGN316" s="8"/>
      <c r="GGO316" s="8"/>
      <c r="GGP316" s="8"/>
      <c r="GGQ316" s="8"/>
      <c r="GGR316" s="8"/>
      <c r="GGS316" s="8"/>
      <c r="GGT316" s="8"/>
      <c r="GGU316" s="8"/>
      <c r="GGV316" s="8"/>
      <c r="GGW316" s="8"/>
      <c r="GGX316" s="8"/>
      <c r="GGY316" s="8"/>
      <c r="GGZ316" s="8"/>
      <c r="GHA316" s="8"/>
      <c r="GHB316" s="8"/>
      <c r="GHC316" s="8"/>
      <c r="GHD316" s="8"/>
      <c r="GHE316" s="8"/>
      <c r="GHF316" s="8"/>
      <c r="GHG316" s="8"/>
      <c r="GHH316" s="8"/>
      <c r="GHI316" s="8"/>
      <c r="GHJ316" s="8"/>
      <c r="GHK316" s="8"/>
      <c r="GHL316" s="8"/>
      <c r="GHM316" s="8"/>
      <c r="GHN316" s="8"/>
      <c r="GHO316" s="8"/>
      <c r="GHP316" s="8"/>
      <c r="GHQ316" s="8"/>
      <c r="GHR316" s="8"/>
      <c r="GHS316" s="8"/>
      <c r="GHT316" s="8"/>
      <c r="GHU316" s="8"/>
      <c r="GHV316" s="8"/>
      <c r="GHW316" s="8"/>
      <c r="GHX316" s="8"/>
      <c r="GHY316" s="8"/>
      <c r="GHZ316" s="8"/>
      <c r="GIA316" s="8"/>
      <c r="GIB316" s="8"/>
      <c r="GIC316" s="8"/>
      <c r="GID316" s="8"/>
      <c r="GIE316" s="8"/>
      <c r="GIF316" s="8"/>
      <c r="GIG316" s="8"/>
      <c r="GIH316" s="8"/>
      <c r="GII316" s="8"/>
      <c r="GIJ316" s="8"/>
      <c r="GIK316" s="8"/>
      <c r="GIL316" s="8"/>
      <c r="GIM316" s="8"/>
      <c r="GIN316" s="8"/>
      <c r="GIO316" s="8"/>
      <c r="GIP316" s="8"/>
      <c r="GIQ316" s="8"/>
      <c r="GIR316" s="8"/>
      <c r="GIS316" s="8"/>
      <c r="GIT316" s="8"/>
      <c r="GIU316" s="8"/>
      <c r="GIV316" s="8"/>
      <c r="GIW316" s="8"/>
      <c r="GIX316" s="8"/>
      <c r="GIY316" s="8"/>
      <c r="GIZ316" s="8"/>
      <c r="GJA316" s="8"/>
      <c r="GJB316" s="8"/>
      <c r="GJC316" s="8"/>
      <c r="GJD316" s="8"/>
      <c r="GJE316" s="8"/>
      <c r="GJF316" s="8"/>
      <c r="GJG316" s="8"/>
      <c r="GJH316" s="8"/>
      <c r="GJI316" s="8"/>
      <c r="GJJ316" s="8"/>
      <c r="GJK316" s="8"/>
      <c r="GJL316" s="8"/>
      <c r="GJM316" s="8"/>
      <c r="GJN316" s="8"/>
      <c r="GJO316" s="8"/>
      <c r="GJP316" s="8"/>
      <c r="GJQ316" s="8"/>
      <c r="GJR316" s="8"/>
      <c r="GJS316" s="8"/>
      <c r="GJT316" s="8"/>
      <c r="GJU316" s="8"/>
      <c r="GJV316" s="8"/>
      <c r="GJW316" s="8"/>
      <c r="GJX316" s="8"/>
      <c r="GJY316" s="8"/>
      <c r="GJZ316" s="8"/>
      <c r="GKA316" s="8"/>
      <c r="GKB316" s="8"/>
      <c r="GKC316" s="8"/>
      <c r="GKD316" s="8"/>
      <c r="GKE316" s="8"/>
      <c r="GKF316" s="8"/>
      <c r="GKG316" s="8"/>
      <c r="GKH316" s="8"/>
      <c r="GKI316" s="8"/>
      <c r="GKJ316" s="8"/>
      <c r="GKK316" s="8"/>
      <c r="GKL316" s="8"/>
      <c r="GKM316" s="8"/>
      <c r="GKN316" s="8"/>
      <c r="GKO316" s="8"/>
      <c r="GKP316" s="8"/>
      <c r="GKQ316" s="8"/>
      <c r="GKR316" s="8"/>
      <c r="GKS316" s="8"/>
      <c r="GKT316" s="8"/>
      <c r="GKU316" s="8"/>
      <c r="GKV316" s="8"/>
      <c r="GKW316" s="8"/>
      <c r="GKX316" s="8"/>
      <c r="GKY316" s="8"/>
      <c r="GKZ316" s="8"/>
      <c r="GLA316" s="8"/>
      <c r="GLB316" s="8"/>
      <c r="GLC316" s="8"/>
      <c r="GLD316" s="8"/>
      <c r="GLE316" s="8"/>
      <c r="GLF316" s="8"/>
      <c r="GLG316" s="8"/>
      <c r="GLH316" s="8"/>
      <c r="GLI316" s="8"/>
      <c r="GLJ316" s="8"/>
      <c r="GLK316" s="8"/>
      <c r="GLL316" s="8"/>
      <c r="GLM316" s="8"/>
      <c r="GLN316" s="8"/>
      <c r="GLO316" s="8"/>
      <c r="GLP316" s="8"/>
      <c r="GLQ316" s="8"/>
      <c r="GLR316" s="8"/>
      <c r="GLS316" s="8"/>
      <c r="GLT316" s="8"/>
      <c r="GLU316" s="8"/>
      <c r="GLV316" s="8"/>
      <c r="GLW316" s="8"/>
      <c r="GLX316" s="8"/>
      <c r="GLY316" s="8"/>
      <c r="GLZ316" s="8"/>
      <c r="GMA316" s="8"/>
      <c r="GMB316" s="8"/>
      <c r="GMC316" s="8"/>
      <c r="GMD316" s="8"/>
      <c r="GME316" s="8"/>
      <c r="GMF316" s="8"/>
      <c r="GMG316" s="8"/>
      <c r="GMH316" s="8"/>
      <c r="GMI316" s="8"/>
      <c r="GMJ316" s="8"/>
      <c r="GMK316" s="8"/>
      <c r="GML316" s="8"/>
      <c r="GMM316" s="8"/>
      <c r="GMN316" s="8"/>
      <c r="GMO316" s="8"/>
      <c r="GMP316" s="8"/>
      <c r="GMQ316" s="8"/>
      <c r="GMR316" s="8"/>
      <c r="GMS316" s="8"/>
      <c r="GMT316" s="8"/>
      <c r="GMU316" s="8"/>
      <c r="GMV316" s="8"/>
      <c r="GMW316" s="8"/>
      <c r="GMX316" s="8"/>
      <c r="GMY316" s="8"/>
      <c r="GMZ316" s="8"/>
      <c r="GNA316" s="8"/>
      <c r="GNB316" s="8"/>
      <c r="GNC316" s="8"/>
      <c r="GND316" s="8"/>
      <c r="GNE316" s="8"/>
      <c r="GNF316" s="8"/>
      <c r="GNG316" s="8"/>
      <c r="GNH316" s="8"/>
      <c r="GNI316" s="8"/>
      <c r="GNJ316" s="8"/>
      <c r="GNK316" s="8"/>
      <c r="GNL316" s="8"/>
      <c r="GNM316" s="8"/>
      <c r="GNN316" s="8"/>
      <c r="GNO316" s="8"/>
      <c r="GNP316" s="8"/>
      <c r="GNQ316" s="8"/>
      <c r="GNR316" s="8"/>
      <c r="GNS316" s="8"/>
      <c r="GNT316" s="8"/>
      <c r="GNU316" s="8"/>
      <c r="GNV316" s="8"/>
      <c r="GNW316" s="8"/>
      <c r="GNX316" s="8"/>
      <c r="GNY316" s="8"/>
      <c r="GNZ316" s="8"/>
      <c r="GOA316" s="8"/>
      <c r="GOB316" s="8"/>
      <c r="GOC316" s="8"/>
      <c r="GOD316" s="8"/>
      <c r="GOE316" s="8"/>
      <c r="GOF316" s="8"/>
      <c r="GOG316" s="8"/>
      <c r="GOH316" s="8"/>
      <c r="GOI316" s="8"/>
      <c r="GOJ316" s="8"/>
      <c r="GOK316" s="8"/>
      <c r="GOL316" s="8"/>
      <c r="GOM316" s="8"/>
      <c r="GON316" s="8"/>
      <c r="GOO316" s="8"/>
      <c r="GOP316" s="8"/>
      <c r="GOQ316" s="8"/>
      <c r="GOR316" s="8"/>
      <c r="GOS316" s="8"/>
      <c r="GOT316" s="8"/>
      <c r="GOU316" s="8"/>
      <c r="GOV316" s="8"/>
      <c r="GOW316" s="8"/>
      <c r="GOX316" s="8"/>
      <c r="GOY316" s="8"/>
      <c r="GOZ316" s="8"/>
      <c r="GPA316" s="8"/>
      <c r="GPB316" s="8"/>
      <c r="GPC316" s="8"/>
      <c r="GPD316" s="8"/>
      <c r="GPE316" s="8"/>
      <c r="GPF316" s="8"/>
      <c r="GPG316" s="8"/>
      <c r="GPH316" s="8"/>
      <c r="GPI316" s="8"/>
      <c r="GPJ316" s="8"/>
      <c r="GPK316" s="8"/>
      <c r="GPL316" s="8"/>
      <c r="GPM316" s="8"/>
      <c r="GPN316" s="8"/>
      <c r="GPO316" s="8"/>
      <c r="GPP316" s="8"/>
      <c r="GPQ316" s="8"/>
      <c r="GPR316" s="8"/>
      <c r="GPS316" s="8"/>
      <c r="GPT316" s="8"/>
      <c r="GPU316" s="8"/>
      <c r="GPV316" s="8"/>
      <c r="GPW316" s="8"/>
      <c r="GPX316" s="8"/>
      <c r="GPY316" s="8"/>
      <c r="GPZ316" s="8"/>
      <c r="GQA316" s="8"/>
      <c r="GQB316" s="8"/>
      <c r="GQC316" s="8"/>
      <c r="GQD316" s="8"/>
      <c r="GQE316" s="8"/>
      <c r="GQF316" s="8"/>
      <c r="GQG316" s="8"/>
      <c r="GQH316" s="8"/>
      <c r="GQI316" s="8"/>
      <c r="GQJ316" s="8"/>
      <c r="GQK316" s="8"/>
      <c r="GQL316" s="8"/>
      <c r="GQM316" s="8"/>
      <c r="GQN316" s="8"/>
      <c r="GQO316" s="8"/>
      <c r="GQP316" s="8"/>
      <c r="GQQ316" s="8"/>
      <c r="GQR316" s="8"/>
      <c r="GQS316" s="8"/>
      <c r="GQT316" s="8"/>
      <c r="GQU316" s="8"/>
      <c r="GQV316" s="8"/>
      <c r="GQW316" s="8"/>
      <c r="GQX316" s="8"/>
      <c r="GQY316" s="8"/>
      <c r="GQZ316" s="8"/>
      <c r="GRA316" s="8"/>
      <c r="GRB316" s="8"/>
      <c r="GRC316" s="8"/>
      <c r="GRD316" s="8"/>
      <c r="GRE316" s="8"/>
      <c r="GRF316" s="8"/>
      <c r="GRG316" s="8"/>
      <c r="GRH316" s="8"/>
      <c r="GRI316" s="8"/>
      <c r="GRJ316" s="8"/>
      <c r="GRK316" s="8"/>
      <c r="GRL316" s="8"/>
      <c r="GRM316" s="8"/>
      <c r="GRN316" s="8"/>
      <c r="GRO316" s="8"/>
      <c r="GRP316" s="8"/>
      <c r="GRQ316" s="8"/>
      <c r="GRR316" s="8"/>
      <c r="GRS316" s="8"/>
      <c r="GRT316" s="8"/>
      <c r="GRU316" s="8"/>
      <c r="GRV316" s="8"/>
      <c r="GRW316" s="8"/>
      <c r="GRX316" s="8"/>
      <c r="GRY316" s="8"/>
      <c r="GRZ316" s="8"/>
      <c r="GSA316" s="8"/>
      <c r="GSB316" s="8"/>
      <c r="GSC316" s="8"/>
      <c r="GSD316" s="8"/>
      <c r="GSE316" s="8"/>
      <c r="GSF316" s="8"/>
      <c r="GSG316" s="8"/>
      <c r="GSH316" s="8"/>
      <c r="GSI316" s="8"/>
      <c r="GSJ316" s="8"/>
      <c r="GSK316" s="8"/>
      <c r="GSL316" s="8"/>
      <c r="GSM316" s="8"/>
      <c r="GSN316" s="8"/>
      <c r="GSO316" s="8"/>
      <c r="GSP316" s="8"/>
      <c r="GSQ316" s="8"/>
      <c r="GSR316" s="8"/>
      <c r="GSS316" s="8"/>
      <c r="GST316" s="8"/>
      <c r="GSU316" s="8"/>
      <c r="GSV316" s="8"/>
      <c r="GSW316" s="8"/>
      <c r="GSX316" s="8"/>
      <c r="GSY316" s="8"/>
      <c r="GSZ316" s="8"/>
      <c r="GTA316" s="8"/>
      <c r="GTB316" s="8"/>
      <c r="GTC316" s="8"/>
      <c r="GTD316" s="8"/>
      <c r="GTE316" s="8"/>
      <c r="GTF316" s="8"/>
      <c r="GTG316" s="8"/>
      <c r="GTH316" s="8"/>
      <c r="GTI316" s="8"/>
      <c r="GTJ316" s="8"/>
      <c r="GTK316" s="8"/>
      <c r="GTL316" s="8"/>
      <c r="GTM316" s="8"/>
      <c r="GTN316" s="8"/>
      <c r="GTO316" s="8"/>
      <c r="GTP316" s="8"/>
      <c r="GTQ316" s="8"/>
      <c r="GTR316" s="8"/>
      <c r="GTS316" s="8"/>
      <c r="GTT316" s="8"/>
      <c r="GTU316" s="8"/>
      <c r="GTV316" s="8"/>
      <c r="GTW316" s="8"/>
      <c r="GTX316" s="8"/>
      <c r="GTY316" s="8"/>
      <c r="GTZ316" s="8"/>
      <c r="GUA316" s="8"/>
      <c r="GUB316" s="8"/>
      <c r="GUC316" s="8"/>
      <c r="GUD316" s="8"/>
      <c r="GUE316" s="8"/>
      <c r="GUF316" s="8"/>
      <c r="GUG316" s="8"/>
      <c r="GUH316" s="8"/>
      <c r="GUI316" s="8"/>
      <c r="GUJ316" s="8"/>
      <c r="GUK316" s="8"/>
      <c r="GUL316" s="8"/>
      <c r="GUM316" s="8"/>
      <c r="GUN316" s="8"/>
      <c r="GUO316" s="8"/>
      <c r="GUP316" s="8"/>
      <c r="GUQ316" s="8"/>
      <c r="GUR316" s="8"/>
      <c r="GUS316" s="8"/>
      <c r="GUT316" s="8"/>
      <c r="GUU316" s="8"/>
      <c r="GUV316" s="8"/>
      <c r="GUW316" s="8"/>
      <c r="GUX316" s="8"/>
      <c r="GUY316" s="8"/>
      <c r="GUZ316" s="8"/>
      <c r="GVA316" s="8"/>
      <c r="GVB316" s="8"/>
      <c r="GVC316" s="8"/>
      <c r="GVD316" s="8"/>
      <c r="GVE316" s="8"/>
      <c r="GVF316" s="8"/>
      <c r="GVG316" s="8"/>
      <c r="GVH316" s="8"/>
      <c r="GVI316" s="8"/>
      <c r="GVJ316" s="8"/>
      <c r="GVK316" s="8"/>
      <c r="GVL316" s="8"/>
      <c r="GVM316" s="8"/>
      <c r="GVN316" s="8"/>
      <c r="GVO316" s="8"/>
      <c r="GVP316" s="8"/>
      <c r="GVQ316" s="8"/>
      <c r="GVR316" s="8"/>
      <c r="GVS316" s="8"/>
      <c r="GVT316" s="8"/>
      <c r="GVU316" s="8"/>
      <c r="GVV316" s="8"/>
      <c r="GVW316" s="8"/>
      <c r="GVX316" s="8"/>
      <c r="GVY316" s="8"/>
      <c r="GVZ316" s="8"/>
      <c r="GWA316" s="8"/>
      <c r="GWB316" s="8"/>
      <c r="GWC316" s="8"/>
      <c r="GWD316" s="8"/>
      <c r="GWE316" s="8"/>
      <c r="GWF316" s="8"/>
      <c r="GWG316" s="8"/>
      <c r="GWH316" s="8"/>
      <c r="GWI316" s="8"/>
      <c r="GWJ316" s="8"/>
      <c r="GWK316" s="8"/>
      <c r="GWL316" s="8"/>
      <c r="GWM316" s="8"/>
      <c r="GWN316" s="8"/>
      <c r="GWO316" s="8"/>
      <c r="GWP316" s="8"/>
      <c r="GWQ316" s="8"/>
      <c r="GWR316" s="8"/>
      <c r="GWS316" s="8"/>
      <c r="GWT316" s="8"/>
      <c r="GWU316" s="8"/>
      <c r="GWV316" s="8"/>
      <c r="GWW316" s="8"/>
      <c r="GWX316" s="8"/>
      <c r="GWY316" s="8"/>
      <c r="GWZ316" s="8"/>
      <c r="GXA316" s="8"/>
      <c r="GXB316" s="8"/>
      <c r="GXC316" s="8"/>
      <c r="GXD316" s="8"/>
      <c r="GXE316" s="8"/>
      <c r="GXF316" s="8"/>
      <c r="GXG316" s="8"/>
      <c r="GXH316" s="8"/>
      <c r="GXI316" s="8"/>
      <c r="GXJ316" s="8"/>
      <c r="GXK316" s="8"/>
      <c r="GXL316" s="8"/>
      <c r="GXM316" s="8"/>
      <c r="GXN316" s="8"/>
      <c r="GXO316" s="8"/>
      <c r="GXP316" s="8"/>
      <c r="GXQ316" s="8"/>
      <c r="GXR316" s="8"/>
      <c r="GXS316" s="8"/>
      <c r="GXT316" s="8"/>
      <c r="GXU316" s="8"/>
      <c r="GXV316" s="8"/>
      <c r="GXW316" s="8"/>
      <c r="GXX316" s="8"/>
      <c r="GXY316" s="8"/>
      <c r="GXZ316" s="8"/>
      <c r="GYA316" s="8"/>
      <c r="GYB316" s="8"/>
      <c r="GYC316" s="8"/>
      <c r="GYD316" s="8"/>
      <c r="GYE316" s="8"/>
      <c r="GYF316" s="8"/>
      <c r="GYG316" s="8"/>
      <c r="GYH316" s="8"/>
      <c r="GYI316" s="8"/>
      <c r="GYJ316" s="8"/>
      <c r="GYK316" s="8"/>
      <c r="GYL316" s="8"/>
      <c r="GYM316" s="8"/>
      <c r="GYN316" s="8"/>
      <c r="GYO316" s="8"/>
      <c r="GYP316" s="8"/>
      <c r="GYQ316" s="8"/>
      <c r="GYR316" s="8"/>
      <c r="GYS316" s="8"/>
      <c r="GYT316" s="8"/>
      <c r="GYU316" s="8"/>
      <c r="GYV316" s="8"/>
      <c r="GYW316" s="8"/>
      <c r="GYX316" s="8"/>
      <c r="GYY316" s="8"/>
      <c r="GYZ316" s="8"/>
      <c r="GZA316" s="8"/>
      <c r="GZB316" s="8"/>
      <c r="GZC316" s="8"/>
      <c r="GZD316" s="8"/>
      <c r="GZE316" s="8"/>
      <c r="GZF316" s="8"/>
      <c r="GZG316" s="8"/>
      <c r="GZH316" s="8"/>
      <c r="GZI316" s="8"/>
      <c r="GZJ316" s="8"/>
      <c r="GZK316" s="8"/>
      <c r="GZL316" s="8"/>
      <c r="GZM316" s="8"/>
      <c r="GZN316" s="8"/>
      <c r="GZO316" s="8"/>
      <c r="GZP316" s="8"/>
      <c r="GZQ316" s="8"/>
      <c r="GZR316" s="8"/>
      <c r="GZS316" s="8"/>
      <c r="GZT316" s="8"/>
      <c r="GZU316" s="8"/>
      <c r="GZV316" s="8"/>
      <c r="GZW316" s="8"/>
      <c r="GZX316" s="8"/>
      <c r="GZY316" s="8"/>
      <c r="GZZ316" s="8"/>
      <c r="HAA316" s="8"/>
      <c r="HAB316" s="8"/>
      <c r="HAC316" s="8"/>
      <c r="HAD316" s="8"/>
      <c r="HAE316" s="8"/>
      <c r="HAF316" s="8"/>
      <c r="HAG316" s="8"/>
      <c r="HAH316" s="8"/>
      <c r="HAI316" s="8"/>
      <c r="HAJ316" s="8"/>
      <c r="HAK316" s="8"/>
      <c r="HAL316" s="8"/>
      <c r="HAM316" s="8"/>
      <c r="HAN316" s="8"/>
      <c r="HAO316" s="8"/>
      <c r="HAP316" s="8"/>
      <c r="HAQ316" s="8"/>
      <c r="HAR316" s="8"/>
      <c r="HAS316" s="8"/>
      <c r="HAT316" s="8"/>
      <c r="HAU316" s="8"/>
      <c r="HAV316" s="8"/>
      <c r="HAW316" s="8"/>
      <c r="HAX316" s="8"/>
      <c r="HAY316" s="8"/>
      <c r="HAZ316" s="8"/>
      <c r="HBA316" s="8"/>
      <c r="HBB316" s="8"/>
      <c r="HBC316" s="8"/>
      <c r="HBD316" s="8"/>
      <c r="HBE316" s="8"/>
      <c r="HBF316" s="8"/>
      <c r="HBG316" s="8"/>
      <c r="HBH316" s="8"/>
      <c r="HBI316" s="8"/>
      <c r="HBJ316" s="8"/>
      <c r="HBK316" s="8"/>
      <c r="HBL316" s="8"/>
      <c r="HBM316" s="8"/>
      <c r="HBN316" s="8"/>
      <c r="HBO316" s="8"/>
      <c r="HBP316" s="8"/>
      <c r="HBQ316" s="8"/>
      <c r="HBR316" s="8"/>
      <c r="HBS316" s="8"/>
      <c r="HBT316" s="8"/>
      <c r="HBU316" s="8"/>
      <c r="HBV316" s="8"/>
      <c r="HBW316" s="8"/>
      <c r="HBX316" s="8"/>
      <c r="HBY316" s="8"/>
      <c r="HBZ316" s="8"/>
      <c r="HCA316" s="8"/>
      <c r="HCB316" s="8"/>
      <c r="HCC316" s="8"/>
      <c r="HCD316" s="8"/>
      <c r="HCE316" s="8"/>
      <c r="HCF316" s="8"/>
      <c r="HCG316" s="8"/>
      <c r="HCH316" s="8"/>
      <c r="HCI316" s="8"/>
      <c r="HCJ316" s="8"/>
      <c r="HCK316" s="8"/>
      <c r="HCL316" s="8"/>
      <c r="HCM316" s="8"/>
      <c r="HCN316" s="8"/>
      <c r="HCO316" s="8"/>
      <c r="HCP316" s="8"/>
      <c r="HCQ316" s="8"/>
      <c r="HCR316" s="8"/>
      <c r="HCS316" s="8"/>
      <c r="HCT316" s="8"/>
      <c r="HCU316" s="8"/>
      <c r="HCV316" s="8"/>
      <c r="HCW316" s="8"/>
      <c r="HCX316" s="8"/>
      <c r="HCY316" s="8"/>
      <c r="HCZ316" s="8"/>
      <c r="HDA316" s="8"/>
      <c r="HDB316" s="8"/>
      <c r="HDC316" s="8"/>
      <c r="HDD316" s="8"/>
      <c r="HDE316" s="8"/>
      <c r="HDF316" s="8"/>
      <c r="HDG316" s="8"/>
      <c r="HDH316" s="8"/>
      <c r="HDI316" s="8"/>
      <c r="HDJ316" s="8"/>
      <c r="HDK316" s="8"/>
      <c r="HDL316" s="8"/>
      <c r="HDM316" s="8"/>
      <c r="HDN316" s="8"/>
      <c r="HDO316" s="8"/>
      <c r="HDP316" s="8"/>
      <c r="HDQ316" s="8"/>
      <c r="HDR316" s="8"/>
      <c r="HDS316" s="8"/>
      <c r="HDT316" s="8"/>
      <c r="HDU316" s="8"/>
      <c r="HDV316" s="8"/>
      <c r="HDW316" s="8"/>
      <c r="HDX316" s="8"/>
      <c r="HDY316" s="8"/>
      <c r="HDZ316" s="8"/>
      <c r="HEA316" s="8"/>
      <c r="HEB316" s="8"/>
      <c r="HEC316" s="8"/>
      <c r="HED316" s="8"/>
      <c r="HEE316" s="8"/>
      <c r="HEF316" s="8"/>
      <c r="HEG316" s="8"/>
      <c r="HEH316" s="8"/>
      <c r="HEI316" s="8"/>
      <c r="HEJ316" s="8"/>
      <c r="HEK316" s="8"/>
      <c r="HEL316" s="8"/>
      <c r="HEM316" s="8"/>
      <c r="HEN316" s="8"/>
      <c r="HEO316" s="8"/>
      <c r="HEP316" s="8"/>
      <c r="HEQ316" s="8"/>
      <c r="HER316" s="8"/>
      <c r="HES316" s="8"/>
      <c r="HET316" s="8"/>
      <c r="HEU316" s="8"/>
      <c r="HEV316" s="8"/>
      <c r="HEW316" s="8"/>
      <c r="HEX316" s="8"/>
      <c r="HEY316" s="8"/>
      <c r="HEZ316" s="8"/>
      <c r="HFA316" s="8"/>
      <c r="HFB316" s="8"/>
      <c r="HFC316" s="8"/>
      <c r="HFD316" s="8"/>
      <c r="HFE316" s="8"/>
      <c r="HFF316" s="8"/>
      <c r="HFG316" s="8"/>
      <c r="HFH316" s="8"/>
      <c r="HFI316" s="8"/>
      <c r="HFJ316" s="8"/>
      <c r="HFK316" s="8"/>
      <c r="HFL316" s="8"/>
      <c r="HFM316" s="8"/>
      <c r="HFN316" s="8"/>
      <c r="HFO316" s="8"/>
      <c r="HFP316" s="8"/>
      <c r="HFQ316" s="8"/>
      <c r="HFR316" s="8"/>
      <c r="HFS316" s="8"/>
      <c r="HFT316" s="8"/>
      <c r="HFU316" s="8"/>
      <c r="HFV316" s="8"/>
      <c r="HFW316" s="8"/>
      <c r="HFX316" s="8"/>
      <c r="HFY316" s="8"/>
      <c r="HFZ316" s="8"/>
      <c r="HGA316" s="8"/>
      <c r="HGB316" s="8"/>
      <c r="HGC316" s="8"/>
      <c r="HGD316" s="8"/>
      <c r="HGE316" s="8"/>
      <c r="HGF316" s="8"/>
      <c r="HGG316" s="8"/>
      <c r="HGH316" s="8"/>
      <c r="HGI316" s="8"/>
      <c r="HGJ316" s="8"/>
      <c r="HGK316" s="8"/>
      <c r="HGL316" s="8"/>
      <c r="HGM316" s="8"/>
      <c r="HGN316" s="8"/>
      <c r="HGO316" s="8"/>
      <c r="HGP316" s="8"/>
      <c r="HGQ316" s="8"/>
      <c r="HGR316" s="8"/>
      <c r="HGS316" s="8"/>
      <c r="HGT316" s="8"/>
      <c r="HGU316" s="8"/>
      <c r="HGV316" s="8"/>
      <c r="HGW316" s="8"/>
      <c r="HGX316" s="8"/>
      <c r="HGY316" s="8"/>
      <c r="HGZ316" s="8"/>
      <c r="HHA316" s="8"/>
      <c r="HHB316" s="8"/>
      <c r="HHC316" s="8"/>
      <c r="HHD316" s="8"/>
      <c r="HHE316" s="8"/>
      <c r="HHF316" s="8"/>
      <c r="HHG316" s="8"/>
      <c r="HHH316" s="8"/>
      <c r="HHI316" s="8"/>
      <c r="HHJ316" s="8"/>
      <c r="HHK316" s="8"/>
      <c r="HHL316" s="8"/>
      <c r="HHM316" s="8"/>
      <c r="HHN316" s="8"/>
      <c r="HHO316" s="8"/>
      <c r="HHP316" s="8"/>
      <c r="HHQ316" s="8"/>
      <c r="HHR316" s="8"/>
      <c r="HHS316" s="8"/>
      <c r="HHT316" s="8"/>
      <c r="HHU316" s="8"/>
      <c r="HHV316" s="8"/>
      <c r="HHW316" s="8"/>
      <c r="HHX316" s="8"/>
      <c r="HHY316" s="8"/>
      <c r="HHZ316" s="8"/>
      <c r="HIA316" s="8"/>
      <c r="HIB316" s="8"/>
      <c r="HIC316" s="8"/>
      <c r="HID316" s="8"/>
      <c r="HIE316" s="8"/>
      <c r="HIF316" s="8"/>
      <c r="HIG316" s="8"/>
      <c r="HIH316" s="8"/>
      <c r="HII316" s="8"/>
      <c r="HIJ316" s="8"/>
      <c r="HIK316" s="8"/>
      <c r="HIL316" s="8"/>
      <c r="HIM316" s="8"/>
      <c r="HIN316" s="8"/>
      <c r="HIO316" s="8"/>
      <c r="HIP316" s="8"/>
      <c r="HIQ316" s="8"/>
      <c r="HIR316" s="8"/>
      <c r="HIS316" s="8"/>
      <c r="HIT316" s="8"/>
      <c r="HIU316" s="8"/>
      <c r="HIV316" s="8"/>
      <c r="HIW316" s="8"/>
      <c r="HIX316" s="8"/>
      <c r="HIY316" s="8"/>
      <c r="HIZ316" s="8"/>
      <c r="HJA316" s="8"/>
      <c r="HJB316" s="8"/>
      <c r="HJC316" s="8"/>
      <c r="HJD316" s="8"/>
      <c r="HJE316" s="8"/>
      <c r="HJF316" s="8"/>
      <c r="HJG316" s="8"/>
      <c r="HJH316" s="8"/>
      <c r="HJI316" s="8"/>
      <c r="HJJ316" s="8"/>
      <c r="HJK316" s="8"/>
      <c r="HJL316" s="8"/>
      <c r="HJM316" s="8"/>
      <c r="HJN316" s="8"/>
      <c r="HJO316" s="8"/>
      <c r="HJP316" s="8"/>
      <c r="HJQ316" s="8"/>
      <c r="HJR316" s="8"/>
      <c r="HJS316" s="8"/>
      <c r="HJT316" s="8"/>
      <c r="HJU316" s="8"/>
      <c r="HJV316" s="8"/>
      <c r="HJW316" s="8"/>
      <c r="HJX316" s="8"/>
      <c r="HJY316" s="8"/>
      <c r="HJZ316" s="8"/>
      <c r="HKA316" s="8"/>
      <c r="HKB316" s="8"/>
      <c r="HKC316" s="8"/>
      <c r="HKD316" s="8"/>
      <c r="HKE316" s="8"/>
      <c r="HKF316" s="8"/>
      <c r="HKG316" s="8"/>
      <c r="HKH316" s="8"/>
      <c r="HKI316" s="8"/>
      <c r="HKJ316" s="8"/>
      <c r="HKK316" s="8"/>
      <c r="HKL316" s="8"/>
      <c r="HKM316" s="8"/>
      <c r="HKN316" s="8"/>
      <c r="HKO316" s="8"/>
      <c r="HKP316" s="8"/>
      <c r="HKQ316" s="8"/>
      <c r="HKR316" s="8"/>
      <c r="HKS316" s="8"/>
      <c r="HKT316" s="8"/>
      <c r="HKU316" s="8"/>
      <c r="HKV316" s="8"/>
      <c r="HKW316" s="8"/>
      <c r="HKX316" s="8"/>
      <c r="HKY316" s="8"/>
      <c r="HKZ316" s="8"/>
      <c r="HLA316" s="8"/>
      <c r="HLB316" s="8"/>
      <c r="HLC316" s="8"/>
      <c r="HLD316" s="8"/>
      <c r="HLE316" s="8"/>
      <c r="HLF316" s="8"/>
      <c r="HLG316" s="8"/>
      <c r="HLH316" s="8"/>
      <c r="HLI316" s="8"/>
      <c r="HLJ316" s="8"/>
      <c r="HLK316" s="8"/>
      <c r="HLL316" s="8"/>
      <c r="HLM316" s="8"/>
      <c r="HLN316" s="8"/>
      <c r="HLO316" s="8"/>
      <c r="HLP316" s="8"/>
      <c r="HLQ316" s="8"/>
      <c r="HLR316" s="8"/>
      <c r="HLS316" s="8"/>
      <c r="HLT316" s="8"/>
      <c r="HLU316" s="8"/>
      <c r="HLV316" s="8"/>
      <c r="HLW316" s="8"/>
      <c r="HLX316" s="8"/>
      <c r="HLY316" s="8"/>
      <c r="HLZ316" s="8"/>
      <c r="HMA316" s="8"/>
      <c r="HMB316" s="8"/>
      <c r="HMC316" s="8"/>
      <c r="HMD316" s="8"/>
      <c r="HME316" s="8"/>
      <c r="HMF316" s="8"/>
      <c r="HMG316" s="8"/>
      <c r="HMH316" s="8"/>
      <c r="HMI316" s="8"/>
      <c r="HMJ316" s="8"/>
      <c r="HMK316" s="8"/>
      <c r="HML316" s="8"/>
      <c r="HMM316" s="8"/>
      <c r="HMN316" s="8"/>
      <c r="HMO316" s="8"/>
      <c r="HMP316" s="8"/>
      <c r="HMQ316" s="8"/>
      <c r="HMR316" s="8"/>
      <c r="HMS316" s="8"/>
      <c r="HMT316" s="8"/>
      <c r="HMU316" s="8"/>
      <c r="HMV316" s="8"/>
      <c r="HMW316" s="8"/>
      <c r="HMX316" s="8"/>
      <c r="HMY316" s="8"/>
      <c r="HMZ316" s="8"/>
      <c r="HNA316" s="8"/>
      <c r="HNB316" s="8"/>
      <c r="HNC316" s="8"/>
      <c r="HND316" s="8"/>
      <c r="HNE316" s="8"/>
      <c r="HNF316" s="8"/>
      <c r="HNG316" s="8"/>
      <c r="HNH316" s="8"/>
      <c r="HNI316" s="8"/>
      <c r="HNJ316" s="8"/>
      <c r="HNK316" s="8"/>
      <c r="HNL316" s="8"/>
      <c r="HNM316" s="8"/>
      <c r="HNN316" s="8"/>
      <c r="HNO316" s="8"/>
      <c r="HNP316" s="8"/>
      <c r="HNQ316" s="8"/>
      <c r="HNR316" s="8"/>
      <c r="HNS316" s="8"/>
      <c r="HNT316" s="8"/>
      <c r="HNU316" s="8"/>
      <c r="HNV316" s="8"/>
      <c r="HNW316" s="8"/>
      <c r="HNX316" s="8"/>
      <c r="HNY316" s="8"/>
      <c r="HNZ316" s="8"/>
      <c r="HOA316" s="8"/>
      <c r="HOB316" s="8"/>
      <c r="HOC316" s="8"/>
      <c r="HOD316" s="8"/>
      <c r="HOE316" s="8"/>
      <c r="HOF316" s="8"/>
      <c r="HOG316" s="8"/>
      <c r="HOH316" s="8"/>
      <c r="HOI316" s="8"/>
      <c r="HOJ316" s="8"/>
      <c r="HOK316" s="8"/>
      <c r="HOL316" s="8"/>
      <c r="HOM316" s="8"/>
      <c r="HON316" s="8"/>
      <c r="HOO316" s="8"/>
      <c r="HOP316" s="8"/>
      <c r="HOQ316" s="8"/>
      <c r="HOR316" s="8"/>
      <c r="HOS316" s="8"/>
      <c r="HOT316" s="8"/>
      <c r="HOU316" s="8"/>
      <c r="HOV316" s="8"/>
      <c r="HOW316" s="8"/>
      <c r="HOX316" s="8"/>
      <c r="HOY316" s="8"/>
      <c r="HOZ316" s="8"/>
      <c r="HPA316" s="8"/>
      <c r="HPB316" s="8"/>
      <c r="HPC316" s="8"/>
      <c r="HPD316" s="8"/>
      <c r="HPE316" s="8"/>
      <c r="HPF316" s="8"/>
      <c r="HPG316" s="8"/>
      <c r="HPH316" s="8"/>
      <c r="HPI316" s="8"/>
      <c r="HPJ316" s="8"/>
      <c r="HPK316" s="8"/>
      <c r="HPL316" s="8"/>
      <c r="HPM316" s="8"/>
      <c r="HPN316" s="8"/>
      <c r="HPO316" s="8"/>
      <c r="HPP316" s="8"/>
      <c r="HPQ316" s="8"/>
      <c r="HPR316" s="8"/>
      <c r="HPS316" s="8"/>
      <c r="HPT316" s="8"/>
      <c r="HPU316" s="8"/>
      <c r="HPV316" s="8"/>
      <c r="HPW316" s="8"/>
      <c r="HPX316" s="8"/>
      <c r="HPY316" s="8"/>
      <c r="HPZ316" s="8"/>
      <c r="HQA316" s="8"/>
      <c r="HQB316" s="8"/>
      <c r="HQC316" s="8"/>
      <c r="HQD316" s="8"/>
      <c r="HQE316" s="8"/>
      <c r="HQF316" s="8"/>
      <c r="HQG316" s="8"/>
      <c r="HQH316" s="8"/>
      <c r="HQI316" s="8"/>
      <c r="HQJ316" s="8"/>
      <c r="HQK316" s="8"/>
      <c r="HQL316" s="8"/>
      <c r="HQM316" s="8"/>
      <c r="HQN316" s="8"/>
      <c r="HQO316" s="8"/>
      <c r="HQP316" s="8"/>
      <c r="HQQ316" s="8"/>
      <c r="HQR316" s="8"/>
      <c r="HQS316" s="8"/>
      <c r="HQT316" s="8"/>
      <c r="HQU316" s="8"/>
      <c r="HQV316" s="8"/>
      <c r="HQW316" s="8"/>
      <c r="HQX316" s="8"/>
      <c r="HQY316" s="8"/>
      <c r="HQZ316" s="8"/>
      <c r="HRA316" s="8"/>
      <c r="HRB316" s="8"/>
      <c r="HRC316" s="8"/>
      <c r="HRD316" s="8"/>
      <c r="HRE316" s="8"/>
      <c r="HRF316" s="8"/>
      <c r="HRG316" s="8"/>
      <c r="HRH316" s="8"/>
      <c r="HRI316" s="8"/>
      <c r="HRJ316" s="8"/>
      <c r="HRK316" s="8"/>
      <c r="HRL316" s="8"/>
      <c r="HRM316" s="8"/>
      <c r="HRN316" s="8"/>
      <c r="HRO316" s="8"/>
      <c r="HRP316" s="8"/>
      <c r="HRQ316" s="8"/>
      <c r="HRR316" s="8"/>
      <c r="HRS316" s="8"/>
      <c r="HRT316" s="8"/>
      <c r="HRU316" s="8"/>
      <c r="HRV316" s="8"/>
      <c r="HRW316" s="8"/>
      <c r="HRX316" s="8"/>
      <c r="HRY316" s="8"/>
      <c r="HRZ316" s="8"/>
      <c r="HSA316" s="8"/>
      <c r="HSB316" s="8"/>
      <c r="HSC316" s="8"/>
      <c r="HSD316" s="8"/>
      <c r="HSE316" s="8"/>
      <c r="HSF316" s="8"/>
      <c r="HSG316" s="8"/>
      <c r="HSH316" s="8"/>
      <c r="HSI316" s="8"/>
      <c r="HSJ316" s="8"/>
      <c r="HSK316" s="8"/>
      <c r="HSL316" s="8"/>
      <c r="HSM316" s="8"/>
      <c r="HSN316" s="8"/>
      <c r="HSO316" s="8"/>
      <c r="HSP316" s="8"/>
      <c r="HSQ316" s="8"/>
      <c r="HSR316" s="8"/>
      <c r="HSS316" s="8"/>
      <c r="HST316" s="8"/>
      <c r="HSU316" s="8"/>
      <c r="HSV316" s="8"/>
      <c r="HSW316" s="8"/>
      <c r="HSX316" s="8"/>
      <c r="HSY316" s="8"/>
      <c r="HSZ316" s="8"/>
      <c r="HTA316" s="8"/>
      <c r="HTB316" s="8"/>
      <c r="HTC316" s="8"/>
      <c r="HTD316" s="8"/>
      <c r="HTE316" s="8"/>
      <c r="HTF316" s="8"/>
      <c r="HTG316" s="8"/>
      <c r="HTH316" s="8"/>
      <c r="HTI316" s="8"/>
      <c r="HTJ316" s="8"/>
      <c r="HTK316" s="8"/>
      <c r="HTL316" s="8"/>
      <c r="HTM316" s="8"/>
      <c r="HTN316" s="8"/>
      <c r="HTO316" s="8"/>
      <c r="HTP316" s="8"/>
      <c r="HTQ316" s="8"/>
      <c r="HTR316" s="8"/>
      <c r="HTS316" s="8"/>
      <c r="HTT316" s="8"/>
      <c r="HTU316" s="8"/>
      <c r="HTV316" s="8"/>
      <c r="HTW316" s="8"/>
      <c r="HTX316" s="8"/>
      <c r="HTY316" s="8"/>
      <c r="HTZ316" s="8"/>
      <c r="HUA316" s="8"/>
      <c r="HUB316" s="8"/>
      <c r="HUC316" s="8"/>
      <c r="HUD316" s="8"/>
      <c r="HUE316" s="8"/>
      <c r="HUF316" s="8"/>
      <c r="HUG316" s="8"/>
      <c r="HUH316" s="8"/>
      <c r="HUI316" s="8"/>
      <c r="HUJ316" s="8"/>
      <c r="HUK316" s="8"/>
      <c r="HUL316" s="8"/>
      <c r="HUM316" s="8"/>
      <c r="HUN316" s="8"/>
      <c r="HUO316" s="8"/>
      <c r="HUP316" s="8"/>
      <c r="HUQ316" s="8"/>
      <c r="HUR316" s="8"/>
      <c r="HUS316" s="8"/>
      <c r="HUT316" s="8"/>
      <c r="HUU316" s="8"/>
      <c r="HUV316" s="8"/>
      <c r="HUW316" s="8"/>
      <c r="HUX316" s="8"/>
      <c r="HUY316" s="8"/>
      <c r="HUZ316" s="8"/>
      <c r="HVA316" s="8"/>
      <c r="HVB316" s="8"/>
      <c r="HVC316" s="8"/>
      <c r="HVD316" s="8"/>
      <c r="HVE316" s="8"/>
      <c r="HVF316" s="8"/>
      <c r="HVG316" s="8"/>
      <c r="HVH316" s="8"/>
      <c r="HVI316" s="8"/>
      <c r="HVJ316" s="8"/>
      <c r="HVK316" s="8"/>
      <c r="HVL316" s="8"/>
      <c r="HVM316" s="8"/>
      <c r="HVN316" s="8"/>
      <c r="HVO316" s="8"/>
      <c r="HVP316" s="8"/>
      <c r="HVQ316" s="8"/>
      <c r="HVR316" s="8"/>
      <c r="HVS316" s="8"/>
      <c r="HVT316" s="8"/>
      <c r="HVU316" s="8"/>
      <c r="HVV316" s="8"/>
      <c r="HVW316" s="8"/>
      <c r="HVX316" s="8"/>
      <c r="HVY316" s="8"/>
      <c r="HVZ316" s="8"/>
      <c r="HWA316" s="8"/>
      <c r="HWB316" s="8"/>
      <c r="HWC316" s="8"/>
      <c r="HWD316" s="8"/>
      <c r="HWE316" s="8"/>
      <c r="HWF316" s="8"/>
      <c r="HWG316" s="8"/>
      <c r="HWH316" s="8"/>
      <c r="HWI316" s="8"/>
      <c r="HWJ316" s="8"/>
      <c r="HWK316" s="8"/>
      <c r="HWL316" s="8"/>
      <c r="HWM316" s="8"/>
      <c r="HWN316" s="8"/>
      <c r="HWO316" s="8"/>
      <c r="HWP316" s="8"/>
      <c r="HWQ316" s="8"/>
      <c r="HWR316" s="8"/>
      <c r="HWS316" s="8"/>
      <c r="HWT316" s="8"/>
      <c r="HWU316" s="8"/>
      <c r="HWV316" s="8"/>
      <c r="HWW316" s="8"/>
      <c r="HWX316" s="8"/>
      <c r="HWY316" s="8"/>
      <c r="HWZ316" s="8"/>
      <c r="HXA316" s="8"/>
      <c r="HXB316" s="8"/>
      <c r="HXC316" s="8"/>
      <c r="HXD316" s="8"/>
      <c r="HXE316" s="8"/>
      <c r="HXF316" s="8"/>
      <c r="HXG316" s="8"/>
      <c r="HXH316" s="8"/>
      <c r="HXI316" s="8"/>
      <c r="HXJ316" s="8"/>
      <c r="HXK316" s="8"/>
      <c r="HXL316" s="8"/>
      <c r="HXM316" s="8"/>
      <c r="HXN316" s="8"/>
      <c r="HXO316" s="8"/>
      <c r="HXP316" s="8"/>
      <c r="HXQ316" s="8"/>
      <c r="HXR316" s="8"/>
      <c r="HXS316" s="8"/>
      <c r="HXT316" s="8"/>
      <c r="HXU316" s="8"/>
      <c r="HXV316" s="8"/>
      <c r="HXW316" s="8"/>
      <c r="HXX316" s="8"/>
      <c r="HXY316" s="8"/>
      <c r="HXZ316" s="8"/>
      <c r="HYA316" s="8"/>
      <c r="HYB316" s="8"/>
      <c r="HYC316" s="8"/>
      <c r="HYD316" s="8"/>
      <c r="HYE316" s="8"/>
      <c r="HYF316" s="8"/>
      <c r="HYG316" s="8"/>
      <c r="HYH316" s="8"/>
      <c r="HYI316" s="8"/>
      <c r="HYJ316" s="8"/>
      <c r="HYK316" s="8"/>
      <c r="HYL316" s="8"/>
      <c r="HYM316" s="8"/>
      <c r="HYN316" s="8"/>
      <c r="HYO316" s="8"/>
      <c r="HYP316" s="8"/>
      <c r="HYQ316" s="8"/>
      <c r="HYR316" s="8"/>
      <c r="HYS316" s="8"/>
      <c r="HYT316" s="8"/>
      <c r="HYU316" s="8"/>
      <c r="HYV316" s="8"/>
      <c r="HYW316" s="8"/>
      <c r="HYX316" s="8"/>
      <c r="HYY316" s="8"/>
      <c r="HYZ316" s="8"/>
      <c r="HZA316" s="8"/>
      <c r="HZB316" s="8"/>
      <c r="HZC316" s="8"/>
      <c r="HZD316" s="8"/>
      <c r="HZE316" s="8"/>
      <c r="HZF316" s="8"/>
      <c r="HZG316" s="8"/>
      <c r="HZH316" s="8"/>
      <c r="HZI316" s="8"/>
      <c r="HZJ316" s="8"/>
      <c r="HZK316" s="8"/>
      <c r="HZL316" s="8"/>
      <c r="HZM316" s="8"/>
      <c r="HZN316" s="8"/>
      <c r="HZO316" s="8"/>
      <c r="HZP316" s="8"/>
      <c r="HZQ316" s="8"/>
      <c r="HZR316" s="8"/>
      <c r="HZS316" s="8"/>
      <c r="HZT316" s="8"/>
      <c r="HZU316" s="8"/>
      <c r="HZV316" s="8"/>
      <c r="HZW316" s="8"/>
      <c r="HZX316" s="8"/>
      <c r="HZY316" s="8"/>
      <c r="HZZ316" s="8"/>
      <c r="IAA316" s="8"/>
      <c r="IAB316" s="8"/>
      <c r="IAC316" s="8"/>
      <c r="IAD316" s="8"/>
      <c r="IAE316" s="8"/>
      <c r="IAF316" s="8"/>
      <c r="IAG316" s="8"/>
      <c r="IAH316" s="8"/>
      <c r="IAI316" s="8"/>
      <c r="IAJ316" s="8"/>
      <c r="IAK316" s="8"/>
      <c r="IAL316" s="8"/>
      <c r="IAM316" s="8"/>
      <c r="IAN316" s="8"/>
      <c r="IAO316" s="8"/>
      <c r="IAP316" s="8"/>
      <c r="IAQ316" s="8"/>
      <c r="IAR316" s="8"/>
      <c r="IAS316" s="8"/>
      <c r="IAT316" s="8"/>
      <c r="IAU316" s="8"/>
      <c r="IAV316" s="8"/>
      <c r="IAW316" s="8"/>
      <c r="IAX316" s="8"/>
      <c r="IAY316" s="8"/>
      <c r="IAZ316" s="8"/>
      <c r="IBA316" s="8"/>
      <c r="IBB316" s="8"/>
      <c r="IBC316" s="8"/>
      <c r="IBD316" s="8"/>
      <c r="IBE316" s="8"/>
      <c r="IBF316" s="8"/>
      <c r="IBG316" s="8"/>
      <c r="IBH316" s="8"/>
      <c r="IBI316" s="8"/>
      <c r="IBJ316" s="8"/>
      <c r="IBK316" s="8"/>
      <c r="IBL316" s="8"/>
      <c r="IBM316" s="8"/>
      <c r="IBN316" s="8"/>
      <c r="IBO316" s="8"/>
      <c r="IBP316" s="8"/>
      <c r="IBQ316" s="8"/>
      <c r="IBR316" s="8"/>
      <c r="IBS316" s="8"/>
      <c r="IBT316" s="8"/>
      <c r="IBU316" s="8"/>
      <c r="IBV316" s="8"/>
      <c r="IBW316" s="8"/>
      <c r="IBX316" s="8"/>
      <c r="IBY316" s="8"/>
      <c r="IBZ316" s="8"/>
      <c r="ICA316" s="8"/>
      <c r="ICB316" s="8"/>
      <c r="ICC316" s="8"/>
      <c r="ICD316" s="8"/>
      <c r="ICE316" s="8"/>
      <c r="ICF316" s="8"/>
      <c r="ICG316" s="8"/>
      <c r="ICH316" s="8"/>
      <c r="ICI316" s="8"/>
      <c r="ICJ316" s="8"/>
      <c r="ICK316" s="8"/>
      <c r="ICL316" s="8"/>
      <c r="ICM316" s="8"/>
      <c r="ICN316" s="8"/>
      <c r="ICO316" s="8"/>
      <c r="ICP316" s="8"/>
      <c r="ICQ316" s="8"/>
      <c r="ICR316" s="8"/>
      <c r="ICS316" s="8"/>
      <c r="ICT316" s="8"/>
      <c r="ICU316" s="8"/>
      <c r="ICV316" s="8"/>
      <c r="ICW316" s="8"/>
      <c r="ICX316" s="8"/>
      <c r="ICY316" s="8"/>
      <c r="ICZ316" s="8"/>
      <c r="IDA316" s="8"/>
      <c r="IDB316" s="8"/>
      <c r="IDC316" s="8"/>
      <c r="IDD316" s="8"/>
      <c r="IDE316" s="8"/>
      <c r="IDF316" s="8"/>
      <c r="IDG316" s="8"/>
      <c r="IDH316" s="8"/>
      <c r="IDI316" s="8"/>
      <c r="IDJ316" s="8"/>
      <c r="IDK316" s="8"/>
      <c r="IDL316" s="8"/>
      <c r="IDM316" s="8"/>
      <c r="IDN316" s="8"/>
      <c r="IDO316" s="8"/>
      <c r="IDP316" s="8"/>
      <c r="IDQ316" s="8"/>
      <c r="IDR316" s="8"/>
      <c r="IDS316" s="8"/>
      <c r="IDT316" s="8"/>
      <c r="IDU316" s="8"/>
      <c r="IDV316" s="8"/>
      <c r="IDW316" s="8"/>
      <c r="IDX316" s="8"/>
      <c r="IDY316" s="8"/>
      <c r="IDZ316" s="8"/>
      <c r="IEA316" s="8"/>
      <c r="IEB316" s="8"/>
      <c r="IEC316" s="8"/>
      <c r="IED316" s="8"/>
      <c r="IEE316" s="8"/>
      <c r="IEF316" s="8"/>
      <c r="IEG316" s="8"/>
      <c r="IEH316" s="8"/>
      <c r="IEI316" s="8"/>
      <c r="IEJ316" s="8"/>
      <c r="IEK316" s="8"/>
      <c r="IEL316" s="8"/>
      <c r="IEM316" s="8"/>
      <c r="IEN316" s="8"/>
      <c r="IEO316" s="8"/>
      <c r="IEP316" s="8"/>
      <c r="IEQ316" s="8"/>
      <c r="IER316" s="8"/>
      <c r="IES316" s="8"/>
      <c r="IET316" s="8"/>
      <c r="IEU316" s="8"/>
      <c r="IEV316" s="8"/>
      <c r="IEW316" s="8"/>
      <c r="IEX316" s="8"/>
      <c r="IEY316" s="8"/>
      <c r="IEZ316" s="8"/>
      <c r="IFA316" s="8"/>
      <c r="IFB316" s="8"/>
      <c r="IFC316" s="8"/>
      <c r="IFD316" s="8"/>
      <c r="IFE316" s="8"/>
      <c r="IFF316" s="8"/>
      <c r="IFG316" s="8"/>
      <c r="IFH316" s="8"/>
      <c r="IFI316" s="8"/>
      <c r="IFJ316" s="8"/>
      <c r="IFK316" s="8"/>
      <c r="IFL316" s="8"/>
      <c r="IFM316" s="8"/>
      <c r="IFN316" s="8"/>
      <c r="IFO316" s="8"/>
      <c r="IFP316" s="8"/>
      <c r="IFQ316" s="8"/>
      <c r="IFR316" s="8"/>
      <c r="IFS316" s="8"/>
      <c r="IFT316" s="8"/>
      <c r="IFU316" s="8"/>
      <c r="IFV316" s="8"/>
      <c r="IFW316" s="8"/>
      <c r="IFX316" s="8"/>
      <c r="IFY316" s="8"/>
      <c r="IFZ316" s="8"/>
      <c r="IGA316" s="8"/>
      <c r="IGB316" s="8"/>
      <c r="IGC316" s="8"/>
      <c r="IGD316" s="8"/>
      <c r="IGE316" s="8"/>
      <c r="IGF316" s="8"/>
      <c r="IGG316" s="8"/>
      <c r="IGH316" s="8"/>
      <c r="IGI316" s="8"/>
      <c r="IGJ316" s="8"/>
      <c r="IGK316" s="8"/>
      <c r="IGL316" s="8"/>
      <c r="IGM316" s="8"/>
      <c r="IGN316" s="8"/>
      <c r="IGO316" s="8"/>
      <c r="IGP316" s="8"/>
      <c r="IGQ316" s="8"/>
      <c r="IGR316" s="8"/>
      <c r="IGS316" s="8"/>
      <c r="IGT316" s="8"/>
      <c r="IGU316" s="8"/>
      <c r="IGV316" s="8"/>
      <c r="IGW316" s="8"/>
      <c r="IGX316" s="8"/>
      <c r="IGY316" s="8"/>
      <c r="IGZ316" s="8"/>
      <c r="IHA316" s="8"/>
      <c r="IHB316" s="8"/>
      <c r="IHC316" s="8"/>
      <c r="IHD316" s="8"/>
      <c r="IHE316" s="8"/>
      <c r="IHF316" s="8"/>
      <c r="IHG316" s="8"/>
      <c r="IHH316" s="8"/>
      <c r="IHI316" s="8"/>
      <c r="IHJ316" s="8"/>
      <c r="IHK316" s="8"/>
      <c r="IHL316" s="8"/>
      <c r="IHM316" s="8"/>
      <c r="IHN316" s="8"/>
      <c r="IHO316" s="8"/>
      <c r="IHP316" s="8"/>
      <c r="IHQ316" s="8"/>
      <c r="IHR316" s="8"/>
      <c r="IHS316" s="8"/>
      <c r="IHT316" s="8"/>
      <c r="IHU316" s="8"/>
      <c r="IHV316" s="8"/>
      <c r="IHW316" s="8"/>
      <c r="IHX316" s="8"/>
      <c r="IHY316" s="8"/>
      <c r="IHZ316" s="8"/>
      <c r="IIA316" s="8"/>
      <c r="IIB316" s="8"/>
      <c r="IIC316" s="8"/>
      <c r="IID316" s="8"/>
      <c r="IIE316" s="8"/>
      <c r="IIF316" s="8"/>
      <c r="IIG316" s="8"/>
      <c r="IIH316" s="8"/>
      <c r="III316" s="8"/>
      <c r="IIJ316" s="8"/>
      <c r="IIK316" s="8"/>
      <c r="IIL316" s="8"/>
      <c r="IIM316" s="8"/>
      <c r="IIN316" s="8"/>
      <c r="IIO316" s="8"/>
      <c r="IIP316" s="8"/>
      <c r="IIQ316" s="8"/>
      <c r="IIR316" s="8"/>
      <c r="IIS316" s="8"/>
      <c r="IIT316" s="8"/>
      <c r="IIU316" s="8"/>
      <c r="IIV316" s="8"/>
      <c r="IIW316" s="8"/>
      <c r="IIX316" s="8"/>
      <c r="IIY316" s="8"/>
      <c r="IIZ316" s="8"/>
      <c r="IJA316" s="8"/>
      <c r="IJB316" s="8"/>
      <c r="IJC316" s="8"/>
      <c r="IJD316" s="8"/>
      <c r="IJE316" s="8"/>
      <c r="IJF316" s="8"/>
      <c r="IJG316" s="8"/>
      <c r="IJH316" s="8"/>
      <c r="IJI316" s="8"/>
      <c r="IJJ316" s="8"/>
      <c r="IJK316" s="8"/>
      <c r="IJL316" s="8"/>
      <c r="IJM316" s="8"/>
      <c r="IJN316" s="8"/>
      <c r="IJO316" s="8"/>
      <c r="IJP316" s="8"/>
      <c r="IJQ316" s="8"/>
      <c r="IJR316" s="8"/>
      <c r="IJS316" s="8"/>
      <c r="IJT316" s="8"/>
      <c r="IJU316" s="8"/>
      <c r="IJV316" s="8"/>
      <c r="IJW316" s="8"/>
      <c r="IJX316" s="8"/>
      <c r="IJY316" s="8"/>
      <c r="IJZ316" s="8"/>
      <c r="IKA316" s="8"/>
      <c r="IKB316" s="8"/>
      <c r="IKC316" s="8"/>
      <c r="IKD316" s="8"/>
      <c r="IKE316" s="8"/>
      <c r="IKF316" s="8"/>
      <c r="IKG316" s="8"/>
      <c r="IKH316" s="8"/>
      <c r="IKI316" s="8"/>
      <c r="IKJ316" s="8"/>
      <c r="IKK316" s="8"/>
      <c r="IKL316" s="8"/>
      <c r="IKM316" s="8"/>
      <c r="IKN316" s="8"/>
      <c r="IKO316" s="8"/>
      <c r="IKP316" s="8"/>
      <c r="IKQ316" s="8"/>
      <c r="IKR316" s="8"/>
      <c r="IKS316" s="8"/>
      <c r="IKT316" s="8"/>
      <c r="IKU316" s="8"/>
      <c r="IKV316" s="8"/>
      <c r="IKW316" s="8"/>
      <c r="IKX316" s="8"/>
      <c r="IKY316" s="8"/>
      <c r="IKZ316" s="8"/>
      <c r="ILA316" s="8"/>
      <c r="ILB316" s="8"/>
      <c r="ILC316" s="8"/>
      <c r="ILD316" s="8"/>
      <c r="ILE316" s="8"/>
      <c r="ILF316" s="8"/>
      <c r="ILG316" s="8"/>
      <c r="ILH316" s="8"/>
      <c r="ILI316" s="8"/>
      <c r="ILJ316" s="8"/>
      <c r="ILK316" s="8"/>
      <c r="ILL316" s="8"/>
      <c r="ILM316" s="8"/>
      <c r="ILN316" s="8"/>
      <c r="ILO316" s="8"/>
      <c r="ILP316" s="8"/>
      <c r="ILQ316" s="8"/>
      <c r="ILR316" s="8"/>
      <c r="ILS316" s="8"/>
      <c r="ILT316" s="8"/>
      <c r="ILU316" s="8"/>
      <c r="ILV316" s="8"/>
      <c r="ILW316" s="8"/>
      <c r="ILX316" s="8"/>
      <c r="ILY316" s="8"/>
      <c r="ILZ316" s="8"/>
      <c r="IMA316" s="8"/>
      <c r="IMB316" s="8"/>
      <c r="IMC316" s="8"/>
      <c r="IMD316" s="8"/>
      <c r="IME316" s="8"/>
      <c r="IMF316" s="8"/>
      <c r="IMG316" s="8"/>
      <c r="IMH316" s="8"/>
      <c r="IMI316" s="8"/>
      <c r="IMJ316" s="8"/>
      <c r="IMK316" s="8"/>
      <c r="IML316" s="8"/>
      <c r="IMM316" s="8"/>
      <c r="IMN316" s="8"/>
      <c r="IMO316" s="8"/>
      <c r="IMP316" s="8"/>
      <c r="IMQ316" s="8"/>
      <c r="IMR316" s="8"/>
      <c r="IMS316" s="8"/>
      <c r="IMT316" s="8"/>
      <c r="IMU316" s="8"/>
      <c r="IMV316" s="8"/>
      <c r="IMW316" s="8"/>
      <c r="IMX316" s="8"/>
      <c r="IMY316" s="8"/>
      <c r="IMZ316" s="8"/>
      <c r="INA316" s="8"/>
      <c r="INB316" s="8"/>
      <c r="INC316" s="8"/>
      <c r="IND316" s="8"/>
      <c r="INE316" s="8"/>
      <c r="INF316" s="8"/>
      <c r="ING316" s="8"/>
      <c r="INH316" s="8"/>
      <c r="INI316" s="8"/>
      <c r="INJ316" s="8"/>
      <c r="INK316" s="8"/>
      <c r="INL316" s="8"/>
      <c r="INM316" s="8"/>
      <c r="INN316" s="8"/>
      <c r="INO316" s="8"/>
      <c r="INP316" s="8"/>
      <c r="INQ316" s="8"/>
      <c r="INR316" s="8"/>
      <c r="INS316" s="8"/>
      <c r="INT316" s="8"/>
      <c r="INU316" s="8"/>
      <c r="INV316" s="8"/>
      <c r="INW316" s="8"/>
      <c r="INX316" s="8"/>
      <c r="INY316" s="8"/>
      <c r="INZ316" s="8"/>
      <c r="IOA316" s="8"/>
      <c r="IOB316" s="8"/>
      <c r="IOC316" s="8"/>
      <c r="IOD316" s="8"/>
      <c r="IOE316" s="8"/>
      <c r="IOF316" s="8"/>
      <c r="IOG316" s="8"/>
      <c r="IOH316" s="8"/>
      <c r="IOI316" s="8"/>
      <c r="IOJ316" s="8"/>
      <c r="IOK316" s="8"/>
      <c r="IOL316" s="8"/>
      <c r="IOM316" s="8"/>
      <c r="ION316" s="8"/>
      <c r="IOO316" s="8"/>
      <c r="IOP316" s="8"/>
      <c r="IOQ316" s="8"/>
      <c r="IOR316" s="8"/>
      <c r="IOS316" s="8"/>
      <c r="IOT316" s="8"/>
      <c r="IOU316" s="8"/>
      <c r="IOV316" s="8"/>
      <c r="IOW316" s="8"/>
      <c r="IOX316" s="8"/>
      <c r="IOY316" s="8"/>
      <c r="IOZ316" s="8"/>
      <c r="IPA316" s="8"/>
      <c r="IPB316" s="8"/>
      <c r="IPC316" s="8"/>
      <c r="IPD316" s="8"/>
      <c r="IPE316" s="8"/>
      <c r="IPF316" s="8"/>
      <c r="IPG316" s="8"/>
      <c r="IPH316" s="8"/>
      <c r="IPI316" s="8"/>
      <c r="IPJ316" s="8"/>
      <c r="IPK316" s="8"/>
      <c r="IPL316" s="8"/>
      <c r="IPM316" s="8"/>
      <c r="IPN316" s="8"/>
      <c r="IPO316" s="8"/>
      <c r="IPP316" s="8"/>
      <c r="IPQ316" s="8"/>
      <c r="IPR316" s="8"/>
      <c r="IPS316" s="8"/>
      <c r="IPT316" s="8"/>
      <c r="IPU316" s="8"/>
      <c r="IPV316" s="8"/>
      <c r="IPW316" s="8"/>
      <c r="IPX316" s="8"/>
      <c r="IPY316" s="8"/>
      <c r="IPZ316" s="8"/>
      <c r="IQA316" s="8"/>
      <c r="IQB316" s="8"/>
      <c r="IQC316" s="8"/>
      <c r="IQD316" s="8"/>
      <c r="IQE316" s="8"/>
      <c r="IQF316" s="8"/>
      <c r="IQG316" s="8"/>
      <c r="IQH316" s="8"/>
      <c r="IQI316" s="8"/>
      <c r="IQJ316" s="8"/>
      <c r="IQK316" s="8"/>
      <c r="IQL316" s="8"/>
      <c r="IQM316" s="8"/>
      <c r="IQN316" s="8"/>
      <c r="IQO316" s="8"/>
      <c r="IQP316" s="8"/>
      <c r="IQQ316" s="8"/>
      <c r="IQR316" s="8"/>
      <c r="IQS316" s="8"/>
      <c r="IQT316" s="8"/>
      <c r="IQU316" s="8"/>
      <c r="IQV316" s="8"/>
      <c r="IQW316" s="8"/>
      <c r="IQX316" s="8"/>
      <c r="IQY316" s="8"/>
      <c r="IQZ316" s="8"/>
      <c r="IRA316" s="8"/>
      <c r="IRB316" s="8"/>
      <c r="IRC316" s="8"/>
      <c r="IRD316" s="8"/>
      <c r="IRE316" s="8"/>
      <c r="IRF316" s="8"/>
      <c r="IRG316" s="8"/>
      <c r="IRH316" s="8"/>
      <c r="IRI316" s="8"/>
      <c r="IRJ316" s="8"/>
      <c r="IRK316" s="8"/>
      <c r="IRL316" s="8"/>
      <c r="IRM316" s="8"/>
      <c r="IRN316" s="8"/>
      <c r="IRO316" s="8"/>
      <c r="IRP316" s="8"/>
      <c r="IRQ316" s="8"/>
      <c r="IRR316" s="8"/>
      <c r="IRS316" s="8"/>
      <c r="IRT316" s="8"/>
      <c r="IRU316" s="8"/>
      <c r="IRV316" s="8"/>
      <c r="IRW316" s="8"/>
      <c r="IRX316" s="8"/>
      <c r="IRY316" s="8"/>
      <c r="IRZ316" s="8"/>
      <c r="ISA316" s="8"/>
      <c r="ISB316" s="8"/>
      <c r="ISC316" s="8"/>
      <c r="ISD316" s="8"/>
      <c r="ISE316" s="8"/>
      <c r="ISF316" s="8"/>
      <c r="ISG316" s="8"/>
      <c r="ISH316" s="8"/>
      <c r="ISI316" s="8"/>
      <c r="ISJ316" s="8"/>
      <c r="ISK316" s="8"/>
      <c r="ISL316" s="8"/>
      <c r="ISM316" s="8"/>
      <c r="ISN316" s="8"/>
      <c r="ISO316" s="8"/>
      <c r="ISP316" s="8"/>
      <c r="ISQ316" s="8"/>
      <c r="ISR316" s="8"/>
      <c r="ISS316" s="8"/>
      <c r="IST316" s="8"/>
      <c r="ISU316" s="8"/>
      <c r="ISV316" s="8"/>
      <c r="ISW316" s="8"/>
      <c r="ISX316" s="8"/>
      <c r="ISY316" s="8"/>
      <c r="ISZ316" s="8"/>
      <c r="ITA316" s="8"/>
      <c r="ITB316" s="8"/>
      <c r="ITC316" s="8"/>
      <c r="ITD316" s="8"/>
      <c r="ITE316" s="8"/>
      <c r="ITF316" s="8"/>
      <c r="ITG316" s="8"/>
      <c r="ITH316" s="8"/>
      <c r="ITI316" s="8"/>
      <c r="ITJ316" s="8"/>
      <c r="ITK316" s="8"/>
      <c r="ITL316" s="8"/>
      <c r="ITM316" s="8"/>
      <c r="ITN316" s="8"/>
      <c r="ITO316" s="8"/>
      <c r="ITP316" s="8"/>
      <c r="ITQ316" s="8"/>
      <c r="ITR316" s="8"/>
      <c r="ITS316" s="8"/>
      <c r="ITT316" s="8"/>
      <c r="ITU316" s="8"/>
      <c r="ITV316" s="8"/>
      <c r="ITW316" s="8"/>
      <c r="ITX316" s="8"/>
      <c r="ITY316" s="8"/>
      <c r="ITZ316" s="8"/>
      <c r="IUA316" s="8"/>
      <c r="IUB316" s="8"/>
      <c r="IUC316" s="8"/>
      <c r="IUD316" s="8"/>
      <c r="IUE316" s="8"/>
      <c r="IUF316" s="8"/>
      <c r="IUG316" s="8"/>
      <c r="IUH316" s="8"/>
      <c r="IUI316" s="8"/>
      <c r="IUJ316" s="8"/>
      <c r="IUK316" s="8"/>
      <c r="IUL316" s="8"/>
      <c r="IUM316" s="8"/>
      <c r="IUN316" s="8"/>
      <c r="IUO316" s="8"/>
      <c r="IUP316" s="8"/>
      <c r="IUQ316" s="8"/>
      <c r="IUR316" s="8"/>
      <c r="IUS316" s="8"/>
      <c r="IUT316" s="8"/>
      <c r="IUU316" s="8"/>
      <c r="IUV316" s="8"/>
      <c r="IUW316" s="8"/>
      <c r="IUX316" s="8"/>
      <c r="IUY316" s="8"/>
      <c r="IUZ316" s="8"/>
      <c r="IVA316" s="8"/>
      <c r="IVB316" s="8"/>
      <c r="IVC316" s="8"/>
      <c r="IVD316" s="8"/>
      <c r="IVE316" s="8"/>
      <c r="IVF316" s="8"/>
      <c r="IVG316" s="8"/>
      <c r="IVH316" s="8"/>
      <c r="IVI316" s="8"/>
      <c r="IVJ316" s="8"/>
      <c r="IVK316" s="8"/>
      <c r="IVL316" s="8"/>
      <c r="IVM316" s="8"/>
      <c r="IVN316" s="8"/>
      <c r="IVO316" s="8"/>
      <c r="IVP316" s="8"/>
      <c r="IVQ316" s="8"/>
      <c r="IVR316" s="8"/>
      <c r="IVS316" s="8"/>
      <c r="IVT316" s="8"/>
      <c r="IVU316" s="8"/>
      <c r="IVV316" s="8"/>
      <c r="IVW316" s="8"/>
      <c r="IVX316" s="8"/>
      <c r="IVY316" s="8"/>
      <c r="IVZ316" s="8"/>
      <c r="IWA316" s="8"/>
      <c r="IWB316" s="8"/>
      <c r="IWC316" s="8"/>
      <c r="IWD316" s="8"/>
      <c r="IWE316" s="8"/>
      <c r="IWF316" s="8"/>
      <c r="IWG316" s="8"/>
      <c r="IWH316" s="8"/>
      <c r="IWI316" s="8"/>
      <c r="IWJ316" s="8"/>
      <c r="IWK316" s="8"/>
      <c r="IWL316" s="8"/>
      <c r="IWM316" s="8"/>
      <c r="IWN316" s="8"/>
      <c r="IWO316" s="8"/>
      <c r="IWP316" s="8"/>
      <c r="IWQ316" s="8"/>
      <c r="IWR316" s="8"/>
      <c r="IWS316" s="8"/>
      <c r="IWT316" s="8"/>
      <c r="IWU316" s="8"/>
      <c r="IWV316" s="8"/>
      <c r="IWW316" s="8"/>
      <c r="IWX316" s="8"/>
      <c r="IWY316" s="8"/>
      <c r="IWZ316" s="8"/>
      <c r="IXA316" s="8"/>
      <c r="IXB316" s="8"/>
      <c r="IXC316" s="8"/>
      <c r="IXD316" s="8"/>
      <c r="IXE316" s="8"/>
      <c r="IXF316" s="8"/>
      <c r="IXG316" s="8"/>
      <c r="IXH316" s="8"/>
      <c r="IXI316" s="8"/>
      <c r="IXJ316" s="8"/>
      <c r="IXK316" s="8"/>
      <c r="IXL316" s="8"/>
      <c r="IXM316" s="8"/>
      <c r="IXN316" s="8"/>
      <c r="IXO316" s="8"/>
      <c r="IXP316" s="8"/>
      <c r="IXQ316" s="8"/>
      <c r="IXR316" s="8"/>
      <c r="IXS316" s="8"/>
      <c r="IXT316" s="8"/>
      <c r="IXU316" s="8"/>
      <c r="IXV316" s="8"/>
      <c r="IXW316" s="8"/>
      <c r="IXX316" s="8"/>
      <c r="IXY316" s="8"/>
      <c r="IXZ316" s="8"/>
      <c r="IYA316" s="8"/>
      <c r="IYB316" s="8"/>
      <c r="IYC316" s="8"/>
      <c r="IYD316" s="8"/>
      <c r="IYE316" s="8"/>
      <c r="IYF316" s="8"/>
      <c r="IYG316" s="8"/>
      <c r="IYH316" s="8"/>
      <c r="IYI316" s="8"/>
      <c r="IYJ316" s="8"/>
      <c r="IYK316" s="8"/>
      <c r="IYL316" s="8"/>
      <c r="IYM316" s="8"/>
      <c r="IYN316" s="8"/>
      <c r="IYO316" s="8"/>
      <c r="IYP316" s="8"/>
      <c r="IYQ316" s="8"/>
      <c r="IYR316" s="8"/>
      <c r="IYS316" s="8"/>
      <c r="IYT316" s="8"/>
      <c r="IYU316" s="8"/>
      <c r="IYV316" s="8"/>
      <c r="IYW316" s="8"/>
      <c r="IYX316" s="8"/>
      <c r="IYY316" s="8"/>
      <c r="IYZ316" s="8"/>
      <c r="IZA316" s="8"/>
      <c r="IZB316" s="8"/>
      <c r="IZC316" s="8"/>
      <c r="IZD316" s="8"/>
      <c r="IZE316" s="8"/>
      <c r="IZF316" s="8"/>
      <c r="IZG316" s="8"/>
      <c r="IZH316" s="8"/>
      <c r="IZI316" s="8"/>
      <c r="IZJ316" s="8"/>
      <c r="IZK316" s="8"/>
      <c r="IZL316" s="8"/>
      <c r="IZM316" s="8"/>
      <c r="IZN316" s="8"/>
      <c r="IZO316" s="8"/>
      <c r="IZP316" s="8"/>
      <c r="IZQ316" s="8"/>
      <c r="IZR316" s="8"/>
      <c r="IZS316" s="8"/>
      <c r="IZT316" s="8"/>
      <c r="IZU316" s="8"/>
      <c r="IZV316" s="8"/>
      <c r="IZW316" s="8"/>
      <c r="IZX316" s="8"/>
      <c r="IZY316" s="8"/>
      <c r="IZZ316" s="8"/>
      <c r="JAA316" s="8"/>
      <c r="JAB316" s="8"/>
      <c r="JAC316" s="8"/>
      <c r="JAD316" s="8"/>
      <c r="JAE316" s="8"/>
      <c r="JAF316" s="8"/>
      <c r="JAG316" s="8"/>
      <c r="JAH316" s="8"/>
      <c r="JAI316" s="8"/>
      <c r="JAJ316" s="8"/>
      <c r="JAK316" s="8"/>
      <c r="JAL316" s="8"/>
      <c r="JAM316" s="8"/>
      <c r="JAN316" s="8"/>
      <c r="JAO316" s="8"/>
      <c r="JAP316" s="8"/>
      <c r="JAQ316" s="8"/>
      <c r="JAR316" s="8"/>
      <c r="JAS316" s="8"/>
      <c r="JAT316" s="8"/>
      <c r="JAU316" s="8"/>
      <c r="JAV316" s="8"/>
      <c r="JAW316" s="8"/>
      <c r="JAX316" s="8"/>
      <c r="JAY316" s="8"/>
      <c r="JAZ316" s="8"/>
      <c r="JBA316" s="8"/>
      <c r="JBB316" s="8"/>
      <c r="JBC316" s="8"/>
      <c r="JBD316" s="8"/>
      <c r="JBE316" s="8"/>
      <c r="JBF316" s="8"/>
      <c r="JBG316" s="8"/>
      <c r="JBH316" s="8"/>
      <c r="JBI316" s="8"/>
      <c r="JBJ316" s="8"/>
      <c r="JBK316" s="8"/>
      <c r="JBL316" s="8"/>
      <c r="JBM316" s="8"/>
      <c r="JBN316" s="8"/>
      <c r="JBO316" s="8"/>
      <c r="JBP316" s="8"/>
      <c r="JBQ316" s="8"/>
      <c r="JBR316" s="8"/>
      <c r="JBS316" s="8"/>
      <c r="JBT316" s="8"/>
      <c r="JBU316" s="8"/>
      <c r="JBV316" s="8"/>
      <c r="JBW316" s="8"/>
      <c r="JBX316" s="8"/>
      <c r="JBY316" s="8"/>
      <c r="JBZ316" s="8"/>
      <c r="JCA316" s="8"/>
      <c r="JCB316" s="8"/>
      <c r="JCC316" s="8"/>
      <c r="JCD316" s="8"/>
      <c r="JCE316" s="8"/>
      <c r="JCF316" s="8"/>
      <c r="JCG316" s="8"/>
      <c r="JCH316" s="8"/>
      <c r="JCI316" s="8"/>
      <c r="JCJ316" s="8"/>
      <c r="JCK316" s="8"/>
      <c r="JCL316" s="8"/>
      <c r="JCM316" s="8"/>
      <c r="JCN316" s="8"/>
      <c r="JCO316" s="8"/>
      <c r="JCP316" s="8"/>
      <c r="JCQ316" s="8"/>
      <c r="JCR316" s="8"/>
      <c r="JCS316" s="8"/>
      <c r="JCT316" s="8"/>
      <c r="JCU316" s="8"/>
      <c r="JCV316" s="8"/>
      <c r="JCW316" s="8"/>
      <c r="JCX316" s="8"/>
      <c r="JCY316" s="8"/>
      <c r="JCZ316" s="8"/>
      <c r="JDA316" s="8"/>
      <c r="JDB316" s="8"/>
      <c r="JDC316" s="8"/>
      <c r="JDD316" s="8"/>
      <c r="JDE316" s="8"/>
      <c r="JDF316" s="8"/>
      <c r="JDG316" s="8"/>
      <c r="JDH316" s="8"/>
      <c r="JDI316" s="8"/>
      <c r="JDJ316" s="8"/>
      <c r="JDK316" s="8"/>
      <c r="JDL316" s="8"/>
      <c r="JDM316" s="8"/>
      <c r="JDN316" s="8"/>
      <c r="JDO316" s="8"/>
      <c r="JDP316" s="8"/>
      <c r="JDQ316" s="8"/>
      <c r="JDR316" s="8"/>
      <c r="JDS316" s="8"/>
      <c r="JDT316" s="8"/>
      <c r="JDU316" s="8"/>
      <c r="JDV316" s="8"/>
      <c r="JDW316" s="8"/>
      <c r="JDX316" s="8"/>
      <c r="JDY316" s="8"/>
      <c r="JDZ316" s="8"/>
      <c r="JEA316" s="8"/>
      <c r="JEB316" s="8"/>
      <c r="JEC316" s="8"/>
      <c r="JED316" s="8"/>
      <c r="JEE316" s="8"/>
      <c r="JEF316" s="8"/>
      <c r="JEG316" s="8"/>
      <c r="JEH316" s="8"/>
      <c r="JEI316" s="8"/>
      <c r="JEJ316" s="8"/>
      <c r="JEK316" s="8"/>
      <c r="JEL316" s="8"/>
      <c r="JEM316" s="8"/>
      <c r="JEN316" s="8"/>
      <c r="JEO316" s="8"/>
      <c r="JEP316" s="8"/>
      <c r="JEQ316" s="8"/>
      <c r="JER316" s="8"/>
      <c r="JES316" s="8"/>
      <c r="JET316" s="8"/>
      <c r="JEU316" s="8"/>
      <c r="JEV316" s="8"/>
      <c r="JEW316" s="8"/>
      <c r="JEX316" s="8"/>
      <c r="JEY316" s="8"/>
      <c r="JEZ316" s="8"/>
      <c r="JFA316" s="8"/>
      <c r="JFB316" s="8"/>
      <c r="JFC316" s="8"/>
      <c r="JFD316" s="8"/>
      <c r="JFE316" s="8"/>
      <c r="JFF316" s="8"/>
      <c r="JFG316" s="8"/>
      <c r="JFH316" s="8"/>
      <c r="JFI316" s="8"/>
      <c r="JFJ316" s="8"/>
      <c r="JFK316" s="8"/>
      <c r="JFL316" s="8"/>
      <c r="JFM316" s="8"/>
      <c r="JFN316" s="8"/>
      <c r="JFO316" s="8"/>
      <c r="JFP316" s="8"/>
      <c r="JFQ316" s="8"/>
      <c r="JFR316" s="8"/>
      <c r="JFS316" s="8"/>
      <c r="JFT316" s="8"/>
      <c r="JFU316" s="8"/>
      <c r="JFV316" s="8"/>
      <c r="JFW316" s="8"/>
      <c r="JFX316" s="8"/>
      <c r="JFY316" s="8"/>
      <c r="JFZ316" s="8"/>
      <c r="JGA316" s="8"/>
      <c r="JGB316" s="8"/>
      <c r="JGC316" s="8"/>
      <c r="JGD316" s="8"/>
      <c r="JGE316" s="8"/>
      <c r="JGF316" s="8"/>
      <c r="JGG316" s="8"/>
      <c r="JGH316" s="8"/>
      <c r="JGI316" s="8"/>
      <c r="JGJ316" s="8"/>
      <c r="JGK316" s="8"/>
      <c r="JGL316" s="8"/>
      <c r="JGM316" s="8"/>
      <c r="JGN316" s="8"/>
      <c r="JGO316" s="8"/>
      <c r="JGP316" s="8"/>
      <c r="JGQ316" s="8"/>
      <c r="JGR316" s="8"/>
      <c r="JGS316" s="8"/>
      <c r="JGT316" s="8"/>
      <c r="JGU316" s="8"/>
      <c r="JGV316" s="8"/>
      <c r="JGW316" s="8"/>
      <c r="JGX316" s="8"/>
      <c r="JGY316" s="8"/>
      <c r="JGZ316" s="8"/>
      <c r="JHA316" s="8"/>
      <c r="JHB316" s="8"/>
      <c r="JHC316" s="8"/>
      <c r="JHD316" s="8"/>
      <c r="JHE316" s="8"/>
      <c r="JHF316" s="8"/>
      <c r="JHG316" s="8"/>
      <c r="JHH316" s="8"/>
      <c r="JHI316" s="8"/>
      <c r="JHJ316" s="8"/>
      <c r="JHK316" s="8"/>
      <c r="JHL316" s="8"/>
      <c r="JHM316" s="8"/>
      <c r="JHN316" s="8"/>
      <c r="JHO316" s="8"/>
      <c r="JHP316" s="8"/>
      <c r="JHQ316" s="8"/>
      <c r="JHR316" s="8"/>
      <c r="JHS316" s="8"/>
      <c r="JHT316" s="8"/>
      <c r="JHU316" s="8"/>
      <c r="JHV316" s="8"/>
      <c r="JHW316" s="8"/>
      <c r="JHX316" s="8"/>
      <c r="JHY316" s="8"/>
      <c r="JHZ316" s="8"/>
      <c r="JIA316" s="8"/>
      <c r="JIB316" s="8"/>
      <c r="JIC316" s="8"/>
      <c r="JID316" s="8"/>
      <c r="JIE316" s="8"/>
      <c r="JIF316" s="8"/>
      <c r="JIG316" s="8"/>
      <c r="JIH316" s="8"/>
      <c r="JII316" s="8"/>
      <c r="JIJ316" s="8"/>
      <c r="JIK316" s="8"/>
      <c r="JIL316" s="8"/>
      <c r="JIM316" s="8"/>
      <c r="JIN316" s="8"/>
      <c r="JIO316" s="8"/>
      <c r="JIP316" s="8"/>
      <c r="JIQ316" s="8"/>
      <c r="JIR316" s="8"/>
      <c r="JIS316" s="8"/>
      <c r="JIT316" s="8"/>
      <c r="JIU316" s="8"/>
      <c r="JIV316" s="8"/>
      <c r="JIW316" s="8"/>
      <c r="JIX316" s="8"/>
      <c r="JIY316" s="8"/>
      <c r="JIZ316" s="8"/>
      <c r="JJA316" s="8"/>
      <c r="JJB316" s="8"/>
      <c r="JJC316" s="8"/>
      <c r="JJD316" s="8"/>
      <c r="JJE316" s="8"/>
      <c r="JJF316" s="8"/>
      <c r="JJG316" s="8"/>
      <c r="JJH316" s="8"/>
      <c r="JJI316" s="8"/>
      <c r="JJJ316" s="8"/>
      <c r="JJK316" s="8"/>
      <c r="JJL316" s="8"/>
      <c r="JJM316" s="8"/>
      <c r="JJN316" s="8"/>
      <c r="JJO316" s="8"/>
      <c r="JJP316" s="8"/>
      <c r="JJQ316" s="8"/>
      <c r="JJR316" s="8"/>
      <c r="JJS316" s="8"/>
      <c r="JJT316" s="8"/>
      <c r="JJU316" s="8"/>
      <c r="JJV316" s="8"/>
      <c r="JJW316" s="8"/>
      <c r="JJX316" s="8"/>
      <c r="JJY316" s="8"/>
      <c r="JJZ316" s="8"/>
      <c r="JKA316" s="8"/>
      <c r="JKB316" s="8"/>
      <c r="JKC316" s="8"/>
      <c r="JKD316" s="8"/>
      <c r="JKE316" s="8"/>
      <c r="JKF316" s="8"/>
      <c r="JKG316" s="8"/>
      <c r="JKH316" s="8"/>
      <c r="JKI316" s="8"/>
      <c r="JKJ316" s="8"/>
      <c r="JKK316" s="8"/>
      <c r="JKL316" s="8"/>
      <c r="JKM316" s="8"/>
      <c r="JKN316" s="8"/>
      <c r="JKO316" s="8"/>
      <c r="JKP316" s="8"/>
      <c r="JKQ316" s="8"/>
      <c r="JKR316" s="8"/>
      <c r="JKS316" s="8"/>
      <c r="JKT316" s="8"/>
      <c r="JKU316" s="8"/>
      <c r="JKV316" s="8"/>
      <c r="JKW316" s="8"/>
      <c r="JKX316" s="8"/>
      <c r="JKY316" s="8"/>
      <c r="JKZ316" s="8"/>
      <c r="JLA316" s="8"/>
      <c r="JLB316" s="8"/>
      <c r="JLC316" s="8"/>
      <c r="JLD316" s="8"/>
      <c r="JLE316" s="8"/>
      <c r="JLF316" s="8"/>
      <c r="JLG316" s="8"/>
      <c r="JLH316" s="8"/>
      <c r="JLI316" s="8"/>
      <c r="JLJ316" s="8"/>
      <c r="JLK316" s="8"/>
      <c r="JLL316" s="8"/>
      <c r="JLM316" s="8"/>
      <c r="JLN316" s="8"/>
      <c r="JLO316" s="8"/>
      <c r="JLP316" s="8"/>
      <c r="JLQ316" s="8"/>
      <c r="JLR316" s="8"/>
      <c r="JLS316" s="8"/>
      <c r="JLT316" s="8"/>
      <c r="JLU316" s="8"/>
      <c r="JLV316" s="8"/>
      <c r="JLW316" s="8"/>
      <c r="JLX316" s="8"/>
      <c r="JLY316" s="8"/>
      <c r="JLZ316" s="8"/>
      <c r="JMA316" s="8"/>
      <c r="JMB316" s="8"/>
      <c r="JMC316" s="8"/>
      <c r="JMD316" s="8"/>
      <c r="JME316" s="8"/>
      <c r="JMF316" s="8"/>
      <c r="JMG316" s="8"/>
      <c r="JMH316" s="8"/>
      <c r="JMI316" s="8"/>
      <c r="JMJ316" s="8"/>
      <c r="JMK316" s="8"/>
      <c r="JML316" s="8"/>
      <c r="JMM316" s="8"/>
      <c r="JMN316" s="8"/>
      <c r="JMO316" s="8"/>
      <c r="JMP316" s="8"/>
      <c r="JMQ316" s="8"/>
      <c r="JMR316" s="8"/>
      <c r="JMS316" s="8"/>
      <c r="JMT316" s="8"/>
      <c r="JMU316" s="8"/>
      <c r="JMV316" s="8"/>
      <c r="JMW316" s="8"/>
      <c r="JMX316" s="8"/>
      <c r="JMY316" s="8"/>
      <c r="JMZ316" s="8"/>
      <c r="JNA316" s="8"/>
      <c r="JNB316" s="8"/>
      <c r="JNC316" s="8"/>
      <c r="JND316" s="8"/>
      <c r="JNE316" s="8"/>
      <c r="JNF316" s="8"/>
      <c r="JNG316" s="8"/>
      <c r="JNH316" s="8"/>
      <c r="JNI316" s="8"/>
      <c r="JNJ316" s="8"/>
      <c r="JNK316" s="8"/>
      <c r="JNL316" s="8"/>
      <c r="JNM316" s="8"/>
      <c r="JNN316" s="8"/>
      <c r="JNO316" s="8"/>
      <c r="JNP316" s="8"/>
      <c r="JNQ316" s="8"/>
      <c r="JNR316" s="8"/>
      <c r="JNS316" s="8"/>
      <c r="JNT316" s="8"/>
      <c r="JNU316" s="8"/>
      <c r="JNV316" s="8"/>
      <c r="JNW316" s="8"/>
      <c r="JNX316" s="8"/>
      <c r="JNY316" s="8"/>
      <c r="JNZ316" s="8"/>
      <c r="JOA316" s="8"/>
      <c r="JOB316" s="8"/>
      <c r="JOC316" s="8"/>
      <c r="JOD316" s="8"/>
      <c r="JOE316" s="8"/>
      <c r="JOF316" s="8"/>
      <c r="JOG316" s="8"/>
      <c r="JOH316" s="8"/>
      <c r="JOI316" s="8"/>
      <c r="JOJ316" s="8"/>
      <c r="JOK316" s="8"/>
      <c r="JOL316" s="8"/>
      <c r="JOM316" s="8"/>
      <c r="JON316" s="8"/>
      <c r="JOO316" s="8"/>
      <c r="JOP316" s="8"/>
      <c r="JOQ316" s="8"/>
      <c r="JOR316" s="8"/>
      <c r="JOS316" s="8"/>
      <c r="JOT316" s="8"/>
      <c r="JOU316" s="8"/>
      <c r="JOV316" s="8"/>
      <c r="JOW316" s="8"/>
      <c r="JOX316" s="8"/>
      <c r="JOY316" s="8"/>
      <c r="JOZ316" s="8"/>
      <c r="JPA316" s="8"/>
      <c r="JPB316" s="8"/>
      <c r="JPC316" s="8"/>
      <c r="JPD316" s="8"/>
      <c r="JPE316" s="8"/>
      <c r="JPF316" s="8"/>
      <c r="JPG316" s="8"/>
      <c r="JPH316" s="8"/>
      <c r="JPI316" s="8"/>
      <c r="JPJ316" s="8"/>
      <c r="JPK316" s="8"/>
      <c r="JPL316" s="8"/>
      <c r="JPM316" s="8"/>
      <c r="JPN316" s="8"/>
      <c r="JPO316" s="8"/>
      <c r="JPP316" s="8"/>
      <c r="JPQ316" s="8"/>
      <c r="JPR316" s="8"/>
      <c r="JPS316" s="8"/>
      <c r="JPT316" s="8"/>
      <c r="JPU316" s="8"/>
      <c r="JPV316" s="8"/>
      <c r="JPW316" s="8"/>
      <c r="JPX316" s="8"/>
      <c r="JPY316" s="8"/>
      <c r="JPZ316" s="8"/>
      <c r="JQA316" s="8"/>
      <c r="JQB316" s="8"/>
      <c r="JQC316" s="8"/>
      <c r="JQD316" s="8"/>
      <c r="JQE316" s="8"/>
      <c r="JQF316" s="8"/>
      <c r="JQG316" s="8"/>
      <c r="JQH316" s="8"/>
      <c r="JQI316" s="8"/>
      <c r="JQJ316" s="8"/>
      <c r="JQK316" s="8"/>
      <c r="JQL316" s="8"/>
      <c r="JQM316" s="8"/>
      <c r="JQN316" s="8"/>
      <c r="JQO316" s="8"/>
      <c r="JQP316" s="8"/>
      <c r="JQQ316" s="8"/>
      <c r="JQR316" s="8"/>
      <c r="JQS316" s="8"/>
      <c r="JQT316" s="8"/>
      <c r="JQU316" s="8"/>
      <c r="JQV316" s="8"/>
      <c r="JQW316" s="8"/>
      <c r="JQX316" s="8"/>
      <c r="JQY316" s="8"/>
      <c r="JQZ316" s="8"/>
      <c r="JRA316" s="8"/>
      <c r="JRB316" s="8"/>
      <c r="JRC316" s="8"/>
      <c r="JRD316" s="8"/>
      <c r="JRE316" s="8"/>
      <c r="JRF316" s="8"/>
      <c r="JRG316" s="8"/>
      <c r="JRH316" s="8"/>
      <c r="JRI316" s="8"/>
      <c r="JRJ316" s="8"/>
      <c r="JRK316" s="8"/>
      <c r="JRL316" s="8"/>
      <c r="JRM316" s="8"/>
      <c r="JRN316" s="8"/>
      <c r="JRO316" s="8"/>
      <c r="JRP316" s="8"/>
      <c r="JRQ316" s="8"/>
      <c r="JRR316" s="8"/>
      <c r="JRS316" s="8"/>
      <c r="JRT316" s="8"/>
      <c r="JRU316" s="8"/>
      <c r="JRV316" s="8"/>
      <c r="JRW316" s="8"/>
      <c r="JRX316" s="8"/>
      <c r="JRY316" s="8"/>
      <c r="JRZ316" s="8"/>
      <c r="JSA316" s="8"/>
      <c r="JSB316" s="8"/>
      <c r="JSC316" s="8"/>
      <c r="JSD316" s="8"/>
      <c r="JSE316" s="8"/>
      <c r="JSF316" s="8"/>
      <c r="JSG316" s="8"/>
      <c r="JSH316" s="8"/>
      <c r="JSI316" s="8"/>
      <c r="JSJ316" s="8"/>
      <c r="JSK316" s="8"/>
      <c r="JSL316" s="8"/>
      <c r="JSM316" s="8"/>
      <c r="JSN316" s="8"/>
      <c r="JSO316" s="8"/>
      <c r="JSP316" s="8"/>
      <c r="JSQ316" s="8"/>
      <c r="JSR316" s="8"/>
      <c r="JSS316" s="8"/>
      <c r="JST316" s="8"/>
      <c r="JSU316" s="8"/>
      <c r="JSV316" s="8"/>
      <c r="JSW316" s="8"/>
      <c r="JSX316" s="8"/>
      <c r="JSY316" s="8"/>
      <c r="JSZ316" s="8"/>
      <c r="JTA316" s="8"/>
      <c r="JTB316" s="8"/>
      <c r="JTC316" s="8"/>
      <c r="JTD316" s="8"/>
      <c r="JTE316" s="8"/>
      <c r="JTF316" s="8"/>
      <c r="JTG316" s="8"/>
      <c r="JTH316" s="8"/>
      <c r="JTI316" s="8"/>
      <c r="JTJ316" s="8"/>
      <c r="JTK316" s="8"/>
      <c r="JTL316" s="8"/>
      <c r="JTM316" s="8"/>
      <c r="JTN316" s="8"/>
      <c r="JTO316" s="8"/>
      <c r="JTP316" s="8"/>
      <c r="JTQ316" s="8"/>
      <c r="JTR316" s="8"/>
      <c r="JTS316" s="8"/>
      <c r="JTT316" s="8"/>
      <c r="JTU316" s="8"/>
      <c r="JTV316" s="8"/>
      <c r="JTW316" s="8"/>
      <c r="JTX316" s="8"/>
      <c r="JTY316" s="8"/>
      <c r="JTZ316" s="8"/>
      <c r="JUA316" s="8"/>
      <c r="JUB316" s="8"/>
      <c r="JUC316" s="8"/>
      <c r="JUD316" s="8"/>
      <c r="JUE316" s="8"/>
      <c r="JUF316" s="8"/>
      <c r="JUG316" s="8"/>
      <c r="JUH316" s="8"/>
      <c r="JUI316" s="8"/>
      <c r="JUJ316" s="8"/>
      <c r="JUK316" s="8"/>
      <c r="JUL316" s="8"/>
      <c r="JUM316" s="8"/>
      <c r="JUN316" s="8"/>
      <c r="JUO316" s="8"/>
      <c r="JUP316" s="8"/>
      <c r="JUQ316" s="8"/>
      <c r="JUR316" s="8"/>
      <c r="JUS316" s="8"/>
      <c r="JUT316" s="8"/>
      <c r="JUU316" s="8"/>
      <c r="JUV316" s="8"/>
      <c r="JUW316" s="8"/>
      <c r="JUX316" s="8"/>
      <c r="JUY316" s="8"/>
      <c r="JUZ316" s="8"/>
      <c r="JVA316" s="8"/>
      <c r="JVB316" s="8"/>
      <c r="JVC316" s="8"/>
      <c r="JVD316" s="8"/>
      <c r="JVE316" s="8"/>
      <c r="JVF316" s="8"/>
      <c r="JVG316" s="8"/>
      <c r="JVH316" s="8"/>
      <c r="JVI316" s="8"/>
      <c r="JVJ316" s="8"/>
      <c r="JVK316" s="8"/>
      <c r="JVL316" s="8"/>
      <c r="JVM316" s="8"/>
      <c r="JVN316" s="8"/>
      <c r="JVO316" s="8"/>
      <c r="JVP316" s="8"/>
      <c r="JVQ316" s="8"/>
      <c r="JVR316" s="8"/>
      <c r="JVS316" s="8"/>
      <c r="JVT316" s="8"/>
      <c r="JVU316" s="8"/>
      <c r="JVV316" s="8"/>
      <c r="JVW316" s="8"/>
      <c r="JVX316" s="8"/>
      <c r="JVY316" s="8"/>
      <c r="JVZ316" s="8"/>
      <c r="JWA316" s="8"/>
      <c r="JWB316" s="8"/>
      <c r="JWC316" s="8"/>
      <c r="JWD316" s="8"/>
      <c r="JWE316" s="8"/>
      <c r="JWF316" s="8"/>
      <c r="JWG316" s="8"/>
      <c r="JWH316" s="8"/>
      <c r="JWI316" s="8"/>
      <c r="JWJ316" s="8"/>
      <c r="JWK316" s="8"/>
      <c r="JWL316" s="8"/>
      <c r="JWM316" s="8"/>
      <c r="JWN316" s="8"/>
      <c r="JWO316" s="8"/>
      <c r="JWP316" s="8"/>
      <c r="JWQ316" s="8"/>
      <c r="JWR316" s="8"/>
      <c r="JWS316" s="8"/>
      <c r="JWT316" s="8"/>
      <c r="JWU316" s="8"/>
      <c r="JWV316" s="8"/>
      <c r="JWW316" s="8"/>
      <c r="JWX316" s="8"/>
      <c r="JWY316" s="8"/>
      <c r="JWZ316" s="8"/>
      <c r="JXA316" s="8"/>
      <c r="JXB316" s="8"/>
      <c r="JXC316" s="8"/>
      <c r="JXD316" s="8"/>
      <c r="JXE316" s="8"/>
      <c r="JXF316" s="8"/>
      <c r="JXG316" s="8"/>
      <c r="JXH316" s="8"/>
      <c r="JXI316" s="8"/>
      <c r="JXJ316" s="8"/>
      <c r="JXK316" s="8"/>
      <c r="JXL316" s="8"/>
      <c r="JXM316" s="8"/>
      <c r="JXN316" s="8"/>
      <c r="JXO316" s="8"/>
      <c r="JXP316" s="8"/>
      <c r="JXQ316" s="8"/>
      <c r="JXR316" s="8"/>
      <c r="JXS316" s="8"/>
      <c r="JXT316" s="8"/>
      <c r="JXU316" s="8"/>
      <c r="JXV316" s="8"/>
      <c r="JXW316" s="8"/>
      <c r="JXX316" s="8"/>
      <c r="JXY316" s="8"/>
      <c r="JXZ316" s="8"/>
      <c r="JYA316" s="8"/>
      <c r="JYB316" s="8"/>
      <c r="JYC316" s="8"/>
      <c r="JYD316" s="8"/>
      <c r="JYE316" s="8"/>
      <c r="JYF316" s="8"/>
      <c r="JYG316" s="8"/>
      <c r="JYH316" s="8"/>
      <c r="JYI316" s="8"/>
      <c r="JYJ316" s="8"/>
      <c r="JYK316" s="8"/>
      <c r="JYL316" s="8"/>
      <c r="JYM316" s="8"/>
      <c r="JYN316" s="8"/>
      <c r="JYO316" s="8"/>
      <c r="JYP316" s="8"/>
      <c r="JYQ316" s="8"/>
      <c r="JYR316" s="8"/>
      <c r="JYS316" s="8"/>
      <c r="JYT316" s="8"/>
      <c r="JYU316" s="8"/>
      <c r="JYV316" s="8"/>
      <c r="JYW316" s="8"/>
      <c r="JYX316" s="8"/>
      <c r="JYY316" s="8"/>
      <c r="JYZ316" s="8"/>
      <c r="JZA316" s="8"/>
      <c r="JZB316" s="8"/>
      <c r="JZC316" s="8"/>
      <c r="JZD316" s="8"/>
      <c r="JZE316" s="8"/>
      <c r="JZF316" s="8"/>
      <c r="JZG316" s="8"/>
      <c r="JZH316" s="8"/>
      <c r="JZI316" s="8"/>
      <c r="JZJ316" s="8"/>
      <c r="JZK316" s="8"/>
      <c r="JZL316" s="8"/>
      <c r="JZM316" s="8"/>
      <c r="JZN316" s="8"/>
      <c r="JZO316" s="8"/>
      <c r="JZP316" s="8"/>
      <c r="JZQ316" s="8"/>
      <c r="JZR316" s="8"/>
      <c r="JZS316" s="8"/>
      <c r="JZT316" s="8"/>
      <c r="JZU316" s="8"/>
      <c r="JZV316" s="8"/>
      <c r="JZW316" s="8"/>
      <c r="JZX316" s="8"/>
      <c r="JZY316" s="8"/>
      <c r="JZZ316" s="8"/>
      <c r="KAA316" s="8"/>
      <c r="KAB316" s="8"/>
      <c r="KAC316" s="8"/>
      <c r="KAD316" s="8"/>
      <c r="KAE316" s="8"/>
      <c r="KAF316" s="8"/>
      <c r="KAG316" s="8"/>
      <c r="KAH316" s="8"/>
      <c r="KAI316" s="8"/>
      <c r="KAJ316" s="8"/>
      <c r="KAK316" s="8"/>
      <c r="KAL316" s="8"/>
      <c r="KAM316" s="8"/>
      <c r="KAN316" s="8"/>
      <c r="KAO316" s="8"/>
      <c r="KAP316" s="8"/>
      <c r="KAQ316" s="8"/>
      <c r="KAR316" s="8"/>
      <c r="KAS316" s="8"/>
      <c r="KAT316" s="8"/>
      <c r="KAU316" s="8"/>
      <c r="KAV316" s="8"/>
      <c r="KAW316" s="8"/>
      <c r="KAX316" s="8"/>
      <c r="KAY316" s="8"/>
      <c r="KAZ316" s="8"/>
      <c r="KBA316" s="8"/>
      <c r="KBB316" s="8"/>
      <c r="KBC316" s="8"/>
      <c r="KBD316" s="8"/>
      <c r="KBE316" s="8"/>
      <c r="KBF316" s="8"/>
      <c r="KBG316" s="8"/>
      <c r="KBH316" s="8"/>
      <c r="KBI316" s="8"/>
      <c r="KBJ316" s="8"/>
      <c r="KBK316" s="8"/>
      <c r="KBL316" s="8"/>
      <c r="KBM316" s="8"/>
      <c r="KBN316" s="8"/>
      <c r="KBO316" s="8"/>
      <c r="KBP316" s="8"/>
      <c r="KBQ316" s="8"/>
      <c r="KBR316" s="8"/>
      <c r="KBS316" s="8"/>
      <c r="KBT316" s="8"/>
      <c r="KBU316" s="8"/>
      <c r="KBV316" s="8"/>
      <c r="KBW316" s="8"/>
      <c r="KBX316" s="8"/>
      <c r="KBY316" s="8"/>
      <c r="KBZ316" s="8"/>
      <c r="KCA316" s="8"/>
      <c r="KCB316" s="8"/>
      <c r="KCC316" s="8"/>
      <c r="KCD316" s="8"/>
      <c r="KCE316" s="8"/>
      <c r="KCF316" s="8"/>
      <c r="KCG316" s="8"/>
      <c r="KCH316" s="8"/>
      <c r="KCI316" s="8"/>
      <c r="KCJ316" s="8"/>
      <c r="KCK316" s="8"/>
      <c r="KCL316" s="8"/>
      <c r="KCM316" s="8"/>
      <c r="KCN316" s="8"/>
      <c r="KCO316" s="8"/>
      <c r="KCP316" s="8"/>
      <c r="KCQ316" s="8"/>
      <c r="KCR316" s="8"/>
      <c r="KCS316" s="8"/>
      <c r="KCT316" s="8"/>
      <c r="KCU316" s="8"/>
      <c r="KCV316" s="8"/>
      <c r="KCW316" s="8"/>
      <c r="KCX316" s="8"/>
      <c r="KCY316" s="8"/>
      <c r="KCZ316" s="8"/>
      <c r="KDA316" s="8"/>
      <c r="KDB316" s="8"/>
      <c r="KDC316" s="8"/>
      <c r="KDD316" s="8"/>
      <c r="KDE316" s="8"/>
      <c r="KDF316" s="8"/>
      <c r="KDG316" s="8"/>
      <c r="KDH316" s="8"/>
      <c r="KDI316" s="8"/>
      <c r="KDJ316" s="8"/>
      <c r="KDK316" s="8"/>
      <c r="KDL316" s="8"/>
      <c r="KDM316" s="8"/>
      <c r="KDN316" s="8"/>
      <c r="KDO316" s="8"/>
      <c r="KDP316" s="8"/>
      <c r="KDQ316" s="8"/>
      <c r="KDR316" s="8"/>
      <c r="KDS316" s="8"/>
      <c r="KDT316" s="8"/>
      <c r="KDU316" s="8"/>
      <c r="KDV316" s="8"/>
      <c r="KDW316" s="8"/>
      <c r="KDX316" s="8"/>
      <c r="KDY316" s="8"/>
      <c r="KDZ316" s="8"/>
      <c r="KEA316" s="8"/>
      <c r="KEB316" s="8"/>
      <c r="KEC316" s="8"/>
      <c r="KED316" s="8"/>
      <c r="KEE316" s="8"/>
      <c r="KEF316" s="8"/>
      <c r="KEG316" s="8"/>
      <c r="KEH316" s="8"/>
      <c r="KEI316" s="8"/>
      <c r="KEJ316" s="8"/>
      <c r="KEK316" s="8"/>
      <c r="KEL316" s="8"/>
      <c r="KEM316" s="8"/>
      <c r="KEN316" s="8"/>
      <c r="KEO316" s="8"/>
      <c r="KEP316" s="8"/>
      <c r="KEQ316" s="8"/>
      <c r="KER316" s="8"/>
      <c r="KES316" s="8"/>
      <c r="KET316" s="8"/>
      <c r="KEU316" s="8"/>
      <c r="KEV316" s="8"/>
      <c r="KEW316" s="8"/>
      <c r="KEX316" s="8"/>
      <c r="KEY316" s="8"/>
      <c r="KEZ316" s="8"/>
      <c r="KFA316" s="8"/>
      <c r="KFB316" s="8"/>
      <c r="KFC316" s="8"/>
      <c r="KFD316" s="8"/>
      <c r="KFE316" s="8"/>
      <c r="KFF316" s="8"/>
      <c r="KFG316" s="8"/>
      <c r="KFH316" s="8"/>
      <c r="KFI316" s="8"/>
      <c r="KFJ316" s="8"/>
      <c r="KFK316" s="8"/>
      <c r="KFL316" s="8"/>
      <c r="KFM316" s="8"/>
      <c r="KFN316" s="8"/>
      <c r="KFO316" s="8"/>
      <c r="KFP316" s="8"/>
      <c r="KFQ316" s="8"/>
      <c r="KFR316" s="8"/>
      <c r="KFS316" s="8"/>
      <c r="KFT316" s="8"/>
      <c r="KFU316" s="8"/>
      <c r="KFV316" s="8"/>
      <c r="KFW316" s="8"/>
      <c r="KFX316" s="8"/>
      <c r="KFY316" s="8"/>
      <c r="KFZ316" s="8"/>
      <c r="KGA316" s="8"/>
      <c r="KGB316" s="8"/>
      <c r="KGC316" s="8"/>
      <c r="KGD316" s="8"/>
      <c r="KGE316" s="8"/>
      <c r="KGF316" s="8"/>
      <c r="KGG316" s="8"/>
      <c r="KGH316" s="8"/>
      <c r="KGI316" s="8"/>
      <c r="KGJ316" s="8"/>
      <c r="KGK316" s="8"/>
      <c r="KGL316" s="8"/>
      <c r="KGM316" s="8"/>
      <c r="KGN316" s="8"/>
      <c r="KGO316" s="8"/>
      <c r="KGP316" s="8"/>
      <c r="KGQ316" s="8"/>
      <c r="KGR316" s="8"/>
      <c r="KGS316" s="8"/>
      <c r="KGT316" s="8"/>
      <c r="KGU316" s="8"/>
      <c r="KGV316" s="8"/>
      <c r="KGW316" s="8"/>
      <c r="KGX316" s="8"/>
      <c r="KGY316" s="8"/>
      <c r="KGZ316" s="8"/>
      <c r="KHA316" s="8"/>
      <c r="KHB316" s="8"/>
      <c r="KHC316" s="8"/>
      <c r="KHD316" s="8"/>
      <c r="KHE316" s="8"/>
      <c r="KHF316" s="8"/>
      <c r="KHG316" s="8"/>
      <c r="KHH316" s="8"/>
      <c r="KHI316" s="8"/>
      <c r="KHJ316" s="8"/>
      <c r="KHK316" s="8"/>
      <c r="KHL316" s="8"/>
      <c r="KHM316" s="8"/>
      <c r="KHN316" s="8"/>
      <c r="KHO316" s="8"/>
      <c r="KHP316" s="8"/>
      <c r="KHQ316" s="8"/>
      <c r="KHR316" s="8"/>
      <c r="KHS316" s="8"/>
      <c r="KHT316" s="8"/>
      <c r="KHU316" s="8"/>
      <c r="KHV316" s="8"/>
      <c r="KHW316" s="8"/>
      <c r="KHX316" s="8"/>
      <c r="KHY316" s="8"/>
      <c r="KHZ316" s="8"/>
      <c r="KIA316" s="8"/>
      <c r="KIB316" s="8"/>
      <c r="KIC316" s="8"/>
      <c r="KID316" s="8"/>
      <c r="KIE316" s="8"/>
      <c r="KIF316" s="8"/>
      <c r="KIG316" s="8"/>
      <c r="KIH316" s="8"/>
      <c r="KII316" s="8"/>
      <c r="KIJ316" s="8"/>
      <c r="KIK316" s="8"/>
      <c r="KIL316" s="8"/>
      <c r="KIM316" s="8"/>
      <c r="KIN316" s="8"/>
      <c r="KIO316" s="8"/>
      <c r="KIP316" s="8"/>
      <c r="KIQ316" s="8"/>
      <c r="KIR316" s="8"/>
      <c r="KIS316" s="8"/>
      <c r="KIT316" s="8"/>
      <c r="KIU316" s="8"/>
      <c r="KIV316" s="8"/>
      <c r="KIW316" s="8"/>
      <c r="KIX316" s="8"/>
      <c r="KIY316" s="8"/>
      <c r="KIZ316" s="8"/>
      <c r="KJA316" s="8"/>
      <c r="KJB316" s="8"/>
      <c r="KJC316" s="8"/>
      <c r="KJD316" s="8"/>
      <c r="KJE316" s="8"/>
      <c r="KJF316" s="8"/>
      <c r="KJG316" s="8"/>
      <c r="KJH316" s="8"/>
      <c r="KJI316" s="8"/>
      <c r="KJJ316" s="8"/>
      <c r="KJK316" s="8"/>
      <c r="KJL316" s="8"/>
      <c r="KJM316" s="8"/>
      <c r="KJN316" s="8"/>
      <c r="KJO316" s="8"/>
      <c r="KJP316" s="8"/>
      <c r="KJQ316" s="8"/>
      <c r="KJR316" s="8"/>
      <c r="KJS316" s="8"/>
      <c r="KJT316" s="8"/>
      <c r="KJU316" s="8"/>
      <c r="KJV316" s="8"/>
      <c r="KJW316" s="8"/>
      <c r="KJX316" s="8"/>
      <c r="KJY316" s="8"/>
      <c r="KJZ316" s="8"/>
      <c r="KKA316" s="8"/>
      <c r="KKB316" s="8"/>
      <c r="KKC316" s="8"/>
      <c r="KKD316" s="8"/>
      <c r="KKE316" s="8"/>
      <c r="KKF316" s="8"/>
      <c r="KKG316" s="8"/>
      <c r="KKH316" s="8"/>
      <c r="KKI316" s="8"/>
      <c r="KKJ316" s="8"/>
      <c r="KKK316" s="8"/>
      <c r="KKL316" s="8"/>
      <c r="KKM316" s="8"/>
      <c r="KKN316" s="8"/>
      <c r="KKO316" s="8"/>
      <c r="KKP316" s="8"/>
      <c r="KKQ316" s="8"/>
      <c r="KKR316" s="8"/>
      <c r="KKS316" s="8"/>
      <c r="KKT316" s="8"/>
      <c r="KKU316" s="8"/>
      <c r="KKV316" s="8"/>
      <c r="KKW316" s="8"/>
      <c r="KKX316" s="8"/>
      <c r="KKY316" s="8"/>
      <c r="KKZ316" s="8"/>
      <c r="KLA316" s="8"/>
      <c r="KLB316" s="8"/>
      <c r="KLC316" s="8"/>
      <c r="KLD316" s="8"/>
      <c r="KLE316" s="8"/>
      <c r="KLF316" s="8"/>
      <c r="KLG316" s="8"/>
      <c r="KLH316" s="8"/>
      <c r="KLI316" s="8"/>
      <c r="KLJ316" s="8"/>
      <c r="KLK316" s="8"/>
      <c r="KLL316" s="8"/>
      <c r="KLM316" s="8"/>
      <c r="KLN316" s="8"/>
      <c r="KLO316" s="8"/>
      <c r="KLP316" s="8"/>
      <c r="KLQ316" s="8"/>
      <c r="KLR316" s="8"/>
      <c r="KLS316" s="8"/>
      <c r="KLT316" s="8"/>
      <c r="KLU316" s="8"/>
      <c r="KLV316" s="8"/>
      <c r="KLW316" s="8"/>
      <c r="KLX316" s="8"/>
      <c r="KLY316" s="8"/>
      <c r="KLZ316" s="8"/>
      <c r="KMA316" s="8"/>
      <c r="KMB316" s="8"/>
      <c r="KMC316" s="8"/>
      <c r="KMD316" s="8"/>
      <c r="KME316" s="8"/>
      <c r="KMF316" s="8"/>
      <c r="KMG316" s="8"/>
      <c r="KMH316" s="8"/>
      <c r="KMI316" s="8"/>
      <c r="KMJ316" s="8"/>
      <c r="KMK316" s="8"/>
      <c r="KML316" s="8"/>
      <c r="KMM316" s="8"/>
      <c r="KMN316" s="8"/>
      <c r="KMO316" s="8"/>
      <c r="KMP316" s="8"/>
      <c r="KMQ316" s="8"/>
      <c r="KMR316" s="8"/>
      <c r="KMS316" s="8"/>
      <c r="KMT316" s="8"/>
      <c r="KMU316" s="8"/>
      <c r="KMV316" s="8"/>
      <c r="KMW316" s="8"/>
      <c r="KMX316" s="8"/>
      <c r="KMY316" s="8"/>
      <c r="KMZ316" s="8"/>
      <c r="KNA316" s="8"/>
      <c r="KNB316" s="8"/>
      <c r="KNC316" s="8"/>
      <c r="KND316" s="8"/>
      <c r="KNE316" s="8"/>
      <c r="KNF316" s="8"/>
      <c r="KNG316" s="8"/>
      <c r="KNH316" s="8"/>
      <c r="KNI316" s="8"/>
      <c r="KNJ316" s="8"/>
      <c r="KNK316" s="8"/>
      <c r="KNL316" s="8"/>
      <c r="KNM316" s="8"/>
      <c r="KNN316" s="8"/>
      <c r="KNO316" s="8"/>
      <c r="KNP316" s="8"/>
      <c r="KNQ316" s="8"/>
      <c r="KNR316" s="8"/>
      <c r="KNS316" s="8"/>
      <c r="KNT316" s="8"/>
      <c r="KNU316" s="8"/>
      <c r="KNV316" s="8"/>
      <c r="KNW316" s="8"/>
      <c r="KNX316" s="8"/>
      <c r="KNY316" s="8"/>
      <c r="KNZ316" s="8"/>
      <c r="KOA316" s="8"/>
      <c r="KOB316" s="8"/>
      <c r="KOC316" s="8"/>
      <c r="KOD316" s="8"/>
      <c r="KOE316" s="8"/>
      <c r="KOF316" s="8"/>
      <c r="KOG316" s="8"/>
      <c r="KOH316" s="8"/>
      <c r="KOI316" s="8"/>
      <c r="KOJ316" s="8"/>
      <c r="KOK316" s="8"/>
      <c r="KOL316" s="8"/>
      <c r="KOM316" s="8"/>
      <c r="KON316" s="8"/>
      <c r="KOO316" s="8"/>
      <c r="KOP316" s="8"/>
      <c r="KOQ316" s="8"/>
      <c r="KOR316" s="8"/>
      <c r="KOS316" s="8"/>
      <c r="KOT316" s="8"/>
      <c r="KOU316" s="8"/>
      <c r="KOV316" s="8"/>
      <c r="KOW316" s="8"/>
      <c r="KOX316" s="8"/>
      <c r="KOY316" s="8"/>
      <c r="KOZ316" s="8"/>
      <c r="KPA316" s="8"/>
      <c r="KPB316" s="8"/>
      <c r="KPC316" s="8"/>
      <c r="KPD316" s="8"/>
      <c r="KPE316" s="8"/>
      <c r="KPF316" s="8"/>
      <c r="KPG316" s="8"/>
      <c r="KPH316" s="8"/>
      <c r="KPI316" s="8"/>
      <c r="KPJ316" s="8"/>
      <c r="KPK316" s="8"/>
      <c r="KPL316" s="8"/>
      <c r="KPM316" s="8"/>
      <c r="KPN316" s="8"/>
      <c r="KPO316" s="8"/>
      <c r="KPP316" s="8"/>
      <c r="KPQ316" s="8"/>
      <c r="KPR316" s="8"/>
      <c r="KPS316" s="8"/>
      <c r="KPT316" s="8"/>
      <c r="KPU316" s="8"/>
      <c r="KPV316" s="8"/>
      <c r="KPW316" s="8"/>
      <c r="KPX316" s="8"/>
      <c r="KPY316" s="8"/>
      <c r="KPZ316" s="8"/>
      <c r="KQA316" s="8"/>
      <c r="KQB316" s="8"/>
      <c r="KQC316" s="8"/>
      <c r="KQD316" s="8"/>
      <c r="KQE316" s="8"/>
      <c r="KQF316" s="8"/>
      <c r="KQG316" s="8"/>
      <c r="KQH316" s="8"/>
      <c r="KQI316" s="8"/>
      <c r="KQJ316" s="8"/>
      <c r="KQK316" s="8"/>
      <c r="KQL316" s="8"/>
      <c r="KQM316" s="8"/>
      <c r="KQN316" s="8"/>
      <c r="KQO316" s="8"/>
      <c r="KQP316" s="8"/>
      <c r="KQQ316" s="8"/>
      <c r="KQR316" s="8"/>
      <c r="KQS316" s="8"/>
      <c r="KQT316" s="8"/>
      <c r="KQU316" s="8"/>
      <c r="KQV316" s="8"/>
      <c r="KQW316" s="8"/>
      <c r="KQX316" s="8"/>
      <c r="KQY316" s="8"/>
      <c r="KQZ316" s="8"/>
      <c r="KRA316" s="8"/>
      <c r="KRB316" s="8"/>
      <c r="KRC316" s="8"/>
      <c r="KRD316" s="8"/>
      <c r="KRE316" s="8"/>
      <c r="KRF316" s="8"/>
      <c r="KRG316" s="8"/>
      <c r="KRH316" s="8"/>
      <c r="KRI316" s="8"/>
      <c r="KRJ316" s="8"/>
      <c r="KRK316" s="8"/>
      <c r="KRL316" s="8"/>
      <c r="KRM316" s="8"/>
      <c r="KRN316" s="8"/>
      <c r="KRO316" s="8"/>
      <c r="KRP316" s="8"/>
      <c r="KRQ316" s="8"/>
      <c r="KRR316" s="8"/>
      <c r="KRS316" s="8"/>
      <c r="KRT316" s="8"/>
      <c r="KRU316" s="8"/>
      <c r="KRV316" s="8"/>
      <c r="KRW316" s="8"/>
      <c r="KRX316" s="8"/>
      <c r="KRY316" s="8"/>
      <c r="KRZ316" s="8"/>
      <c r="KSA316" s="8"/>
      <c r="KSB316" s="8"/>
      <c r="KSC316" s="8"/>
      <c r="KSD316" s="8"/>
      <c r="KSE316" s="8"/>
      <c r="KSF316" s="8"/>
      <c r="KSG316" s="8"/>
      <c r="KSH316" s="8"/>
      <c r="KSI316" s="8"/>
      <c r="KSJ316" s="8"/>
      <c r="KSK316" s="8"/>
      <c r="KSL316" s="8"/>
      <c r="KSM316" s="8"/>
      <c r="KSN316" s="8"/>
      <c r="KSO316" s="8"/>
      <c r="KSP316" s="8"/>
      <c r="KSQ316" s="8"/>
      <c r="KSR316" s="8"/>
      <c r="KSS316" s="8"/>
      <c r="KST316" s="8"/>
      <c r="KSU316" s="8"/>
      <c r="KSV316" s="8"/>
      <c r="KSW316" s="8"/>
      <c r="KSX316" s="8"/>
      <c r="KSY316" s="8"/>
      <c r="KSZ316" s="8"/>
      <c r="KTA316" s="8"/>
      <c r="KTB316" s="8"/>
      <c r="KTC316" s="8"/>
      <c r="KTD316" s="8"/>
      <c r="KTE316" s="8"/>
      <c r="KTF316" s="8"/>
      <c r="KTG316" s="8"/>
      <c r="KTH316" s="8"/>
      <c r="KTI316" s="8"/>
      <c r="KTJ316" s="8"/>
      <c r="KTK316" s="8"/>
      <c r="KTL316" s="8"/>
      <c r="KTM316" s="8"/>
      <c r="KTN316" s="8"/>
      <c r="KTO316" s="8"/>
      <c r="KTP316" s="8"/>
      <c r="KTQ316" s="8"/>
      <c r="KTR316" s="8"/>
      <c r="KTS316" s="8"/>
      <c r="KTT316" s="8"/>
      <c r="KTU316" s="8"/>
      <c r="KTV316" s="8"/>
      <c r="KTW316" s="8"/>
      <c r="KTX316" s="8"/>
      <c r="KTY316" s="8"/>
      <c r="KTZ316" s="8"/>
      <c r="KUA316" s="8"/>
      <c r="KUB316" s="8"/>
      <c r="KUC316" s="8"/>
      <c r="KUD316" s="8"/>
      <c r="KUE316" s="8"/>
      <c r="KUF316" s="8"/>
      <c r="KUG316" s="8"/>
      <c r="KUH316" s="8"/>
      <c r="KUI316" s="8"/>
      <c r="KUJ316" s="8"/>
      <c r="KUK316" s="8"/>
      <c r="KUL316" s="8"/>
      <c r="KUM316" s="8"/>
      <c r="KUN316" s="8"/>
      <c r="KUO316" s="8"/>
      <c r="KUP316" s="8"/>
      <c r="KUQ316" s="8"/>
      <c r="KUR316" s="8"/>
      <c r="KUS316" s="8"/>
      <c r="KUT316" s="8"/>
      <c r="KUU316" s="8"/>
      <c r="KUV316" s="8"/>
      <c r="KUW316" s="8"/>
      <c r="KUX316" s="8"/>
      <c r="KUY316" s="8"/>
      <c r="KUZ316" s="8"/>
      <c r="KVA316" s="8"/>
      <c r="KVB316" s="8"/>
      <c r="KVC316" s="8"/>
      <c r="KVD316" s="8"/>
      <c r="KVE316" s="8"/>
      <c r="KVF316" s="8"/>
      <c r="KVG316" s="8"/>
      <c r="KVH316" s="8"/>
      <c r="KVI316" s="8"/>
      <c r="KVJ316" s="8"/>
      <c r="KVK316" s="8"/>
      <c r="KVL316" s="8"/>
      <c r="KVM316" s="8"/>
      <c r="KVN316" s="8"/>
      <c r="KVO316" s="8"/>
      <c r="KVP316" s="8"/>
      <c r="KVQ316" s="8"/>
      <c r="KVR316" s="8"/>
      <c r="KVS316" s="8"/>
      <c r="KVT316" s="8"/>
      <c r="KVU316" s="8"/>
      <c r="KVV316" s="8"/>
      <c r="KVW316" s="8"/>
      <c r="KVX316" s="8"/>
      <c r="KVY316" s="8"/>
      <c r="KVZ316" s="8"/>
      <c r="KWA316" s="8"/>
      <c r="KWB316" s="8"/>
      <c r="KWC316" s="8"/>
      <c r="KWD316" s="8"/>
      <c r="KWE316" s="8"/>
      <c r="KWF316" s="8"/>
      <c r="KWG316" s="8"/>
      <c r="KWH316" s="8"/>
      <c r="KWI316" s="8"/>
      <c r="KWJ316" s="8"/>
      <c r="KWK316" s="8"/>
      <c r="KWL316" s="8"/>
      <c r="KWM316" s="8"/>
      <c r="KWN316" s="8"/>
      <c r="KWO316" s="8"/>
      <c r="KWP316" s="8"/>
      <c r="KWQ316" s="8"/>
      <c r="KWR316" s="8"/>
      <c r="KWS316" s="8"/>
      <c r="KWT316" s="8"/>
      <c r="KWU316" s="8"/>
      <c r="KWV316" s="8"/>
      <c r="KWW316" s="8"/>
      <c r="KWX316" s="8"/>
      <c r="KWY316" s="8"/>
      <c r="KWZ316" s="8"/>
      <c r="KXA316" s="8"/>
      <c r="KXB316" s="8"/>
      <c r="KXC316" s="8"/>
      <c r="KXD316" s="8"/>
      <c r="KXE316" s="8"/>
      <c r="KXF316" s="8"/>
      <c r="KXG316" s="8"/>
      <c r="KXH316" s="8"/>
      <c r="KXI316" s="8"/>
      <c r="KXJ316" s="8"/>
      <c r="KXK316" s="8"/>
      <c r="KXL316" s="8"/>
      <c r="KXM316" s="8"/>
      <c r="KXN316" s="8"/>
      <c r="KXO316" s="8"/>
      <c r="KXP316" s="8"/>
      <c r="KXQ316" s="8"/>
      <c r="KXR316" s="8"/>
      <c r="KXS316" s="8"/>
      <c r="KXT316" s="8"/>
      <c r="KXU316" s="8"/>
      <c r="KXV316" s="8"/>
      <c r="KXW316" s="8"/>
      <c r="KXX316" s="8"/>
      <c r="KXY316" s="8"/>
      <c r="KXZ316" s="8"/>
      <c r="KYA316" s="8"/>
      <c r="KYB316" s="8"/>
      <c r="KYC316" s="8"/>
      <c r="KYD316" s="8"/>
      <c r="KYE316" s="8"/>
      <c r="KYF316" s="8"/>
      <c r="KYG316" s="8"/>
      <c r="KYH316" s="8"/>
      <c r="KYI316" s="8"/>
      <c r="KYJ316" s="8"/>
      <c r="KYK316" s="8"/>
      <c r="KYL316" s="8"/>
      <c r="KYM316" s="8"/>
      <c r="KYN316" s="8"/>
      <c r="KYO316" s="8"/>
      <c r="KYP316" s="8"/>
      <c r="KYQ316" s="8"/>
      <c r="KYR316" s="8"/>
      <c r="KYS316" s="8"/>
      <c r="KYT316" s="8"/>
      <c r="KYU316" s="8"/>
      <c r="KYV316" s="8"/>
      <c r="KYW316" s="8"/>
      <c r="KYX316" s="8"/>
      <c r="KYY316" s="8"/>
      <c r="KYZ316" s="8"/>
      <c r="KZA316" s="8"/>
      <c r="KZB316" s="8"/>
      <c r="KZC316" s="8"/>
      <c r="KZD316" s="8"/>
      <c r="KZE316" s="8"/>
      <c r="KZF316" s="8"/>
      <c r="KZG316" s="8"/>
      <c r="KZH316" s="8"/>
      <c r="KZI316" s="8"/>
      <c r="KZJ316" s="8"/>
      <c r="KZK316" s="8"/>
      <c r="KZL316" s="8"/>
      <c r="KZM316" s="8"/>
      <c r="KZN316" s="8"/>
      <c r="KZO316" s="8"/>
      <c r="KZP316" s="8"/>
      <c r="KZQ316" s="8"/>
      <c r="KZR316" s="8"/>
      <c r="KZS316" s="8"/>
      <c r="KZT316" s="8"/>
      <c r="KZU316" s="8"/>
      <c r="KZV316" s="8"/>
      <c r="KZW316" s="8"/>
      <c r="KZX316" s="8"/>
      <c r="KZY316" s="8"/>
      <c r="KZZ316" s="8"/>
      <c r="LAA316" s="8"/>
      <c r="LAB316" s="8"/>
      <c r="LAC316" s="8"/>
      <c r="LAD316" s="8"/>
      <c r="LAE316" s="8"/>
      <c r="LAF316" s="8"/>
      <c r="LAG316" s="8"/>
      <c r="LAH316" s="8"/>
      <c r="LAI316" s="8"/>
      <c r="LAJ316" s="8"/>
      <c r="LAK316" s="8"/>
      <c r="LAL316" s="8"/>
      <c r="LAM316" s="8"/>
      <c r="LAN316" s="8"/>
      <c r="LAO316" s="8"/>
      <c r="LAP316" s="8"/>
      <c r="LAQ316" s="8"/>
      <c r="LAR316" s="8"/>
      <c r="LAS316" s="8"/>
      <c r="LAT316" s="8"/>
      <c r="LAU316" s="8"/>
      <c r="LAV316" s="8"/>
      <c r="LAW316" s="8"/>
      <c r="LAX316" s="8"/>
      <c r="LAY316" s="8"/>
      <c r="LAZ316" s="8"/>
      <c r="LBA316" s="8"/>
      <c r="LBB316" s="8"/>
      <c r="LBC316" s="8"/>
      <c r="LBD316" s="8"/>
      <c r="LBE316" s="8"/>
      <c r="LBF316" s="8"/>
      <c r="LBG316" s="8"/>
      <c r="LBH316" s="8"/>
      <c r="LBI316" s="8"/>
      <c r="LBJ316" s="8"/>
      <c r="LBK316" s="8"/>
      <c r="LBL316" s="8"/>
      <c r="LBM316" s="8"/>
      <c r="LBN316" s="8"/>
      <c r="LBO316" s="8"/>
      <c r="LBP316" s="8"/>
      <c r="LBQ316" s="8"/>
      <c r="LBR316" s="8"/>
      <c r="LBS316" s="8"/>
      <c r="LBT316" s="8"/>
      <c r="LBU316" s="8"/>
      <c r="LBV316" s="8"/>
      <c r="LBW316" s="8"/>
      <c r="LBX316" s="8"/>
      <c r="LBY316" s="8"/>
      <c r="LBZ316" s="8"/>
      <c r="LCA316" s="8"/>
      <c r="LCB316" s="8"/>
      <c r="LCC316" s="8"/>
      <c r="LCD316" s="8"/>
      <c r="LCE316" s="8"/>
      <c r="LCF316" s="8"/>
      <c r="LCG316" s="8"/>
      <c r="LCH316" s="8"/>
      <c r="LCI316" s="8"/>
      <c r="LCJ316" s="8"/>
      <c r="LCK316" s="8"/>
      <c r="LCL316" s="8"/>
      <c r="LCM316" s="8"/>
      <c r="LCN316" s="8"/>
      <c r="LCO316" s="8"/>
      <c r="LCP316" s="8"/>
      <c r="LCQ316" s="8"/>
      <c r="LCR316" s="8"/>
      <c r="LCS316" s="8"/>
      <c r="LCT316" s="8"/>
      <c r="LCU316" s="8"/>
      <c r="LCV316" s="8"/>
      <c r="LCW316" s="8"/>
      <c r="LCX316" s="8"/>
      <c r="LCY316" s="8"/>
      <c r="LCZ316" s="8"/>
      <c r="LDA316" s="8"/>
      <c r="LDB316" s="8"/>
      <c r="LDC316" s="8"/>
      <c r="LDD316" s="8"/>
      <c r="LDE316" s="8"/>
      <c r="LDF316" s="8"/>
      <c r="LDG316" s="8"/>
      <c r="LDH316" s="8"/>
      <c r="LDI316" s="8"/>
      <c r="LDJ316" s="8"/>
      <c r="LDK316" s="8"/>
      <c r="LDL316" s="8"/>
      <c r="LDM316" s="8"/>
      <c r="LDN316" s="8"/>
      <c r="LDO316" s="8"/>
      <c r="LDP316" s="8"/>
      <c r="LDQ316" s="8"/>
      <c r="LDR316" s="8"/>
      <c r="LDS316" s="8"/>
      <c r="LDT316" s="8"/>
      <c r="LDU316" s="8"/>
      <c r="LDV316" s="8"/>
      <c r="LDW316" s="8"/>
      <c r="LDX316" s="8"/>
      <c r="LDY316" s="8"/>
      <c r="LDZ316" s="8"/>
      <c r="LEA316" s="8"/>
      <c r="LEB316" s="8"/>
      <c r="LEC316" s="8"/>
      <c r="LED316" s="8"/>
      <c r="LEE316" s="8"/>
      <c r="LEF316" s="8"/>
      <c r="LEG316" s="8"/>
      <c r="LEH316" s="8"/>
      <c r="LEI316" s="8"/>
      <c r="LEJ316" s="8"/>
      <c r="LEK316" s="8"/>
      <c r="LEL316" s="8"/>
      <c r="LEM316" s="8"/>
      <c r="LEN316" s="8"/>
      <c r="LEO316" s="8"/>
      <c r="LEP316" s="8"/>
      <c r="LEQ316" s="8"/>
      <c r="LER316" s="8"/>
      <c r="LES316" s="8"/>
      <c r="LET316" s="8"/>
      <c r="LEU316" s="8"/>
      <c r="LEV316" s="8"/>
      <c r="LEW316" s="8"/>
      <c r="LEX316" s="8"/>
      <c r="LEY316" s="8"/>
      <c r="LEZ316" s="8"/>
      <c r="LFA316" s="8"/>
      <c r="LFB316" s="8"/>
      <c r="LFC316" s="8"/>
      <c r="LFD316" s="8"/>
      <c r="LFE316" s="8"/>
      <c r="LFF316" s="8"/>
      <c r="LFG316" s="8"/>
      <c r="LFH316" s="8"/>
      <c r="LFI316" s="8"/>
      <c r="LFJ316" s="8"/>
      <c r="LFK316" s="8"/>
      <c r="LFL316" s="8"/>
      <c r="LFM316" s="8"/>
      <c r="LFN316" s="8"/>
      <c r="LFO316" s="8"/>
      <c r="LFP316" s="8"/>
      <c r="LFQ316" s="8"/>
      <c r="LFR316" s="8"/>
      <c r="LFS316" s="8"/>
      <c r="LFT316" s="8"/>
      <c r="LFU316" s="8"/>
      <c r="LFV316" s="8"/>
      <c r="LFW316" s="8"/>
      <c r="LFX316" s="8"/>
      <c r="LFY316" s="8"/>
      <c r="LFZ316" s="8"/>
      <c r="LGA316" s="8"/>
      <c r="LGB316" s="8"/>
      <c r="LGC316" s="8"/>
      <c r="LGD316" s="8"/>
      <c r="LGE316" s="8"/>
      <c r="LGF316" s="8"/>
      <c r="LGG316" s="8"/>
      <c r="LGH316" s="8"/>
      <c r="LGI316" s="8"/>
      <c r="LGJ316" s="8"/>
      <c r="LGK316" s="8"/>
      <c r="LGL316" s="8"/>
      <c r="LGM316" s="8"/>
      <c r="LGN316" s="8"/>
      <c r="LGO316" s="8"/>
      <c r="LGP316" s="8"/>
      <c r="LGQ316" s="8"/>
      <c r="LGR316" s="8"/>
      <c r="LGS316" s="8"/>
      <c r="LGT316" s="8"/>
      <c r="LGU316" s="8"/>
      <c r="LGV316" s="8"/>
      <c r="LGW316" s="8"/>
      <c r="LGX316" s="8"/>
      <c r="LGY316" s="8"/>
      <c r="LGZ316" s="8"/>
      <c r="LHA316" s="8"/>
      <c r="LHB316" s="8"/>
      <c r="LHC316" s="8"/>
      <c r="LHD316" s="8"/>
      <c r="LHE316" s="8"/>
      <c r="LHF316" s="8"/>
      <c r="LHG316" s="8"/>
      <c r="LHH316" s="8"/>
      <c r="LHI316" s="8"/>
      <c r="LHJ316" s="8"/>
      <c r="LHK316" s="8"/>
      <c r="LHL316" s="8"/>
      <c r="LHM316" s="8"/>
      <c r="LHN316" s="8"/>
      <c r="LHO316" s="8"/>
      <c r="LHP316" s="8"/>
      <c r="LHQ316" s="8"/>
      <c r="LHR316" s="8"/>
      <c r="LHS316" s="8"/>
      <c r="LHT316" s="8"/>
      <c r="LHU316" s="8"/>
      <c r="LHV316" s="8"/>
      <c r="LHW316" s="8"/>
      <c r="LHX316" s="8"/>
      <c r="LHY316" s="8"/>
      <c r="LHZ316" s="8"/>
      <c r="LIA316" s="8"/>
      <c r="LIB316" s="8"/>
      <c r="LIC316" s="8"/>
      <c r="LID316" s="8"/>
      <c r="LIE316" s="8"/>
      <c r="LIF316" s="8"/>
      <c r="LIG316" s="8"/>
      <c r="LIH316" s="8"/>
      <c r="LII316" s="8"/>
      <c r="LIJ316" s="8"/>
      <c r="LIK316" s="8"/>
      <c r="LIL316" s="8"/>
      <c r="LIM316" s="8"/>
      <c r="LIN316" s="8"/>
      <c r="LIO316" s="8"/>
      <c r="LIP316" s="8"/>
      <c r="LIQ316" s="8"/>
      <c r="LIR316" s="8"/>
      <c r="LIS316" s="8"/>
      <c r="LIT316" s="8"/>
      <c r="LIU316" s="8"/>
      <c r="LIV316" s="8"/>
      <c r="LIW316" s="8"/>
      <c r="LIX316" s="8"/>
      <c r="LIY316" s="8"/>
      <c r="LIZ316" s="8"/>
      <c r="LJA316" s="8"/>
      <c r="LJB316" s="8"/>
      <c r="LJC316" s="8"/>
      <c r="LJD316" s="8"/>
      <c r="LJE316" s="8"/>
      <c r="LJF316" s="8"/>
      <c r="LJG316" s="8"/>
      <c r="LJH316" s="8"/>
      <c r="LJI316" s="8"/>
      <c r="LJJ316" s="8"/>
      <c r="LJK316" s="8"/>
      <c r="LJL316" s="8"/>
      <c r="LJM316" s="8"/>
      <c r="LJN316" s="8"/>
      <c r="LJO316" s="8"/>
      <c r="LJP316" s="8"/>
      <c r="LJQ316" s="8"/>
      <c r="LJR316" s="8"/>
      <c r="LJS316" s="8"/>
      <c r="LJT316" s="8"/>
      <c r="LJU316" s="8"/>
      <c r="LJV316" s="8"/>
      <c r="LJW316" s="8"/>
      <c r="LJX316" s="8"/>
      <c r="LJY316" s="8"/>
      <c r="LJZ316" s="8"/>
      <c r="LKA316" s="8"/>
      <c r="LKB316" s="8"/>
      <c r="LKC316" s="8"/>
      <c r="LKD316" s="8"/>
      <c r="LKE316" s="8"/>
      <c r="LKF316" s="8"/>
      <c r="LKG316" s="8"/>
      <c r="LKH316" s="8"/>
      <c r="LKI316" s="8"/>
      <c r="LKJ316" s="8"/>
      <c r="LKK316" s="8"/>
      <c r="LKL316" s="8"/>
      <c r="LKM316" s="8"/>
      <c r="LKN316" s="8"/>
      <c r="LKO316" s="8"/>
      <c r="LKP316" s="8"/>
      <c r="LKQ316" s="8"/>
      <c r="LKR316" s="8"/>
      <c r="LKS316" s="8"/>
      <c r="LKT316" s="8"/>
      <c r="LKU316" s="8"/>
      <c r="LKV316" s="8"/>
      <c r="LKW316" s="8"/>
      <c r="LKX316" s="8"/>
      <c r="LKY316" s="8"/>
      <c r="LKZ316" s="8"/>
      <c r="LLA316" s="8"/>
      <c r="LLB316" s="8"/>
      <c r="LLC316" s="8"/>
      <c r="LLD316" s="8"/>
      <c r="LLE316" s="8"/>
      <c r="LLF316" s="8"/>
      <c r="LLG316" s="8"/>
      <c r="LLH316" s="8"/>
      <c r="LLI316" s="8"/>
      <c r="LLJ316" s="8"/>
      <c r="LLK316" s="8"/>
      <c r="LLL316" s="8"/>
      <c r="LLM316" s="8"/>
      <c r="LLN316" s="8"/>
      <c r="LLO316" s="8"/>
      <c r="LLP316" s="8"/>
      <c r="LLQ316" s="8"/>
      <c r="LLR316" s="8"/>
      <c r="LLS316" s="8"/>
      <c r="LLT316" s="8"/>
      <c r="LLU316" s="8"/>
      <c r="LLV316" s="8"/>
      <c r="LLW316" s="8"/>
      <c r="LLX316" s="8"/>
      <c r="LLY316" s="8"/>
      <c r="LLZ316" s="8"/>
      <c r="LMA316" s="8"/>
      <c r="LMB316" s="8"/>
      <c r="LMC316" s="8"/>
      <c r="LMD316" s="8"/>
      <c r="LME316" s="8"/>
      <c r="LMF316" s="8"/>
      <c r="LMG316" s="8"/>
      <c r="LMH316" s="8"/>
      <c r="LMI316" s="8"/>
      <c r="LMJ316" s="8"/>
      <c r="LMK316" s="8"/>
      <c r="LML316" s="8"/>
      <c r="LMM316" s="8"/>
      <c r="LMN316" s="8"/>
      <c r="LMO316" s="8"/>
      <c r="LMP316" s="8"/>
      <c r="LMQ316" s="8"/>
      <c r="LMR316" s="8"/>
      <c r="LMS316" s="8"/>
      <c r="LMT316" s="8"/>
      <c r="LMU316" s="8"/>
      <c r="LMV316" s="8"/>
      <c r="LMW316" s="8"/>
      <c r="LMX316" s="8"/>
      <c r="LMY316" s="8"/>
      <c r="LMZ316" s="8"/>
      <c r="LNA316" s="8"/>
      <c r="LNB316" s="8"/>
      <c r="LNC316" s="8"/>
      <c r="LND316" s="8"/>
      <c r="LNE316" s="8"/>
      <c r="LNF316" s="8"/>
      <c r="LNG316" s="8"/>
      <c r="LNH316" s="8"/>
      <c r="LNI316" s="8"/>
      <c r="LNJ316" s="8"/>
      <c r="LNK316" s="8"/>
      <c r="LNL316" s="8"/>
      <c r="LNM316" s="8"/>
      <c r="LNN316" s="8"/>
      <c r="LNO316" s="8"/>
      <c r="LNP316" s="8"/>
      <c r="LNQ316" s="8"/>
      <c r="LNR316" s="8"/>
      <c r="LNS316" s="8"/>
      <c r="LNT316" s="8"/>
      <c r="LNU316" s="8"/>
      <c r="LNV316" s="8"/>
      <c r="LNW316" s="8"/>
      <c r="LNX316" s="8"/>
      <c r="LNY316" s="8"/>
      <c r="LNZ316" s="8"/>
      <c r="LOA316" s="8"/>
      <c r="LOB316" s="8"/>
      <c r="LOC316" s="8"/>
      <c r="LOD316" s="8"/>
      <c r="LOE316" s="8"/>
      <c r="LOF316" s="8"/>
      <c r="LOG316" s="8"/>
      <c r="LOH316" s="8"/>
      <c r="LOI316" s="8"/>
      <c r="LOJ316" s="8"/>
      <c r="LOK316" s="8"/>
      <c r="LOL316" s="8"/>
      <c r="LOM316" s="8"/>
      <c r="LON316" s="8"/>
      <c r="LOO316" s="8"/>
      <c r="LOP316" s="8"/>
      <c r="LOQ316" s="8"/>
      <c r="LOR316" s="8"/>
      <c r="LOS316" s="8"/>
      <c r="LOT316" s="8"/>
      <c r="LOU316" s="8"/>
      <c r="LOV316" s="8"/>
      <c r="LOW316" s="8"/>
      <c r="LOX316" s="8"/>
      <c r="LOY316" s="8"/>
      <c r="LOZ316" s="8"/>
      <c r="LPA316" s="8"/>
      <c r="LPB316" s="8"/>
      <c r="LPC316" s="8"/>
      <c r="LPD316" s="8"/>
      <c r="LPE316" s="8"/>
      <c r="LPF316" s="8"/>
      <c r="LPG316" s="8"/>
      <c r="LPH316" s="8"/>
      <c r="LPI316" s="8"/>
      <c r="LPJ316" s="8"/>
      <c r="LPK316" s="8"/>
      <c r="LPL316" s="8"/>
      <c r="LPM316" s="8"/>
      <c r="LPN316" s="8"/>
      <c r="LPO316" s="8"/>
      <c r="LPP316" s="8"/>
      <c r="LPQ316" s="8"/>
      <c r="LPR316" s="8"/>
      <c r="LPS316" s="8"/>
      <c r="LPT316" s="8"/>
      <c r="LPU316" s="8"/>
      <c r="LPV316" s="8"/>
      <c r="LPW316" s="8"/>
      <c r="LPX316" s="8"/>
      <c r="LPY316" s="8"/>
      <c r="LPZ316" s="8"/>
      <c r="LQA316" s="8"/>
      <c r="LQB316" s="8"/>
      <c r="LQC316" s="8"/>
      <c r="LQD316" s="8"/>
      <c r="LQE316" s="8"/>
      <c r="LQF316" s="8"/>
      <c r="LQG316" s="8"/>
      <c r="LQH316" s="8"/>
      <c r="LQI316" s="8"/>
      <c r="LQJ316" s="8"/>
      <c r="LQK316" s="8"/>
      <c r="LQL316" s="8"/>
      <c r="LQM316" s="8"/>
      <c r="LQN316" s="8"/>
      <c r="LQO316" s="8"/>
      <c r="LQP316" s="8"/>
      <c r="LQQ316" s="8"/>
      <c r="LQR316" s="8"/>
      <c r="LQS316" s="8"/>
      <c r="LQT316" s="8"/>
      <c r="LQU316" s="8"/>
      <c r="LQV316" s="8"/>
      <c r="LQW316" s="8"/>
      <c r="LQX316" s="8"/>
      <c r="LQY316" s="8"/>
      <c r="LQZ316" s="8"/>
      <c r="LRA316" s="8"/>
      <c r="LRB316" s="8"/>
      <c r="LRC316" s="8"/>
      <c r="LRD316" s="8"/>
      <c r="LRE316" s="8"/>
      <c r="LRF316" s="8"/>
      <c r="LRG316" s="8"/>
      <c r="LRH316" s="8"/>
      <c r="LRI316" s="8"/>
      <c r="LRJ316" s="8"/>
      <c r="LRK316" s="8"/>
      <c r="LRL316" s="8"/>
      <c r="LRM316" s="8"/>
      <c r="LRN316" s="8"/>
      <c r="LRO316" s="8"/>
      <c r="LRP316" s="8"/>
      <c r="LRQ316" s="8"/>
      <c r="LRR316" s="8"/>
      <c r="LRS316" s="8"/>
      <c r="LRT316" s="8"/>
      <c r="LRU316" s="8"/>
      <c r="LRV316" s="8"/>
      <c r="LRW316" s="8"/>
      <c r="LRX316" s="8"/>
      <c r="LRY316" s="8"/>
      <c r="LRZ316" s="8"/>
      <c r="LSA316" s="8"/>
      <c r="LSB316" s="8"/>
      <c r="LSC316" s="8"/>
      <c r="LSD316" s="8"/>
      <c r="LSE316" s="8"/>
      <c r="LSF316" s="8"/>
      <c r="LSG316" s="8"/>
      <c r="LSH316" s="8"/>
      <c r="LSI316" s="8"/>
      <c r="LSJ316" s="8"/>
      <c r="LSK316" s="8"/>
      <c r="LSL316" s="8"/>
      <c r="LSM316" s="8"/>
      <c r="LSN316" s="8"/>
      <c r="LSO316" s="8"/>
      <c r="LSP316" s="8"/>
      <c r="LSQ316" s="8"/>
      <c r="LSR316" s="8"/>
      <c r="LSS316" s="8"/>
      <c r="LST316" s="8"/>
      <c r="LSU316" s="8"/>
      <c r="LSV316" s="8"/>
      <c r="LSW316" s="8"/>
      <c r="LSX316" s="8"/>
      <c r="LSY316" s="8"/>
      <c r="LSZ316" s="8"/>
      <c r="LTA316" s="8"/>
      <c r="LTB316" s="8"/>
      <c r="LTC316" s="8"/>
      <c r="LTD316" s="8"/>
      <c r="LTE316" s="8"/>
      <c r="LTF316" s="8"/>
      <c r="LTG316" s="8"/>
      <c r="LTH316" s="8"/>
      <c r="LTI316" s="8"/>
      <c r="LTJ316" s="8"/>
      <c r="LTK316" s="8"/>
      <c r="LTL316" s="8"/>
      <c r="LTM316" s="8"/>
      <c r="LTN316" s="8"/>
      <c r="LTO316" s="8"/>
      <c r="LTP316" s="8"/>
      <c r="LTQ316" s="8"/>
      <c r="LTR316" s="8"/>
      <c r="LTS316" s="8"/>
      <c r="LTT316" s="8"/>
      <c r="LTU316" s="8"/>
      <c r="LTV316" s="8"/>
      <c r="LTW316" s="8"/>
      <c r="LTX316" s="8"/>
      <c r="LTY316" s="8"/>
      <c r="LTZ316" s="8"/>
      <c r="LUA316" s="8"/>
      <c r="LUB316" s="8"/>
      <c r="LUC316" s="8"/>
      <c r="LUD316" s="8"/>
      <c r="LUE316" s="8"/>
      <c r="LUF316" s="8"/>
      <c r="LUG316" s="8"/>
      <c r="LUH316" s="8"/>
      <c r="LUI316" s="8"/>
      <c r="LUJ316" s="8"/>
      <c r="LUK316" s="8"/>
      <c r="LUL316" s="8"/>
      <c r="LUM316" s="8"/>
      <c r="LUN316" s="8"/>
      <c r="LUO316" s="8"/>
      <c r="LUP316" s="8"/>
      <c r="LUQ316" s="8"/>
      <c r="LUR316" s="8"/>
      <c r="LUS316" s="8"/>
      <c r="LUT316" s="8"/>
      <c r="LUU316" s="8"/>
      <c r="LUV316" s="8"/>
      <c r="LUW316" s="8"/>
      <c r="LUX316" s="8"/>
      <c r="LUY316" s="8"/>
      <c r="LUZ316" s="8"/>
      <c r="LVA316" s="8"/>
      <c r="LVB316" s="8"/>
      <c r="LVC316" s="8"/>
      <c r="LVD316" s="8"/>
      <c r="LVE316" s="8"/>
      <c r="LVF316" s="8"/>
      <c r="LVG316" s="8"/>
      <c r="LVH316" s="8"/>
      <c r="LVI316" s="8"/>
      <c r="LVJ316" s="8"/>
      <c r="LVK316" s="8"/>
      <c r="LVL316" s="8"/>
      <c r="LVM316" s="8"/>
      <c r="LVN316" s="8"/>
      <c r="LVO316" s="8"/>
      <c r="LVP316" s="8"/>
      <c r="LVQ316" s="8"/>
      <c r="LVR316" s="8"/>
      <c r="LVS316" s="8"/>
      <c r="LVT316" s="8"/>
      <c r="LVU316" s="8"/>
      <c r="LVV316" s="8"/>
      <c r="LVW316" s="8"/>
      <c r="LVX316" s="8"/>
      <c r="LVY316" s="8"/>
      <c r="LVZ316" s="8"/>
      <c r="LWA316" s="8"/>
      <c r="LWB316" s="8"/>
      <c r="LWC316" s="8"/>
      <c r="LWD316" s="8"/>
      <c r="LWE316" s="8"/>
      <c r="LWF316" s="8"/>
      <c r="LWG316" s="8"/>
      <c r="LWH316" s="8"/>
      <c r="LWI316" s="8"/>
      <c r="LWJ316" s="8"/>
      <c r="LWK316" s="8"/>
      <c r="LWL316" s="8"/>
      <c r="LWM316" s="8"/>
      <c r="LWN316" s="8"/>
      <c r="LWO316" s="8"/>
      <c r="LWP316" s="8"/>
      <c r="LWQ316" s="8"/>
      <c r="LWR316" s="8"/>
      <c r="LWS316" s="8"/>
      <c r="LWT316" s="8"/>
      <c r="LWU316" s="8"/>
      <c r="LWV316" s="8"/>
      <c r="LWW316" s="8"/>
      <c r="LWX316" s="8"/>
      <c r="LWY316" s="8"/>
      <c r="LWZ316" s="8"/>
      <c r="LXA316" s="8"/>
      <c r="LXB316" s="8"/>
      <c r="LXC316" s="8"/>
      <c r="LXD316" s="8"/>
      <c r="LXE316" s="8"/>
      <c r="LXF316" s="8"/>
      <c r="LXG316" s="8"/>
      <c r="LXH316" s="8"/>
      <c r="LXI316" s="8"/>
      <c r="LXJ316" s="8"/>
      <c r="LXK316" s="8"/>
      <c r="LXL316" s="8"/>
      <c r="LXM316" s="8"/>
      <c r="LXN316" s="8"/>
      <c r="LXO316" s="8"/>
      <c r="LXP316" s="8"/>
      <c r="LXQ316" s="8"/>
      <c r="LXR316" s="8"/>
      <c r="LXS316" s="8"/>
      <c r="LXT316" s="8"/>
      <c r="LXU316" s="8"/>
      <c r="LXV316" s="8"/>
      <c r="LXW316" s="8"/>
      <c r="LXX316" s="8"/>
      <c r="LXY316" s="8"/>
      <c r="LXZ316" s="8"/>
      <c r="LYA316" s="8"/>
      <c r="LYB316" s="8"/>
      <c r="LYC316" s="8"/>
      <c r="LYD316" s="8"/>
      <c r="LYE316" s="8"/>
      <c r="LYF316" s="8"/>
      <c r="LYG316" s="8"/>
      <c r="LYH316" s="8"/>
      <c r="LYI316" s="8"/>
      <c r="LYJ316" s="8"/>
      <c r="LYK316" s="8"/>
      <c r="LYL316" s="8"/>
      <c r="LYM316" s="8"/>
      <c r="LYN316" s="8"/>
      <c r="LYO316" s="8"/>
      <c r="LYP316" s="8"/>
      <c r="LYQ316" s="8"/>
      <c r="LYR316" s="8"/>
      <c r="LYS316" s="8"/>
      <c r="LYT316" s="8"/>
      <c r="LYU316" s="8"/>
      <c r="LYV316" s="8"/>
      <c r="LYW316" s="8"/>
      <c r="LYX316" s="8"/>
      <c r="LYY316" s="8"/>
      <c r="LYZ316" s="8"/>
      <c r="LZA316" s="8"/>
      <c r="LZB316" s="8"/>
      <c r="LZC316" s="8"/>
      <c r="LZD316" s="8"/>
      <c r="LZE316" s="8"/>
      <c r="LZF316" s="8"/>
      <c r="LZG316" s="8"/>
      <c r="LZH316" s="8"/>
      <c r="LZI316" s="8"/>
      <c r="LZJ316" s="8"/>
      <c r="LZK316" s="8"/>
      <c r="LZL316" s="8"/>
      <c r="LZM316" s="8"/>
      <c r="LZN316" s="8"/>
      <c r="LZO316" s="8"/>
      <c r="LZP316" s="8"/>
      <c r="LZQ316" s="8"/>
      <c r="LZR316" s="8"/>
      <c r="LZS316" s="8"/>
      <c r="LZT316" s="8"/>
      <c r="LZU316" s="8"/>
      <c r="LZV316" s="8"/>
      <c r="LZW316" s="8"/>
      <c r="LZX316" s="8"/>
      <c r="LZY316" s="8"/>
      <c r="LZZ316" s="8"/>
      <c r="MAA316" s="8"/>
      <c r="MAB316" s="8"/>
      <c r="MAC316" s="8"/>
      <c r="MAD316" s="8"/>
      <c r="MAE316" s="8"/>
      <c r="MAF316" s="8"/>
      <c r="MAG316" s="8"/>
      <c r="MAH316" s="8"/>
      <c r="MAI316" s="8"/>
      <c r="MAJ316" s="8"/>
      <c r="MAK316" s="8"/>
      <c r="MAL316" s="8"/>
      <c r="MAM316" s="8"/>
      <c r="MAN316" s="8"/>
      <c r="MAO316" s="8"/>
      <c r="MAP316" s="8"/>
      <c r="MAQ316" s="8"/>
      <c r="MAR316" s="8"/>
      <c r="MAS316" s="8"/>
      <c r="MAT316" s="8"/>
      <c r="MAU316" s="8"/>
      <c r="MAV316" s="8"/>
      <c r="MAW316" s="8"/>
      <c r="MAX316" s="8"/>
      <c r="MAY316" s="8"/>
      <c r="MAZ316" s="8"/>
      <c r="MBA316" s="8"/>
      <c r="MBB316" s="8"/>
      <c r="MBC316" s="8"/>
      <c r="MBD316" s="8"/>
      <c r="MBE316" s="8"/>
      <c r="MBF316" s="8"/>
      <c r="MBG316" s="8"/>
      <c r="MBH316" s="8"/>
      <c r="MBI316" s="8"/>
      <c r="MBJ316" s="8"/>
      <c r="MBK316" s="8"/>
      <c r="MBL316" s="8"/>
      <c r="MBM316" s="8"/>
      <c r="MBN316" s="8"/>
      <c r="MBO316" s="8"/>
      <c r="MBP316" s="8"/>
      <c r="MBQ316" s="8"/>
      <c r="MBR316" s="8"/>
      <c r="MBS316" s="8"/>
      <c r="MBT316" s="8"/>
      <c r="MBU316" s="8"/>
      <c r="MBV316" s="8"/>
      <c r="MBW316" s="8"/>
      <c r="MBX316" s="8"/>
      <c r="MBY316" s="8"/>
      <c r="MBZ316" s="8"/>
      <c r="MCA316" s="8"/>
      <c r="MCB316" s="8"/>
      <c r="MCC316" s="8"/>
      <c r="MCD316" s="8"/>
      <c r="MCE316" s="8"/>
      <c r="MCF316" s="8"/>
      <c r="MCG316" s="8"/>
      <c r="MCH316" s="8"/>
      <c r="MCI316" s="8"/>
      <c r="MCJ316" s="8"/>
      <c r="MCK316" s="8"/>
      <c r="MCL316" s="8"/>
      <c r="MCM316" s="8"/>
      <c r="MCN316" s="8"/>
      <c r="MCO316" s="8"/>
      <c r="MCP316" s="8"/>
      <c r="MCQ316" s="8"/>
      <c r="MCR316" s="8"/>
      <c r="MCS316" s="8"/>
      <c r="MCT316" s="8"/>
      <c r="MCU316" s="8"/>
      <c r="MCV316" s="8"/>
      <c r="MCW316" s="8"/>
      <c r="MCX316" s="8"/>
      <c r="MCY316" s="8"/>
      <c r="MCZ316" s="8"/>
      <c r="MDA316" s="8"/>
      <c r="MDB316" s="8"/>
      <c r="MDC316" s="8"/>
      <c r="MDD316" s="8"/>
      <c r="MDE316" s="8"/>
      <c r="MDF316" s="8"/>
      <c r="MDG316" s="8"/>
      <c r="MDH316" s="8"/>
      <c r="MDI316" s="8"/>
      <c r="MDJ316" s="8"/>
      <c r="MDK316" s="8"/>
      <c r="MDL316" s="8"/>
      <c r="MDM316" s="8"/>
      <c r="MDN316" s="8"/>
      <c r="MDO316" s="8"/>
      <c r="MDP316" s="8"/>
      <c r="MDQ316" s="8"/>
      <c r="MDR316" s="8"/>
      <c r="MDS316" s="8"/>
      <c r="MDT316" s="8"/>
      <c r="MDU316" s="8"/>
      <c r="MDV316" s="8"/>
      <c r="MDW316" s="8"/>
      <c r="MDX316" s="8"/>
      <c r="MDY316" s="8"/>
      <c r="MDZ316" s="8"/>
      <c r="MEA316" s="8"/>
      <c r="MEB316" s="8"/>
      <c r="MEC316" s="8"/>
      <c r="MED316" s="8"/>
      <c r="MEE316" s="8"/>
      <c r="MEF316" s="8"/>
      <c r="MEG316" s="8"/>
      <c r="MEH316" s="8"/>
      <c r="MEI316" s="8"/>
      <c r="MEJ316" s="8"/>
      <c r="MEK316" s="8"/>
      <c r="MEL316" s="8"/>
      <c r="MEM316" s="8"/>
      <c r="MEN316" s="8"/>
      <c r="MEO316" s="8"/>
      <c r="MEP316" s="8"/>
      <c r="MEQ316" s="8"/>
      <c r="MER316" s="8"/>
      <c r="MES316" s="8"/>
      <c r="MET316" s="8"/>
      <c r="MEU316" s="8"/>
      <c r="MEV316" s="8"/>
      <c r="MEW316" s="8"/>
      <c r="MEX316" s="8"/>
      <c r="MEY316" s="8"/>
      <c r="MEZ316" s="8"/>
      <c r="MFA316" s="8"/>
      <c r="MFB316" s="8"/>
      <c r="MFC316" s="8"/>
      <c r="MFD316" s="8"/>
      <c r="MFE316" s="8"/>
      <c r="MFF316" s="8"/>
      <c r="MFG316" s="8"/>
      <c r="MFH316" s="8"/>
      <c r="MFI316" s="8"/>
      <c r="MFJ316" s="8"/>
      <c r="MFK316" s="8"/>
      <c r="MFL316" s="8"/>
      <c r="MFM316" s="8"/>
      <c r="MFN316" s="8"/>
      <c r="MFO316" s="8"/>
      <c r="MFP316" s="8"/>
      <c r="MFQ316" s="8"/>
      <c r="MFR316" s="8"/>
      <c r="MFS316" s="8"/>
      <c r="MFT316" s="8"/>
      <c r="MFU316" s="8"/>
      <c r="MFV316" s="8"/>
      <c r="MFW316" s="8"/>
      <c r="MFX316" s="8"/>
      <c r="MFY316" s="8"/>
      <c r="MFZ316" s="8"/>
      <c r="MGA316" s="8"/>
      <c r="MGB316" s="8"/>
      <c r="MGC316" s="8"/>
      <c r="MGD316" s="8"/>
      <c r="MGE316" s="8"/>
      <c r="MGF316" s="8"/>
      <c r="MGG316" s="8"/>
      <c r="MGH316" s="8"/>
      <c r="MGI316" s="8"/>
      <c r="MGJ316" s="8"/>
      <c r="MGK316" s="8"/>
      <c r="MGL316" s="8"/>
      <c r="MGM316" s="8"/>
      <c r="MGN316" s="8"/>
      <c r="MGO316" s="8"/>
      <c r="MGP316" s="8"/>
      <c r="MGQ316" s="8"/>
      <c r="MGR316" s="8"/>
      <c r="MGS316" s="8"/>
      <c r="MGT316" s="8"/>
      <c r="MGU316" s="8"/>
      <c r="MGV316" s="8"/>
      <c r="MGW316" s="8"/>
      <c r="MGX316" s="8"/>
      <c r="MGY316" s="8"/>
      <c r="MGZ316" s="8"/>
      <c r="MHA316" s="8"/>
      <c r="MHB316" s="8"/>
      <c r="MHC316" s="8"/>
      <c r="MHD316" s="8"/>
      <c r="MHE316" s="8"/>
      <c r="MHF316" s="8"/>
      <c r="MHG316" s="8"/>
      <c r="MHH316" s="8"/>
      <c r="MHI316" s="8"/>
      <c r="MHJ316" s="8"/>
      <c r="MHK316" s="8"/>
      <c r="MHL316" s="8"/>
      <c r="MHM316" s="8"/>
      <c r="MHN316" s="8"/>
      <c r="MHO316" s="8"/>
      <c r="MHP316" s="8"/>
      <c r="MHQ316" s="8"/>
      <c r="MHR316" s="8"/>
      <c r="MHS316" s="8"/>
      <c r="MHT316" s="8"/>
      <c r="MHU316" s="8"/>
      <c r="MHV316" s="8"/>
      <c r="MHW316" s="8"/>
      <c r="MHX316" s="8"/>
      <c r="MHY316" s="8"/>
      <c r="MHZ316" s="8"/>
      <c r="MIA316" s="8"/>
      <c r="MIB316" s="8"/>
      <c r="MIC316" s="8"/>
      <c r="MID316" s="8"/>
      <c r="MIE316" s="8"/>
      <c r="MIF316" s="8"/>
      <c r="MIG316" s="8"/>
      <c r="MIH316" s="8"/>
      <c r="MII316" s="8"/>
      <c r="MIJ316" s="8"/>
      <c r="MIK316" s="8"/>
      <c r="MIL316" s="8"/>
      <c r="MIM316" s="8"/>
      <c r="MIN316" s="8"/>
      <c r="MIO316" s="8"/>
      <c r="MIP316" s="8"/>
      <c r="MIQ316" s="8"/>
      <c r="MIR316" s="8"/>
      <c r="MIS316" s="8"/>
      <c r="MIT316" s="8"/>
      <c r="MIU316" s="8"/>
      <c r="MIV316" s="8"/>
      <c r="MIW316" s="8"/>
      <c r="MIX316" s="8"/>
      <c r="MIY316" s="8"/>
      <c r="MIZ316" s="8"/>
      <c r="MJA316" s="8"/>
      <c r="MJB316" s="8"/>
      <c r="MJC316" s="8"/>
      <c r="MJD316" s="8"/>
      <c r="MJE316" s="8"/>
      <c r="MJF316" s="8"/>
      <c r="MJG316" s="8"/>
      <c r="MJH316" s="8"/>
      <c r="MJI316" s="8"/>
      <c r="MJJ316" s="8"/>
      <c r="MJK316" s="8"/>
      <c r="MJL316" s="8"/>
      <c r="MJM316" s="8"/>
      <c r="MJN316" s="8"/>
      <c r="MJO316" s="8"/>
      <c r="MJP316" s="8"/>
      <c r="MJQ316" s="8"/>
      <c r="MJR316" s="8"/>
      <c r="MJS316" s="8"/>
      <c r="MJT316" s="8"/>
      <c r="MJU316" s="8"/>
      <c r="MJV316" s="8"/>
      <c r="MJW316" s="8"/>
      <c r="MJX316" s="8"/>
      <c r="MJY316" s="8"/>
      <c r="MJZ316" s="8"/>
      <c r="MKA316" s="8"/>
      <c r="MKB316" s="8"/>
      <c r="MKC316" s="8"/>
      <c r="MKD316" s="8"/>
      <c r="MKE316" s="8"/>
      <c r="MKF316" s="8"/>
      <c r="MKG316" s="8"/>
      <c r="MKH316" s="8"/>
      <c r="MKI316" s="8"/>
      <c r="MKJ316" s="8"/>
      <c r="MKK316" s="8"/>
      <c r="MKL316" s="8"/>
      <c r="MKM316" s="8"/>
      <c r="MKN316" s="8"/>
      <c r="MKO316" s="8"/>
      <c r="MKP316" s="8"/>
      <c r="MKQ316" s="8"/>
      <c r="MKR316" s="8"/>
      <c r="MKS316" s="8"/>
      <c r="MKT316" s="8"/>
      <c r="MKU316" s="8"/>
      <c r="MKV316" s="8"/>
      <c r="MKW316" s="8"/>
      <c r="MKX316" s="8"/>
      <c r="MKY316" s="8"/>
      <c r="MKZ316" s="8"/>
      <c r="MLA316" s="8"/>
      <c r="MLB316" s="8"/>
      <c r="MLC316" s="8"/>
      <c r="MLD316" s="8"/>
      <c r="MLE316" s="8"/>
      <c r="MLF316" s="8"/>
      <c r="MLG316" s="8"/>
      <c r="MLH316" s="8"/>
      <c r="MLI316" s="8"/>
      <c r="MLJ316" s="8"/>
      <c r="MLK316" s="8"/>
      <c r="MLL316" s="8"/>
      <c r="MLM316" s="8"/>
      <c r="MLN316" s="8"/>
      <c r="MLO316" s="8"/>
      <c r="MLP316" s="8"/>
      <c r="MLQ316" s="8"/>
      <c r="MLR316" s="8"/>
      <c r="MLS316" s="8"/>
      <c r="MLT316" s="8"/>
      <c r="MLU316" s="8"/>
      <c r="MLV316" s="8"/>
      <c r="MLW316" s="8"/>
      <c r="MLX316" s="8"/>
      <c r="MLY316" s="8"/>
      <c r="MLZ316" s="8"/>
      <c r="MMA316" s="8"/>
      <c r="MMB316" s="8"/>
      <c r="MMC316" s="8"/>
      <c r="MMD316" s="8"/>
      <c r="MME316" s="8"/>
      <c r="MMF316" s="8"/>
      <c r="MMG316" s="8"/>
      <c r="MMH316" s="8"/>
      <c r="MMI316" s="8"/>
      <c r="MMJ316" s="8"/>
      <c r="MMK316" s="8"/>
      <c r="MML316" s="8"/>
      <c r="MMM316" s="8"/>
      <c r="MMN316" s="8"/>
      <c r="MMO316" s="8"/>
      <c r="MMP316" s="8"/>
      <c r="MMQ316" s="8"/>
      <c r="MMR316" s="8"/>
      <c r="MMS316" s="8"/>
      <c r="MMT316" s="8"/>
      <c r="MMU316" s="8"/>
      <c r="MMV316" s="8"/>
      <c r="MMW316" s="8"/>
      <c r="MMX316" s="8"/>
      <c r="MMY316" s="8"/>
      <c r="MMZ316" s="8"/>
      <c r="MNA316" s="8"/>
      <c r="MNB316" s="8"/>
      <c r="MNC316" s="8"/>
      <c r="MND316" s="8"/>
      <c r="MNE316" s="8"/>
      <c r="MNF316" s="8"/>
      <c r="MNG316" s="8"/>
      <c r="MNH316" s="8"/>
      <c r="MNI316" s="8"/>
      <c r="MNJ316" s="8"/>
      <c r="MNK316" s="8"/>
      <c r="MNL316" s="8"/>
      <c r="MNM316" s="8"/>
      <c r="MNN316" s="8"/>
      <c r="MNO316" s="8"/>
      <c r="MNP316" s="8"/>
      <c r="MNQ316" s="8"/>
      <c r="MNR316" s="8"/>
      <c r="MNS316" s="8"/>
      <c r="MNT316" s="8"/>
      <c r="MNU316" s="8"/>
      <c r="MNV316" s="8"/>
      <c r="MNW316" s="8"/>
      <c r="MNX316" s="8"/>
      <c r="MNY316" s="8"/>
      <c r="MNZ316" s="8"/>
      <c r="MOA316" s="8"/>
      <c r="MOB316" s="8"/>
      <c r="MOC316" s="8"/>
      <c r="MOD316" s="8"/>
      <c r="MOE316" s="8"/>
      <c r="MOF316" s="8"/>
      <c r="MOG316" s="8"/>
      <c r="MOH316" s="8"/>
      <c r="MOI316" s="8"/>
      <c r="MOJ316" s="8"/>
      <c r="MOK316" s="8"/>
      <c r="MOL316" s="8"/>
      <c r="MOM316" s="8"/>
      <c r="MON316" s="8"/>
      <c r="MOO316" s="8"/>
      <c r="MOP316" s="8"/>
      <c r="MOQ316" s="8"/>
      <c r="MOR316" s="8"/>
      <c r="MOS316" s="8"/>
      <c r="MOT316" s="8"/>
      <c r="MOU316" s="8"/>
      <c r="MOV316" s="8"/>
      <c r="MOW316" s="8"/>
      <c r="MOX316" s="8"/>
      <c r="MOY316" s="8"/>
      <c r="MOZ316" s="8"/>
      <c r="MPA316" s="8"/>
      <c r="MPB316" s="8"/>
      <c r="MPC316" s="8"/>
      <c r="MPD316" s="8"/>
      <c r="MPE316" s="8"/>
      <c r="MPF316" s="8"/>
      <c r="MPG316" s="8"/>
      <c r="MPH316" s="8"/>
      <c r="MPI316" s="8"/>
      <c r="MPJ316" s="8"/>
      <c r="MPK316" s="8"/>
      <c r="MPL316" s="8"/>
      <c r="MPM316" s="8"/>
      <c r="MPN316" s="8"/>
      <c r="MPO316" s="8"/>
      <c r="MPP316" s="8"/>
      <c r="MPQ316" s="8"/>
      <c r="MPR316" s="8"/>
      <c r="MPS316" s="8"/>
      <c r="MPT316" s="8"/>
      <c r="MPU316" s="8"/>
      <c r="MPV316" s="8"/>
      <c r="MPW316" s="8"/>
      <c r="MPX316" s="8"/>
      <c r="MPY316" s="8"/>
      <c r="MPZ316" s="8"/>
      <c r="MQA316" s="8"/>
      <c r="MQB316" s="8"/>
      <c r="MQC316" s="8"/>
      <c r="MQD316" s="8"/>
      <c r="MQE316" s="8"/>
      <c r="MQF316" s="8"/>
      <c r="MQG316" s="8"/>
      <c r="MQH316" s="8"/>
      <c r="MQI316" s="8"/>
      <c r="MQJ316" s="8"/>
      <c r="MQK316" s="8"/>
      <c r="MQL316" s="8"/>
      <c r="MQM316" s="8"/>
      <c r="MQN316" s="8"/>
      <c r="MQO316" s="8"/>
      <c r="MQP316" s="8"/>
      <c r="MQQ316" s="8"/>
      <c r="MQR316" s="8"/>
      <c r="MQS316" s="8"/>
      <c r="MQT316" s="8"/>
      <c r="MQU316" s="8"/>
      <c r="MQV316" s="8"/>
      <c r="MQW316" s="8"/>
      <c r="MQX316" s="8"/>
      <c r="MQY316" s="8"/>
      <c r="MQZ316" s="8"/>
      <c r="MRA316" s="8"/>
      <c r="MRB316" s="8"/>
      <c r="MRC316" s="8"/>
      <c r="MRD316" s="8"/>
      <c r="MRE316" s="8"/>
      <c r="MRF316" s="8"/>
      <c r="MRG316" s="8"/>
      <c r="MRH316" s="8"/>
      <c r="MRI316" s="8"/>
      <c r="MRJ316" s="8"/>
      <c r="MRK316" s="8"/>
      <c r="MRL316" s="8"/>
      <c r="MRM316" s="8"/>
      <c r="MRN316" s="8"/>
      <c r="MRO316" s="8"/>
      <c r="MRP316" s="8"/>
      <c r="MRQ316" s="8"/>
      <c r="MRR316" s="8"/>
      <c r="MRS316" s="8"/>
      <c r="MRT316" s="8"/>
      <c r="MRU316" s="8"/>
      <c r="MRV316" s="8"/>
      <c r="MRW316" s="8"/>
      <c r="MRX316" s="8"/>
      <c r="MRY316" s="8"/>
      <c r="MRZ316" s="8"/>
      <c r="MSA316" s="8"/>
      <c r="MSB316" s="8"/>
      <c r="MSC316" s="8"/>
      <c r="MSD316" s="8"/>
      <c r="MSE316" s="8"/>
      <c r="MSF316" s="8"/>
      <c r="MSG316" s="8"/>
      <c r="MSH316" s="8"/>
      <c r="MSI316" s="8"/>
      <c r="MSJ316" s="8"/>
      <c r="MSK316" s="8"/>
      <c r="MSL316" s="8"/>
      <c r="MSM316" s="8"/>
      <c r="MSN316" s="8"/>
      <c r="MSO316" s="8"/>
      <c r="MSP316" s="8"/>
      <c r="MSQ316" s="8"/>
      <c r="MSR316" s="8"/>
      <c r="MSS316" s="8"/>
      <c r="MST316" s="8"/>
      <c r="MSU316" s="8"/>
      <c r="MSV316" s="8"/>
      <c r="MSW316" s="8"/>
      <c r="MSX316" s="8"/>
      <c r="MSY316" s="8"/>
      <c r="MSZ316" s="8"/>
      <c r="MTA316" s="8"/>
      <c r="MTB316" s="8"/>
      <c r="MTC316" s="8"/>
      <c r="MTD316" s="8"/>
      <c r="MTE316" s="8"/>
      <c r="MTF316" s="8"/>
      <c r="MTG316" s="8"/>
      <c r="MTH316" s="8"/>
      <c r="MTI316" s="8"/>
      <c r="MTJ316" s="8"/>
      <c r="MTK316" s="8"/>
      <c r="MTL316" s="8"/>
      <c r="MTM316" s="8"/>
      <c r="MTN316" s="8"/>
      <c r="MTO316" s="8"/>
      <c r="MTP316" s="8"/>
      <c r="MTQ316" s="8"/>
      <c r="MTR316" s="8"/>
      <c r="MTS316" s="8"/>
      <c r="MTT316" s="8"/>
      <c r="MTU316" s="8"/>
      <c r="MTV316" s="8"/>
      <c r="MTW316" s="8"/>
      <c r="MTX316" s="8"/>
      <c r="MTY316" s="8"/>
      <c r="MTZ316" s="8"/>
      <c r="MUA316" s="8"/>
      <c r="MUB316" s="8"/>
      <c r="MUC316" s="8"/>
      <c r="MUD316" s="8"/>
      <c r="MUE316" s="8"/>
      <c r="MUF316" s="8"/>
      <c r="MUG316" s="8"/>
      <c r="MUH316" s="8"/>
      <c r="MUI316" s="8"/>
      <c r="MUJ316" s="8"/>
      <c r="MUK316" s="8"/>
      <c r="MUL316" s="8"/>
      <c r="MUM316" s="8"/>
      <c r="MUN316" s="8"/>
      <c r="MUO316" s="8"/>
      <c r="MUP316" s="8"/>
      <c r="MUQ316" s="8"/>
      <c r="MUR316" s="8"/>
      <c r="MUS316" s="8"/>
      <c r="MUT316" s="8"/>
      <c r="MUU316" s="8"/>
      <c r="MUV316" s="8"/>
      <c r="MUW316" s="8"/>
      <c r="MUX316" s="8"/>
      <c r="MUY316" s="8"/>
      <c r="MUZ316" s="8"/>
      <c r="MVA316" s="8"/>
      <c r="MVB316" s="8"/>
      <c r="MVC316" s="8"/>
      <c r="MVD316" s="8"/>
      <c r="MVE316" s="8"/>
      <c r="MVF316" s="8"/>
      <c r="MVG316" s="8"/>
      <c r="MVH316" s="8"/>
      <c r="MVI316" s="8"/>
      <c r="MVJ316" s="8"/>
      <c r="MVK316" s="8"/>
      <c r="MVL316" s="8"/>
      <c r="MVM316" s="8"/>
      <c r="MVN316" s="8"/>
      <c r="MVO316" s="8"/>
      <c r="MVP316" s="8"/>
      <c r="MVQ316" s="8"/>
      <c r="MVR316" s="8"/>
      <c r="MVS316" s="8"/>
      <c r="MVT316" s="8"/>
      <c r="MVU316" s="8"/>
      <c r="MVV316" s="8"/>
      <c r="MVW316" s="8"/>
      <c r="MVX316" s="8"/>
      <c r="MVY316" s="8"/>
      <c r="MVZ316" s="8"/>
      <c r="MWA316" s="8"/>
      <c r="MWB316" s="8"/>
      <c r="MWC316" s="8"/>
      <c r="MWD316" s="8"/>
      <c r="MWE316" s="8"/>
      <c r="MWF316" s="8"/>
      <c r="MWG316" s="8"/>
      <c r="MWH316" s="8"/>
      <c r="MWI316" s="8"/>
      <c r="MWJ316" s="8"/>
      <c r="MWK316" s="8"/>
      <c r="MWL316" s="8"/>
      <c r="MWM316" s="8"/>
      <c r="MWN316" s="8"/>
      <c r="MWO316" s="8"/>
      <c r="MWP316" s="8"/>
      <c r="MWQ316" s="8"/>
      <c r="MWR316" s="8"/>
      <c r="MWS316" s="8"/>
      <c r="MWT316" s="8"/>
      <c r="MWU316" s="8"/>
      <c r="MWV316" s="8"/>
      <c r="MWW316" s="8"/>
      <c r="MWX316" s="8"/>
      <c r="MWY316" s="8"/>
      <c r="MWZ316" s="8"/>
      <c r="MXA316" s="8"/>
      <c r="MXB316" s="8"/>
      <c r="MXC316" s="8"/>
      <c r="MXD316" s="8"/>
      <c r="MXE316" s="8"/>
      <c r="MXF316" s="8"/>
      <c r="MXG316" s="8"/>
      <c r="MXH316" s="8"/>
      <c r="MXI316" s="8"/>
      <c r="MXJ316" s="8"/>
      <c r="MXK316" s="8"/>
      <c r="MXL316" s="8"/>
      <c r="MXM316" s="8"/>
      <c r="MXN316" s="8"/>
      <c r="MXO316" s="8"/>
      <c r="MXP316" s="8"/>
      <c r="MXQ316" s="8"/>
      <c r="MXR316" s="8"/>
      <c r="MXS316" s="8"/>
      <c r="MXT316" s="8"/>
      <c r="MXU316" s="8"/>
      <c r="MXV316" s="8"/>
      <c r="MXW316" s="8"/>
      <c r="MXX316" s="8"/>
      <c r="MXY316" s="8"/>
      <c r="MXZ316" s="8"/>
      <c r="MYA316" s="8"/>
      <c r="MYB316" s="8"/>
      <c r="MYC316" s="8"/>
      <c r="MYD316" s="8"/>
      <c r="MYE316" s="8"/>
      <c r="MYF316" s="8"/>
      <c r="MYG316" s="8"/>
      <c r="MYH316" s="8"/>
      <c r="MYI316" s="8"/>
      <c r="MYJ316" s="8"/>
      <c r="MYK316" s="8"/>
      <c r="MYL316" s="8"/>
      <c r="MYM316" s="8"/>
      <c r="MYN316" s="8"/>
      <c r="MYO316" s="8"/>
      <c r="MYP316" s="8"/>
      <c r="MYQ316" s="8"/>
      <c r="MYR316" s="8"/>
      <c r="MYS316" s="8"/>
      <c r="MYT316" s="8"/>
      <c r="MYU316" s="8"/>
      <c r="MYV316" s="8"/>
      <c r="MYW316" s="8"/>
      <c r="MYX316" s="8"/>
      <c r="MYY316" s="8"/>
      <c r="MYZ316" s="8"/>
      <c r="MZA316" s="8"/>
      <c r="MZB316" s="8"/>
      <c r="MZC316" s="8"/>
      <c r="MZD316" s="8"/>
      <c r="MZE316" s="8"/>
      <c r="MZF316" s="8"/>
      <c r="MZG316" s="8"/>
      <c r="MZH316" s="8"/>
      <c r="MZI316" s="8"/>
      <c r="MZJ316" s="8"/>
      <c r="MZK316" s="8"/>
      <c r="MZL316" s="8"/>
      <c r="MZM316" s="8"/>
      <c r="MZN316" s="8"/>
      <c r="MZO316" s="8"/>
      <c r="MZP316" s="8"/>
      <c r="MZQ316" s="8"/>
      <c r="MZR316" s="8"/>
      <c r="MZS316" s="8"/>
      <c r="MZT316" s="8"/>
      <c r="MZU316" s="8"/>
      <c r="MZV316" s="8"/>
      <c r="MZW316" s="8"/>
      <c r="MZX316" s="8"/>
      <c r="MZY316" s="8"/>
      <c r="MZZ316" s="8"/>
      <c r="NAA316" s="8"/>
      <c r="NAB316" s="8"/>
      <c r="NAC316" s="8"/>
      <c r="NAD316" s="8"/>
      <c r="NAE316" s="8"/>
      <c r="NAF316" s="8"/>
      <c r="NAG316" s="8"/>
      <c r="NAH316" s="8"/>
      <c r="NAI316" s="8"/>
      <c r="NAJ316" s="8"/>
      <c r="NAK316" s="8"/>
      <c r="NAL316" s="8"/>
      <c r="NAM316" s="8"/>
      <c r="NAN316" s="8"/>
      <c r="NAO316" s="8"/>
      <c r="NAP316" s="8"/>
      <c r="NAQ316" s="8"/>
      <c r="NAR316" s="8"/>
      <c r="NAS316" s="8"/>
      <c r="NAT316" s="8"/>
      <c r="NAU316" s="8"/>
      <c r="NAV316" s="8"/>
      <c r="NAW316" s="8"/>
      <c r="NAX316" s="8"/>
      <c r="NAY316" s="8"/>
      <c r="NAZ316" s="8"/>
      <c r="NBA316" s="8"/>
      <c r="NBB316" s="8"/>
      <c r="NBC316" s="8"/>
      <c r="NBD316" s="8"/>
      <c r="NBE316" s="8"/>
      <c r="NBF316" s="8"/>
      <c r="NBG316" s="8"/>
      <c r="NBH316" s="8"/>
      <c r="NBI316" s="8"/>
      <c r="NBJ316" s="8"/>
      <c r="NBK316" s="8"/>
      <c r="NBL316" s="8"/>
      <c r="NBM316" s="8"/>
      <c r="NBN316" s="8"/>
      <c r="NBO316" s="8"/>
      <c r="NBP316" s="8"/>
      <c r="NBQ316" s="8"/>
      <c r="NBR316" s="8"/>
      <c r="NBS316" s="8"/>
      <c r="NBT316" s="8"/>
      <c r="NBU316" s="8"/>
      <c r="NBV316" s="8"/>
      <c r="NBW316" s="8"/>
      <c r="NBX316" s="8"/>
      <c r="NBY316" s="8"/>
      <c r="NBZ316" s="8"/>
      <c r="NCA316" s="8"/>
      <c r="NCB316" s="8"/>
      <c r="NCC316" s="8"/>
      <c r="NCD316" s="8"/>
      <c r="NCE316" s="8"/>
      <c r="NCF316" s="8"/>
      <c r="NCG316" s="8"/>
      <c r="NCH316" s="8"/>
      <c r="NCI316" s="8"/>
      <c r="NCJ316" s="8"/>
      <c r="NCK316" s="8"/>
      <c r="NCL316" s="8"/>
      <c r="NCM316" s="8"/>
      <c r="NCN316" s="8"/>
      <c r="NCO316" s="8"/>
      <c r="NCP316" s="8"/>
      <c r="NCQ316" s="8"/>
      <c r="NCR316" s="8"/>
      <c r="NCS316" s="8"/>
      <c r="NCT316" s="8"/>
      <c r="NCU316" s="8"/>
      <c r="NCV316" s="8"/>
      <c r="NCW316" s="8"/>
      <c r="NCX316" s="8"/>
      <c r="NCY316" s="8"/>
      <c r="NCZ316" s="8"/>
      <c r="NDA316" s="8"/>
      <c r="NDB316" s="8"/>
      <c r="NDC316" s="8"/>
      <c r="NDD316" s="8"/>
      <c r="NDE316" s="8"/>
      <c r="NDF316" s="8"/>
      <c r="NDG316" s="8"/>
      <c r="NDH316" s="8"/>
      <c r="NDI316" s="8"/>
      <c r="NDJ316" s="8"/>
      <c r="NDK316" s="8"/>
      <c r="NDL316" s="8"/>
      <c r="NDM316" s="8"/>
      <c r="NDN316" s="8"/>
      <c r="NDO316" s="8"/>
      <c r="NDP316" s="8"/>
      <c r="NDQ316" s="8"/>
      <c r="NDR316" s="8"/>
      <c r="NDS316" s="8"/>
      <c r="NDT316" s="8"/>
      <c r="NDU316" s="8"/>
      <c r="NDV316" s="8"/>
      <c r="NDW316" s="8"/>
      <c r="NDX316" s="8"/>
      <c r="NDY316" s="8"/>
      <c r="NDZ316" s="8"/>
      <c r="NEA316" s="8"/>
      <c r="NEB316" s="8"/>
      <c r="NEC316" s="8"/>
      <c r="NED316" s="8"/>
      <c r="NEE316" s="8"/>
      <c r="NEF316" s="8"/>
      <c r="NEG316" s="8"/>
      <c r="NEH316" s="8"/>
      <c r="NEI316" s="8"/>
      <c r="NEJ316" s="8"/>
      <c r="NEK316" s="8"/>
      <c r="NEL316" s="8"/>
      <c r="NEM316" s="8"/>
      <c r="NEN316" s="8"/>
      <c r="NEO316" s="8"/>
      <c r="NEP316" s="8"/>
      <c r="NEQ316" s="8"/>
      <c r="NER316" s="8"/>
      <c r="NES316" s="8"/>
      <c r="NET316" s="8"/>
      <c r="NEU316" s="8"/>
      <c r="NEV316" s="8"/>
      <c r="NEW316" s="8"/>
      <c r="NEX316" s="8"/>
      <c r="NEY316" s="8"/>
      <c r="NEZ316" s="8"/>
      <c r="NFA316" s="8"/>
      <c r="NFB316" s="8"/>
      <c r="NFC316" s="8"/>
      <c r="NFD316" s="8"/>
      <c r="NFE316" s="8"/>
      <c r="NFF316" s="8"/>
      <c r="NFG316" s="8"/>
      <c r="NFH316" s="8"/>
      <c r="NFI316" s="8"/>
      <c r="NFJ316" s="8"/>
      <c r="NFK316" s="8"/>
      <c r="NFL316" s="8"/>
      <c r="NFM316" s="8"/>
      <c r="NFN316" s="8"/>
      <c r="NFO316" s="8"/>
      <c r="NFP316" s="8"/>
      <c r="NFQ316" s="8"/>
      <c r="NFR316" s="8"/>
      <c r="NFS316" s="8"/>
      <c r="NFT316" s="8"/>
      <c r="NFU316" s="8"/>
      <c r="NFV316" s="8"/>
      <c r="NFW316" s="8"/>
      <c r="NFX316" s="8"/>
      <c r="NFY316" s="8"/>
      <c r="NFZ316" s="8"/>
      <c r="NGA316" s="8"/>
      <c r="NGB316" s="8"/>
      <c r="NGC316" s="8"/>
      <c r="NGD316" s="8"/>
      <c r="NGE316" s="8"/>
      <c r="NGF316" s="8"/>
      <c r="NGG316" s="8"/>
      <c r="NGH316" s="8"/>
      <c r="NGI316" s="8"/>
      <c r="NGJ316" s="8"/>
      <c r="NGK316" s="8"/>
      <c r="NGL316" s="8"/>
      <c r="NGM316" s="8"/>
      <c r="NGN316" s="8"/>
      <c r="NGO316" s="8"/>
      <c r="NGP316" s="8"/>
      <c r="NGQ316" s="8"/>
      <c r="NGR316" s="8"/>
      <c r="NGS316" s="8"/>
      <c r="NGT316" s="8"/>
      <c r="NGU316" s="8"/>
      <c r="NGV316" s="8"/>
      <c r="NGW316" s="8"/>
      <c r="NGX316" s="8"/>
      <c r="NGY316" s="8"/>
      <c r="NGZ316" s="8"/>
      <c r="NHA316" s="8"/>
      <c r="NHB316" s="8"/>
      <c r="NHC316" s="8"/>
      <c r="NHD316" s="8"/>
      <c r="NHE316" s="8"/>
      <c r="NHF316" s="8"/>
      <c r="NHG316" s="8"/>
      <c r="NHH316" s="8"/>
      <c r="NHI316" s="8"/>
      <c r="NHJ316" s="8"/>
      <c r="NHK316" s="8"/>
      <c r="NHL316" s="8"/>
      <c r="NHM316" s="8"/>
      <c r="NHN316" s="8"/>
      <c r="NHO316" s="8"/>
      <c r="NHP316" s="8"/>
      <c r="NHQ316" s="8"/>
      <c r="NHR316" s="8"/>
      <c r="NHS316" s="8"/>
      <c r="NHT316" s="8"/>
      <c r="NHU316" s="8"/>
      <c r="NHV316" s="8"/>
      <c r="NHW316" s="8"/>
      <c r="NHX316" s="8"/>
      <c r="NHY316" s="8"/>
      <c r="NHZ316" s="8"/>
      <c r="NIA316" s="8"/>
      <c r="NIB316" s="8"/>
      <c r="NIC316" s="8"/>
      <c r="NID316" s="8"/>
      <c r="NIE316" s="8"/>
      <c r="NIF316" s="8"/>
      <c r="NIG316" s="8"/>
      <c r="NIH316" s="8"/>
      <c r="NII316" s="8"/>
      <c r="NIJ316" s="8"/>
      <c r="NIK316" s="8"/>
      <c r="NIL316" s="8"/>
      <c r="NIM316" s="8"/>
      <c r="NIN316" s="8"/>
      <c r="NIO316" s="8"/>
      <c r="NIP316" s="8"/>
      <c r="NIQ316" s="8"/>
      <c r="NIR316" s="8"/>
      <c r="NIS316" s="8"/>
      <c r="NIT316" s="8"/>
      <c r="NIU316" s="8"/>
      <c r="NIV316" s="8"/>
      <c r="NIW316" s="8"/>
      <c r="NIX316" s="8"/>
      <c r="NIY316" s="8"/>
      <c r="NIZ316" s="8"/>
      <c r="NJA316" s="8"/>
      <c r="NJB316" s="8"/>
      <c r="NJC316" s="8"/>
      <c r="NJD316" s="8"/>
      <c r="NJE316" s="8"/>
      <c r="NJF316" s="8"/>
      <c r="NJG316" s="8"/>
      <c r="NJH316" s="8"/>
      <c r="NJI316" s="8"/>
      <c r="NJJ316" s="8"/>
      <c r="NJK316" s="8"/>
      <c r="NJL316" s="8"/>
      <c r="NJM316" s="8"/>
      <c r="NJN316" s="8"/>
      <c r="NJO316" s="8"/>
      <c r="NJP316" s="8"/>
      <c r="NJQ316" s="8"/>
      <c r="NJR316" s="8"/>
      <c r="NJS316" s="8"/>
      <c r="NJT316" s="8"/>
      <c r="NJU316" s="8"/>
      <c r="NJV316" s="8"/>
      <c r="NJW316" s="8"/>
      <c r="NJX316" s="8"/>
      <c r="NJY316" s="8"/>
      <c r="NJZ316" s="8"/>
      <c r="NKA316" s="8"/>
      <c r="NKB316" s="8"/>
      <c r="NKC316" s="8"/>
      <c r="NKD316" s="8"/>
      <c r="NKE316" s="8"/>
      <c r="NKF316" s="8"/>
      <c r="NKG316" s="8"/>
      <c r="NKH316" s="8"/>
      <c r="NKI316" s="8"/>
      <c r="NKJ316" s="8"/>
      <c r="NKK316" s="8"/>
      <c r="NKL316" s="8"/>
      <c r="NKM316" s="8"/>
      <c r="NKN316" s="8"/>
      <c r="NKO316" s="8"/>
      <c r="NKP316" s="8"/>
      <c r="NKQ316" s="8"/>
      <c r="NKR316" s="8"/>
      <c r="NKS316" s="8"/>
      <c r="NKT316" s="8"/>
      <c r="NKU316" s="8"/>
      <c r="NKV316" s="8"/>
      <c r="NKW316" s="8"/>
      <c r="NKX316" s="8"/>
      <c r="NKY316" s="8"/>
      <c r="NKZ316" s="8"/>
      <c r="NLA316" s="8"/>
      <c r="NLB316" s="8"/>
      <c r="NLC316" s="8"/>
      <c r="NLD316" s="8"/>
      <c r="NLE316" s="8"/>
      <c r="NLF316" s="8"/>
      <c r="NLG316" s="8"/>
      <c r="NLH316" s="8"/>
      <c r="NLI316" s="8"/>
      <c r="NLJ316" s="8"/>
      <c r="NLK316" s="8"/>
      <c r="NLL316" s="8"/>
      <c r="NLM316" s="8"/>
      <c r="NLN316" s="8"/>
      <c r="NLO316" s="8"/>
      <c r="NLP316" s="8"/>
      <c r="NLQ316" s="8"/>
      <c r="NLR316" s="8"/>
      <c r="NLS316" s="8"/>
      <c r="NLT316" s="8"/>
      <c r="NLU316" s="8"/>
      <c r="NLV316" s="8"/>
      <c r="NLW316" s="8"/>
      <c r="NLX316" s="8"/>
      <c r="NLY316" s="8"/>
      <c r="NLZ316" s="8"/>
      <c r="NMA316" s="8"/>
      <c r="NMB316" s="8"/>
      <c r="NMC316" s="8"/>
      <c r="NMD316" s="8"/>
      <c r="NME316" s="8"/>
      <c r="NMF316" s="8"/>
      <c r="NMG316" s="8"/>
      <c r="NMH316" s="8"/>
      <c r="NMI316" s="8"/>
      <c r="NMJ316" s="8"/>
      <c r="NMK316" s="8"/>
      <c r="NML316" s="8"/>
      <c r="NMM316" s="8"/>
      <c r="NMN316" s="8"/>
      <c r="NMO316" s="8"/>
      <c r="NMP316" s="8"/>
      <c r="NMQ316" s="8"/>
      <c r="NMR316" s="8"/>
      <c r="NMS316" s="8"/>
      <c r="NMT316" s="8"/>
      <c r="NMU316" s="8"/>
      <c r="NMV316" s="8"/>
      <c r="NMW316" s="8"/>
      <c r="NMX316" s="8"/>
      <c r="NMY316" s="8"/>
      <c r="NMZ316" s="8"/>
      <c r="NNA316" s="8"/>
      <c r="NNB316" s="8"/>
      <c r="NNC316" s="8"/>
      <c r="NND316" s="8"/>
      <c r="NNE316" s="8"/>
      <c r="NNF316" s="8"/>
      <c r="NNG316" s="8"/>
      <c r="NNH316" s="8"/>
      <c r="NNI316" s="8"/>
      <c r="NNJ316" s="8"/>
      <c r="NNK316" s="8"/>
      <c r="NNL316" s="8"/>
      <c r="NNM316" s="8"/>
      <c r="NNN316" s="8"/>
      <c r="NNO316" s="8"/>
      <c r="NNP316" s="8"/>
      <c r="NNQ316" s="8"/>
      <c r="NNR316" s="8"/>
      <c r="NNS316" s="8"/>
      <c r="NNT316" s="8"/>
      <c r="NNU316" s="8"/>
      <c r="NNV316" s="8"/>
      <c r="NNW316" s="8"/>
      <c r="NNX316" s="8"/>
      <c r="NNY316" s="8"/>
      <c r="NNZ316" s="8"/>
      <c r="NOA316" s="8"/>
      <c r="NOB316" s="8"/>
      <c r="NOC316" s="8"/>
      <c r="NOD316" s="8"/>
      <c r="NOE316" s="8"/>
      <c r="NOF316" s="8"/>
      <c r="NOG316" s="8"/>
      <c r="NOH316" s="8"/>
      <c r="NOI316" s="8"/>
      <c r="NOJ316" s="8"/>
      <c r="NOK316" s="8"/>
      <c r="NOL316" s="8"/>
      <c r="NOM316" s="8"/>
      <c r="NON316" s="8"/>
      <c r="NOO316" s="8"/>
      <c r="NOP316" s="8"/>
      <c r="NOQ316" s="8"/>
      <c r="NOR316" s="8"/>
      <c r="NOS316" s="8"/>
      <c r="NOT316" s="8"/>
      <c r="NOU316" s="8"/>
      <c r="NOV316" s="8"/>
      <c r="NOW316" s="8"/>
      <c r="NOX316" s="8"/>
      <c r="NOY316" s="8"/>
      <c r="NOZ316" s="8"/>
      <c r="NPA316" s="8"/>
      <c r="NPB316" s="8"/>
      <c r="NPC316" s="8"/>
      <c r="NPD316" s="8"/>
      <c r="NPE316" s="8"/>
      <c r="NPF316" s="8"/>
      <c r="NPG316" s="8"/>
      <c r="NPH316" s="8"/>
      <c r="NPI316" s="8"/>
      <c r="NPJ316" s="8"/>
      <c r="NPK316" s="8"/>
      <c r="NPL316" s="8"/>
      <c r="NPM316" s="8"/>
      <c r="NPN316" s="8"/>
      <c r="NPO316" s="8"/>
      <c r="NPP316" s="8"/>
      <c r="NPQ316" s="8"/>
      <c r="NPR316" s="8"/>
      <c r="NPS316" s="8"/>
      <c r="NPT316" s="8"/>
      <c r="NPU316" s="8"/>
      <c r="NPV316" s="8"/>
      <c r="NPW316" s="8"/>
      <c r="NPX316" s="8"/>
      <c r="NPY316" s="8"/>
      <c r="NPZ316" s="8"/>
      <c r="NQA316" s="8"/>
      <c r="NQB316" s="8"/>
      <c r="NQC316" s="8"/>
      <c r="NQD316" s="8"/>
      <c r="NQE316" s="8"/>
      <c r="NQF316" s="8"/>
      <c r="NQG316" s="8"/>
      <c r="NQH316" s="8"/>
      <c r="NQI316" s="8"/>
      <c r="NQJ316" s="8"/>
      <c r="NQK316" s="8"/>
      <c r="NQL316" s="8"/>
      <c r="NQM316" s="8"/>
      <c r="NQN316" s="8"/>
      <c r="NQO316" s="8"/>
      <c r="NQP316" s="8"/>
      <c r="NQQ316" s="8"/>
      <c r="NQR316" s="8"/>
      <c r="NQS316" s="8"/>
      <c r="NQT316" s="8"/>
      <c r="NQU316" s="8"/>
      <c r="NQV316" s="8"/>
      <c r="NQW316" s="8"/>
      <c r="NQX316" s="8"/>
      <c r="NQY316" s="8"/>
      <c r="NQZ316" s="8"/>
      <c r="NRA316" s="8"/>
      <c r="NRB316" s="8"/>
      <c r="NRC316" s="8"/>
      <c r="NRD316" s="8"/>
      <c r="NRE316" s="8"/>
      <c r="NRF316" s="8"/>
      <c r="NRG316" s="8"/>
      <c r="NRH316" s="8"/>
      <c r="NRI316" s="8"/>
      <c r="NRJ316" s="8"/>
      <c r="NRK316" s="8"/>
      <c r="NRL316" s="8"/>
      <c r="NRM316" s="8"/>
      <c r="NRN316" s="8"/>
      <c r="NRO316" s="8"/>
      <c r="NRP316" s="8"/>
      <c r="NRQ316" s="8"/>
      <c r="NRR316" s="8"/>
      <c r="NRS316" s="8"/>
      <c r="NRT316" s="8"/>
      <c r="NRU316" s="8"/>
      <c r="NRV316" s="8"/>
      <c r="NRW316" s="8"/>
      <c r="NRX316" s="8"/>
      <c r="NRY316" s="8"/>
      <c r="NRZ316" s="8"/>
      <c r="NSA316" s="8"/>
      <c r="NSB316" s="8"/>
      <c r="NSC316" s="8"/>
      <c r="NSD316" s="8"/>
      <c r="NSE316" s="8"/>
      <c r="NSF316" s="8"/>
      <c r="NSG316" s="8"/>
      <c r="NSH316" s="8"/>
      <c r="NSI316" s="8"/>
      <c r="NSJ316" s="8"/>
      <c r="NSK316" s="8"/>
      <c r="NSL316" s="8"/>
      <c r="NSM316" s="8"/>
      <c r="NSN316" s="8"/>
      <c r="NSO316" s="8"/>
      <c r="NSP316" s="8"/>
      <c r="NSQ316" s="8"/>
      <c r="NSR316" s="8"/>
      <c r="NSS316" s="8"/>
      <c r="NST316" s="8"/>
      <c r="NSU316" s="8"/>
      <c r="NSV316" s="8"/>
      <c r="NSW316" s="8"/>
      <c r="NSX316" s="8"/>
      <c r="NSY316" s="8"/>
      <c r="NSZ316" s="8"/>
      <c r="NTA316" s="8"/>
      <c r="NTB316" s="8"/>
      <c r="NTC316" s="8"/>
      <c r="NTD316" s="8"/>
      <c r="NTE316" s="8"/>
      <c r="NTF316" s="8"/>
      <c r="NTG316" s="8"/>
      <c r="NTH316" s="8"/>
      <c r="NTI316" s="8"/>
      <c r="NTJ316" s="8"/>
      <c r="NTK316" s="8"/>
      <c r="NTL316" s="8"/>
      <c r="NTM316" s="8"/>
      <c r="NTN316" s="8"/>
      <c r="NTO316" s="8"/>
      <c r="NTP316" s="8"/>
      <c r="NTQ316" s="8"/>
      <c r="NTR316" s="8"/>
      <c r="NTS316" s="8"/>
      <c r="NTT316" s="8"/>
      <c r="NTU316" s="8"/>
      <c r="NTV316" s="8"/>
      <c r="NTW316" s="8"/>
      <c r="NTX316" s="8"/>
      <c r="NTY316" s="8"/>
      <c r="NTZ316" s="8"/>
      <c r="NUA316" s="8"/>
      <c r="NUB316" s="8"/>
      <c r="NUC316" s="8"/>
      <c r="NUD316" s="8"/>
      <c r="NUE316" s="8"/>
      <c r="NUF316" s="8"/>
      <c r="NUG316" s="8"/>
      <c r="NUH316" s="8"/>
      <c r="NUI316" s="8"/>
      <c r="NUJ316" s="8"/>
      <c r="NUK316" s="8"/>
      <c r="NUL316" s="8"/>
      <c r="NUM316" s="8"/>
      <c r="NUN316" s="8"/>
      <c r="NUO316" s="8"/>
      <c r="NUP316" s="8"/>
      <c r="NUQ316" s="8"/>
      <c r="NUR316" s="8"/>
      <c r="NUS316" s="8"/>
      <c r="NUT316" s="8"/>
      <c r="NUU316" s="8"/>
      <c r="NUV316" s="8"/>
      <c r="NUW316" s="8"/>
      <c r="NUX316" s="8"/>
      <c r="NUY316" s="8"/>
      <c r="NUZ316" s="8"/>
      <c r="NVA316" s="8"/>
      <c r="NVB316" s="8"/>
      <c r="NVC316" s="8"/>
      <c r="NVD316" s="8"/>
      <c r="NVE316" s="8"/>
      <c r="NVF316" s="8"/>
      <c r="NVG316" s="8"/>
      <c r="NVH316" s="8"/>
      <c r="NVI316" s="8"/>
      <c r="NVJ316" s="8"/>
      <c r="NVK316" s="8"/>
      <c r="NVL316" s="8"/>
      <c r="NVM316" s="8"/>
      <c r="NVN316" s="8"/>
      <c r="NVO316" s="8"/>
      <c r="NVP316" s="8"/>
      <c r="NVQ316" s="8"/>
      <c r="NVR316" s="8"/>
      <c r="NVS316" s="8"/>
      <c r="NVT316" s="8"/>
      <c r="NVU316" s="8"/>
      <c r="NVV316" s="8"/>
      <c r="NVW316" s="8"/>
      <c r="NVX316" s="8"/>
      <c r="NVY316" s="8"/>
      <c r="NVZ316" s="8"/>
      <c r="NWA316" s="8"/>
      <c r="NWB316" s="8"/>
      <c r="NWC316" s="8"/>
      <c r="NWD316" s="8"/>
      <c r="NWE316" s="8"/>
      <c r="NWF316" s="8"/>
      <c r="NWG316" s="8"/>
      <c r="NWH316" s="8"/>
      <c r="NWI316" s="8"/>
      <c r="NWJ316" s="8"/>
      <c r="NWK316" s="8"/>
      <c r="NWL316" s="8"/>
      <c r="NWM316" s="8"/>
      <c r="NWN316" s="8"/>
      <c r="NWO316" s="8"/>
      <c r="NWP316" s="8"/>
      <c r="NWQ316" s="8"/>
      <c r="NWR316" s="8"/>
      <c r="NWS316" s="8"/>
      <c r="NWT316" s="8"/>
      <c r="NWU316" s="8"/>
      <c r="NWV316" s="8"/>
      <c r="NWW316" s="8"/>
      <c r="NWX316" s="8"/>
      <c r="NWY316" s="8"/>
      <c r="NWZ316" s="8"/>
      <c r="NXA316" s="8"/>
      <c r="NXB316" s="8"/>
      <c r="NXC316" s="8"/>
      <c r="NXD316" s="8"/>
      <c r="NXE316" s="8"/>
      <c r="NXF316" s="8"/>
      <c r="NXG316" s="8"/>
      <c r="NXH316" s="8"/>
      <c r="NXI316" s="8"/>
      <c r="NXJ316" s="8"/>
      <c r="NXK316" s="8"/>
      <c r="NXL316" s="8"/>
      <c r="NXM316" s="8"/>
      <c r="NXN316" s="8"/>
      <c r="NXO316" s="8"/>
      <c r="NXP316" s="8"/>
      <c r="NXQ316" s="8"/>
      <c r="NXR316" s="8"/>
      <c r="NXS316" s="8"/>
      <c r="NXT316" s="8"/>
      <c r="NXU316" s="8"/>
      <c r="NXV316" s="8"/>
      <c r="NXW316" s="8"/>
      <c r="NXX316" s="8"/>
      <c r="NXY316" s="8"/>
      <c r="NXZ316" s="8"/>
      <c r="NYA316" s="8"/>
      <c r="NYB316" s="8"/>
      <c r="NYC316" s="8"/>
      <c r="NYD316" s="8"/>
      <c r="NYE316" s="8"/>
      <c r="NYF316" s="8"/>
      <c r="NYG316" s="8"/>
      <c r="NYH316" s="8"/>
      <c r="NYI316" s="8"/>
      <c r="NYJ316" s="8"/>
      <c r="NYK316" s="8"/>
      <c r="NYL316" s="8"/>
      <c r="NYM316" s="8"/>
      <c r="NYN316" s="8"/>
      <c r="NYO316" s="8"/>
      <c r="NYP316" s="8"/>
      <c r="NYQ316" s="8"/>
      <c r="NYR316" s="8"/>
      <c r="NYS316" s="8"/>
      <c r="NYT316" s="8"/>
      <c r="NYU316" s="8"/>
      <c r="NYV316" s="8"/>
      <c r="NYW316" s="8"/>
      <c r="NYX316" s="8"/>
      <c r="NYY316" s="8"/>
      <c r="NYZ316" s="8"/>
      <c r="NZA316" s="8"/>
      <c r="NZB316" s="8"/>
      <c r="NZC316" s="8"/>
      <c r="NZD316" s="8"/>
      <c r="NZE316" s="8"/>
      <c r="NZF316" s="8"/>
      <c r="NZG316" s="8"/>
      <c r="NZH316" s="8"/>
      <c r="NZI316" s="8"/>
      <c r="NZJ316" s="8"/>
      <c r="NZK316" s="8"/>
      <c r="NZL316" s="8"/>
      <c r="NZM316" s="8"/>
      <c r="NZN316" s="8"/>
      <c r="NZO316" s="8"/>
      <c r="NZP316" s="8"/>
      <c r="NZQ316" s="8"/>
      <c r="NZR316" s="8"/>
      <c r="NZS316" s="8"/>
      <c r="NZT316" s="8"/>
      <c r="NZU316" s="8"/>
      <c r="NZV316" s="8"/>
      <c r="NZW316" s="8"/>
      <c r="NZX316" s="8"/>
      <c r="NZY316" s="8"/>
      <c r="NZZ316" s="8"/>
      <c r="OAA316" s="8"/>
      <c r="OAB316" s="8"/>
      <c r="OAC316" s="8"/>
      <c r="OAD316" s="8"/>
      <c r="OAE316" s="8"/>
      <c r="OAF316" s="8"/>
      <c r="OAG316" s="8"/>
      <c r="OAH316" s="8"/>
      <c r="OAI316" s="8"/>
      <c r="OAJ316" s="8"/>
      <c r="OAK316" s="8"/>
      <c r="OAL316" s="8"/>
      <c r="OAM316" s="8"/>
      <c r="OAN316" s="8"/>
      <c r="OAO316" s="8"/>
      <c r="OAP316" s="8"/>
      <c r="OAQ316" s="8"/>
      <c r="OAR316" s="8"/>
      <c r="OAS316" s="8"/>
      <c r="OAT316" s="8"/>
      <c r="OAU316" s="8"/>
      <c r="OAV316" s="8"/>
      <c r="OAW316" s="8"/>
      <c r="OAX316" s="8"/>
      <c r="OAY316" s="8"/>
      <c r="OAZ316" s="8"/>
      <c r="OBA316" s="8"/>
      <c r="OBB316" s="8"/>
      <c r="OBC316" s="8"/>
      <c r="OBD316" s="8"/>
      <c r="OBE316" s="8"/>
      <c r="OBF316" s="8"/>
      <c r="OBG316" s="8"/>
      <c r="OBH316" s="8"/>
      <c r="OBI316" s="8"/>
      <c r="OBJ316" s="8"/>
      <c r="OBK316" s="8"/>
      <c r="OBL316" s="8"/>
      <c r="OBM316" s="8"/>
      <c r="OBN316" s="8"/>
      <c r="OBO316" s="8"/>
      <c r="OBP316" s="8"/>
      <c r="OBQ316" s="8"/>
      <c r="OBR316" s="8"/>
      <c r="OBS316" s="8"/>
      <c r="OBT316" s="8"/>
      <c r="OBU316" s="8"/>
      <c r="OBV316" s="8"/>
      <c r="OBW316" s="8"/>
      <c r="OBX316" s="8"/>
      <c r="OBY316" s="8"/>
      <c r="OBZ316" s="8"/>
      <c r="OCA316" s="8"/>
      <c r="OCB316" s="8"/>
      <c r="OCC316" s="8"/>
      <c r="OCD316" s="8"/>
      <c r="OCE316" s="8"/>
      <c r="OCF316" s="8"/>
      <c r="OCG316" s="8"/>
      <c r="OCH316" s="8"/>
      <c r="OCI316" s="8"/>
      <c r="OCJ316" s="8"/>
      <c r="OCK316" s="8"/>
      <c r="OCL316" s="8"/>
      <c r="OCM316" s="8"/>
      <c r="OCN316" s="8"/>
      <c r="OCO316" s="8"/>
      <c r="OCP316" s="8"/>
      <c r="OCQ316" s="8"/>
      <c r="OCR316" s="8"/>
      <c r="OCS316" s="8"/>
      <c r="OCT316" s="8"/>
      <c r="OCU316" s="8"/>
      <c r="OCV316" s="8"/>
      <c r="OCW316" s="8"/>
      <c r="OCX316" s="8"/>
      <c r="OCY316" s="8"/>
      <c r="OCZ316" s="8"/>
      <c r="ODA316" s="8"/>
      <c r="ODB316" s="8"/>
      <c r="ODC316" s="8"/>
      <c r="ODD316" s="8"/>
      <c r="ODE316" s="8"/>
      <c r="ODF316" s="8"/>
      <c r="ODG316" s="8"/>
      <c r="ODH316" s="8"/>
      <c r="ODI316" s="8"/>
      <c r="ODJ316" s="8"/>
      <c r="ODK316" s="8"/>
      <c r="ODL316" s="8"/>
      <c r="ODM316" s="8"/>
      <c r="ODN316" s="8"/>
      <c r="ODO316" s="8"/>
      <c r="ODP316" s="8"/>
      <c r="ODQ316" s="8"/>
      <c r="ODR316" s="8"/>
      <c r="ODS316" s="8"/>
      <c r="ODT316" s="8"/>
      <c r="ODU316" s="8"/>
      <c r="ODV316" s="8"/>
      <c r="ODW316" s="8"/>
      <c r="ODX316" s="8"/>
      <c r="ODY316" s="8"/>
      <c r="ODZ316" s="8"/>
      <c r="OEA316" s="8"/>
      <c r="OEB316" s="8"/>
      <c r="OEC316" s="8"/>
      <c r="OED316" s="8"/>
      <c r="OEE316" s="8"/>
      <c r="OEF316" s="8"/>
      <c r="OEG316" s="8"/>
      <c r="OEH316" s="8"/>
      <c r="OEI316" s="8"/>
      <c r="OEJ316" s="8"/>
      <c r="OEK316" s="8"/>
      <c r="OEL316" s="8"/>
      <c r="OEM316" s="8"/>
      <c r="OEN316" s="8"/>
      <c r="OEO316" s="8"/>
      <c r="OEP316" s="8"/>
      <c r="OEQ316" s="8"/>
      <c r="OER316" s="8"/>
      <c r="OES316" s="8"/>
      <c r="OET316" s="8"/>
      <c r="OEU316" s="8"/>
      <c r="OEV316" s="8"/>
      <c r="OEW316" s="8"/>
      <c r="OEX316" s="8"/>
      <c r="OEY316" s="8"/>
      <c r="OEZ316" s="8"/>
      <c r="OFA316" s="8"/>
      <c r="OFB316" s="8"/>
      <c r="OFC316" s="8"/>
      <c r="OFD316" s="8"/>
      <c r="OFE316" s="8"/>
      <c r="OFF316" s="8"/>
      <c r="OFG316" s="8"/>
      <c r="OFH316" s="8"/>
      <c r="OFI316" s="8"/>
      <c r="OFJ316" s="8"/>
      <c r="OFK316" s="8"/>
      <c r="OFL316" s="8"/>
      <c r="OFM316" s="8"/>
      <c r="OFN316" s="8"/>
      <c r="OFO316" s="8"/>
      <c r="OFP316" s="8"/>
      <c r="OFQ316" s="8"/>
      <c r="OFR316" s="8"/>
      <c r="OFS316" s="8"/>
      <c r="OFT316" s="8"/>
      <c r="OFU316" s="8"/>
      <c r="OFV316" s="8"/>
      <c r="OFW316" s="8"/>
      <c r="OFX316" s="8"/>
      <c r="OFY316" s="8"/>
      <c r="OFZ316" s="8"/>
      <c r="OGA316" s="8"/>
      <c r="OGB316" s="8"/>
      <c r="OGC316" s="8"/>
      <c r="OGD316" s="8"/>
      <c r="OGE316" s="8"/>
      <c r="OGF316" s="8"/>
      <c r="OGG316" s="8"/>
      <c r="OGH316" s="8"/>
      <c r="OGI316" s="8"/>
      <c r="OGJ316" s="8"/>
      <c r="OGK316" s="8"/>
      <c r="OGL316" s="8"/>
      <c r="OGM316" s="8"/>
      <c r="OGN316" s="8"/>
      <c r="OGO316" s="8"/>
      <c r="OGP316" s="8"/>
      <c r="OGQ316" s="8"/>
      <c r="OGR316" s="8"/>
      <c r="OGS316" s="8"/>
      <c r="OGT316" s="8"/>
      <c r="OGU316" s="8"/>
      <c r="OGV316" s="8"/>
      <c r="OGW316" s="8"/>
      <c r="OGX316" s="8"/>
      <c r="OGY316" s="8"/>
      <c r="OGZ316" s="8"/>
      <c r="OHA316" s="8"/>
      <c r="OHB316" s="8"/>
      <c r="OHC316" s="8"/>
      <c r="OHD316" s="8"/>
      <c r="OHE316" s="8"/>
      <c r="OHF316" s="8"/>
      <c r="OHG316" s="8"/>
      <c r="OHH316" s="8"/>
      <c r="OHI316" s="8"/>
      <c r="OHJ316" s="8"/>
      <c r="OHK316" s="8"/>
      <c r="OHL316" s="8"/>
      <c r="OHM316" s="8"/>
      <c r="OHN316" s="8"/>
      <c r="OHO316" s="8"/>
      <c r="OHP316" s="8"/>
      <c r="OHQ316" s="8"/>
      <c r="OHR316" s="8"/>
      <c r="OHS316" s="8"/>
      <c r="OHT316" s="8"/>
      <c r="OHU316" s="8"/>
      <c r="OHV316" s="8"/>
      <c r="OHW316" s="8"/>
      <c r="OHX316" s="8"/>
      <c r="OHY316" s="8"/>
      <c r="OHZ316" s="8"/>
      <c r="OIA316" s="8"/>
      <c r="OIB316" s="8"/>
      <c r="OIC316" s="8"/>
      <c r="OID316" s="8"/>
      <c r="OIE316" s="8"/>
      <c r="OIF316" s="8"/>
      <c r="OIG316" s="8"/>
      <c r="OIH316" s="8"/>
      <c r="OII316" s="8"/>
      <c r="OIJ316" s="8"/>
      <c r="OIK316" s="8"/>
      <c r="OIL316" s="8"/>
      <c r="OIM316" s="8"/>
      <c r="OIN316" s="8"/>
      <c r="OIO316" s="8"/>
      <c r="OIP316" s="8"/>
      <c r="OIQ316" s="8"/>
      <c r="OIR316" s="8"/>
      <c r="OIS316" s="8"/>
      <c r="OIT316" s="8"/>
      <c r="OIU316" s="8"/>
      <c r="OIV316" s="8"/>
      <c r="OIW316" s="8"/>
      <c r="OIX316" s="8"/>
      <c r="OIY316" s="8"/>
      <c r="OIZ316" s="8"/>
      <c r="OJA316" s="8"/>
      <c r="OJB316" s="8"/>
      <c r="OJC316" s="8"/>
      <c r="OJD316" s="8"/>
      <c r="OJE316" s="8"/>
      <c r="OJF316" s="8"/>
      <c r="OJG316" s="8"/>
      <c r="OJH316" s="8"/>
      <c r="OJI316" s="8"/>
      <c r="OJJ316" s="8"/>
      <c r="OJK316" s="8"/>
      <c r="OJL316" s="8"/>
      <c r="OJM316" s="8"/>
      <c r="OJN316" s="8"/>
      <c r="OJO316" s="8"/>
      <c r="OJP316" s="8"/>
      <c r="OJQ316" s="8"/>
      <c r="OJR316" s="8"/>
      <c r="OJS316" s="8"/>
      <c r="OJT316" s="8"/>
      <c r="OJU316" s="8"/>
      <c r="OJV316" s="8"/>
      <c r="OJW316" s="8"/>
      <c r="OJX316" s="8"/>
      <c r="OJY316" s="8"/>
      <c r="OJZ316" s="8"/>
      <c r="OKA316" s="8"/>
      <c r="OKB316" s="8"/>
      <c r="OKC316" s="8"/>
      <c r="OKD316" s="8"/>
      <c r="OKE316" s="8"/>
      <c r="OKF316" s="8"/>
      <c r="OKG316" s="8"/>
      <c r="OKH316" s="8"/>
      <c r="OKI316" s="8"/>
      <c r="OKJ316" s="8"/>
      <c r="OKK316" s="8"/>
      <c r="OKL316" s="8"/>
      <c r="OKM316" s="8"/>
      <c r="OKN316" s="8"/>
      <c r="OKO316" s="8"/>
      <c r="OKP316" s="8"/>
      <c r="OKQ316" s="8"/>
      <c r="OKR316" s="8"/>
      <c r="OKS316" s="8"/>
      <c r="OKT316" s="8"/>
      <c r="OKU316" s="8"/>
      <c r="OKV316" s="8"/>
      <c r="OKW316" s="8"/>
      <c r="OKX316" s="8"/>
      <c r="OKY316" s="8"/>
      <c r="OKZ316" s="8"/>
      <c r="OLA316" s="8"/>
      <c r="OLB316" s="8"/>
      <c r="OLC316" s="8"/>
      <c r="OLD316" s="8"/>
      <c r="OLE316" s="8"/>
      <c r="OLF316" s="8"/>
      <c r="OLG316" s="8"/>
      <c r="OLH316" s="8"/>
      <c r="OLI316" s="8"/>
      <c r="OLJ316" s="8"/>
      <c r="OLK316" s="8"/>
      <c r="OLL316" s="8"/>
      <c r="OLM316" s="8"/>
      <c r="OLN316" s="8"/>
      <c r="OLO316" s="8"/>
      <c r="OLP316" s="8"/>
      <c r="OLQ316" s="8"/>
      <c r="OLR316" s="8"/>
      <c r="OLS316" s="8"/>
      <c r="OLT316" s="8"/>
      <c r="OLU316" s="8"/>
      <c r="OLV316" s="8"/>
      <c r="OLW316" s="8"/>
      <c r="OLX316" s="8"/>
      <c r="OLY316" s="8"/>
      <c r="OLZ316" s="8"/>
      <c r="OMA316" s="8"/>
      <c r="OMB316" s="8"/>
      <c r="OMC316" s="8"/>
      <c r="OMD316" s="8"/>
      <c r="OME316" s="8"/>
      <c r="OMF316" s="8"/>
      <c r="OMG316" s="8"/>
      <c r="OMH316" s="8"/>
      <c r="OMI316" s="8"/>
      <c r="OMJ316" s="8"/>
      <c r="OMK316" s="8"/>
      <c r="OML316" s="8"/>
      <c r="OMM316" s="8"/>
      <c r="OMN316" s="8"/>
      <c r="OMO316" s="8"/>
      <c r="OMP316" s="8"/>
      <c r="OMQ316" s="8"/>
      <c r="OMR316" s="8"/>
      <c r="OMS316" s="8"/>
      <c r="OMT316" s="8"/>
      <c r="OMU316" s="8"/>
      <c r="OMV316" s="8"/>
      <c r="OMW316" s="8"/>
      <c r="OMX316" s="8"/>
      <c r="OMY316" s="8"/>
      <c r="OMZ316" s="8"/>
      <c r="ONA316" s="8"/>
      <c r="ONB316" s="8"/>
      <c r="ONC316" s="8"/>
      <c r="OND316" s="8"/>
      <c r="ONE316" s="8"/>
      <c r="ONF316" s="8"/>
      <c r="ONG316" s="8"/>
      <c r="ONH316" s="8"/>
      <c r="ONI316" s="8"/>
      <c r="ONJ316" s="8"/>
      <c r="ONK316" s="8"/>
      <c r="ONL316" s="8"/>
      <c r="ONM316" s="8"/>
      <c r="ONN316" s="8"/>
      <c r="ONO316" s="8"/>
      <c r="ONP316" s="8"/>
      <c r="ONQ316" s="8"/>
      <c r="ONR316" s="8"/>
      <c r="ONS316" s="8"/>
      <c r="ONT316" s="8"/>
      <c r="ONU316" s="8"/>
      <c r="ONV316" s="8"/>
      <c r="ONW316" s="8"/>
      <c r="ONX316" s="8"/>
      <c r="ONY316" s="8"/>
      <c r="ONZ316" s="8"/>
      <c r="OOA316" s="8"/>
      <c r="OOB316" s="8"/>
      <c r="OOC316" s="8"/>
      <c r="OOD316" s="8"/>
      <c r="OOE316" s="8"/>
      <c r="OOF316" s="8"/>
      <c r="OOG316" s="8"/>
      <c r="OOH316" s="8"/>
      <c r="OOI316" s="8"/>
      <c r="OOJ316" s="8"/>
      <c r="OOK316" s="8"/>
      <c r="OOL316" s="8"/>
      <c r="OOM316" s="8"/>
      <c r="OON316" s="8"/>
      <c r="OOO316" s="8"/>
      <c r="OOP316" s="8"/>
      <c r="OOQ316" s="8"/>
      <c r="OOR316" s="8"/>
      <c r="OOS316" s="8"/>
      <c r="OOT316" s="8"/>
      <c r="OOU316" s="8"/>
      <c r="OOV316" s="8"/>
      <c r="OOW316" s="8"/>
      <c r="OOX316" s="8"/>
      <c r="OOY316" s="8"/>
      <c r="OOZ316" s="8"/>
      <c r="OPA316" s="8"/>
      <c r="OPB316" s="8"/>
      <c r="OPC316" s="8"/>
      <c r="OPD316" s="8"/>
      <c r="OPE316" s="8"/>
      <c r="OPF316" s="8"/>
      <c r="OPG316" s="8"/>
      <c r="OPH316" s="8"/>
      <c r="OPI316" s="8"/>
      <c r="OPJ316" s="8"/>
      <c r="OPK316" s="8"/>
      <c r="OPL316" s="8"/>
      <c r="OPM316" s="8"/>
      <c r="OPN316" s="8"/>
      <c r="OPO316" s="8"/>
      <c r="OPP316" s="8"/>
      <c r="OPQ316" s="8"/>
      <c r="OPR316" s="8"/>
      <c r="OPS316" s="8"/>
      <c r="OPT316" s="8"/>
      <c r="OPU316" s="8"/>
      <c r="OPV316" s="8"/>
      <c r="OPW316" s="8"/>
      <c r="OPX316" s="8"/>
      <c r="OPY316" s="8"/>
      <c r="OPZ316" s="8"/>
      <c r="OQA316" s="8"/>
      <c r="OQB316" s="8"/>
      <c r="OQC316" s="8"/>
      <c r="OQD316" s="8"/>
      <c r="OQE316" s="8"/>
      <c r="OQF316" s="8"/>
      <c r="OQG316" s="8"/>
      <c r="OQH316" s="8"/>
      <c r="OQI316" s="8"/>
      <c r="OQJ316" s="8"/>
      <c r="OQK316" s="8"/>
      <c r="OQL316" s="8"/>
      <c r="OQM316" s="8"/>
      <c r="OQN316" s="8"/>
      <c r="OQO316" s="8"/>
      <c r="OQP316" s="8"/>
      <c r="OQQ316" s="8"/>
      <c r="OQR316" s="8"/>
      <c r="OQS316" s="8"/>
      <c r="OQT316" s="8"/>
      <c r="OQU316" s="8"/>
      <c r="OQV316" s="8"/>
      <c r="OQW316" s="8"/>
      <c r="OQX316" s="8"/>
      <c r="OQY316" s="8"/>
      <c r="OQZ316" s="8"/>
      <c r="ORA316" s="8"/>
      <c r="ORB316" s="8"/>
      <c r="ORC316" s="8"/>
      <c r="ORD316" s="8"/>
      <c r="ORE316" s="8"/>
      <c r="ORF316" s="8"/>
      <c r="ORG316" s="8"/>
      <c r="ORH316" s="8"/>
      <c r="ORI316" s="8"/>
      <c r="ORJ316" s="8"/>
      <c r="ORK316" s="8"/>
      <c r="ORL316" s="8"/>
      <c r="ORM316" s="8"/>
      <c r="ORN316" s="8"/>
      <c r="ORO316" s="8"/>
      <c r="ORP316" s="8"/>
      <c r="ORQ316" s="8"/>
      <c r="ORR316" s="8"/>
      <c r="ORS316" s="8"/>
      <c r="ORT316" s="8"/>
      <c r="ORU316" s="8"/>
      <c r="ORV316" s="8"/>
      <c r="ORW316" s="8"/>
      <c r="ORX316" s="8"/>
      <c r="ORY316" s="8"/>
      <c r="ORZ316" s="8"/>
      <c r="OSA316" s="8"/>
      <c r="OSB316" s="8"/>
      <c r="OSC316" s="8"/>
      <c r="OSD316" s="8"/>
      <c r="OSE316" s="8"/>
      <c r="OSF316" s="8"/>
      <c r="OSG316" s="8"/>
      <c r="OSH316" s="8"/>
      <c r="OSI316" s="8"/>
      <c r="OSJ316" s="8"/>
      <c r="OSK316" s="8"/>
      <c r="OSL316" s="8"/>
      <c r="OSM316" s="8"/>
      <c r="OSN316" s="8"/>
      <c r="OSO316" s="8"/>
      <c r="OSP316" s="8"/>
      <c r="OSQ316" s="8"/>
      <c r="OSR316" s="8"/>
      <c r="OSS316" s="8"/>
      <c r="OST316" s="8"/>
      <c r="OSU316" s="8"/>
      <c r="OSV316" s="8"/>
      <c r="OSW316" s="8"/>
      <c r="OSX316" s="8"/>
      <c r="OSY316" s="8"/>
      <c r="OSZ316" s="8"/>
      <c r="OTA316" s="8"/>
      <c r="OTB316" s="8"/>
      <c r="OTC316" s="8"/>
      <c r="OTD316" s="8"/>
      <c r="OTE316" s="8"/>
      <c r="OTF316" s="8"/>
      <c r="OTG316" s="8"/>
      <c r="OTH316" s="8"/>
      <c r="OTI316" s="8"/>
      <c r="OTJ316" s="8"/>
      <c r="OTK316" s="8"/>
      <c r="OTL316" s="8"/>
      <c r="OTM316" s="8"/>
      <c r="OTN316" s="8"/>
      <c r="OTO316" s="8"/>
      <c r="OTP316" s="8"/>
      <c r="OTQ316" s="8"/>
      <c r="OTR316" s="8"/>
      <c r="OTS316" s="8"/>
      <c r="OTT316" s="8"/>
      <c r="OTU316" s="8"/>
      <c r="OTV316" s="8"/>
      <c r="OTW316" s="8"/>
      <c r="OTX316" s="8"/>
      <c r="OTY316" s="8"/>
      <c r="OTZ316" s="8"/>
      <c r="OUA316" s="8"/>
      <c r="OUB316" s="8"/>
      <c r="OUC316" s="8"/>
      <c r="OUD316" s="8"/>
      <c r="OUE316" s="8"/>
      <c r="OUF316" s="8"/>
      <c r="OUG316" s="8"/>
      <c r="OUH316" s="8"/>
      <c r="OUI316" s="8"/>
      <c r="OUJ316" s="8"/>
      <c r="OUK316" s="8"/>
      <c r="OUL316" s="8"/>
      <c r="OUM316" s="8"/>
      <c r="OUN316" s="8"/>
      <c r="OUO316" s="8"/>
      <c r="OUP316" s="8"/>
      <c r="OUQ316" s="8"/>
      <c r="OUR316" s="8"/>
      <c r="OUS316" s="8"/>
      <c r="OUT316" s="8"/>
      <c r="OUU316" s="8"/>
      <c r="OUV316" s="8"/>
      <c r="OUW316" s="8"/>
      <c r="OUX316" s="8"/>
      <c r="OUY316" s="8"/>
      <c r="OUZ316" s="8"/>
      <c r="OVA316" s="8"/>
      <c r="OVB316" s="8"/>
      <c r="OVC316" s="8"/>
      <c r="OVD316" s="8"/>
      <c r="OVE316" s="8"/>
      <c r="OVF316" s="8"/>
      <c r="OVG316" s="8"/>
      <c r="OVH316" s="8"/>
      <c r="OVI316" s="8"/>
      <c r="OVJ316" s="8"/>
      <c r="OVK316" s="8"/>
      <c r="OVL316" s="8"/>
      <c r="OVM316" s="8"/>
      <c r="OVN316" s="8"/>
      <c r="OVO316" s="8"/>
      <c r="OVP316" s="8"/>
      <c r="OVQ316" s="8"/>
      <c r="OVR316" s="8"/>
      <c r="OVS316" s="8"/>
      <c r="OVT316" s="8"/>
      <c r="OVU316" s="8"/>
      <c r="OVV316" s="8"/>
      <c r="OVW316" s="8"/>
      <c r="OVX316" s="8"/>
      <c r="OVY316" s="8"/>
      <c r="OVZ316" s="8"/>
      <c r="OWA316" s="8"/>
      <c r="OWB316" s="8"/>
      <c r="OWC316" s="8"/>
      <c r="OWD316" s="8"/>
      <c r="OWE316" s="8"/>
      <c r="OWF316" s="8"/>
      <c r="OWG316" s="8"/>
      <c r="OWH316" s="8"/>
      <c r="OWI316" s="8"/>
      <c r="OWJ316" s="8"/>
      <c r="OWK316" s="8"/>
      <c r="OWL316" s="8"/>
      <c r="OWM316" s="8"/>
      <c r="OWN316" s="8"/>
      <c r="OWO316" s="8"/>
      <c r="OWP316" s="8"/>
      <c r="OWQ316" s="8"/>
      <c r="OWR316" s="8"/>
      <c r="OWS316" s="8"/>
      <c r="OWT316" s="8"/>
      <c r="OWU316" s="8"/>
      <c r="OWV316" s="8"/>
      <c r="OWW316" s="8"/>
      <c r="OWX316" s="8"/>
      <c r="OWY316" s="8"/>
      <c r="OWZ316" s="8"/>
      <c r="OXA316" s="8"/>
      <c r="OXB316" s="8"/>
      <c r="OXC316" s="8"/>
      <c r="OXD316" s="8"/>
      <c r="OXE316" s="8"/>
      <c r="OXF316" s="8"/>
      <c r="OXG316" s="8"/>
      <c r="OXH316" s="8"/>
      <c r="OXI316" s="8"/>
      <c r="OXJ316" s="8"/>
      <c r="OXK316" s="8"/>
      <c r="OXL316" s="8"/>
      <c r="OXM316" s="8"/>
      <c r="OXN316" s="8"/>
      <c r="OXO316" s="8"/>
      <c r="OXP316" s="8"/>
      <c r="OXQ316" s="8"/>
      <c r="OXR316" s="8"/>
      <c r="OXS316" s="8"/>
      <c r="OXT316" s="8"/>
      <c r="OXU316" s="8"/>
      <c r="OXV316" s="8"/>
      <c r="OXW316" s="8"/>
      <c r="OXX316" s="8"/>
      <c r="OXY316" s="8"/>
      <c r="OXZ316" s="8"/>
      <c r="OYA316" s="8"/>
      <c r="OYB316" s="8"/>
      <c r="OYC316" s="8"/>
      <c r="OYD316" s="8"/>
      <c r="OYE316" s="8"/>
      <c r="OYF316" s="8"/>
      <c r="OYG316" s="8"/>
      <c r="OYH316" s="8"/>
      <c r="OYI316" s="8"/>
      <c r="OYJ316" s="8"/>
      <c r="OYK316" s="8"/>
      <c r="OYL316" s="8"/>
      <c r="OYM316" s="8"/>
      <c r="OYN316" s="8"/>
      <c r="OYO316" s="8"/>
      <c r="OYP316" s="8"/>
      <c r="OYQ316" s="8"/>
      <c r="OYR316" s="8"/>
      <c r="OYS316" s="8"/>
      <c r="OYT316" s="8"/>
      <c r="OYU316" s="8"/>
      <c r="OYV316" s="8"/>
      <c r="OYW316" s="8"/>
      <c r="OYX316" s="8"/>
      <c r="OYY316" s="8"/>
      <c r="OYZ316" s="8"/>
      <c r="OZA316" s="8"/>
      <c r="OZB316" s="8"/>
      <c r="OZC316" s="8"/>
      <c r="OZD316" s="8"/>
      <c r="OZE316" s="8"/>
      <c r="OZF316" s="8"/>
      <c r="OZG316" s="8"/>
      <c r="OZH316" s="8"/>
      <c r="OZI316" s="8"/>
      <c r="OZJ316" s="8"/>
      <c r="OZK316" s="8"/>
      <c r="OZL316" s="8"/>
      <c r="OZM316" s="8"/>
      <c r="OZN316" s="8"/>
      <c r="OZO316" s="8"/>
      <c r="OZP316" s="8"/>
      <c r="OZQ316" s="8"/>
      <c r="OZR316" s="8"/>
      <c r="OZS316" s="8"/>
      <c r="OZT316" s="8"/>
      <c r="OZU316" s="8"/>
      <c r="OZV316" s="8"/>
      <c r="OZW316" s="8"/>
      <c r="OZX316" s="8"/>
      <c r="OZY316" s="8"/>
      <c r="OZZ316" s="8"/>
      <c r="PAA316" s="8"/>
      <c r="PAB316" s="8"/>
      <c r="PAC316" s="8"/>
      <c r="PAD316" s="8"/>
      <c r="PAE316" s="8"/>
      <c r="PAF316" s="8"/>
      <c r="PAG316" s="8"/>
      <c r="PAH316" s="8"/>
      <c r="PAI316" s="8"/>
      <c r="PAJ316" s="8"/>
      <c r="PAK316" s="8"/>
      <c r="PAL316" s="8"/>
      <c r="PAM316" s="8"/>
      <c r="PAN316" s="8"/>
      <c r="PAO316" s="8"/>
      <c r="PAP316" s="8"/>
      <c r="PAQ316" s="8"/>
      <c r="PAR316" s="8"/>
      <c r="PAS316" s="8"/>
      <c r="PAT316" s="8"/>
      <c r="PAU316" s="8"/>
      <c r="PAV316" s="8"/>
      <c r="PAW316" s="8"/>
      <c r="PAX316" s="8"/>
      <c r="PAY316" s="8"/>
      <c r="PAZ316" s="8"/>
      <c r="PBA316" s="8"/>
      <c r="PBB316" s="8"/>
      <c r="PBC316" s="8"/>
      <c r="PBD316" s="8"/>
      <c r="PBE316" s="8"/>
      <c r="PBF316" s="8"/>
      <c r="PBG316" s="8"/>
      <c r="PBH316" s="8"/>
      <c r="PBI316" s="8"/>
      <c r="PBJ316" s="8"/>
      <c r="PBK316" s="8"/>
      <c r="PBL316" s="8"/>
      <c r="PBM316" s="8"/>
      <c r="PBN316" s="8"/>
      <c r="PBO316" s="8"/>
      <c r="PBP316" s="8"/>
      <c r="PBQ316" s="8"/>
      <c r="PBR316" s="8"/>
      <c r="PBS316" s="8"/>
      <c r="PBT316" s="8"/>
      <c r="PBU316" s="8"/>
      <c r="PBV316" s="8"/>
      <c r="PBW316" s="8"/>
      <c r="PBX316" s="8"/>
      <c r="PBY316" s="8"/>
      <c r="PBZ316" s="8"/>
      <c r="PCA316" s="8"/>
      <c r="PCB316" s="8"/>
      <c r="PCC316" s="8"/>
      <c r="PCD316" s="8"/>
      <c r="PCE316" s="8"/>
      <c r="PCF316" s="8"/>
      <c r="PCG316" s="8"/>
      <c r="PCH316" s="8"/>
      <c r="PCI316" s="8"/>
      <c r="PCJ316" s="8"/>
      <c r="PCK316" s="8"/>
      <c r="PCL316" s="8"/>
      <c r="PCM316" s="8"/>
      <c r="PCN316" s="8"/>
      <c r="PCO316" s="8"/>
      <c r="PCP316" s="8"/>
      <c r="PCQ316" s="8"/>
      <c r="PCR316" s="8"/>
      <c r="PCS316" s="8"/>
      <c r="PCT316" s="8"/>
      <c r="PCU316" s="8"/>
      <c r="PCV316" s="8"/>
      <c r="PCW316" s="8"/>
      <c r="PCX316" s="8"/>
      <c r="PCY316" s="8"/>
      <c r="PCZ316" s="8"/>
      <c r="PDA316" s="8"/>
      <c r="PDB316" s="8"/>
      <c r="PDC316" s="8"/>
      <c r="PDD316" s="8"/>
      <c r="PDE316" s="8"/>
      <c r="PDF316" s="8"/>
      <c r="PDG316" s="8"/>
      <c r="PDH316" s="8"/>
      <c r="PDI316" s="8"/>
      <c r="PDJ316" s="8"/>
      <c r="PDK316" s="8"/>
      <c r="PDL316" s="8"/>
      <c r="PDM316" s="8"/>
      <c r="PDN316" s="8"/>
      <c r="PDO316" s="8"/>
      <c r="PDP316" s="8"/>
      <c r="PDQ316" s="8"/>
      <c r="PDR316" s="8"/>
      <c r="PDS316" s="8"/>
      <c r="PDT316" s="8"/>
      <c r="PDU316" s="8"/>
      <c r="PDV316" s="8"/>
      <c r="PDW316" s="8"/>
      <c r="PDX316" s="8"/>
      <c r="PDY316" s="8"/>
      <c r="PDZ316" s="8"/>
      <c r="PEA316" s="8"/>
      <c r="PEB316" s="8"/>
      <c r="PEC316" s="8"/>
      <c r="PED316" s="8"/>
      <c r="PEE316" s="8"/>
      <c r="PEF316" s="8"/>
      <c r="PEG316" s="8"/>
      <c r="PEH316" s="8"/>
      <c r="PEI316" s="8"/>
      <c r="PEJ316" s="8"/>
      <c r="PEK316" s="8"/>
      <c r="PEL316" s="8"/>
      <c r="PEM316" s="8"/>
      <c r="PEN316" s="8"/>
      <c r="PEO316" s="8"/>
      <c r="PEP316" s="8"/>
      <c r="PEQ316" s="8"/>
      <c r="PER316" s="8"/>
      <c r="PES316" s="8"/>
      <c r="PET316" s="8"/>
      <c r="PEU316" s="8"/>
      <c r="PEV316" s="8"/>
      <c r="PEW316" s="8"/>
      <c r="PEX316" s="8"/>
      <c r="PEY316" s="8"/>
      <c r="PEZ316" s="8"/>
      <c r="PFA316" s="8"/>
      <c r="PFB316" s="8"/>
      <c r="PFC316" s="8"/>
      <c r="PFD316" s="8"/>
      <c r="PFE316" s="8"/>
      <c r="PFF316" s="8"/>
      <c r="PFG316" s="8"/>
      <c r="PFH316" s="8"/>
      <c r="PFI316" s="8"/>
      <c r="PFJ316" s="8"/>
      <c r="PFK316" s="8"/>
      <c r="PFL316" s="8"/>
      <c r="PFM316" s="8"/>
      <c r="PFN316" s="8"/>
      <c r="PFO316" s="8"/>
      <c r="PFP316" s="8"/>
      <c r="PFQ316" s="8"/>
      <c r="PFR316" s="8"/>
      <c r="PFS316" s="8"/>
      <c r="PFT316" s="8"/>
      <c r="PFU316" s="8"/>
      <c r="PFV316" s="8"/>
      <c r="PFW316" s="8"/>
      <c r="PFX316" s="8"/>
      <c r="PFY316" s="8"/>
      <c r="PFZ316" s="8"/>
      <c r="PGA316" s="8"/>
      <c r="PGB316" s="8"/>
      <c r="PGC316" s="8"/>
      <c r="PGD316" s="8"/>
      <c r="PGE316" s="8"/>
      <c r="PGF316" s="8"/>
      <c r="PGG316" s="8"/>
      <c r="PGH316" s="8"/>
      <c r="PGI316" s="8"/>
      <c r="PGJ316" s="8"/>
      <c r="PGK316" s="8"/>
      <c r="PGL316" s="8"/>
      <c r="PGM316" s="8"/>
      <c r="PGN316" s="8"/>
      <c r="PGO316" s="8"/>
      <c r="PGP316" s="8"/>
      <c r="PGQ316" s="8"/>
      <c r="PGR316" s="8"/>
      <c r="PGS316" s="8"/>
      <c r="PGT316" s="8"/>
      <c r="PGU316" s="8"/>
      <c r="PGV316" s="8"/>
      <c r="PGW316" s="8"/>
      <c r="PGX316" s="8"/>
      <c r="PGY316" s="8"/>
      <c r="PGZ316" s="8"/>
      <c r="PHA316" s="8"/>
      <c r="PHB316" s="8"/>
      <c r="PHC316" s="8"/>
      <c r="PHD316" s="8"/>
      <c r="PHE316" s="8"/>
      <c r="PHF316" s="8"/>
      <c r="PHG316" s="8"/>
      <c r="PHH316" s="8"/>
      <c r="PHI316" s="8"/>
      <c r="PHJ316" s="8"/>
      <c r="PHK316" s="8"/>
      <c r="PHL316" s="8"/>
      <c r="PHM316" s="8"/>
      <c r="PHN316" s="8"/>
      <c r="PHO316" s="8"/>
      <c r="PHP316" s="8"/>
      <c r="PHQ316" s="8"/>
      <c r="PHR316" s="8"/>
      <c r="PHS316" s="8"/>
      <c r="PHT316" s="8"/>
      <c r="PHU316" s="8"/>
      <c r="PHV316" s="8"/>
      <c r="PHW316" s="8"/>
      <c r="PHX316" s="8"/>
      <c r="PHY316" s="8"/>
      <c r="PHZ316" s="8"/>
      <c r="PIA316" s="8"/>
      <c r="PIB316" s="8"/>
      <c r="PIC316" s="8"/>
      <c r="PID316" s="8"/>
      <c r="PIE316" s="8"/>
      <c r="PIF316" s="8"/>
      <c r="PIG316" s="8"/>
      <c r="PIH316" s="8"/>
      <c r="PII316" s="8"/>
      <c r="PIJ316" s="8"/>
      <c r="PIK316" s="8"/>
      <c r="PIL316" s="8"/>
      <c r="PIM316" s="8"/>
      <c r="PIN316" s="8"/>
      <c r="PIO316" s="8"/>
      <c r="PIP316" s="8"/>
      <c r="PIQ316" s="8"/>
      <c r="PIR316" s="8"/>
      <c r="PIS316" s="8"/>
      <c r="PIT316" s="8"/>
      <c r="PIU316" s="8"/>
      <c r="PIV316" s="8"/>
      <c r="PIW316" s="8"/>
      <c r="PIX316" s="8"/>
      <c r="PIY316" s="8"/>
      <c r="PIZ316" s="8"/>
      <c r="PJA316" s="8"/>
      <c r="PJB316" s="8"/>
      <c r="PJC316" s="8"/>
      <c r="PJD316" s="8"/>
      <c r="PJE316" s="8"/>
      <c r="PJF316" s="8"/>
      <c r="PJG316" s="8"/>
      <c r="PJH316" s="8"/>
      <c r="PJI316" s="8"/>
      <c r="PJJ316" s="8"/>
      <c r="PJK316" s="8"/>
      <c r="PJL316" s="8"/>
      <c r="PJM316" s="8"/>
      <c r="PJN316" s="8"/>
      <c r="PJO316" s="8"/>
      <c r="PJP316" s="8"/>
      <c r="PJQ316" s="8"/>
      <c r="PJR316" s="8"/>
      <c r="PJS316" s="8"/>
      <c r="PJT316" s="8"/>
      <c r="PJU316" s="8"/>
      <c r="PJV316" s="8"/>
      <c r="PJW316" s="8"/>
      <c r="PJX316" s="8"/>
      <c r="PJY316" s="8"/>
      <c r="PJZ316" s="8"/>
      <c r="PKA316" s="8"/>
      <c r="PKB316" s="8"/>
      <c r="PKC316" s="8"/>
      <c r="PKD316" s="8"/>
      <c r="PKE316" s="8"/>
      <c r="PKF316" s="8"/>
      <c r="PKG316" s="8"/>
      <c r="PKH316" s="8"/>
      <c r="PKI316" s="8"/>
      <c r="PKJ316" s="8"/>
      <c r="PKK316" s="8"/>
      <c r="PKL316" s="8"/>
      <c r="PKM316" s="8"/>
      <c r="PKN316" s="8"/>
      <c r="PKO316" s="8"/>
      <c r="PKP316" s="8"/>
      <c r="PKQ316" s="8"/>
      <c r="PKR316" s="8"/>
      <c r="PKS316" s="8"/>
      <c r="PKT316" s="8"/>
      <c r="PKU316" s="8"/>
      <c r="PKV316" s="8"/>
      <c r="PKW316" s="8"/>
      <c r="PKX316" s="8"/>
      <c r="PKY316" s="8"/>
      <c r="PKZ316" s="8"/>
      <c r="PLA316" s="8"/>
      <c r="PLB316" s="8"/>
      <c r="PLC316" s="8"/>
      <c r="PLD316" s="8"/>
      <c r="PLE316" s="8"/>
      <c r="PLF316" s="8"/>
      <c r="PLG316" s="8"/>
      <c r="PLH316" s="8"/>
      <c r="PLI316" s="8"/>
      <c r="PLJ316" s="8"/>
      <c r="PLK316" s="8"/>
      <c r="PLL316" s="8"/>
      <c r="PLM316" s="8"/>
      <c r="PLN316" s="8"/>
      <c r="PLO316" s="8"/>
      <c r="PLP316" s="8"/>
      <c r="PLQ316" s="8"/>
      <c r="PLR316" s="8"/>
      <c r="PLS316" s="8"/>
      <c r="PLT316" s="8"/>
      <c r="PLU316" s="8"/>
      <c r="PLV316" s="8"/>
      <c r="PLW316" s="8"/>
      <c r="PLX316" s="8"/>
      <c r="PLY316" s="8"/>
      <c r="PLZ316" s="8"/>
      <c r="PMA316" s="8"/>
      <c r="PMB316" s="8"/>
      <c r="PMC316" s="8"/>
      <c r="PMD316" s="8"/>
      <c r="PME316" s="8"/>
      <c r="PMF316" s="8"/>
      <c r="PMG316" s="8"/>
      <c r="PMH316" s="8"/>
      <c r="PMI316" s="8"/>
      <c r="PMJ316" s="8"/>
      <c r="PMK316" s="8"/>
      <c r="PML316" s="8"/>
      <c r="PMM316" s="8"/>
      <c r="PMN316" s="8"/>
      <c r="PMO316" s="8"/>
      <c r="PMP316" s="8"/>
      <c r="PMQ316" s="8"/>
      <c r="PMR316" s="8"/>
      <c r="PMS316" s="8"/>
      <c r="PMT316" s="8"/>
      <c r="PMU316" s="8"/>
      <c r="PMV316" s="8"/>
      <c r="PMW316" s="8"/>
      <c r="PMX316" s="8"/>
      <c r="PMY316" s="8"/>
      <c r="PMZ316" s="8"/>
      <c r="PNA316" s="8"/>
      <c r="PNB316" s="8"/>
      <c r="PNC316" s="8"/>
      <c r="PND316" s="8"/>
      <c r="PNE316" s="8"/>
      <c r="PNF316" s="8"/>
      <c r="PNG316" s="8"/>
      <c r="PNH316" s="8"/>
      <c r="PNI316" s="8"/>
      <c r="PNJ316" s="8"/>
      <c r="PNK316" s="8"/>
      <c r="PNL316" s="8"/>
      <c r="PNM316" s="8"/>
      <c r="PNN316" s="8"/>
      <c r="PNO316" s="8"/>
      <c r="PNP316" s="8"/>
      <c r="PNQ316" s="8"/>
      <c r="PNR316" s="8"/>
      <c r="PNS316" s="8"/>
      <c r="PNT316" s="8"/>
      <c r="PNU316" s="8"/>
      <c r="PNV316" s="8"/>
      <c r="PNW316" s="8"/>
      <c r="PNX316" s="8"/>
      <c r="PNY316" s="8"/>
      <c r="PNZ316" s="8"/>
      <c r="POA316" s="8"/>
      <c r="POB316" s="8"/>
      <c r="POC316" s="8"/>
      <c r="POD316" s="8"/>
      <c r="POE316" s="8"/>
      <c r="POF316" s="8"/>
      <c r="POG316" s="8"/>
      <c r="POH316" s="8"/>
      <c r="POI316" s="8"/>
      <c r="POJ316" s="8"/>
      <c r="POK316" s="8"/>
      <c r="POL316" s="8"/>
      <c r="POM316" s="8"/>
      <c r="PON316" s="8"/>
      <c r="POO316" s="8"/>
      <c r="POP316" s="8"/>
      <c r="POQ316" s="8"/>
      <c r="POR316" s="8"/>
      <c r="POS316" s="8"/>
      <c r="POT316" s="8"/>
      <c r="POU316" s="8"/>
      <c r="POV316" s="8"/>
      <c r="POW316" s="8"/>
      <c r="POX316" s="8"/>
      <c r="POY316" s="8"/>
      <c r="POZ316" s="8"/>
      <c r="PPA316" s="8"/>
      <c r="PPB316" s="8"/>
      <c r="PPC316" s="8"/>
      <c r="PPD316" s="8"/>
      <c r="PPE316" s="8"/>
      <c r="PPF316" s="8"/>
      <c r="PPG316" s="8"/>
      <c r="PPH316" s="8"/>
      <c r="PPI316" s="8"/>
      <c r="PPJ316" s="8"/>
      <c r="PPK316" s="8"/>
      <c r="PPL316" s="8"/>
      <c r="PPM316" s="8"/>
      <c r="PPN316" s="8"/>
      <c r="PPO316" s="8"/>
      <c r="PPP316" s="8"/>
      <c r="PPQ316" s="8"/>
      <c r="PPR316" s="8"/>
      <c r="PPS316" s="8"/>
      <c r="PPT316" s="8"/>
      <c r="PPU316" s="8"/>
      <c r="PPV316" s="8"/>
      <c r="PPW316" s="8"/>
      <c r="PPX316" s="8"/>
      <c r="PPY316" s="8"/>
      <c r="PPZ316" s="8"/>
      <c r="PQA316" s="8"/>
      <c r="PQB316" s="8"/>
      <c r="PQC316" s="8"/>
      <c r="PQD316" s="8"/>
      <c r="PQE316" s="8"/>
      <c r="PQF316" s="8"/>
      <c r="PQG316" s="8"/>
      <c r="PQH316" s="8"/>
      <c r="PQI316" s="8"/>
      <c r="PQJ316" s="8"/>
      <c r="PQK316" s="8"/>
      <c r="PQL316" s="8"/>
      <c r="PQM316" s="8"/>
      <c r="PQN316" s="8"/>
      <c r="PQO316" s="8"/>
      <c r="PQP316" s="8"/>
      <c r="PQQ316" s="8"/>
      <c r="PQR316" s="8"/>
      <c r="PQS316" s="8"/>
      <c r="PQT316" s="8"/>
      <c r="PQU316" s="8"/>
      <c r="PQV316" s="8"/>
      <c r="PQW316" s="8"/>
      <c r="PQX316" s="8"/>
      <c r="PQY316" s="8"/>
      <c r="PQZ316" s="8"/>
      <c r="PRA316" s="8"/>
      <c r="PRB316" s="8"/>
      <c r="PRC316" s="8"/>
      <c r="PRD316" s="8"/>
      <c r="PRE316" s="8"/>
      <c r="PRF316" s="8"/>
      <c r="PRG316" s="8"/>
      <c r="PRH316" s="8"/>
      <c r="PRI316" s="8"/>
      <c r="PRJ316" s="8"/>
      <c r="PRK316" s="8"/>
      <c r="PRL316" s="8"/>
      <c r="PRM316" s="8"/>
      <c r="PRN316" s="8"/>
      <c r="PRO316" s="8"/>
      <c r="PRP316" s="8"/>
      <c r="PRQ316" s="8"/>
      <c r="PRR316" s="8"/>
      <c r="PRS316" s="8"/>
      <c r="PRT316" s="8"/>
      <c r="PRU316" s="8"/>
      <c r="PRV316" s="8"/>
      <c r="PRW316" s="8"/>
      <c r="PRX316" s="8"/>
      <c r="PRY316" s="8"/>
      <c r="PRZ316" s="8"/>
      <c r="PSA316" s="8"/>
      <c r="PSB316" s="8"/>
      <c r="PSC316" s="8"/>
      <c r="PSD316" s="8"/>
      <c r="PSE316" s="8"/>
      <c r="PSF316" s="8"/>
      <c r="PSG316" s="8"/>
      <c r="PSH316" s="8"/>
      <c r="PSI316" s="8"/>
      <c r="PSJ316" s="8"/>
      <c r="PSK316" s="8"/>
      <c r="PSL316" s="8"/>
      <c r="PSM316" s="8"/>
      <c r="PSN316" s="8"/>
      <c r="PSO316" s="8"/>
      <c r="PSP316" s="8"/>
      <c r="PSQ316" s="8"/>
      <c r="PSR316" s="8"/>
      <c r="PSS316" s="8"/>
      <c r="PST316" s="8"/>
      <c r="PSU316" s="8"/>
      <c r="PSV316" s="8"/>
      <c r="PSW316" s="8"/>
      <c r="PSX316" s="8"/>
      <c r="PSY316" s="8"/>
      <c r="PSZ316" s="8"/>
      <c r="PTA316" s="8"/>
      <c r="PTB316" s="8"/>
      <c r="PTC316" s="8"/>
      <c r="PTD316" s="8"/>
      <c r="PTE316" s="8"/>
      <c r="PTF316" s="8"/>
      <c r="PTG316" s="8"/>
      <c r="PTH316" s="8"/>
      <c r="PTI316" s="8"/>
      <c r="PTJ316" s="8"/>
      <c r="PTK316" s="8"/>
      <c r="PTL316" s="8"/>
      <c r="PTM316" s="8"/>
      <c r="PTN316" s="8"/>
      <c r="PTO316" s="8"/>
      <c r="PTP316" s="8"/>
      <c r="PTQ316" s="8"/>
      <c r="PTR316" s="8"/>
      <c r="PTS316" s="8"/>
      <c r="PTT316" s="8"/>
      <c r="PTU316" s="8"/>
      <c r="PTV316" s="8"/>
      <c r="PTW316" s="8"/>
      <c r="PTX316" s="8"/>
      <c r="PTY316" s="8"/>
      <c r="PTZ316" s="8"/>
      <c r="PUA316" s="8"/>
      <c r="PUB316" s="8"/>
      <c r="PUC316" s="8"/>
      <c r="PUD316" s="8"/>
      <c r="PUE316" s="8"/>
      <c r="PUF316" s="8"/>
      <c r="PUG316" s="8"/>
      <c r="PUH316" s="8"/>
      <c r="PUI316" s="8"/>
      <c r="PUJ316" s="8"/>
      <c r="PUK316" s="8"/>
      <c r="PUL316" s="8"/>
      <c r="PUM316" s="8"/>
      <c r="PUN316" s="8"/>
      <c r="PUO316" s="8"/>
      <c r="PUP316" s="8"/>
      <c r="PUQ316" s="8"/>
      <c r="PUR316" s="8"/>
      <c r="PUS316" s="8"/>
      <c r="PUT316" s="8"/>
      <c r="PUU316" s="8"/>
      <c r="PUV316" s="8"/>
      <c r="PUW316" s="8"/>
      <c r="PUX316" s="8"/>
      <c r="PUY316" s="8"/>
      <c r="PUZ316" s="8"/>
      <c r="PVA316" s="8"/>
      <c r="PVB316" s="8"/>
      <c r="PVC316" s="8"/>
      <c r="PVD316" s="8"/>
      <c r="PVE316" s="8"/>
      <c r="PVF316" s="8"/>
      <c r="PVG316" s="8"/>
      <c r="PVH316" s="8"/>
      <c r="PVI316" s="8"/>
      <c r="PVJ316" s="8"/>
      <c r="PVK316" s="8"/>
      <c r="PVL316" s="8"/>
      <c r="PVM316" s="8"/>
      <c r="PVN316" s="8"/>
      <c r="PVO316" s="8"/>
      <c r="PVP316" s="8"/>
      <c r="PVQ316" s="8"/>
      <c r="PVR316" s="8"/>
      <c r="PVS316" s="8"/>
      <c r="PVT316" s="8"/>
      <c r="PVU316" s="8"/>
      <c r="PVV316" s="8"/>
      <c r="PVW316" s="8"/>
      <c r="PVX316" s="8"/>
      <c r="PVY316" s="8"/>
      <c r="PVZ316" s="8"/>
      <c r="PWA316" s="8"/>
      <c r="PWB316" s="8"/>
      <c r="PWC316" s="8"/>
      <c r="PWD316" s="8"/>
      <c r="PWE316" s="8"/>
      <c r="PWF316" s="8"/>
      <c r="PWG316" s="8"/>
      <c r="PWH316" s="8"/>
      <c r="PWI316" s="8"/>
      <c r="PWJ316" s="8"/>
      <c r="PWK316" s="8"/>
      <c r="PWL316" s="8"/>
      <c r="PWM316" s="8"/>
      <c r="PWN316" s="8"/>
      <c r="PWO316" s="8"/>
      <c r="PWP316" s="8"/>
      <c r="PWQ316" s="8"/>
      <c r="PWR316" s="8"/>
      <c r="PWS316" s="8"/>
      <c r="PWT316" s="8"/>
      <c r="PWU316" s="8"/>
      <c r="PWV316" s="8"/>
      <c r="PWW316" s="8"/>
      <c r="PWX316" s="8"/>
      <c r="PWY316" s="8"/>
      <c r="PWZ316" s="8"/>
      <c r="PXA316" s="8"/>
      <c r="PXB316" s="8"/>
      <c r="PXC316" s="8"/>
      <c r="PXD316" s="8"/>
      <c r="PXE316" s="8"/>
      <c r="PXF316" s="8"/>
      <c r="PXG316" s="8"/>
      <c r="PXH316" s="8"/>
      <c r="PXI316" s="8"/>
      <c r="PXJ316" s="8"/>
      <c r="PXK316" s="8"/>
      <c r="PXL316" s="8"/>
      <c r="PXM316" s="8"/>
      <c r="PXN316" s="8"/>
      <c r="PXO316" s="8"/>
      <c r="PXP316" s="8"/>
      <c r="PXQ316" s="8"/>
      <c r="PXR316" s="8"/>
      <c r="PXS316" s="8"/>
      <c r="PXT316" s="8"/>
      <c r="PXU316" s="8"/>
      <c r="PXV316" s="8"/>
      <c r="PXW316" s="8"/>
      <c r="PXX316" s="8"/>
      <c r="PXY316" s="8"/>
      <c r="PXZ316" s="8"/>
      <c r="PYA316" s="8"/>
      <c r="PYB316" s="8"/>
      <c r="PYC316" s="8"/>
      <c r="PYD316" s="8"/>
      <c r="PYE316" s="8"/>
      <c r="PYF316" s="8"/>
      <c r="PYG316" s="8"/>
      <c r="PYH316" s="8"/>
      <c r="PYI316" s="8"/>
      <c r="PYJ316" s="8"/>
      <c r="PYK316" s="8"/>
      <c r="PYL316" s="8"/>
      <c r="PYM316" s="8"/>
      <c r="PYN316" s="8"/>
      <c r="PYO316" s="8"/>
      <c r="PYP316" s="8"/>
      <c r="PYQ316" s="8"/>
      <c r="PYR316" s="8"/>
      <c r="PYS316" s="8"/>
      <c r="PYT316" s="8"/>
      <c r="PYU316" s="8"/>
      <c r="PYV316" s="8"/>
      <c r="PYW316" s="8"/>
      <c r="PYX316" s="8"/>
      <c r="PYY316" s="8"/>
      <c r="PYZ316" s="8"/>
      <c r="PZA316" s="8"/>
      <c r="PZB316" s="8"/>
      <c r="PZC316" s="8"/>
      <c r="PZD316" s="8"/>
      <c r="PZE316" s="8"/>
      <c r="PZF316" s="8"/>
      <c r="PZG316" s="8"/>
      <c r="PZH316" s="8"/>
      <c r="PZI316" s="8"/>
      <c r="PZJ316" s="8"/>
      <c r="PZK316" s="8"/>
      <c r="PZL316" s="8"/>
      <c r="PZM316" s="8"/>
      <c r="PZN316" s="8"/>
      <c r="PZO316" s="8"/>
      <c r="PZP316" s="8"/>
      <c r="PZQ316" s="8"/>
      <c r="PZR316" s="8"/>
      <c r="PZS316" s="8"/>
      <c r="PZT316" s="8"/>
      <c r="PZU316" s="8"/>
      <c r="PZV316" s="8"/>
      <c r="PZW316" s="8"/>
      <c r="PZX316" s="8"/>
      <c r="PZY316" s="8"/>
      <c r="PZZ316" s="8"/>
      <c r="QAA316" s="8"/>
      <c r="QAB316" s="8"/>
      <c r="QAC316" s="8"/>
      <c r="QAD316" s="8"/>
      <c r="QAE316" s="8"/>
      <c r="QAF316" s="8"/>
      <c r="QAG316" s="8"/>
      <c r="QAH316" s="8"/>
      <c r="QAI316" s="8"/>
      <c r="QAJ316" s="8"/>
      <c r="QAK316" s="8"/>
      <c r="QAL316" s="8"/>
      <c r="QAM316" s="8"/>
      <c r="QAN316" s="8"/>
      <c r="QAO316" s="8"/>
      <c r="QAP316" s="8"/>
      <c r="QAQ316" s="8"/>
      <c r="QAR316" s="8"/>
      <c r="QAS316" s="8"/>
      <c r="QAT316" s="8"/>
      <c r="QAU316" s="8"/>
      <c r="QAV316" s="8"/>
      <c r="QAW316" s="8"/>
      <c r="QAX316" s="8"/>
      <c r="QAY316" s="8"/>
      <c r="QAZ316" s="8"/>
      <c r="QBA316" s="8"/>
      <c r="QBB316" s="8"/>
      <c r="QBC316" s="8"/>
      <c r="QBD316" s="8"/>
      <c r="QBE316" s="8"/>
      <c r="QBF316" s="8"/>
      <c r="QBG316" s="8"/>
      <c r="QBH316" s="8"/>
      <c r="QBI316" s="8"/>
      <c r="QBJ316" s="8"/>
      <c r="QBK316" s="8"/>
      <c r="QBL316" s="8"/>
      <c r="QBM316" s="8"/>
      <c r="QBN316" s="8"/>
      <c r="QBO316" s="8"/>
      <c r="QBP316" s="8"/>
      <c r="QBQ316" s="8"/>
      <c r="QBR316" s="8"/>
      <c r="QBS316" s="8"/>
      <c r="QBT316" s="8"/>
      <c r="QBU316" s="8"/>
      <c r="QBV316" s="8"/>
      <c r="QBW316" s="8"/>
      <c r="QBX316" s="8"/>
      <c r="QBY316" s="8"/>
      <c r="QBZ316" s="8"/>
      <c r="QCA316" s="8"/>
      <c r="QCB316" s="8"/>
      <c r="QCC316" s="8"/>
      <c r="QCD316" s="8"/>
      <c r="QCE316" s="8"/>
      <c r="QCF316" s="8"/>
      <c r="QCG316" s="8"/>
      <c r="QCH316" s="8"/>
      <c r="QCI316" s="8"/>
      <c r="QCJ316" s="8"/>
      <c r="QCK316" s="8"/>
      <c r="QCL316" s="8"/>
      <c r="QCM316" s="8"/>
      <c r="QCN316" s="8"/>
      <c r="QCO316" s="8"/>
      <c r="QCP316" s="8"/>
      <c r="QCQ316" s="8"/>
      <c r="QCR316" s="8"/>
      <c r="QCS316" s="8"/>
      <c r="QCT316" s="8"/>
      <c r="QCU316" s="8"/>
      <c r="QCV316" s="8"/>
      <c r="QCW316" s="8"/>
      <c r="QCX316" s="8"/>
      <c r="QCY316" s="8"/>
      <c r="QCZ316" s="8"/>
      <c r="QDA316" s="8"/>
      <c r="QDB316" s="8"/>
      <c r="QDC316" s="8"/>
      <c r="QDD316" s="8"/>
      <c r="QDE316" s="8"/>
      <c r="QDF316" s="8"/>
      <c r="QDG316" s="8"/>
      <c r="QDH316" s="8"/>
      <c r="QDI316" s="8"/>
      <c r="QDJ316" s="8"/>
      <c r="QDK316" s="8"/>
      <c r="QDL316" s="8"/>
      <c r="QDM316" s="8"/>
      <c r="QDN316" s="8"/>
      <c r="QDO316" s="8"/>
      <c r="QDP316" s="8"/>
      <c r="QDQ316" s="8"/>
      <c r="QDR316" s="8"/>
      <c r="QDS316" s="8"/>
      <c r="QDT316" s="8"/>
      <c r="QDU316" s="8"/>
      <c r="QDV316" s="8"/>
      <c r="QDW316" s="8"/>
      <c r="QDX316" s="8"/>
      <c r="QDY316" s="8"/>
      <c r="QDZ316" s="8"/>
      <c r="QEA316" s="8"/>
      <c r="QEB316" s="8"/>
      <c r="QEC316" s="8"/>
      <c r="QED316" s="8"/>
      <c r="QEE316" s="8"/>
      <c r="QEF316" s="8"/>
      <c r="QEG316" s="8"/>
      <c r="QEH316" s="8"/>
      <c r="QEI316" s="8"/>
      <c r="QEJ316" s="8"/>
      <c r="QEK316" s="8"/>
      <c r="QEL316" s="8"/>
      <c r="QEM316" s="8"/>
      <c r="QEN316" s="8"/>
      <c r="QEO316" s="8"/>
      <c r="QEP316" s="8"/>
      <c r="QEQ316" s="8"/>
      <c r="QER316" s="8"/>
      <c r="QES316" s="8"/>
      <c r="QET316" s="8"/>
      <c r="QEU316" s="8"/>
      <c r="QEV316" s="8"/>
      <c r="QEW316" s="8"/>
      <c r="QEX316" s="8"/>
      <c r="QEY316" s="8"/>
      <c r="QEZ316" s="8"/>
      <c r="QFA316" s="8"/>
      <c r="QFB316" s="8"/>
      <c r="QFC316" s="8"/>
      <c r="QFD316" s="8"/>
      <c r="QFE316" s="8"/>
      <c r="QFF316" s="8"/>
      <c r="QFG316" s="8"/>
      <c r="QFH316" s="8"/>
      <c r="QFI316" s="8"/>
      <c r="QFJ316" s="8"/>
      <c r="QFK316" s="8"/>
      <c r="QFL316" s="8"/>
      <c r="QFM316" s="8"/>
      <c r="QFN316" s="8"/>
      <c r="QFO316" s="8"/>
      <c r="QFP316" s="8"/>
      <c r="QFQ316" s="8"/>
      <c r="QFR316" s="8"/>
      <c r="QFS316" s="8"/>
      <c r="QFT316" s="8"/>
      <c r="QFU316" s="8"/>
      <c r="QFV316" s="8"/>
      <c r="QFW316" s="8"/>
      <c r="QFX316" s="8"/>
      <c r="QFY316" s="8"/>
      <c r="QFZ316" s="8"/>
      <c r="QGA316" s="8"/>
      <c r="QGB316" s="8"/>
      <c r="QGC316" s="8"/>
      <c r="QGD316" s="8"/>
      <c r="QGE316" s="8"/>
      <c r="QGF316" s="8"/>
      <c r="QGG316" s="8"/>
      <c r="QGH316" s="8"/>
      <c r="QGI316" s="8"/>
      <c r="QGJ316" s="8"/>
      <c r="QGK316" s="8"/>
      <c r="QGL316" s="8"/>
      <c r="QGM316" s="8"/>
      <c r="QGN316" s="8"/>
      <c r="QGO316" s="8"/>
      <c r="QGP316" s="8"/>
      <c r="QGQ316" s="8"/>
      <c r="QGR316" s="8"/>
      <c r="QGS316" s="8"/>
      <c r="QGT316" s="8"/>
      <c r="QGU316" s="8"/>
      <c r="QGV316" s="8"/>
      <c r="QGW316" s="8"/>
      <c r="QGX316" s="8"/>
      <c r="QGY316" s="8"/>
      <c r="QGZ316" s="8"/>
      <c r="QHA316" s="8"/>
      <c r="QHB316" s="8"/>
      <c r="QHC316" s="8"/>
      <c r="QHD316" s="8"/>
      <c r="QHE316" s="8"/>
      <c r="QHF316" s="8"/>
      <c r="QHG316" s="8"/>
      <c r="QHH316" s="8"/>
      <c r="QHI316" s="8"/>
      <c r="QHJ316" s="8"/>
      <c r="QHK316" s="8"/>
      <c r="QHL316" s="8"/>
      <c r="QHM316" s="8"/>
      <c r="QHN316" s="8"/>
      <c r="QHO316" s="8"/>
      <c r="QHP316" s="8"/>
      <c r="QHQ316" s="8"/>
      <c r="QHR316" s="8"/>
      <c r="QHS316" s="8"/>
      <c r="QHT316" s="8"/>
      <c r="QHU316" s="8"/>
      <c r="QHV316" s="8"/>
      <c r="QHW316" s="8"/>
      <c r="QHX316" s="8"/>
      <c r="QHY316" s="8"/>
      <c r="QHZ316" s="8"/>
      <c r="QIA316" s="8"/>
      <c r="QIB316" s="8"/>
      <c r="QIC316" s="8"/>
      <c r="QID316" s="8"/>
      <c r="QIE316" s="8"/>
      <c r="QIF316" s="8"/>
      <c r="QIG316" s="8"/>
      <c r="QIH316" s="8"/>
      <c r="QII316" s="8"/>
      <c r="QIJ316" s="8"/>
      <c r="QIK316" s="8"/>
      <c r="QIL316" s="8"/>
      <c r="QIM316" s="8"/>
      <c r="QIN316" s="8"/>
      <c r="QIO316" s="8"/>
      <c r="QIP316" s="8"/>
      <c r="QIQ316" s="8"/>
      <c r="QIR316" s="8"/>
      <c r="QIS316" s="8"/>
      <c r="QIT316" s="8"/>
      <c r="QIU316" s="8"/>
      <c r="QIV316" s="8"/>
      <c r="QIW316" s="8"/>
      <c r="QIX316" s="8"/>
      <c r="QIY316" s="8"/>
      <c r="QIZ316" s="8"/>
      <c r="QJA316" s="8"/>
      <c r="QJB316" s="8"/>
      <c r="QJC316" s="8"/>
      <c r="QJD316" s="8"/>
      <c r="QJE316" s="8"/>
      <c r="QJF316" s="8"/>
      <c r="QJG316" s="8"/>
      <c r="QJH316" s="8"/>
      <c r="QJI316" s="8"/>
      <c r="QJJ316" s="8"/>
      <c r="QJK316" s="8"/>
      <c r="QJL316" s="8"/>
      <c r="QJM316" s="8"/>
      <c r="QJN316" s="8"/>
      <c r="QJO316" s="8"/>
      <c r="QJP316" s="8"/>
      <c r="QJQ316" s="8"/>
      <c r="QJR316" s="8"/>
      <c r="QJS316" s="8"/>
      <c r="QJT316" s="8"/>
      <c r="QJU316" s="8"/>
      <c r="QJV316" s="8"/>
      <c r="QJW316" s="8"/>
      <c r="QJX316" s="8"/>
      <c r="QJY316" s="8"/>
      <c r="QJZ316" s="8"/>
      <c r="QKA316" s="8"/>
      <c r="QKB316" s="8"/>
      <c r="QKC316" s="8"/>
      <c r="QKD316" s="8"/>
      <c r="QKE316" s="8"/>
      <c r="QKF316" s="8"/>
      <c r="QKG316" s="8"/>
      <c r="QKH316" s="8"/>
      <c r="QKI316" s="8"/>
      <c r="QKJ316" s="8"/>
      <c r="QKK316" s="8"/>
      <c r="QKL316" s="8"/>
      <c r="QKM316" s="8"/>
      <c r="QKN316" s="8"/>
      <c r="QKO316" s="8"/>
      <c r="QKP316" s="8"/>
      <c r="QKQ316" s="8"/>
      <c r="QKR316" s="8"/>
      <c r="QKS316" s="8"/>
      <c r="QKT316" s="8"/>
      <c r="QKU316" s="8"/>
      <c r="QKV316" s="8"/>
      <c r="QKW316" s="8"/>
      <c r="QKX316" s="8"/>
      <c r="QKY316" s="8"/>
      <c r="QKZ316" s="8"/>
      <c r="QLA316" s="8"/>
      <c r="QLB316" s="8"/>
      <c r="QLC316" s="8"/>
      <c r="QLD316" s="8"/>
      <c r="QLE316" s="8"/>
      <c r="QLF316" s="8"/>
      <c r="QLG316" s="8"/>
      <c r="QLH316" s="8"/>
      <c r="QLI316" s="8"/>
      <c r="QLJ316" s="8"/>
      <c r="QLK316" s="8"/>
      <c r="QLL316" s="8"/>
      <c r="QLM316" s="8"/>
      <c r="QLN316" s="8"/>
      <c r="QLO316" s="8"/>
      <c r="QLP316" s="8"/>
      <c r="QLQ316" s="8"/>
      <c r="QLR316" s="8"/>
      <c r="QLS316" s="8"/>
      <c r="QLT316" s="8"/>
      <c r="QLU316" s="8"/>
      <c r="QLV316" s="8"/>
      <c r="QLW316" s="8"/>
      <c r="QLX316" s="8"/>
      <c r="QLY316" s="8"/>
      <c r="QLZ316" s="8"/>
      <c r="QMA316" s="8"/>
      <c r="QMB316" s="8"/>
      <c r="QMC316" s="8"/>
      <c r="QMD316" s="8"/>
      <c r="QME316" s="8"/>
      <c r="QMF316" s="8"/>
      <c r="QMG316" s="8"/>
      <c r="QMH316" s="8"/>
      <c r="QMI316" s="8"/>
      <c r="QMJ316" s="8"/>
      <c r="QMK316" s="8"/>
      <c r="QML316" s="8"/>
      <c r="QMM316" s="8"/>
      <c r="QMN316" s="8"/>
      <c r="QMO316" s="8"/>
      <c r="QMP316" s="8"/>
      <c r="QMQ316" s="8"/>
      <c r="QMR316" s="8"/>
      <c r="QMS316" s="8"/>
      <c r="QMT316" s="8"/>
      <c r="QMU316" s="8"/>
      <c r="QMV316" s="8"/>
      <c r="QMW316" s="8"/>
      <c r="QMX316" s="8"/>
      <c r="QMY316" s="8"/>
      <c r="QMZ316" s="8"/>
      <c r="QNA316" s="8"/>
      <c r="QNB316" s="8"/>
      <c r="QNC316" s="8"/>
      <c r="QND316" s="8"/>
      <c r="QNE316" s="8"/>
      <c r="QNF316" s="8"/>
      <c r="QNG316" s="8"/>
      <c r="QNH316" s="8"/>
      <c r="QNI316" s="8"/>
      <c r="QNJ316" s="8"/>
      <c r="QNK316" s="8"/>
      <c r="QNL316" s="8"/>
      <c r="QNM316" s="8"/>
      <c r="QNN316" s="8"/>
      <c r="QNO316" s="8"/>
      <c r="QNP316" s="8"/>
      <c r="QNQ316" s="8"/>
      <c r="QNR316" s="8"/>
      <c r="QNS316" s="8"/>
      <c r="QNT316" s="8"/>
      <c r="QNU316" s="8"/>
      <c r="QNV316" s="8"/>
      <c r="QNW316" s="8"/>
      <c r="QNX316" s="8"/>
      <c r="QNY316" s="8"/>
      <c r="QNZ316" s="8"/>
      <c r="QOA316" s="8"/>
      <c r="QOB316" s="8"/>
      <c r="QOC316" s="8"/>
      <c r="QOD316" s="8"/>
      <c r="QOE316" s="8"/>
      <c r="QOF316" s="8"/>
      <c r="QOG316" s="8"/>
      <c r="QOH316" s="8"/>
      <c r="QOI316" s="8"/>
      <c r="QOJ316" s="8"/>
      <c r="QOK316" s="8"/>
      <c r="QOL316" s="8"/>
      <c r="QOM316" s="8"/>
      <c r="QON316" s="8"/>
      <c r="QOO316" s="8"/>
      <c r="QOP316" s="8"/>
      <c r="QOQ316" s="8"/>
      <c r="QOR316" s="8"/>
      <c r="QOS316" s="8"/>
      <c r="QOT316" s="8"/>
      <c r="QOU316" s="8"/>
      <c r="QOV316" s="8"/>
      <c r="QOW316" s="8"/>
      <c r="QOX316" s="8"/>
      <c r="QOY316" s="8"/>
      <c r="QOZ316" s="8"/>
      <c r="QPA316" s="8"/>
      <c r="QPB316" s="8"/>
      <c r="QPC316" s="8"/>
      <c r="QPD316" s="8"/>
      <c r="QPE316" s="8"/>
      <c r="QPF316" s="8"/>
      <c r="QPG316" s="8"/>
      <c r="QPH316" s="8"/>
      <c r="QPI316" s="8"/>
      <c r="QPJ316" s="8"/>
      <c r="QPK316" s="8"/>
      <c r="QPL316" s="8"/>
      <c r="QPM316" s="8"/>
      <c r="QPN316" s="8"/>
      <c r="QPO316" s="8"/>
      <c r="QPP316" s="8"/>
      <c r="QPQ316" s="8"/>
      <c r="QPR316" s="8"/>
      <c r="QPS316" s="8"/>
      <c r="QPT316" s="8"/>
      <c r="QPU316" s="8"/>
      <c r="QPV316" s="8"/>
      <c r="QPW316" s="8"/>
      <c r="QPX316" s="8"/>
      <c r="QPY316" s="8"/>
      <c r="QPZ316" s="8"/>
      <c r="QQA316" s="8"/>
      <c r="QQB316" s="8"/>
      <c r="QQC316" s="8"/>
      <c r="QQD316" s="8"/>
      <c r="QQE316" s="8"/>
      <c r="QQF316" s="8"/>
      <c r="QQG316" s="8"/>
      <c r="QQH316" s="8"/>
      <c r="QQI316" s="8"/>
      <c r="QQJ316" s="8"/>
      <c r="QQK316" s="8"/>
      <c r="QQL316" s="8"/>
      <c r="QQM316" s="8"/>
      <c r="QQN316" s="8"/>
      <c r="QQO316" s="8"/>
      <c r="QQP316" s="8"/>
      <c r="QQQ316" s="8"/>
      <c r="QQR316" s="8"/>
      <c r="QQS316" s="8"/>
      <c r="QQT316" s="8"/>
      <c r="QQU316" s="8"/>
      <c r="QQV316" s="8"/>
      <c r="QQW316" s="8"/>
      <c r="QQX316" s="8"/>
      <c r="QQY316" s="8"/>
      <c r="QQZ316" s="8"/>
      <c r="QRA316" s="8"/>
      <c r="QRB316" s="8"/>
      <c r="QRC316" s="8"/>
      <c r="QRD316" s="8"/>
      <c r="QRE316" s="8"/>
      <c r="QRF316" s="8"/>
      <c r="QRG316" s="8"/>
      <c r="QRH316" s="8"/>
      <c r="QRI316" s="8"/>
      <c r="QRJ316" s="8"/>
      <c r="QRK316" s="8"/>
      <c r="QRL316" s="8"/>
      <c r="QRM316" s="8"/>
      <c r="QRN316" s="8"/>
      <c r="QRO316" s="8"/>
      <c r="QRP316" s="8"/>
      <c r="QRQ316" s="8"/>
      <c r="QRR316" s="8"/>
      <c r="QRS316" s="8"/>
      <c r="QRT316" s="8"/>
      <c r="QRU316" s="8"/>
      <c r="QRV316" s="8"/>
      <c r="QRW316" s="8"/>
      <c r="QRX316" s="8"/>
      <c r="QRY316" s="8"/>
      <c r="QRZ316" s="8"/>
      <c r="QSA316" s="8"/>
      <c r="QSB316" s="8"/>
      <c r="QSC316" s="8"/>
      <c r="QSD316" s="8"/>
      <c r="QSE316" s="8"/>
      <c r="QSF316" s="8"/>
      <c r="QSG316" s="8"/>
      <c r="QSH316" s="8"/>
      <c r="QSI316" s="8"/>
      <c r="QSJ316" s="8"/>
      <c r="QSK316" s="8"/>
      <c r="QSL316" s="8"/>
      <c r="QSM316" s="8"/>
      <c r="QSN316" s="8"/>
      <c r="QSO316" s="8"/>
      <c r="QSP316" s="8"/>
      <c r="QSQ316" s="8"/>
      <c r="QSR316" s="8"/>
      <c r="QSS316" s="8"/>
      <c r="QST316" s="8"/>
      <c r="QSU316" s="8"/>
      <c r="QSV316" s="8"/>
      <c r="QSW316" s="8"/>
      <c r="QSX316" s="8"/>
      <c r="QSY316" s="8"/>
      <c r="QSZ316" s="8"/>
      <c r="QTA316" s="8"/>
      <c r="QTB316" s="8"/>
      <c r="QTC316" s="8"/>
      <c r="QTD316" s="8"/>
      <c r="QTE316" s="8"/>
      <c r="QTF316" s="8"/>
      <c r="QTG316" s="8"/>
      <c r="QTH316" s="8"/>
      <c r="QTI316" s="8"/>
      <c r="QTJ316" s="8"/>
      <c r="QTK316" s="8"/>
      <c r="QTL316" s="8"/>
      <c r="QTM316" s="8"/>
      <c r="QTN316" s="8"/>
      <c r="QTO316" s="8"/>
      <c r="QTP316" s="8"/>
      <c r="QTQ316" s="8"/>
      <c r="QTR316" s="8"/>
      <c r="QTS316" s="8"/>
      <c r="QTT316" s="8"/>
      <c r="QTU316" s="8"/>
      <c r="QTV316" s="8"/>
      <c r="QTW316" s="8"/>
      <c r="QTX316" s="8"/>
      <c r="QTY316" s="8"/>
      <c r="QTZ316" s="8"/>
      <c r="QUA316" s="8"/>
      <c r="QUB316" s="8"/>
      <c r="QUC316" s="8"/>
      <c r="QUD316" s="8"/>
      <c r="QUE316" s="8"/>
      <c r="QUF316" s="8"/>
      <c r="QUG316" s="8"/>
      <c r="QUH316" s="8"/>
      <c r="QUI316" s="8"/>
      <c r="QUJ316" s="8"/>
      <c r="QUK316" s="8"/>
      <c r="QUL316" s="8"/>
      <c r="QUM316" s="8"/>
      <c r="QUN316" s="8"/>
      <c r="QUO316" s="8"/>
      <c r="QUP316" s="8"/>
      <c r="QUQ316" s="8"/>
      <c r="QUR316" s="8"/>
      <c r="QUS316" s="8"/>
      <c r="QUT316" s="8"/>
      <c r="QUU316" s="8"/>
      <c r="QUV316" s="8"/>
      <c r="QUW316" s="8"/>
      <c r="QUX316" s="8"/>
      <c r="QUY316" s="8"/>
      <c r="QUZ316" s="8"/>
      <c r="QVA316" s="8"/>
      <c r="QVB316" s="8"/>
      <c r="QVC316" s="8"/>
      <c r="QVD316" s="8"/>
      <c r="QVE316" s="8"/>
      <c r="QVF316" s="8"/>
      <c r="QVG316" s="8"/>
      <c r="QVH316" s="8"/>
      <c r="QVI316" s="8"/>
      <c r="QVJ316" s="8"/>
      <c r="QVK316" s="8"/>
      <c r="QVL316" s="8"/>
      <c r="QVM316" s="8"/>
      <c r="QVN316" s="8"/>
      <c r="QVO316" s="8"/>
      <c r="QVP316" s="8"/>
      <c r="QVQ316" s="8"/>
      <c r="QVR316" s="8"/>
      <c r="QVS316" s="8"/>
      <c r="QVT316" s="8"/>
      <c r="QVU316" s="8"/>
      <c r="QVV316" s="8"/>
      <c r="QVW316" s="8"/>
      <c r="QVX316" s="8"/>
      <c r="QVY316" s="8"/>
      <c r="QVZ316" s="8"/>
      <c r="QWA316" s="8"/>
      <c r="QWB316" s="8"/>
      <c r="QWC316" s="8"/>
      <c r="QWD316" s="8"/>
      <c r="QWE316" s="8"/>
      <c r="QWF316" s="8"/>
      <c r="QWG316" s="8"/>
      <c r="QWH316" s="8"/>
      <c r="QWI316" s="8"/>
      <c r="QWJ316" s="8"/>
      <c r="QWK316" s="8"/>
      <c r="QWL316" s="8"/>
      <c r="QWM316" s="8"/>
      <c r="QWN316" s="8"/>
      <c r="QWO316" s="8"/>
      <c r="QWP316" s="8"/>
      <c r="QWQ316" s="8"/>
      <c r="QWR316" s="8"/>
      <c r="QWS316" s="8"/>
      <c r="QWT316" s="8"/>
      <c r="QWU316" s="8"/>
      <c r="QWV316" s="8"/>
      <c r="QWW316" s="8"/>
      <c r="QWX316" s="8"/>
      <c r="QWY316" s="8"/>
      <c r="QWZ316" s="8"/>
      <c r="QXA316" s="8"/>
      <c r="QXB316" s="8"/>
      <c r="QXC316" s="8"/>
      <c r="QXD316" s="8"/>
      <c r="QXE316" s="8"/>
      <c r="QXF316" s="8"/>
      <c r="QXG316" s="8"/>
      <c r="QXH316" s="8"/>
      <c r="QXI316" s="8"/>
      <c r="QXJ316" s="8"/>
      <c r="QXK316" s="8"/>
      <c r="QXL316" s="8"/>
      <c r="QXM316" s="8"/>
      <c r="QXN316" s="8"/>
      <c r="QXO316" s="8"/>
      <c r="QXP316" s="8"/>
      <c r="QXQ316" s="8"/>
      <c r="QXR316" s="8"/>
      <c r="QXS316" s="8"/>
      <c r="QXT316" s="8"/>
      <c r="QXU316" s="8"/>
      <c r="QXV316" s="8"/>
      <c r="QXW316" s="8"/>
      <c r="QXX316" s="8"/>
      <c r="QXY316" s="8"/>
      <c r="QXZ316" s="8"/>
      <c r="QYA316" s="8"/>
      <c r="QYB316" s="8"/>
      <c r="QYC316" s="8"/>
      <c r="QYD316" s="8"/>
      <c r="QYE316" s="8"/>
      <c r="QYF316" s="8"/>
      <c r="QYG316" s="8"/>
      <c r="QYH316" s="8"/>
      <c r="QYI316" s="8"/>
      <c r="QYJ316" s="8"/>
      <c r="QYK316" s="8"/>
      <c r="QYL316" s="8"/>
      <c r="QYM316" s="8"/>
      <c r="QYN316" s="8"/>
      <c r="QYO316" s="8"/>
      <c r="QYP316" s="8"/>
      <c r="QYQ316" s="8"/>
      <c r="QYR316" s="8"/>
      <c r="QYS316" s="8"/>
      <c r="QYT316" s="8"/>
      <c r="QYU316" s="8"/>
      <c r="QYV316" s="8"/>
      <c r="QYW316" s="8"/>
      <c r="QYX316" s="8"/>
      <c r="QYY316" s="8"/>
      <c r="QYZ316" s="8"/>
      <c r="QZA316" s="8"/>
      <c r="QZB316" s="8"/>
      <c r="QZC316" s="8"/>
      <c r="QZD316" s="8"/>
      <c r="QZE316" s="8"/>
      <c r="QZF316" s="8"/>
      <c r="QZG316" s="8"/>
      <c r="QZH316" s="8"/>
      <c r="QZI316" s="8"/>
      <c r="QZJ316" s="8"/>
      <c r="QZK316" s="8"/>
      <c r="QZL316" s="8"/>
      <c r="QZM316" s="8"/>
      <c r="QZN316" s="8"/>
      <c r="QZO316" s="8"/>
      <c r="QZP316" s="8"/>
      <c r="QZQ316" s="8"/>
      <c r="QZR316" s="8"/>
      <c r="QZS316" s="8"/>
      <c r="QZT316" s="8"/>
      <c r="QZU316" s="8"/>
      <c r="QZV316" s="8"/>
      <c r="QZW316" s="8"/>
      <c r="QZX316" s="8"/>
      <c r="QZY316" s="8"/>
      <c r="QZZ316" s="8"/>
      <c r="RAA316" s="8"/>
      <c r="RAB316" s="8"/>
      <c r="RAC316" s="8"/>
      <c r="RAD316" s="8"/>
      <c r="RAE316" s="8"/>
      <c r="RAF316" s="8"/>
      <c r="RAG316" s="8"/>
      <c r="RAH316" s="8"/>
      <c r="RAI316" s="8"/>
      <c r="RAJ316" s="8"/>
      <c r="RAK316" s="8"/>
      <c r="RAL316" s="8"/>
      <c r="RAM316" s="8"/>
      <c r="RAN316" s="8"/>
      <c r="RAO316" s="8"/>
      <c r="RAP316" s="8"/>
      <c r="RAQ316" s="8"/>
      <c r="RAR316" s="8"/>
      <c r="RAS316" s="8"/>
      <c r="RAT316" s="8"/>
      <c r="RAU316" s="8"/>
      <c r="RAV316" s="8"/>
      <c r="RAW316" s="8"/>
      <c r="RAX316" s="8"/>
      <c r="RAY316" s="8"/>
      <c r="RAZ316" s="8"/>
      <c r="RBA316" s="8"/>
      <c r="RBB316" s="8"/>
      <c r="RBC316" s="8"/>
      <c r="RBD316" s="8"/>
      <c r="RBE316" s="8"/>
      <c r="RBF316" s="8"/>
      <c r="RBG316" s="8"/>
      <c r="RBH316" s="8"/>
      <c r="RBI316" s="8"/>
      <c r="RBJ316" s="8"/>
      <c r="RBK316" s="8"/>
      <c r="RBL316" s="8"/>
      <c r="RBM316" s="8"/>
      <c r="RBN316" s="8"/>
      <c r="RBO316" s="8"/>
      <c r="RBP316" s="8"/>
      <c r="RBQ316" s="8"/>
      <c r="RBR316" s="8"/>
      <c r="RBS316" s="8"/>
      <c r="RBT316" s="8"/>
      <c r="RBU316" s="8"/>
      <c r="RBV316" s="8"/>
      <c r="RBW316" s="8"/>
      <c r="RBX316" s="8"/>
      <c r="RBY316" s="8"/>
      <c r="RBZ316" s="8"/>
      <c r="RCA316" s="8"/>
      <c r="RCB316" s="8"/>
      <c r="RCC316" s="8"/>
      <c r="RCD316" s="8"/>
      <c r="RCE316" s="8"/>
      <c r="RCF316" s="8"/>
      <c r="RCG316" s="8"/>
      <c r="RCH316" s="8"/>
      <c r="RCI316" s="8"/>
      <c r="RCJ316" s="8"/>
      <c r="RCK316" s="8"/>
      <c r="RCL316" s="8"/>
      <c r="RCM316" s="8"/>
      <c r="RCN316" s="8"/>
      <c r="RCO316" s="8"/>
      <c r="RCP316" s="8"/>
      <c r="RCQ316" s="8"/>
      <c r="RCR316" s="8"/>
      <c r="RCS316" s="8"/>
      <c r="RCT316" s="8"/>
      <c r="RCU316" s="8"/>
      <c r="RCV316" s="8"/>
      <c r="RCW316" s="8"/>
      <c r="RCX316" s="8"/>
      <c r="RCY316" s="8"/>
      <c r="RCZ316" s="8"/>
      <c r="RDA316" s="8"/>
      <c r="RDB316" s="8"/>
      <c r="RDC316" s="8"/>
      <c r="RDD316" s="8"/>
      <c r="RDE316" s="8"/>
      <c r="RDF316" s="8"/>
      <c r="RDG316" s="8"/>
      <c r="RDH316" s="8"/>
      <c r="RDI316" s="8"/>
      <c r="RDJ316" s="8"/>
      <c r="RDK316" s="8"/>
      <c r="RDL316" s="8"/>
      <c r="RDM316" s="8"/>
      <c r="RDN316" s="8"/>
      <c r="RDO316" s="8"/>
      <c r="RDP316" s="8"/>
      <c r="RDQ316" s="8"/>
      <c r="RDR316" s="8"/>
      <c r="RDS316" s="8"/>
      <c r="RDT316" s="8"/>
      <c r="RDU316" s="8"/>
      <c r="RDV316" s="8"/>
      <c r="RDW316" s="8"/>
      <c r="RDX316" s="8"/>
      <c r="RDY316" s="8"/>
      <c r="RDZ316" s="8"/>
      <c r="REA316" s="8"/>
      <c r="REB316" s="8"/>
      <c r="REC316" s="8"/>
      <c r="RED316" s="8"/>
      <c r="REE316" s="8"/>
      <c r="REF316" s="8"/>
      <c r="REG316" s="8"/>
      <c r="REH316" s="8"/>
      <c r="REI316" s="8"/>
      <c r="REJ316" s="8"/>
      <c r="REK316" s="8"/>
      <c r="REL316" s="8"/>
      <c r="REM316" s="8"/>
      <c r="REN316" s="8"/>
      <c r="REO316" s="8"/>
      <c r="REP316" s="8"/>
      <c r="REQ316" s="8"/>
      <c r="RER316" s="8"/>
      <c r="RES316" s="8"/>
      <c r="RET316" s="8"/>
      <c r="REU316" s="8"/>
      <c r="REV316" s="8"/>
      <c r="REW316" s="8"/>
      <c r="REX316" s="8"/>
      <c r="REY316" s="8"/>
      <c r="REZ316" s="8"/>
      <c r="RFA316" s="8"/>
      <c r="RFB316" s="8"/>
      <c r="RFC316" s="8"/>
      <c r="RFD316" s="8"/>
      <c r="RFE316" s="8"/>
      <c r="RFF316" s="8"/>
      <c r="RFG316" s="8"/>
      <c r="RFH316" s="8"/>
      <c r="RFI316" s="8"/>
      <c r="RFJ316" s="8"/>
      <c r="RFK316" s="8"/>
      <c r="RFL316" s="8"/>
      <c r="RFM316" s="8"/>
      <c r="RFN316" s="8"/>
      <c r="RFO316" s="8"/>
      <c r="RFP316" s="8"/>
      <c r="RFQ316" s="8"/>
      <c r="RFR316" s="8"/>
      <c r="RFS316" s="8"/>
      <c r="RFT316" s="8"/>
      <c r="RFU316" s="8"/>
      <c r="RFV316" s="8"/>
      <c r="RFW316" s="8"/>
      <c r="RFX316" s="8"/>
      <c r="RFY316" s="8"/>
      <c r="RFZ316" s="8"/>
      <c r="RGA316" s="8"/>
      <c r="RGB316" s="8"/>
      <c r="RGC316" s="8"/>
      <c r="RGD316" s="8"/>
      <c r="RGE316" s="8"/>
      <c r="RGF316" s="8"/>
      <c r="RGG316" s="8"/>
      <c r="RGH316" s="8"/>
      <c r="RGI316" s="8"/>
      <c r="RGJ316" s="8"/>
      <c r="RGK316" s="8"/>
      <c r="RGL316" s="8"/>
      <c r="RGM316" s="8"/>
      <c r="RGN316" s="8"/>
      <c r="RGO316" s="8"/>
      <c r="RGP316" s="8"/>
      <c r="RGQ316" s="8"/>
      <c r="RGR316" s="8"/>
      <c r="RGS316" s="8"/>
      <c r="RGT316" s="8"/>
      <c r="RGU316" s="8"/>
      <c r="RGV316" s="8"/>
      <c r="RGW316" s="8"/>
      <c r="RGX316" s="8"/>
      <c r="RGY316" s="8"/>
      <c r="RGZ316" s="8"/>
      <c r="RHA316" s="8"/>
      <c r="RHB316" s="8"/>
      <c r="RHC316" s="8"/>
      <c r="RHD316" s="8"/>
      <c r="RHE316" s="8"/>
      <c r="RHF316" s="8"/>
      <c r="RHG316" s="8"/>
      <c r="RHH316" s="8"/>
      <c r="RHI316" s="8"/>
      <c r="RHJ316" s="8"/>
      <c r="RHK316" s="8"/>
      <c r="RHL316" s="8"/>
      <c r="RHM316" s="8"/>
      <c r="RHN316" s="8"/>
      <c r="RHO316" s="8"/>
      <c r="RHP316" s="8"/>
      <c r="RHQ316" s="8"/>
      <c r="RHR316" s="8"/>
      <c r="RHS316" s="8"/>
      <c r="RHT316" s="8"/>
      <c r="RHU316" s="8"/>
      <c r="RHV316" s="8"/>
      <c r="RHW316" s="8"/>
      <c r="RHX316" s="8"/>
      <c r="RHY316" s="8"/>
      <c r="RHZ316" s="8"/>
      <c r="RIA316" s="8"/>
      <c r="RIB316" s="8"/>
      <c r="RIC316" s="8"/>
      <c r="RID316" s="8"/>
      <c r="RIE316" s="8"/>
      <c r="RIF316" s="8"/>
      <c r="RIG316" s="8"/>
      <c r="RIH316" s="8"/>
      <c r="RII316" s="8"/>
      <c r="RIJ316" s="8"/>
      <c r="RIK316" s="8"/>
      <c r="RIL316" s="8"/>
      <c r="RIM316" s="8"/>
      <c r="RIN316" s="8"/>
      <c r="RIO316" s="8"/>
      <c r="RIP316" s="8"/>
      <c r="RIQ316" s="8"/>
      <c r="RIR316" s="8"/>
      <c r="RIS316" s="8"/>
      <c r="RIT316" s="8"/>
      <c r="RIU316" s="8"/>
      <c r="RIV316" s="8"/>
      <c r="RIW316" s="8"/>
      <c r="RIX316" s="8"/>
      <c r="RIY316" s="8"/>
      <c r="RIZ316" s="8"/>
      <c r="RJA316" s="8"/>
      <c r="RJB316" s="8"/>
      <c r="RJC316" s="8"/>
      <c r="RJD316" s="8"/>
      <c r="RJE316" s="8"/>
      <c r="RJF316" s="8"/>
      <c r="RJG316" s="8"/>
      <c r="RJH316" s="8"/>
      <c r="RJI316" s="8"/>
      <c r="RJJ316" s="8"/>
      <c r="RJK316" s="8"/>
      <c r="RJL316" s="8"/>
      <c r="RJM316" s="8"/>
      <c r="RJN316" s="8"/>
      <c r="RJO316" s="8"/>
      <c r="RJP316" s="8"/>
      <c r="RJQ316" s="8"/>
      <c r="RJR316" s="8"/>
      <c r="RJS316" s="8"/>
      <c r="RJT316" s="8"/>
      <c r="RJU316" s="8"/>
      <c r="RJV316" s="8"/>
      <c r="RJW316" s="8"/>
      <c r="RJX316" s="8"/>
      <c r="RJY316" s="8"/>
      <c r="RJZ316" s="8"/>
      <c r="RKA316" s="8"/>
      <c r="RKB316" s="8"/>
      <c r="RKC316" s="8"/>
      <c r="RKD316" s="8"/>
      <c r="RKE316" s="8"/>
      <c r="RKF316" s="8"/>
      <c r="RKG316" s="8"/>
      <c r="RKH316" s="8"/>
      <c r="RKI316" s="8"/>
      <c r="RKJ316" s="8"/>
      <c r="RKK316" s="8"/>
      <c r="RKL316" s="8"/>
      <c r="RKM316" s="8"/>
      <c r="RKN316" s="8"/>
      <c r="RKO316" s="8"/>
      <c r="RKP316" s="8"/>
      <c r="RKQ316" s="8"/>
      <c r="RKR316" s="8"/>
      <c r="RKS316" s="8"/>
      <c r="RKT316" s="8"/>
      <c r="RKU316" s="8"/>
      <c r="RKV316" s="8"/>
      <c r="RKW316" s="8"/>
      <c r="RKX316" s="8"/>
      <c r="RKY316" s="8"/>
      <c r="RKZ316" s="8"/>
      <c r="RLA316" s="8"/>
      <c r="RLB316" s="8"/>
      <c r="RLC316" s="8"/>
      <c r="RLD316" s="8"/>
      <c r="RLE316" s="8"/>
      <c r="RLF316" s="8"/>
      <c r="RLG316" s="8"/>
      <c r="RLH316" s="8"/>
      <c r="RLI316" s="8"/>
      <c r="RLJ316" s="8"/>
      <c r="RLK316" s="8"/>
      <c r="RLL316" s="8"/>
      <c r="RLM316" s="8"/>
      <c r="RLN316" s="8"/>
      <c r="RLO316" s="8"/>
      <c r="RLP316" s="8"/>
      <c r="RLQ316" s="8"/>
      <c r="RLR316" s="8"/>
      <c r="RLS316" s="8"/>
      <c r="RLT316" s="8"/>
      <c r="RLU316" s="8"/>
      <c r="RLV316" s="8"/>
      <c r="RLW316" s="8"/>
      <c r="RLX316" s="8"/>
      <c r="RLY316" s="8"/>
      <c r="RLZ316" s="8"/>
      <c r="RMA316" s="8"/>
      <c r="RMB316" s="8"/>
      <c r="RMC316" s="8"/>
      <c r="RMD316" s="8"/>
      <c r="RME316" s="8"/>
      <c r="RMF316" s="8"/>
      <c r="RMG316" s="8"/>
      <c r="RMH316" s="8"/>
      <c r="RMI316" s="8"/>
      <c r="RMJ316" s="8"/>
      <c r="RMK316" s="8"/>
      <c r="RML316" s="8"/>
      <c r="RMM316" s="8"/>
      <c r="RMN316" s="8"/>
      <c r="RMO316" s="8"/>
      <c r="RMP316" s="8"/>
      <c r="RMQ316" s="8"/>
      <c r="RMR316" s="8"/>
      <c r="RMS316" s="8"/>
      <c r="RMT316" s="8"/>
      <c r="RMU316" s="8"/>
      <c r="RMV316" s="8"/>
      <c r="RMW316" s="8"/>
      <c r="RMX316" s="8"/>
      <c r="RMY316" s="8"/>
      <c r="RMZ316" s="8"/>
      <c r="RNA316" s="8"/>
      <c r="RNB316" s="8"/>
      <c r="RNC316" s="8"/>
      <c r="RND316" s="8"/>
      <c r="RNE316" s="8"/>
      <c r="RNF316" s="8"/>
      <c r="RNG316" s="8"/>
      <c r="RNH316" s="8"/>
      <c r="RNI316" s="8"/>
      <c r="RNJ316" s="8"/>
      <c r="RNK316" s="8"/>
      <c r="RNL316" s="8"/>
      <c r="RNM316" s="8"/>
      <c r="RNN316" s="8"/>
      <c r="RNO316" s="8"/>
      <c r="RNP316" s="8"/>
      <c r="RNQ316" s="8"/>
      <c r="RNR316" s="8"/>
      <c r="RNS316" s="8"/>
      <c r="RNT316" s="8"/>
      <c r="RNU316" s="8"/>
      <c r="RNV316" s="8"/>
      <c r="RNW316" s="8"/>
      <c r="RNX316" s="8"/>
      <c r="RNY316" s="8"/>
      <c r="RNZ316" s="8"/>
      <c r="ROA316" s="8"/>
      <c r="ROB316" s="8"/>
      <c r="ROC316" s="8"/>
      <c r="ROD316" s="8"/>
      <c r="ROE316" s="8"/>
      <c r="ROF316" s="8"/>
      <c r="ROG316" s="8"/>
      <c r="ROH316" s="8"/>
      <c r="ROI316" s="8"/>
      <c r="ROJ316" s="8"/>
      <c r="ROK316" s="8"/>
      <c r="ROL316" s="8"/>
      <c r="ROM316" s="8"/>
      <c r="RON316" s="8"/>
      <c r="ROO316" s="8"/>
      <c r="ROP316" s="8"/>
      <c r="ROQ316" s="8"/>
      <c r="ROR316" s="8"/>
      <c r="ROS316" s="8"/>
      <c r="ROT316" s="8"/>
      <c r="ROU316" s="8"/>
      <c r="ROV316" s="8"/>
      <c r="ROW316" s="8"/>
      <c r="ROX316" s="8"/>
      <c r="ROY316" s="8"/>
      <c r="ROZ316" s="8"/>
      <c r="RPA316" s="8"/>
      <c r="RPB316" s="8"/>
      <c r="RPC316" s="8"/>
      <c r="RPD316" s="8"/>
      <c r="RPE316" s="8"/>
      <c r="RPF316" s="8"/>
      <c r="RPG316" s="8"/>
      <c r="RPH316" s="8"/>
      <c r="RPI316" s="8"/>
      <c r="RPJ316" s="8"/>
      <c r="RPK316" s="8"/>
      <c r="RPL316" s="8"/>
      <c r="RPM316" s="8"/>
      <c r="RPN316" s="8"/>
      <c r="RPO316" s="8"/>
      <c r="RPP316" s="8"/>
      <c r="RPQ316" s="8"/>
      <c r="RPR316" s="8"/>
      <c r="RPS316" s="8"/>
      <c r="RPT316" s="8"/>
      <c r="RPU316" s="8"/>
      <c r="RPV316" s="8"/>
      <c r="RPW316" s="8"/>
      <c r="RPX316" s="8"/>
      <c r="RPY316" s="8"/>
      <c r="RPZ316" s="8"/>
      <c r="RQA316" s="8"/>
      <c r="RQB316" s="8"/>
      <c r="RQC316" s="8"/>
      <c r="RQD316" s="8"/>
      <c r="RQE316" s="8"/>
      <c r="RQF316" s="8"/>
      <c r="RQG316" s="8"/>
      <c r="RQH316" s="8"/>
      <c r="RQI316" s="8"/>
      <c r="RQJ316" s="8"/>
      <c r="RQK316" s="8"/>
      <c r="RQL316" s="8"/>
      <c r="RQM316" s="8"/>
      <c r="RQN316" s="8"/>
      <c r="RQO316" s="8"/>
      <c r="RQP316" s="8"/>
      <c r="RQQ316" s="8"/>
      <c r="RQR316" s="8"/>
      <c r="RQS316" s="8"/>
      <c r="RQT316" s="8"/>
      <c r="RQU316" s="8"/>
      <c r="RQV316" s="8"/>
      <c r="RQW316" s="8"/>
      <c r="RQX316" s="8"/>
      <c r="RQY316" s="8"/>
      <c r="RQZ316" s="8"/>
      <c r="RRA316" s="8"/>
      <c r="RRB316" s="8"/>
      <c r="RRC316" s="8"/>
      <c r="RRD316" s="8"/>
      <c r="RRE316" s="8"/>
      <c r="RRF316" s="8"/>
      <c r="RRG316" s="8"/>
      <c r="RRH316" s="8"/>
      <c r="RRI316" s="8"/>
      <c r="RRJ316" s="8"/>
      <c r="RRK316" s="8"/>
      <c r="RRL316" s="8"/>
      <c r="RRM316" s="8"/>
      <c r="RRN316" s="8"/>
      <c r="RRO316" s="8"/>
      <c r="RRP316" s="8"/>
      <c r="RRQ316" s="8"/>
      <c r="RRR316" s="8"/>
      <c r="RRS316" s="8"/>
      <c r="RRT316" s="8"/>
      <c r="RRU316" s="8"/>
      <c r="RRV316" s="8"/>
      <c r="RRW316" s="8"/>
      <c r="RRX316" s="8"/>
      <c r="RRY316" s="8"/>
      <c r="RRZ316" s="8"/>
      <c r="RSA316" s="8"/>
      <c r="RSB316" s="8"/>
      <c r="RSC316" s="8"/>
      <c r="RSD316" s="8"/>
      <c r="RSE316" s="8"/>
      <c r="RSF316" s="8"/>
      <c r="RSG316" s="8"/>
      <c r="RSH316" s="8"/>
      <c r="RSI316" s="8"/>
      <c r="RSJ316" s="8"/>
      <c r="RSK316" s="8"/>
      <c r="RSL316" s="8"/>
      <c r="RSM316" s="8"/>
      <c r="RSN316" s="8"/>
      <c r="RSO316" s="8"/>
      <c r="RSP316" s="8"/>
      <c r="RSQ316" s="8"/>
      <c r="RSR316" s="8"/>
      <c r="RSS316" s="8"/>
      <c r="RST316" s="8"/>
      <c r="RSU316" s="8"/>
      <c r="RSV316" s="8"/>
      <c r="RSW316" s="8"/>
      <c r="RSX316" s="8"/>
      <c r="RSY316" s="8"/>
      <c r="RSZ316" s="8"/>
      <c r="RTA316" s="8"/>
      <c r="RTB316" s="8"/>
      <c r="RTC316" s="8"/>
      <c r="RTD316" s="8"/>
      <c r="RTE316" s="8"/>
      <c r="RTF316" s="8"/>
      <c r="RTG316" s="8"/>
      <c r="RTH316" s="8"/>
      <c r="RTI316" s="8"/>
      <c r="RTJ316" s="8"/>
      <c r="RTK316" s="8"/>
      <c r="RTL316" s="8"/>
      <c r="RTM316" s="8"/>
      <c r="RTN316" s="8"/>
      <c r="RTO316" s="8"/>
      <c r="RTP316" s="8"/>
      <c r="RTQ316" s="8"/>
      <c r="RTR316" s="8"/>
      <c r="RTS316" s="8"/>
      <c r="RTT316" s="8"/>
      <c r="RTU316" s="8"/>
      <c r="RTV316" s="8"/>
      <c r="RTW316" s="8"/>
      <c r="RTX316" s="8"/>
      <c r="RTY316" s="8"/>
      <c r="RTZ316" s="8"/>
      <c r="RUA316" s="8"/>
      <c r="RUB316" s="8"/>
      <c r="RUC316" s="8"/>
      <c r="RUD316" s="8"/>
      <c r="RUE316" s="8"/>
      <c r="RUF316" s="8"/>
      <c r="RUG316" s="8"/>
      <c r="RUH316" s="8"/>
      <c r="RUI316" s="8"/>
      <c r="RUJ316" s="8"/>
      <c r="RUK316" s="8"/>
      <c r="RUL316" s="8"/>
      <c r="RUM316" s="8"/>
      <c r="RUN316" s="8"/>
      <c r="RUO316" s="8"/>
      <c r="RUP316" s="8"/>
      <c r="RUQ316" s="8"/>
      <c r="RUR316" s="8"/>
      <c r="RUS316" s="8"/>
      <c r="RUT316" s="8"/>
      <c r="RUU316" s="8"/>
      <c r="RUV316" s="8"/>
      <c r="RUW316" s="8"/>
      <c r="RUX316" s="8"/>
      <c r="RUY316" s="8"/>
      <c r="RUZ316" s="8"/>
      <c r="RVA316" s="8"/>
      <c r="RVB316" s="8"/>
      <c r="RVC316" s="8"/>
      <c r="RVD316" s="8"/>
      <c r="RVE316" s="8"/>
      <c r="RVF316" s="8"/>
      <c r="RVG316" s="8"/>
      <c r="RVH316" s="8"/>
      <c r="RVI316" s="8"/>
      <c r="RVJ316" s="8"/>
      <c r="RVK316" s="8"/>
      <c r="RVL316" s="8"/>
      <c r="RVM316" s="8"/>
      <c r="RVN316" s="8"/>
      <c r="RVO316" s="8"/>
      <c r="RVP316" s="8"/>
      <c r="RVQ316" s="8"/>
      <c r="RVR316" s="8"/>
      <c r="RVS316" s="8"/>
      <c r="RVT316" s="8"/>
      <c r="RVU316" s="8"/>
      <c r="RVV316" s="8"/>
      <c r="RVW316" s="8"/>
      <c r="RVX316" s="8"/>
      <c r="RVY316" s="8"/>
      <c r="RVZ316" s="8"/>
      <c r="RWA316" s="8"/>
      <c r="RWB316" s="8"/>
      <c r="RWC316" s="8"/>
      <c r="RWD316" s="8"/>
      <c r="RWE316" s="8"/>
      <c r="RWF316" s="8"/>
      <c r="RWG316" s="8"/>
      <c r="RWH316" s="8"/>
      <c r="RWI316" s="8"/>
      <c r="RWJ316" s="8"/>
      <c r="RWK316" s="8"/>
      <c r="RWL316" s="8"/>
      <c r="RWM316" s="8"/>
      <c r="RWN316" s="8"/>
      <c r="RWO316" s="8"/>
      <c r="RWP316" s="8"/>
      <c r="RWQ316" s="8"/>
      <c r="RWR316" s="8"/>
      <c r="RWS316" s="8"/>
      <c r="RWT316" s="8"/>
      <c r="RWU316" s="8"/>
      <c r="RWV316" s="8"/>
      <c r="RWW316" s="8"/>
      <c r="RWX316" s="8"/>
      <c r="RWY316" s="8"/>
      <c r="RWZ316" s="8"/>
      <c r="RXA316" s="8"/>
      <c r="RXB316" s="8"/>
      <c r="RXC316" s="8"/>
      <c r="RXD316" s="8"/>
      <c r="RXE316" s="8"/>
      <c r="RXF316" s="8"/>
      <c r="RXG316" s="8"/>
      <c r="RXH316" s="8"/>
      <c r="RXI316" s="8"/>
      <c r="RXJ316" s="8"/>
      <c r="RXK316" s="8"/>
      <c r="RXL316" s="8"/>
      <c r="RXM316" s="8"/>
      <c r="RXN316" s="8"/>
      <c r="RXO316" s="8"/>
      <c r="RXP316" s="8"/>
      <c r="RXQ316" s="8"/>
      <c r="RXR316" s="8"/>
      <c r="RXS316" s="8"/>
      <c r="RXT316" s="8"/>
      <c r="RXU316" s="8"/>
      <c r="RXV316" s="8"/>
      <c r="RXW316" s="8"/>
      <c r="RXX316" s="8"/>
      <c r="RXY316" s="8"/>
      <c r="RXZ316" s="8"/>
      <c r="RYA316" s="8"/>
      <c r="RYB316" s="8"/>
      <c r="RYC316" s="8"/>
      <c r="RYD316" s="8"/>
      <c r="RYE316" s="8"/>
      <c r="RYF316" s="8"/>
      <c r="RYG316" s="8"/>
      <c r="RYH316" s="8"/>
      <c r="RYI316" s="8"/>
      <c r="RYJ316" s="8"/>
      <c r="RYK316" s="8"/>
      <c r="RYL316" s="8"/>
      <c r="RYM316" s="8"/>
      <c r="RYN316" s="8"/>
      <c r="RYO316" s="8"/>
      <c r="RYP316" s="8"/>
      <c r="RYQ316" s="8"/>
      <c r="RYR316" s="8"/>
      <c r="RYS316" s="8"/>
      <c r="RYT316" s="8"/>
      <c r="RYU316" s="8"/>
      <c r="RYV316" s="8"/>
      <c r="RYW316" s="8"/>
      <c r="RYX316" s="8"/>
      <c r="RYY316" s="8"/>
      <c r="RYZ316" s="8"/>
      <c r="RZA316" s="8"/>
      <c r="RZB316" s="8"/>
      <c r="RZC316" s="8"/>
      <c r="RZD316" s="8"/>
      <c r="RZE316" s="8"/>
      <c r="RZF316" s="8"/>
      <c r="RZG316" s="8"/>
      <c r="RZH316" s="8"/>
      <c r="RZI316" s="8"/>
      <c r="RZJ316" s="8"/>
      <c r="RZK316" s="8"/>
      <c r="RZL316" s="8"/>
      <c r="RZM316" s="8"/>
      <c r="RZN316" s="8"/>
      <c r="RZO316" s="8"/>
      <c r="RZP316" s="8"/>
      <c r="RZQ316" s="8"/>
      <c r="RZR316" s="8"/>
      <c r="RZS316" s="8"/>
      <c r="RZT316" s="8"/>
      <c r="RZU316" s="8"/>
      <c r="RZV316" s="8"/>
      <c r="RZW316" s="8"/>
      <c r="RZX316" s="8"/>
      <c r="RZY316" s="8"/>
      <c r="RZZ316" s="8"/>
      <c r="SAA316" s="8"/>
      <c r="SAB316" s="8"/>
      <c r="SAC316" s="8"/>
      <c r="SAD316" s="8"/>
      <c r="SAE316" s="8"/>
      <c r="SAF316" s="8"/>
      <c r="SAG316" s="8"/>
      <c r="SAH316" s="8"/>
      <c r="SAI316" s="8"/>
      <c r="SAJ316" s="8"/>
      <c r="SAK316" s="8"/>
      <c r="SAL316" s="8"/>
      <c r="SAM316" s="8"/>
      <c r="SAN316" s="8"/>
      <c r="SAO316" s="8"/>
      <c r="SAP316" s="8"/>
      <c r="SAQ316" s="8"/>
      <c r="SAR316" s="8"/>
      <c r="SAS316" s="8"/>
      <c r="SAT316" s="8"/>
      <c r="SAU316" s="8"/>
      <c r="SAV316" s="8"/>
      <c r="SAW316" s="8"/>
      <c r="SAX316" s="8"/>
      <c r="SAY316" s="8"/>
      <c r="SAZ316" s="8"/>
      <c r="SBA316" s="8"/>
      <c r="SBB316" s="8"/>
      <c r="SBC316" s="8"/>
      <c r="SBD316" s="8"/>
      <c r="SBE316" s="8"/>
      <c r="SBF316" s="8"/>
      <c r="SBG316" s="8"/>
      <c r="SBH316" s="8"/>
      <c r="SBI316" s="8"/>
      <c r="SBJ316" s="8"/>
      <c r="SBK316" s="8"/>
      <c r="SBL316" s="8"/>
      <c r="SBM316" s="8"/>
      <c r="SBN316" s="8"/>
      <c r="SBO316" s="8"/>
      <c r="SBP316" s="8"/>
      <c r="SBQ316" s="8"/>
      <c r="SBR316" s="8"/>
      <c r="SBS316" s="8"/>
      <c r="SBT316" s="8"/>
      <c r="SBU316" s="8"/>
      <c r="SBV316" s="8"/>
      <c r="SBW316" s="8"/>
      <c r="SBX316" s="8"/>
      <c r="SBY316" s="8"/>
      <c r="SBZ316" s="8"/>
      <c r="SCA316" s="8"/>
      <c r="SCB316" s="8"/>
      <c r="SCC316" s="8"/>
      <c r="SCD316" s="8"/>
      <c r="SCE316" s="8"/>
      <c r="SCF316" s="8"/>
      <c r="SCG316" s="8"/>
      <c r="SCH316" s="8"/>
      <c r="SCI316" s="8"/>
      <c r="SCJ316" s="8"/>
      <c r="SCK316" s="8"/>
      <c r="SCL316" s="8"/>
      <c r="SCM316" s="8"/>
      <c r="SCN316" s="8"/>
      <c r="SCO316" s="8"/>
      <c r="SCP316" s="8"/>
      <c r="SCQ316" s="8"/>
      <c r="SCR316" s="8"/>
      <c r="SCS316" s="8"/>
      <c r="SCT316" s="8"/>
      <c r="SCU316" s="8"/>
      <c r="SCV316" s="8"/>
      <c r="SCW316" s="8"/>
      <c r="SCX316" s="8"/>
      <c r="SCY316" s="8"/>
      <c r="SCZ316" s="8"/>
      <c r="SDA316" s="8"/>
      <c r="SDB316" s="8"/>
      <c r="SDC316" s="8"/>
      <c r="SDD316" s="8"/>
      <c r="SDE316" s="8"/>
      <c r="SDF316" s="8"/>
      <c r="SDG316" s="8"/>
      <c r="SDH316" s="8"/>
      <c r="SDI316" s="8"/>
      <c r="SDJ316" s="8"/>
      <c r="SDK316" s="8"/>
      <c r="SDL316" s="8"/>
      <c r="SDM316" s="8"/>
      <c r="SDN316" s="8"/>
      <c r="SDO316" s="8"/>
      <c r="SDP316" s="8"/>
      <c r="SDQ316" s="8"/>
      <c r="SDR316" s="8"/>
      <c r="SDS316" s="8"/>
      <c r="SDT316" s="8"/>
      <c r="SDU316" s="8"/>
      <c r="SDV316" s="8"/>
      <c r="SDW316" s="8"/>
      <c r="SDX316" s="8"/>
      <c r="SDY316" s="8"/>
      <c r="SDZ316" s="8"/>
      <c r="SEA316" s="8"/>
      <c r="SEB316" s="8"/>
      <c r="SEC316" s="8"/>
      <c r="SED316" s="8"/>
      <c r="SEE316" s="8"/>
      <c r="SEF316" s="8"/>
      <c r="SEG316" s="8"/>
      <c r="SEH316" s="8"/>
      <c r="SEI316" s="8"/>
      <c r="SEJ316" s="8"/>
      <c r="SEK316" s="8"/>
      <c r="SEL316" s="8"/>
      <c r="SEM316" s="8"/>
      <c r="SEN316" s="8"/>
      <c r="SEO316" s="8"/>
      <c r="SEP316" s="8"/>
      <c r="SEQ316" s="8"/>
      <c r="SER316" s="8"/>
      <c r="SES316" s="8"/>
      <c r="SET316" s="8"/>
      <c r="SEU316" s="8"/>
      <c r="SEV316" s="8"/>
      <c r="SEW316" s="8"/>
      <c r="SEX316" s="8"/>
      <c r="SEY316" s="8"/>
      <c r="SEZ316" s="8"/>
      <c r="SFA316" s="8"/>
      <c r="SFB316" s="8"/>
      <c r="SFC316" s="8"/>
      <c r="SFD316" s="8"/>
      <c r="SFE316" s="8"/>
      <c r="SFF316" s="8"/>
      <c r="SFG316" s="8"/>
      <c r="SFH316" s="8"/>
      <c r="SFI316" s="8"/>
      <c r="SFJ316" s="8"/>
      <c r="SFK316" s="8"/>
      <c r="SFL316" s="8"/>
      <c r="SFM316" s="8"/>
      <c r="SFN316" s="8"/>
      <c r="SFO316" s="8"/>
      <c r="SFP316" s="8"/>
      <c r="SFQ316" s="8"/>
      <c r="SFR316" s="8"/>
      <c r="SFS316" s="8"/>
      <c r="SFT316" s="8"/>
      <c r="SFU316" s="8"/>
      <c r="SFV316" s="8"/>
      <c r="SFW316" s="8"/>
      <c r="SFX316" s="8"/>
      <c r="SFY316" s="8"/>
      <c r="SFZ316" s="8"/>
      <c r="SGA316" s="8"/>
      <c r="SGB316" s="8"/>
      <c r="SGC316" s="8"/>
      <c r="SGD316" s="8"/>
      <c r="SGE316" s="8"/>
      <c r="SGF316" s="8"/>
      <c r="SGG316" s="8"/>
      <c r="SGH316" s="8"/>
      <c r="SGI316" s="8"/>
      <c r="SGJ316" s="8"/>
      <c r="SGK316" s="8"/>
      <c r="SGL316" s="8"/>
      <c r="SGM316" s="8"/>
      <c r="SGN316" s="8"/>
      <c r="SGO316" s="8"/>
      <c r="SGP316" s="8"/>
      <c r="SGQ316" s="8"/>
      <c r="SGR316" s="8"/>
      <c r="SGS316" s="8"/>
      <c r="SGT316" s="8"/>
      <c r="SGU316" s="8"/>
      <c r="SGV316" s="8"/>
      <c r="SGW316" s="8"/>
      <c r="SGX316" s="8"/>
      <c r="SGY316" s="8"/>
      <c r="SGZ316" s="8"/>
      <c r="SHA316" s="8"/>
      <c r="SHB316" s="8"/>
      <c r="SHC316" s="8"/>
      <c r="SHD316" s="8"/>
      <c r="SHE316" s="8"/>
      <c r="SHF316" s="8"/>
      <c r="SHG316" s="8"/>
      <c r="SHH316" s="8"/>
      <c r="SHI316" s="8"/>
      <c r="SHJ316" s="8"/>
      <c r="SHK316" s="8"/>
      <c r="SHL316" s="8"/>
      <c r="SHM316" s="8"/>
      <c r="SHN316" s="8"/>
      <c r="SHO316" s="8"/>
      <c r="SHP316" s="8"/>
      <c r="SHQ316" s="8"/>
      <c r="SHR316" s="8"/>
      <c r="SHS316" s="8"/>
      <c r="SHT316" s="8"/>
      <c r="SHU316" s="8"/>
      <c r="SHV316" s="8"/>
      <c r="SHW316" s="8"/>
      <c r="SHX316" s="8"/>
      <c r="SHY316" s="8"/>
      <c r="SHZ316" s="8"/>
      <c r="SIA316" s="8"/>
      <c r="SIB316" s="8"/>
      <c r="SIC316" s="8"/>
      <c r="SID316" s="8"/>
      <c r="SIE316" s="8"/>
      <c r="SIF316" s="8"/>
      <c r="SIG316" s="8"/>
      <c r="SIH316" s="8"/>
      <c r="SII316" s="8"/>
      <c r="SIJ316" s="8"/>
      <c r="SIK316" s="8"/>
      <c r="SIL316" s="8"/>
      <c r="SIM316" s="8"/>
      <c r="SIN316" s="8"/>
      <c r="SIO316" s="8"/>
      <c r="SIP316" s="8"/>
      <c r="SIQ316" s="8"/>
      <c r="SIR316" s="8"/>
      <c r="SIS316" s="8"/>
      <c r="SIT316" s="8"/>
      <c r="SIU316" s="8"/>
      <c r="SIV316" s="8"/>
      <c r="SIW316" s="8"/>
      <c r="SIX316" s="8"/>
      <c r="SIY316" s="8"/>
      <c r="SIZ316" s="8"/>
      <c r="SJA316" s="8"/>
      <c r="SJB316" s="8"/>
      <c r="SJC316" s="8"/>
      <c r="SJD316" s="8"/>
      <c r="SJE316" s="8"/>
      <c r="SJF316" s="8"/>
      <c r="SJG316" s="8"/>
      <c r="SJH316" s="8"/>
      <c r="SJI316" s="8"/>
      <c r="SJJ316" s="8"/>
      <c r="SJK316" s="8"/>
      <c r="SJL316" s="8"/>
      <c r="SJM316" s="8"/>
      <c r="SJN316" s="8"/>
      <c r="SJO316" s="8"/>
      <c r="SJP316" s="8"/>
      <c r="SJQ316" s="8"/>
      <c r="SJR316" s="8"/>
      <c r="SJS316" s="8"/>
      <c r="SJT316" s="8"/>
      <c r="SJU316" s="8"/>
      <c r="SJV316" s="8"/>
      <c r="SJW316" s="8"/>
      <c r="SJX316" s="8"/>
      <c r="SJY316" s="8"/>
      <c r="SJZ316" s="8"/>
      <c r="SKA316" s="8"/>
      <c r="SKB316" s="8"/>
      <c r="SKC316" s="8"/>
      <c r="SKD316" s="8"/>
      <c r="SKE316" s="8"/>
      <c r="SKF316" s="8"/>
      <c r="SKG316" s="8"/>
      <c r="SKH316" s="8"/>
      <c r="SKI316" s="8"/>
      <c r="SKJ316" s="8"/>
      <c r="SKK316" s="8"/>
      <c r="SKL316" s="8"/>
      <c r="SKM316" s="8"/>
      <c r="SKN316" s="8"/>
      <c r="SKO316" s="8"/>
      <c r="SKP316" s="8"/>
      <c r="SKQ316" s="8"/>
      <c r="SKR316" s="8"/>
      <c r="SKS316" s="8"/>
      <c r="SKT316" s="8"/>
      <c r="SKU316" s="8"/>
      <c r="SKV316" s="8"/>
      <c r="SKW316" s="8"/>
      <c r="SKX316" s="8"/>
      <c r="SKY316" s="8"/>
      <c r="SKZ316" s="8"/>
      <c r="SLA316" s="8"/>
      <c r="SLB316" s="8"/>
      <c r="SLC316" s="8"/>
      <c r="SLD316" s="8"/>
      <c r="SLE316" s="8"/>
      <c r="SLF316" s="8"/>
      <c r="SLG316" s="8"/>
      <c r="SLH316" s="8"/>
      <c r="SLI316" s="8"/>
      <c r="SLJ316" s="8"/>
      <c r="SLK316" s="8"/>
      <c r="SLL316" s="8"/>
      <c r="SLM316" s="8"/>
      <c r="SLN316" s="8"/>
      <c r="SLO316" s="8"/>
      <c r="SLP316" s="8"/>
      <c r="SLQ316" s="8"/>
      <c r="SLR316" s="8"/>
      <c r="SLS316" s="8"/>
      <c r="SLT316" s="8"/>
      <c r="SLU316" s="8"/>
      <c r="SLV316" s="8"/>
      <c r="SLW316" s="8"/>
      <c r="SLX316" s="8"/>
      <c r="SLY316" s="8"/>
      <c r="SLZ316" s="8"/>
      <c r="SMA316" s="8"/>
      <c r="SMB316" s="8"/>
      <c r="SMC316" s="8"/>
      <c r="SMD316" s="8"/>
      <c r="SME316" s="8"/>
      <c r="SMF316" s="8"/>
      <c r="SMG316" s="8"/>
      <c r="SMH316" s="8"/>
      <c r="SMI316" s="8"/>
      <c r="SMJ316" s="8"/>
      <c r="SMK316" s="8"/>
      <c r="SML316" s="8"/>
      <c r="SMM316" s="8"/>
      <c r="SMN316" s="8"/>
      <c r="SMO316" s="8"/>
      <c r="SMP316" s="8"/>
      <c r="SMQ316" s="8"/>
      <c r="SMR316" s="8"/>
      <c r="SMS316" s="8"/>
      <c r="SMT316" s="8"/>
      <c r="SMU316" s="8"/>
      <c r="SMV316" s="8"/>
      <c r="SMW316" s="8"/>
      <c r="SMX316" s="8"/>
      <c r="SMY316" s="8"/>
      <c r="SMZ316" s="8"/>
      <c r="SNA316" s="8"/>
      <c r="SNB316" s="8"/>
      <c r="SNC316" s="8"/>
      <c r="SND316" s="8"/>
      <c r="SNE316" s="8"/>
      <c r="SNF316" s="8"/>
      <c r="SNG316" s="8"/>
      <c r="SNH316" s="8"/>
      <c r="SNI316" s="8"/>
      <c r="SNJ316" s="8"/>
      <c r="SNK316" s="8"/>
      <c r="SNL316" s="8"/>
      <c r="SNM316" s="8"/>
      <c r="SNN316" s="8"/>
      <c r="SNO316" s="8"/>
      <c r="SNP316" s="8"/>
      <c r="SNQ316" s="8"/>
      <c r="SNR316" s="8"/>
      <c r="SNS316" s="8"/>
      <c r="SNT316" s="8"/>
      <c r="SNU316" s="8"/>
      <c r="SNV316" s="8"/>
      <c r="SNW316" s="8"/>
      <c r="SNX316" s="8"/>
      <c r="SNY316" s="8"/>
      <c r="SNZ316" s="8"/>
      <c r="SOA316" s="8"/>
      <c r="SOB316" s="8"/>
      <c r="SOC316" s="8"/>
      <c r="SOD316" s="8"/>
      <c r="SOE316" s="8"/>
      <c r="SOF316" s="8"/>
      <c r="SOG316" s="8"/>
      <c r="SOH316" s="8"/>
      <c r="SOI316" s="8"/>
      <c r="SOJ316" s="8"/>
      <c r="SOK316" s="8"/>
      <c r="SOL316" s="8"/>
      <c r="SOM316" s="8"/>
      <c r="SON316" s="8"/>
      <c r="SOO316" s="8"/>
      <c r="SOP316" s="8"/>
      <c r="SOQ316" s="8"/>
      <c r="SOR316" s="8"/>
      <c r="SOS316" s="8"/>
      <c r="SOT316" s="8"/>
      <c r="SOU316" s="8"/>
      <c r="SOV316" s="8"/>
      <c r="SOW316" s="8"/>
      <c r="SOX316" s="8"/>
      <c r="SOY316" s="8"/>
      <c r="SOZ316" s="8"/>
      <c r="SPA316" s="8"/>
      <c r="SPB316" s="8"/>
      <c r="SPC316" s="8"/>
      <c r="SPD316" s="8"/>
      <c r="SPE316" s="8"/>
      <c r="SPF316" s="8"/>
      <c r="SPG316" s="8"/>
      <c r="SPH316" s="8"/>
      <c r="SPI316" s="8"/>
      <c r="SPJ316" s="8"/>
      <c r="SPK316" s="8"/>
      <c r="SPL316" s="8"/>
      <c r="SPM316" s="8"/>
      <c r="SPN316" s="8"/>
      <c r="SPO316" s="8"/>
      <c r="SPP316" s="8"/>
      <c r="SPQ316" s="8"/>
      <c r="SPR316" s="8"/>
      <c r="SPS316" s="8"/>
      <c r="SPT316" s="8"/>
      <c r="SPU316" s="8"/>
      <c r="SPV316" s="8"/>
      <c r="SPW316" s="8"/>
      <c r="SPX316" s="8"/>
      <c r="SPY316" s="8"/>
      <c r="SPZ316" s="8"/>
      <c r="SQA316" s="8"/>
      <c r="SQB316" s="8"/>
      <c r="SQC316" s="8"/>
      <c r="SQD316" s="8"/>
      <c r="SQE316" s="8"/>
      <c r="SQF316" s="8"/>
      <c r="SQG316" s="8"/>
      <c r="SQH316" s="8"/>
      <c r="SQI316" s="8"/>
      <c r="SQJ316" s="8"/>
      <c r="SQK316" s="8"/>
      <c r="SQL316" s="8"/>
      <c r="SQM316" s="8"/>
      <c r="SQN316" s="8"/>
      <c r="SQO316" s="8"/>
      <c r="SQP316" s="8"/>
      <c r="SQQ316" s="8"/>
      <c r="SQR316" s="8"/>
      <c r="SQS316" s="8"/>
      <c r="SQT316" s="8"/>
      <c r="SQU316" s="8"/>
      <c r="SQV316" s="8"/>
      <c r="SQW316" s="8"/>
      <c r="SQX316" s="8"/>
      <c r="SQY316" s="8"/>
      <c r="SQZ316" s="8"/>
      <c r="SRA316" s="8"/>
      <c r="SRB316" s="8"/>
      <c r="SRC316" s="8"/>
      <c r="SRD316" s="8"/>
      <c r="SRE316" s="8"/>
      <c r="SRF316" s="8"/>
      <c r="SRG316" s="8"/>
      <c r="SRH316" s="8"/>
      <c r="SRI316" s="8"/>
      <c r="SRJ316" s="8"/>
      <c r="SRK316" s="8"/>
      <c r="SRL316" s="8"/>
      <c r="SRM316" s="8"/>
      <c r="SRN316" s="8"/>
      <c r="SRO316" s="8"/>
      <c r="SRP316" s="8"/>
      <c r="SRQ316" s="8"/>
      <c r="SRR316" s="8"/>
      <c r="SRS316" s="8"/>
      <c r="SRT316" s="8"/>
      <c r="SRU316" s="8"/>
      <c r="SRV316" s="8"/>
      <c r="SRW316" s="8"/>
      <c r="SRX316" s="8"/>
      <c r="SRY316" s="8"/>
      <c r="SRZ316" s="8"/>
      <c r="SSA316" s="8"/>
      <c r="SSB316" s="8"/>
      <c r="SSC316" s="8"/>
      <c r="SSD316" s="8"/>
      <c r="SSE316" s="8"/>
      <c r="SSF316" s="8"/>
      <c r="SSG316" s="8"/>
      <c r="SSH316" s="8"/>
      <c r="SSI316" s="8"/>
      <c r="SSJ316" s="8"/>
      <c r="SSK316" s="8"/>
      <c r="SSL316" s="8"/>
      <c r="SSM316" s="8"/>
      <c r="SSN316" s="8"/>
      <c r="SSO316" s="8"/>
      <c r="SSP316" s="8"/>
      <c r="SSQ316" s="8"/>
      <c r="SSR316" s="8"/>
      <c r="SSS316" s="8"/>
      <c r="SST316" s="8"/>
      <c r="SSU316" s="8"/>
      <c r="SSV316" s="8"/>
      <c r="SSW316" s="8"/>
      <c r="SSX316" s="8"/>
      <c r="SSY316" s="8"/>
      <c r="SSZ316" s="8"/>
      <c r="STA316" s="8"/>
      <c r="STB316" s="8"/>
      <c r="STC316" s="8"/>
      <c r="STD316" s="8"/>
      <c r="STE316" s="8"/>
      <c r="STF316" s="8"/>
      <c r="STG316" s="8"/>
      <c r="STH316" s="8"/>
      <c r="STI316" s="8"/>
      <c r="STJ316" s="8"/>
      <c r="STK316" s="8"/>
      <c r="STL316" s="8"/>
      <c r="STM316" s="8"/>
      <c r="STN316" s="8"/>
      <c r="STO316" s="8"/>
      <c r="STP316" s="8"/>
      <c r="STQ316" s="8"/>
      <c r="STR316" s="8"/>
      <c r="STS316" s="8"/>
      <c r="STT316" s="8"/>
      <c r="STU316" s="8"/>
      <c r="STV316" s="8"/>
      <c r="STW316" s="8"/>
      <c r="STX316" s="8"/>
      <c r="STY316" s="8"/>
      <c r="STZ316" s="8"/>
      <c r="SUA316" s="8"/>
      <c r="SUB316" s="8"/>
      <c r="SUC316" s="8"/>
      <c r="SUD316" s="8"/>
      <c r="SUE316" s="8"/>
      <c r="SUF316" s="8"/>
      <c r="SUG316" s="8"/>
      <c r="SUH316" s="8"/>
      <c r="SUI316" s="8"/>
      <c r="SUJ316" s="8"/>
      <c r="SUK316" s="8"/>
      <c r="SUL316" s="8"/>
      <c r="SUM316" s="8"/>
      <c r="SUN316" s="8"/>
      <c r="SUO316" s="8"/>
      <c r="SUP316" s="8"/>
      <c r="SUQ316" s="8"/>
      <c r="SUR316" s="8"/>
      <c r="SUS316" s="8"/>
      <c r="SUT316" s="8"/>
      <c r="SUU316" s="8"/>
      <c r="SUV316" s="8"/>
      <c r="SUW316" s="8"/>
      <c r="SUX316" s="8"/>
      <c r="SUY316" s="8"/>
      <c r="SUZ316" s="8"/>
      <c r="SVA316" s="8"/>
      <c r="SVB316" s="8"/>
      <c r="SVC316" s="8"/>
      <c r="SVD316" s="8"/>
      <c r="SVE316" s="8"/>
      <c r="SVF316" s="8"/>
      <c r="SVG316" s="8"/>
      <c r="SVH316" s="8"/>
      <c r="SVI316" s="8"/>
      <c r="SVJ316" s="8"/>
      <c r="SVK316" s="8"/>
      <c r="SVL316" s="8"/>
      <c r="SVM316" s="8"/>
      <c r="SVN316" s="8"/>
      <c r="SVO316" s="8"/>
      <c r="SVP316" s="8"/>
      <c r="SVQ316" s="8"/>
      <c r="SVR316" s="8"/>
      <c r="SVS316" s="8"/>
      <c r="SVT316" s="8"/>
      <c r="SVU316" s="8"/>
      <c r="SVV316" s="8"/>
      <c r="SVW316" s="8"/>
      <c r="SVX316" s="8"/>
      <c r="SVY316" s="8"/>
      <c r="SVZ316" s="8"/>
      <c r="SWA316" s="8"/>
      <c r="SWB316" s="8"/>
      <c r="SWC316" s="8"/>
      <c r="SWD316" s="8"/>
      <c r="SWE316" s="8"/>
      <c r="SWF316" s="8"/>
      <c r="SWG316" s="8"/>
      <c r="SWH316" s="8"/>
      <c r="SWI316" s="8"/>
      <c r="SWJ316" s="8"/>
      <c r="SWK316" s="8"/>
      <c r="SWL316" s="8"/>
      <c r="SWM316" s="8"/>
      <c r="SWN316" s="8"/>
      <c r="SWO316" s="8"/>
      <c r="SWP316" s="8"/>
      <c r="SWQ316" s="8"/>
      <c r="SWR316" s="8"/>
      <c r="SWS316" s="8"/>
      <c r="SWT316" s="8"/>
      <c r="SWU316" s="8"/>
      <c r="SWV316" s="8"/>
      <c r="SWW316" s="8"/>
      <c r="SWX316" s="8"/>
      <c r="SWY316" s="8"/>
      <c r="SWZ316" s="8"/>
      <c r="SXA316" s="8"/>
      <c r="SXB316" s="8"/>
      <c r="SXC316" s="8"/>
      <c r="SXD316" s="8"/>
      <c r="SXE316" s="8"/>
      <c r="SXF316" s="8"/>
      <c r="SXG316" s="8"/>
      <c r="SXH316" s="8"/>
      <c r="SXI316" s="8"/>
      <c r="SXJ316" s="8"/>
      <c r="SXK316" s="8"/>
      <c r="SXL316" s="8"/>
      <c r="SXM316" s="8"/>
      <c r="SXN316" s="8"/>
      <c r="SXO316" s="8"/>
      <c r="SXP316" s="8"/>
      <c r="SXQ316" s="8"/>
      <c r="SXR316" s="8"/>
      <c r="SXS316" s="8"/>
      <c r="SXT316" s="8"/>
      <c r="SXU316" s="8"/>
      <c r="SXV316" s="8"/>
      <c r="SXW316" s="8"/>
      <c r="SXX316" s="8"/>
      <c r="SXY316" s="8"/>
      <c r="SXZ316" s="8"/>
      <c r="SYA316" s="8"/>
      <c r="SYB316" s="8"/>
      <c r="SYC316" s="8"/>
      <c r="SYD316" s="8"/>
      <c r="SYE316" s="8"/>
      <c r="SYF316" s="8"/>
      <c r="SYG316" s="8"/>
      <c r="SYH316" s="8"/>
      <c r="SYI316" s="8"/>
      <c r="SYJ316" s="8"/>
      <c r="SYK316" s="8"/>
      <c r="SYL316" s="8"/>
      <c r="SYM316" s="8"/>
      <c r="SYN316" s="8"/>
      <c r="SYO316" s="8"/>
      <c r="SYP316" s="8"/>
      <c r="SYQ316" s="8"/>
      <c r="SYR316" s="8"/>
      <c r="SYS316" s="8"/>
      <c r="SYT316" s="8"/>
      <c r="SYU316" s="8"/>
      <c r="SYV316" s="8"/>
      <c r="SYW316" s="8"/>
      <c r="SYX316" s="8"/>
      <c r="SYY316" s="8"/>
      <c r="SYZ316" s="8"/>
      <c r="SZA316" s="8"/>
      <c r="SZB316" s="8"/>
      <c r="SZC316" s="8"/>
      <c r="SZD316" s="8"/>
      <c r="SZE316" s="8"/>
      <c r="SZF316" s="8"/>
      <c r="SZG316" s="8"/>
      <c r="SZH316" s="8"/>
      <c r="SZI316" s="8"/>
      <c r="SZJ316" s="8"/>
      <c r="SZK316" s="8"/>
      <c r="SZL316" s="8"/>
      <c r="SZM316" s="8"/>
      <c r="SZN316" s="8"/>
      <c r="SZO316" s="8"/>
      <c r="SZP316" s="8"/>
      <c r="SZQ316" s="8"/>
      <c r="SZR316" s="8"/>
      <c r="SZS316" s="8"/>
      <c r="SZT316" s="8"/>
      <c r="SZU316" s="8"/>
      <c r="SZV316" s="8"/>
      <c r="SZW316" s="8"/>
      <c r="SZX316" s="8"/>
      <c r="SZY316" s="8"/>
      <c r="SZZ316" s="8"/>
      <c r="TAA316" s="8"/>
      <c r="TAB316" s="8"/>
      <c r="TAC316" s="8"/>
      <c r="TAD316" s="8"/>
      <c r="TAE316" s="8"/>
      <c r="TAF316" s="8"/>
      <c r="TAG316" s="8"/>
      <c r="TAH316" s="8"/>
      <c r="TAI316" s="8"/>
      <c r="TAJ316" s="8"/>
      <c r="TAK316" s="8"/>
      <c r="TAL316" s="8"/>
      <c r="TAM316" s="8"/>
      <c r="TAN316" s="8"/>
      <c r="TAO316" s="8"/>
      <c r="TAP316" s="8"/>
      <c r="TAQ316" s="8"/>
      <c r="TAR316" s="8"/>
      <c r="TAS316" s="8"/>
      <c r="TAT316" s="8"/>
      <c r="TAU316" s="8"/>
      <c r="TAV316" s="8"/>
      <c r="TAW316" s="8"/>
      <c r="TAX316" s="8"/>
      <c r="TAY316" s="8"/>
      <c r="TAZ316" s="8"/>
      <c r="TBA316" s="8"/>
      <c r="TBB316" s="8"/>
      <c r="TBC316" s="8"/>
      <c r="TBD316" s="8"/>
      <c r="TBE316" s="8"/>
      <c r="TBF316" s="8"/>
      <c r="TBG316" s="8"/>
      <c r="TBH316" s="8"/>
      <c r="TBI316" s="8"/>
      <c r="TBJ316" s="8"/>
      <c r="TBK316" s="8"/>
      <c r="TBL316" s="8"/>
      <c r="TBM316" s="8"/>
      <c r="TBN316" s="8"/>
      <c r="TBO316" s="8"/>
      <c r="TBP316" s="8"/>
      <c r="TBQ316" s="8"/>
      <c r="TBR316" s="8"/>
      <c r="TBS316" s="8"/>
      <c r="TBT316" s="8"/>
      <c r="TBU316" s="8"/>
      <c r="TBV316" s="8"/>
      <c r="TBW316" s="8"/>
      <c r="TBX316" s="8"/>
      <c r="TBY316" s="8"/>
      <c r="TBZ316" s="8"/>
      <c r="TCA316" s="8"/>
      <c r="TCB316" s="8"/>
      <c r="TCC316" s="8"/>
      <c r="TCD316" s="8"/>
      <c r="TCE316" s="8"/>
      <c r="TCF316" s="8"/>
      <c r="TCG316" s="8"/>
      <c r="TCH316" s="8"/>
      <c r="TCI316" s="8"/>
      <c r="TCJ316" s="8"/>
      <c r="TCK316" s="8"/>
      <c r="TCL316" s="8"/>
      <c r="TCM316" s="8"/>
      <c r="TCN316" s="8"/>
      <c r="TCO316" s="8"/>
      <c r="TCP316" s="8"/>
      <c r="TCQ316" s="8"/>
      <c r="TCR316" s="8"/>
      <c r="TCS316" s="8"/>
      <c r="TCT316" s="8"/>
      <c r="TCU316" s="8"/>
      <c r="TCV316" s="8"/>
      <c r="TCW316" s="8"/>
      <c r="TCX316" s="8"/>
      <c r="TCY316" s="8"/>
      <c r="TCZ316" s="8"/>
      <c r="TDA316" s="8"/>
      <c r="TDB316" s="8"/>
      <c r="TDC316" s="8"/>
      <c r="TDD316" s="8"/>
      <c r="TDE316" s="8"/>
      <c r="TDF316" s="8"/>
      <c r="TDG316" s="8"/>
      <c r="TDH316" s="8"/>
      <c r="TDI316" s="8"/>
      <c r="TDJ316" s="8"/>
      <c r="TDK316" s="8"/>
      <c r="TDL316" s="8"/>
      <c r="TDM316" s="8"/>
      <c r="TDN316" s="8"/>
      <c r="TDO316" s="8"/>
      <c r="TDP316" s="8"/>
      <c r="TDQ316" s="8"/>
      <c r="TDR316" s="8"/>
      <c r="TDS316" s="8"/>
      <c r="TDT316" s="8"/>
      <c r="TDU316" s="8"/>
      <c r="TDV316" s="8"/>
      <c r="TDW316" s="8"/>
      <c r="TDX316" s="8"/>
      <c r="TDY316" s="8"/>
      <c r="TDZ316" s="8"/>
      <c r="TEA316" s="8"/>
      <c r="TEB316" s="8"/>
      <c r="TEC316" s="8"/>
      <c r="TED316" s="8"/>
      <c r="TEE316" s="8"/>
      <c r="TEF316" s="8"/>
      <c r="TEG316" s="8"/>
      <c r="TEH316" s="8"/>
      <c r="TEI316" s="8"/>
      <c r="TEJ316" s="8"/>
      <c r="TEK316" s="8"/>
      <c r="TEL316" s="8"/>
      <c r="TEM316" s="8"/>
      <c r="TEN316" s="8"/>
      <c r="TEO316" s="8"/>
      <c r="TEP316" s="8"/>
      <c r="TEQ316" s="8"/>
      <c r="TER316" s="8"/>
      <c r="TES316" s="8"/>
      <c r="TET316" s="8"/>
      <c r="TEU316" s="8"/>
      <c r="TEV316" s="8"/>
      <c r="TEW316" s="8"/>
      <c r="TEX316" s="8"/>
      <c r="TEY316" s="8"/>
      <c r="TEZ316" s="8"/>
      <c r="TFA316" s="8"/>
      <c r="TFB316" s="8"/>
      <c r="TFC316" s="8"/>
      <c r="TFD316" s="8"/>
      <c r="TFE316" s="8"/>
      <c r="TFF316" s="8"/>
      <c r="TFG316" s="8"/>
      <c r="TFH316" s="8"/>
      <c r="TFI316" s="8"/>
      <c r="TFJ316" s="8"/>
      <c r="TFK316" s="8"/>
      <c r="TFL316" s="8"/>
      <c r="TFM316" s="8"/>
      <c r="TFN316" s="8"/>
      <c r="TFO316" s="8"/>
      <c r="TFP316" s="8"/>
      <c r="TFQ316" s="8"/>
      <c r="TFR316" s="8"/>
      <c r="TFS316" s="8"/>
      <c r="TFT316" s="8"/>
      <c r="TFU316" s="8"/>
      <c r="TFV316" s="8"/>
      <c r="TFW316" s="8"/>
      <c r="TFX316" s="8"/>
      <c r="TFY316" s="8"/>
      <c r="TFZ316" s="8"/>
      <c r="TGA316" s="8"/>
      <c r="TGB316" s="8"/>
      <c r="TGC316" s="8"/>
      <c r="TGD316" s="8"/>
      <c r="TGE316" s="8"/>
      <c r="TGF316" s="8"/>
      <c r="TGG316" s="8"/>
      <c r="TGH316" s="8"/>
      <c r="TGI316" s="8"/>
      <c r="TGJ316" s="8"/>
      <c r="TGK316" s="8"/>
      <c r="TGL316" s="8"/>
      <c r="TGM316" s="8"/>
      <c r="TGN316" s="8"/>
      <c r="TGO316" s="8"/>
      <c r="TGP316" s="8"/>
      <c r="TGQ316" s="8"/>
      <c r="TGR316" s="8"/>
      <c r="TGS316" s="8"/>
      <c r="TGT316" s="8"/>
      <c r="TGU316" s="8"/>
      <c r="TGV316" s="8"/>
      <c r="TGW316" s="8"/>
      <c r="TGX316" s="8"/>
      <c r="TGY316" s="8"/>
      <c r="TGZ316" s="8"/>
      <c r="THA316" s="8"/>
      <c r="THB316" s="8"/>
      <c r="THC316" s="8"/>
      <c r="THD316" s="8"/>
      <c r="THE316" s="8"/>
      <c r="THF316" s="8"/>
      <c r="THG316" s="8"/>
      <c r="THH316" s="8"/>
      <c r="THI316" s="8"/>
      <c r="THJ316" s="8"/>
      <c r="THK316" s="8"/>
      <c r="THL316" s="8"/>
      <c r="THM316" s="8"/>
      <c r="THN316" s="8"/>
      <c r="THO316" s="8"/>
      <c r="THP316" s="8"/>
      <c r="THQ316" s="8"/>
      <c r="THR316" s="8"/>
      <c r="THS316" s="8"/>
      <c r="THT316" s="8"/>
      <c r="THU316" s="8"/>
      <c r="THV316" s="8"/>
      <c r="THW316" s="8"/>
      <c r="THX316" s="8"/>
      <c r="THY316" s="8"/>
      <c r="THZ316" s="8"/>
      <c r="TIA316" s="8"/>
      <c r="TIB316" s="8"/>
      <c r="TIC316" s="8"/>
      <c r="TID316" s="8"/>
      <c r="TIE316" s="8"/>
      <c r="TIF316" s="8"/>
      <c r="TIG316" s="8"/>
      <c r="TIH316" s="8"/>
      <c r="TII316" s="8"/>
      <c r="TIJ316" s="8"/>
      <c r="TIK316" s="8"/>
      <c r="TIL316" s="8"/>
      <c r="TIM316" s="8"/>
      <c r="TIN316" s="8"/>
      <c r="TIO316" s="8"/>
      <c r="TIP316" s="8"/>
      <c r="TIQ316" s="8"/>
      <c r="TIR316" s="8"/>
      <c r="TIS316" s="8"/>
      <c r="TIT316" s="8"/>
      <c r="TIU316" s="8"/>
      <c r="TIV316" s="8"/>
      <c r="TIW316" s="8"/>
      <c r="TIX316" s="8"/>
      <c r="TIY316" s="8"/>
      <c r="TIZ316" s="8"/>
      <c r="TJA316" s="8"/>
      <c r="TJB316" s="8"/>
      <c r="TJC316" s="8"/>
      <c r="TJD316" s="8"/>
      <c r="TJE316" s="8"/>
      <c r="TJF316" s="8"/>
      <c r="TJG316" s="8"/>
      <c r="TJH316" s="8"/>
      <c r="TJI316" s="8"/>
      <c r="TJJ316" s="8"/>
      <c r="TJK316" s="8"/>
      <c r="TJL316" s="8"/>
      <c r="TJM316" s="8"/>
      <c r="TJN316" s="8"/>
      <c r="TJO316" s="8"/>
      <c r="TJP316" s="8"/>
      <c r="TJQ316" s="8"/>
      <c r="TJR316" s="8"/>
      <c r="TJS316" s="8"/>
      <c r="TJT316" s="8"/>
      <c r="TJU316" s="8"/>
      <c r="TJV316" s="8"/>
      <c r="TJW316" s="8"/>
      <c r="TJX316" s="8"/>
      <c r="TJY316" s="8"/>
      <c r="TJZ316" s="8"/>
      <c r="TKA316" s="8"/>
      <c r="TKB316" s="8"/>
      <c r="TKC316" s="8"/>
      <c r="TKD316" s="8"/>
      <c r="TKE316" s="8"/>
      <c r="TKF316" s="8"/>
      <c r="TKG316" s="8"/>
      <c r="TKH316" s="8"/>
      <c r="TKI316" s="8"/>
      <c r="TKJ316" s="8"/>
      <c r="TKK316" s="8"/>
      <c r="TKL316" s="8"/>
      <c r="TKM316" s="8"/>
      <c r="TKN316" s="8"/>
      <c r="TKO316" s="8"/>
      <c r="TKP316" s="8"/>
      <c r="TKQ316" s="8"/>
      <c r="TKR316" s="8"/>
      <c r="TKS316" s="8"/>
      <c r="TKT316" s="8"/>
      <c r="TKU316" s="8"/>
      <c r="TKV316" s="8"/>
      <c r="TKW316" s="8"/>
      <c r="TKX316" s="8"/>
      <c r="TKY316" s="8"/>
      <c r="TKZ316" s="8"/>
      <c r="TLA316" s="8"/>
      <c r="TLB316" s="8"/>
      <c r="TLC316" s="8"/>
      <c r="TLD316" s="8"/>
      <c r="TLE316" s="8"/>
      <c r="TLF316" s="8"/>
      <c r="TLG316" s="8"/>
      <c r="TLH316" s="8"/>
      <c r="TLI316" s="8"/>
      <c r="TLJ316" s="8"/>
      <c r="TLK316" s="8"/>
      <c r="TLL316" s="8"/>
      <c r="TLM316" s="8"/>
      <c r="TLN316" s="8"/>
      <c r="TLO316" s="8"/>
      <c r="TLP316" s="8"/>
      <c r="TLQ316" s="8"/>
      <c r="TLR316" s="8"/>
      <c r="TLS316" s="8"/>
      <c r="TLT316" s="8"/>
      <c r="TLU316" s="8"/>
      <c r="TLV316" s="8"/>
      <c r="TLW316" s="8"/>
      <c r="TLX316" s="8"/>
      <c r="TLY316" s="8"/>
      <c r="TLZ316" s="8"/>
      <c r="TMA316" s="8"/>
      <c r="TMB316" s="8"/>
      <c r="TMC316" s="8"/>
      <c r="TMD316" s="8"/>
      <c r="TME316" s="8"/>
      <c r="TMF316" s="8"/>
      <c r="TMG316" s="8"/>
      <c r="TMH316" s="8"/>
      <c r="TMI316" s="8"/>
      <c r="TMJ316" s="8"/>
      <c r="TMK316" s="8"/>
      <c r="TML316" s="8"/>
      <c r="TMM316" s="8"/>
      <c r="TMN316" s="8"/>
      <c r="TMO316" s="8"/>
      <c r="TMP316" s="8"/>
      <c r="TMQ316" s="8"/>
      <c r="TMR316" s="8"/>
      <c r="TMS316" s="8"/>
      <c r="TMT316" s="8"/>
      <c r="TMU316" s="8"/>
      <c r="TMV316" s="8"/>
      <c r="TMW316" s="8"/>
      <c r="TMX316" s="8"/>
      <c r="TMY316" s="8"/>
      <c r="TMZ316" s="8"/>
      <c r="TNA316" s="8"/>
      <c r="TNB316" s="8"/>
      <c r="TNC316" s="8"/>
      <c r="TND316" s="8"/>
      <c r="TNE316" s="8"/>
      <c r="TNF316" s="8"/>
      <c r="TNG316" s="8"/>
      <c r="TNH316" s="8"/>
      <c r="TNI316" s="8"/>
      <c r="TNJ316" s="8"/>
      <c r="TNK316" s="8"/>
      <c r="TNL316" s="8"/>
      <c r="TNM316" s="8"/>
      <c r="TNN316" s="8"/>
      <c r="TNO316" s="8"/>
      <c r="TNP316" s="8"/>
      <c r="TNQ316" s="8"/>
      <c r="TNR316" s="8"/>
      <c r="TNS316" s="8"/>
      <c r="TNT316" s="8"/>
      <c r="TNU316" s="8"/>
      <c r="TNV316" s="8"/>
      <c r="TNW316" s="8"/>
      <c r="TNX316" s="8"/>
      <c r="TNY316" s="8"/>
      <c r="TNZ316" s="8"/>
      <c r="TOA316" s="8"/>
      <c r="TOB316" s="8"/>
      <c r="TOC316" s="8"/>
      <c r="TOD316" s="8"/>
      <c r="TOE316" s="8"/>
      <c r="TOF316" s="8"/>
      <c r="TOG316" s="8"/>
      <c r="TOH316" s="8"/>
      <c r="TOI316" s="8"/>
      <c r="TOJ316" s="8"/>
      <c r="TOK316" s="8"/>
      <c r="TOL316" s="8"/>
      <c r="TOM316" s="8"/>
      <c r="TON316" s="8"/>
      <c r="TOO316" s="8"/>
      <c r="TOP316" s="8"/>
      <c r="TOQ316" s="8"/>
      <c r="TOR316" s="8"/>
      <c r="TOS316" s="8"/>
      <c r="TOT316" s="8"/>
      <c r="TOU316" s="8"/>
      <c r="TOV316" s="8"/>
      <c r="TOW316" s="8"/>
      <c r="TOX316" s="8"/>
      <c r="TOY316" s="8"/>
      <c r="TOZ316" s="8"/>
      <c r="TPA316" s="8"/>
      <c r="TPB316" s="8"/>
      <c r="TPC316" s="8"/>
      <c r="TPD316" s="8"/>
      <c r="TPE316" s="8"/>
      <c r="TPF316" s="8"/>
      <c r="TPG316" s="8"/>
      <c r="TPH316" s="8"/>
      <c r="TPI316" s="8"/>
      <c r="TPJ316" s="8"/>
      <c r="TPK316" s="8"/>
      <c r="TPL316" s="8"/>
      <c r="TPM316" s="8"/>
      <c r="TPN316" s="8"/>
      <c r="TPO316" s="8"/>
      <c r="TPP316" s="8"/>
      <c r="TPQ316" s="8"/>
      <c r="TPR316" s="8"/>
      <c r="TPS316" s="8"/>
      <c r="TPT316" s="8"/>
      <c r="TPU316" s="8"/>
      <c r="TPV316" s="8"/>
      <c r="TPW316" s="8"/>
      <c r="TPX316" s="8"/>
      <c r="TPY316" s="8"/>
      <c r="TPZ316" s="8"/>
      <c r="TQA316" s="8"/>
      <c r="TQB316" s="8"/>
      <c r="TQC316" s="8"/>
      <c r="TQD316" s="8"/>
      <c r="TQE316" s="8"/>
      <c r="TQF316" s="8"/>
      <c r="TQG316" s="8"/>
      <c r="TQH316" s="8"/>
      <c r="TQI316" s="8"/>
      <c r="TQJ316" s="8"/>
      <c r="TQK316" s="8"/>
      <c r="TQL316" s="8"/>
      <c r="TQM316" s="8"/>
      <c r="TQN316" s="8"/>
      <c r="TQO316" s="8"/>
      <c r="TQP316" s="8"/>
      <c r="TQQ316" s="8"/>
      <c r="TQR316" s="8"/>
      <c r="TQS316" s="8"/>
      <c r="TQT316" s="8"/>
      <c r="TQU316" s="8"/>
      <c r="TQV316" s="8"/>
      <c r="TQW316" s="8"/>
      <c r="TQX316" s="8"/>
      <c r="TQY316" s="8"/>
      <c r="TQZ316" s="8"/>
      <c r="TRA316" s="8"/>
      <c r="TRB316" s="8"/>
      <c r="TRC316" s="8"/>
      <c r="TRD316" s="8"/>
      <c r="TRE316" s="8"/>
      <c r="TRF316" s="8"/>
      <c r="TRG316" s="8"/>
      <c r="TRH316" s="8"/>
      <c r="TRI316" s="8"/>
      <c r="TRJ316" s="8"/>
      <c r="TRK316" s="8"/>
      <c r="TRL316" s="8"/>
      <c r="TRM316" s="8"/>
      <c r="TRN316" s="8"/>
      <c r="TRO316" s="8"/>
      <c r="TRP316" s="8"/>
      <c r="TRQ316" s="8"/>
      <c r="TRR316" s="8"/>
      <c r="TRS316" s="8"/>
      <c r="TRT316" s="8"/>
      <c r="TRU316" s="8"/>
      <c r="TRV316" s="8"/>
      <c r="TRW316" s="8"/>
      <c r="TRX316" s="8"/>
      <c r="TRY316" s="8"/>
      <c r="TRZ316" s="8"/>
      <c r="TSA316" s="8"/>
      <c r="TSB316" s="8"/>
      <c r="TSC316" s="8"/>
      <c r="TSD316" s="8"/>
      <c r="TSE316" s="8"/>
      <c r="TSF316" s="8"/>
      <c r="TSG316" s="8"/>
      <c r="TSH316" s="8"/>
      <c r="TSI316" s="8"/>
      <c r="TSJ316" s="8"/>
      <c r="TSK316" s="8"/>
      <c r="TSL316" s="8"/>
      <c r="TSM316" s="8"/>
      <c r="TSN316" s="8"/>
      <c r="TSO316" s="8"/>
      <c r="TSP316" s="8"/>
      <c r="TSQ316" s="8"/>
      <c r="TSR316" s="8"/>
      <c r="TSS316" s="8"/>
      <c r="TST316" s="8"/>
      <c r="TSU316" s="8"/>
      <c r="TSV316" s="8"/>
      <c r="TSW316" s="8"/>
      <c r="TSX316" s="8"/>
      <c r="TSY316" s="8"/>
      <c r="TSZ316" s="8"/>
      <c r="TTA316" s="8"/>
      <c r="TTB316" s="8"/>
      <c r="TTC316" s="8"/>
      <c r="TTD316" s="8"/>
      <c r="TTE316" s="8"/>
      <c r="TTF316" s="8"/>
      <c r="TTG316" s="8"/>
      <c r="TTH316" s="8"/>
      <c r="TTI316" s="8"/>
      <c r="TTJ316" s="8"/>
      <c r="TTK316" s="8"/>
      <c r="TTL316" s="8"/>
      <c r="TTM316" s="8"/>
      <c r="TTN316" s="8"/>
      <c r="TTO316" s="8"/>
      <c r="TTP316" s="8"/>
      <c r="TTQ316" s="8"/>
      <c r="TTR316" s="8"/>
      <c r="TTS316" s="8"/>
      <c r="TTT316" s="8"/>
      <c r="TTU316" s="8"/>
      <c r="TTV316" s="8"/>
      <c r="TTW316" s="8"/>
      <c r="TTX316" s="8"/>
      <c r="TTY316" s="8"/>
      <c r="TTZ316" s="8"/>
      <c r="TUA316" s="8"/>
      <c r="TUB316" s="8"/>
      <c r="TUC316" s="8"/>
      <c r="TUD316" s="8"/>
      <c r="TUE316" s="8"/>
      <c r="TUF316" s="8"/>
      <c r="TUG316" s="8"/>
      <c r="TUH316" s="8"/>
      <c r="TUI316" s="8"/>
      <c r="TUJ316" s="8"/>
      <c r="TUK316" s="8"/>
      <c r="TUL316" s="8"/>
      <c r="TUM316" s="8"/>
      <c r="TUN316" s="8"/>
      <c r="TUO316" s="8"/>
      <c r="TUP316" s="8"/>
      <c r="TUQ316" s="8"/>
      <c r="TUR316" s="8"/>
      <c r="TUS316" s="8"/>
      <c r="TUT316" s="8"/>
      <c r="TUU316" s="8"/>
      <c r="TUV316" s="8"/>
      <c r="TUW316" s="8"/>
      <c r="TUX316" s="8"/>
      <c r="TUY316" s="8"/>
      <c r="TUZ316" s="8"/>
      <c r="TVA316" s="8"/>
      <c r="TVB316" s="8"/>
      <c r="TVC316" s="8"/>
      <c r="TVD316" s="8"/>
      <c r="TVE316" s="8"/>
      <c r="TVF316" s="8"/>
      <c r="TVG316" s="8"/>
      <c r="TVH316" s="8"/>
      <c r="TVI316" s="8"/>
      <c r="TVJ316" s="8"/>
      <c r="TVK316" s="8"/>
      <c r="TVL316" s="8"/>
      <c r="TVM316" s="8"/>
      <c r="TVN316" s="8"/>
      <c r="TVO316" s="8"/>
      <c r="TVP316" s="8"/>
      <c r="TVQ316" s="8"/>
      <c r="TVR316" s="8"/>
      <c r="TVS316" s="8"/>
      <c r="TVT316" s="8"/>
      <c r="TVU316" s="8"/>
      <c r="TVV316" s="8"/>
      <c r="TVW316" s="8"/>
      <c r="TVX316" s="8"/>
      <c r="TVY316" s="8"/>
      <c r="TVZ316" s="8"/>
      <c r="TWA316" s="8"/>
      <c r="TWB316" s="8"/>
      <c r="TWC316" s="8"/>
      <c r="TWD316" s="8"/>
      <c r="TWE316" s="8"/>
      <c r="TWF316" s="8"/>
      <c r="TWG316" s="8"/>
      <c r="TWH316" s="8"/>
      <c r="TWI316" s="8"/>
      <c r="TWJ316" s="8"/>
      <c r="TWK316" s="8"/>
      <c r="TWL316" s="8"/>
      <c r="TWM316" s="8"/>
      <c r="TWN316" s="8"/>
      <c r="TWO316" s="8"/>
      <c r="TWP316" s="8"/>
      <c r="TWQ316" s="8"/>
      <c r="TWR316" s="8"/>
      <c r="TWS316" s="8"/>
      <c r="TWT316" s="8"/>
      <c r="TWU316" s="8"/>
      <c r="TWV316" s="8"/>
      <c r="TWW316" s="8"/>
      <c r="TWX316" s="8"/>
      <c r="TWY316" s="8"/>
      <c r="TWZ316" s="8"/>
      <c r="TXA316" s="8"/>
      <c r="TXB316" s="8"/>
      <c r="TXC316" s="8"/>
      <c r="TXD316" s="8"/>
      <c r="TXE316" s="8"/>
      <c r="TXF316" s="8"/>
      <c r="TXG316" s="8"/>
      <c r="TXH316" s="8"/>
      <c r="TXI316" s="8"/>
      <c r="TXJ316" s="8"/>
      <c r="TXK316" s="8"/>
      <c r="TXL316" s="8"/>
      <c r="TXM316" s="8"/>
      <c r="TXN316" s="8"/>
      <c r="TXO316" s="8"/>
      <c r="TXP316" s="8"/>
      <c r="TXQ316" s="8"/>
      <c r="TXR316" s="8"/>
      <c r="TXS316" s="8"/>
      <c r="TXT316" s="8"/>
      <c r="TXU316" s="8"/>
      <c r="TXV316" s="8"/>
      <c r="TXW316" s="8"/>
      <c r="TXX316" s="8"/>
      <c r="TXY316" s="8"/>
      <c r="TXZ316" s="8"/>
      <c r="TYA316" s="8"/>
      <c r="TYB316" s="8"/>
      <c r="TYC316" s="8"/>
      <c r="TYD316" s="8"/>
      <c r="TYE316" s="8"/>
      <c r="TYF316" s="8"/>
      <c r="TYG316" s="8"/>
      <c r="TYH316" s="8"/>
      <c r="TYI316" s="8"/>
      <c r="TYJ316" s="8"/>
      <c r="TYK316" s="8"/>
      <c r="TYL316" s="8"/>
      <c r="TYM316" s="8"/>
      <c r="TYN316" s="8"/>
      <c r="TYO316" s="8"/>
      <c r="TYP316" s="8"/>
      <c r="TYQ316" s="8"/>
      <c r="TYR316" s="8"/>
      <c r="TYS316" s="8"/>
      <c r="TYT316" s="8"/>
      <c r="TYU316" s="8"/>
      <c r="TYV316" s="8"/>
      <c r="TYW316" s="8"/>
      <c r="TYX316" s="8"/>
      <c r="TYY316" s="8"/>
      <c r="TYZ316" s="8"/>
      <c r="TZA316" s="8"/>
      <c r="TZB316" s="8"/>
      <c r="TZC316" s="8"/>
      <c r="TZD316" s="8"/>
      <c r="TZE316" s="8"/>
      <c r="TZF316" s="8"/>
      <c r="TZG316" s="8"/>
      <c r="TZH316" s="8"/>
      <c r="TZI316" s="8"/>
      <c r="TZJ316" s="8"/>
      <c r="TZK316" s="8"/>
      <c r="TZL316" s="8"/>
      <c r="TZM316" s="8"/>
      <c r="TZN316" s="8"/>
      <c r="TZO316" s="8"/>
      <c r="TZP316" s="8"/>
      <c r="TZQ316" s="8"/>
      <c r="TZR316" s="8"/>
      <c r="TZS316" s="8"/>
      <c r="TZT316" s="8"/>
      <c r="TZU316" s="8"/>
      <c r="TZV316" s="8"/>
      <c r="TZW316" s="8"/>
      <c r="TZX316" s="8"/>
      <c r="TZY316" s="8"/>
      <c r="TZZ316" s="8"/>
      <c r="UAA316" s="8"/>
      <c r="UAB316" s="8"/>
      <c r="UAC316" s="8"/>
      <c r="UAD316" s="8"/>
      <c r="UAE316" s="8"/>
      <c r="UAF316" s="8"/>
      <c r="UAG316" s="8"/>
      <c r="UAH316" s="8"/>
      <c r="UAI316" s="8"/>
      <c r="UAJ316" s="8"/>
      <c r="UAK316" s="8"/>
      <c r="UAL316" s="8"/>
      <c r="UAM316" s="8"/>
      <c r="UAN316" s="8"/>
      <c r="UAO316" s="8"/>
      <c r="UAP316" s="8"/>
      <c r="UAQ316" s="8"/>
      <c r="UAR316" s="8"/>
      <c r="UAS316" s="8"/>
      <c r="UAT316" s="8"/>
      <c r="UAU316" s="8"/>
      <c r="UAV316" s="8"/>
      <c r="UAW316" s="8"/>
      <c r="UAX316" s="8"/>
      <c r="UAY316" s="8"/>
      <c r="UAZ316" s="8"/>
      <c r="UBA316" s="8"/>
      <c r="UBB316" s="8"/>
      <c r="UBC316" s="8"/>
      <c r="UBD316" s="8"/>
      <c r="UBE316" s="8"/>
      <c r="UBF316" s="8"/>
      <c r="UBG316" s="8"/>
      <c r="UBH316" s="8"/>
      <c r="UBI316" s="8"/>
      <c r="UBJ316" s="8"/>
      <c r="UBK316" s="8"/>
      <c r="UBL316" s="8"/>
      <c r="UBM316" s="8"/>
      <c r="UBN316" s="8"/>
      <c r="UBO316" s="8"/>
      <c r="UBP316" s="8"/>
      <c r="UBQ316" s="8"/>
      <c r="UBR316" s="8"/>
      <c r="UBS316" s="8"/>
      <c r="UBT316" s="8"/>
      <c r="UBU316" s="8"/>
      <c r="UBV316" s="8"/>
      <c r="UBW316" s="8"/>
      <c r="UBX316" s="8"/>
      <c r="UBY316" s="8"/>
      <c r="UBZ316" s="8"/>
      <c r="UCA316" s="8"/>
      <c r="UCB316" s="8"/>
      <c r="UCC316" s="8"/>
      <c r="UCD316" s="8"/>
      <c r="UCE316" s="8"/>
      <c r="UCF316" s="8"/>
      <c r="UCG316" s="8"/>
      <c r="UCH316" s="8"/>
      <c r="UCI316" s="8"/>
      <c r="UCJ316" s="8"/>
      <c r="UCK316" s="8"/>
      <c r="UCL316" s="8"/>
      <c r="UCM316" s="8"/>
      <c r="UCN316" s="8"/>
      <c r="UCO316" s="8"/>
      <c r="UCP316" s="8"/>
      <c r="UCQ316" s="8"/>
      <c r="UCR316" s="8"/>
      <c r="UCS316" s="8"/>
      <c r="UCT316" s="8"/>
      <c r="UCU316" s="8"/>
      <c r="UCV316" s="8"/>
      <c r="UCW316" s="8"/>
      <c r="UCX316" s="8"/>
      <c r="UCY316" s="8"/>
      <c r="UCZ316" s="8"/>
      <c r="UDA316" s="8"/>
      <c r="UDB316" s="8"/>
      <c r="UDC316" s="8"/>
      <c r="UDD316" s="8"/>
      <c r="UDE316" s="8"/>
      <c r="UDF316" s="8"/>
      <c r="UDG316" s="8"/>
      <c r="UDH316" s="8"/>
      <c r="UDI316" s="8"/>
      <c r="UDJ316" s="8"/>
      <c r="UDK316" s="8"/>
      <c r="UDL316" s="8"/>
      <c r="UDM316" s="8"/>
      <c r="UDN316" s="8"/>
      <c r="UDO316" s="8"/>
      <c r="UDP316" s="8"/>
      <c r="UDQ316" s="8"/>
      <c r="UDR316" s="8"/>
      <c r="UDS316" s="8"/>
      <c r="UDT316" s="8"/>
      <c r="UDU316" s="8"/>
      <c r="UDV316" s="8"/>
      <c r="UDW316" s="8"/>
      <c r="UDX316" s="8"/>
      <c r="UDY316" s="8"/>
      <c r="UDZ316" s="8"/>
      <c r="UEA316" s="8"/>
      <c r="UEB316" s="8"/>
      <c r="UEC316" s="8"/>
      <c r="UED316" s="8"/>
      <c r="UEE316" s="8"/>
      <c r="UEF316" s="8"/>
      <c r="UEG316" s="8"/>
      <c r="UEH316" s="8"/>
      <c r="UEI316" s="8"/>
      <c r="UEJ316" s="8"/>
      <c r="UEK316" s="8"/>
      <c r="UEL316" s="8"/>
      <c r="UEM316" s="8"/>
      <c r="UEN316" s="8"/>
      <c r="UEO316" s="8"/>
      <c r="UEP316" s="8"/>
      <c r="UEQ316" s="8"/>
      <c r="UER316" s="8"/>
      <c r="UES316" s="8"/>
      <c r="UET316" s="8"/>
      <c r="UEU316" s="8"/>
      <c r="UEV316" s="8"/>
      <c r="UEW316" s="8"/>
      <c r="UEX316" s="8"/>
      <c r="UEY316" s="8"/>
      <c r="UEZ316" s="8"/>
      <c r="UFA316" s="8"/>
      <c r="UFB316" s="8"/>
      <c r="UFC316" s="8"/>
      <c r="UFD316" s="8"/>
      <c r="UFE316" s="8"/>
      <c r="UFF316" s="8"/>
      <c r="UFG316" s="8"/>
      <c r="UFH316" s="8"/>
      <c r="UFI316" s="8"/>
      <c r="UFJ316" s="8"/>
      <c r="UFK316" s="8"/>
      <c r="UFL316" s="8"/>
      <c r="UFM316" s="8"/>
      <c r="UFN316" s="8"/>
      <c r="UFO316" s="8"/>
      <c r="UFP316" s="8"/>
      <c r="UFQ316" s="8"/>
      <c r="UFR316" s="8"/>
      <c r="UFS316" s="8"/>
      <c r="UFT316" s="8"/>
      <c r="UFU316" s="8"/>
      <c r="UFV316" s="8"/>
      <c r="UFW316" s="8"/>
      <c r="UFX316" s="8"/>
      <c r="UFY316" s="8"/>
      <c r="UFZ316" s="8"/>
      <c r="UGA316" s="8"/>
      <c r="UGB316" s="8"/>
      <c r="UGC316" s="8"/>
      <c r="UGD316" s="8"/>
      <c r="UGE316" s="8"/>
      <c r="UGF316" s="8"/>
      <c r="UGG316" s="8"/>
      <c r="UGH316" s="8"/>
      <c r="UGI316" s="8"/>
      <c r="UGJ316" s="8"/>
      <c r="UGK316" s="8"/>
      <c r="UGL316" s="8"/>
      <c r="UGM316" s="8"/>
      <c r="UGN316" s="8"/>
      <c r="UGO316" s="8"/>
      <c r="UGP316" s="8"/>
      <c r="UGQ316" s="8"/>
      <c r="UGR316" s="8"/>
      <c r="UGS316" s="8"/>
      <c r="UGT316" s="8"/>
      <c r="UGU316" s="8"/>
      <c r="UGV316" s="8"/>
      <c r="UGW316" s="8"/>
      <c r="UGX316" s="8"/>
      <c r="UGY316" s="8"/>
      <c r="UGZ316" s="8"/>
      <c r="UHA316" s="8"/>
      <c r="UHB316" s="8"/>
      <c r="UHC316" s="8"/>
      <c r="UHD316" s="8"/>
      <c r="UHE316" s="8"/>
      <c r="UHF316" s="8"/>
      <c r="UHG316" s="8"/>
      <c r="UHH316" s="8"/>
      <c r="UHI316" s="8"/>
      <c r="UHJ316" s="8"/>
      <c r="UHK316" s="8"/>
      <c r="UHL316" s="8"/>
      <c r="UHM316" s="8"/>
      <c r="UHN316" s="8"/>
      <c r="UHO316" s="8"/>
      <c r="UHP316" s="8"/>
      <c r="UHQ316" s="8"/>
      <c r="UHR316" s="8"/>
      <c r="UHS316" s="8"/>
      <c r="UHT316" s="8"/>
      <c r="UHU316" s="8"/>
      <c r="UHV316" s="8"/>
      <c r="UHW316" s="8"/>
      <c r="UHX316" s="8"/>
      <c r="UHY316" s="8"/>
      <c r="UHZ316" s="8"/>
      <c r="UIA316" s="8"/>
      <c r="UIB316" s="8"/>
      <c r="UIC316" s="8"/>
      <c r="UID316" s="8"/>
      <c r="UIE316" s="8"/>
      <c r="UIF316" s="8"/>
      <c r="UIG316" s="8"/>
      <c r="UIH316" s="8"/>
      <c r="UII316" s="8"/>
      <c r="UIJ316" s="8"/>
      <c r="UIK316" s="8"/>
      <c r="UIL316" s="8"/>
      <c r="UIM316" s="8"/>
      <c r="UIN316" s="8"/>
      <c r="UIO316" s="8"/>
      <c r="UIP316" s="8"/>
      <c r="UIQ316" s="8"/>
      <c r="UIR316" s="8"/>
      <c r="UIS316" s="8"/>
      <c r="UIT316" s="8"/>
      <c r="UIU316" s="8"/>
      <c r="UIV316" s="8"/>
      <c r="UIW316" s="8"/>
      <c r="UIX316" s="8"/>
      <c r="UIY316" s="8"/>
      <c r="UIZ316" s="8"/>
      <c r="UJA316" s="8"/>
      <c r="UJB316" s="8"/>
      <c r="UJC316" s="8"/>
      <c r="UJD316" s="8"/>
      <c r="UJE316" s="8"/>
      <c r="UJF316" s="8"/>
      <c r="UJG316" s="8"/>
      <c r="UJH316" s="8"/>
      <c r="UJI316" s="8"/>
      <c r="UJJ316" s="8"/>
      <c r="UJK316" s="8"/>
      <c r="UJL316" s="8"/>
      <c r="UJM316" s="8"/>
      <c r="UJN316" s="8"/>
      <c r="UJO316" s="8"/>
      <c r="UJP316" s="8"/>
      <c r="UJQ316" s="8"/>
      <c r="UJR316" s="8"/>
      <c r="UJS316" s="8"/>
      <c r="UJT316" s="8"/>
      <c r="UJU316" s="8"/>
      <c r="UJV316" s="8"/>
      <c r="UJW316" s="8"/>
      <c r="UJX316" s="8"/>
      <c r="UJY316" s="8"/>
      <c r="UJZ316" s="8"/>
      <c r="UKA316" s="8"/>
      <c r="UKB316" s="8"/>
      <c r="UKC316" s="8"/>
      <c r="UKD316" s="8"/>
      <c r="UKE316" s="8"/>
      <c r="UKF316" s="8"/>
      <c r="UKG316" s="8"/>
      <c r="UKH316" s="8"/>
      <c r="UKI316" s="8"/>
      <c r="UKJ316" s="8"/>
      <c r="UKK316" s="8"/>
      <c r="UKL316" s="8"/>
      <c r="UKM316" s="8"/>
      <c r="UKN316" s="8"/>
      <c r="UKO316" s="8"/>
      <c r="UKP316" s="8"/>
      <c r="UKQ316" s="8"/>
      <c r="UKR316" s="8"/>
      <c r="UKS316" s="8"/>
      <c r="UKT316" s="8"/>
      <c r="UKU316" s="8"/>
      <c r="UKV316" s="8"/>
      <c r="UKW316" s="8"/>
      <c r="UKX316" s="8"/>
      <c r="UKY316" s="8"/>
      <c r="UKZ316" s="8"/>
      <c r="ULA316" s="8"/>
      <c r="ULB316" s="8"/>
      <c r="ULC316" s="8"/>
      <c r="ULD316" s="8"/>
      <c r="ULE316" s="8"/>
      <c r="ULF316" s="8"/>
      <c r="ULG316" s="8"/>
      <c r="ULH316" s="8"/>
      <c r="ULI316" s="8"/>
      <c r="ULJ316" s="8"/>
      <c r="ULK316" s="8"/>
      <c r="ULL316" s="8"/>
      <c r="ULM316" s="8"/>
      <c r="ULN316" s="8"/>
      <c r="ULO316" s="8"/>
      <c r="ULP316" s="8"/>
      <c r="ULQ316" s="8"/>
      <c r="ULR316" s="8"/>
      <c r="ULS316" s="8"/>
      <c r="ULT316" s="8"/>
      <c r="ULU316" s="8"/>
      <c r="ULV316" s="8"/>
      <c r="ULW316" s="8"/>
      <c r="ULX316" s="8"/>
      <c r="ULY316" s="8"/>
      <c r="ULZ316" s="8"/>
      <c r="UMA316" s="8"/>
      <c r="UMB316" s="8"/>
      <c r="UMC316" s="8"/>
      <c r="UMD316" s="8"/>
      <c r="UME316" s="8"/>
      <c r="UMF316" s="8"/>
      <c r="UMG316" s="8"/>
      <c r="UMH316" s="8"/>
      <c r="UMI316" s="8"/>
      <c r="UMJ316" s="8"/>
      <c r="UMK316" s="8"/>
      <c r="UML316" s="8"/>
      <c r="UMM316" s="8"/>
      <c r="UMN316" s="8"/>
      <c r="UMO316" s="8"/>
      <c r="UMP316" s="8"/>
      <c r="UMQ316" s="8"/>
      <c r="UMR316" s="8"/>
      <c r="UMS316" s="8"/>
      <c r="UMT316" s="8"/>
      <c r="UMU316" s="8"/>
      <c r="UMV316" s="8"/>
      <c r="UMW316" s="8"/>
      <c r="UMX316" s="8"/>
      <c r="UMY316" s="8"/>
      <c r="UMZ316" s="8"/>
      <c r="UNA316" s="8"/>
      <c r="UNB316" s="8"/>
      <c r="UNC316" s="8"/>
      <c r="UND316" s="8"/>
      <c r="UNE316" s="8"/>
      <c r="UNF316" s="8"/>
      <c r="UNG316" s="8"/>
      <c r="UNH316" s="8"/>
      <c r="UNI316" s="8"/>
      <c r="UNJ316" s="8"/>
      <c r="UNK316" s="8"/>
      <c r="UNL316" s="8"/>
      <c r="UNM316" s="8"/>
      <c r="UNN316" s="8"/>
      <c r="UNO316" s="8"/>
      <c r="UNP316" s="8"/>
      <c r="UNQ316" s="8"/>
      <c r="UNR316" s="8"/>
      <c r="UNS316" s="8"/>
      <c r="UNT316" s="8"/>
      <c r="UNU316" s="8"/>
      <c r="UNV316" s="8"/>
      <c r="UNW316" s="8"/>
      <c r="UNX316" s="8"/>
      <c r="UNY316" s="8"/>
      <c r="UNZ316" s="8"/>
      <c r="UOA316" s="8"/>
      <c r="UOB316" s="8"/>
      <c r="UOC316" s="8"/>
      <c r="UOD316" s="8"/>
      <c r="UOE316" s="8"/>
      <c r="UOF316" s="8"/>
      <c r="UOG316" s="8"/>
      <c r="UOH316" s="8"/>
      <c r="UOI316" s="8"/>
      <c r="UOJ316" s="8"/>
      <c r="UOK316" s="8"/>
      <c r="UOL316" s="8"/>
      <c r="UOM316" s="8"/>
      <c r="UON316" s="8"/>
      <c r="UOO316" s="8"/>
      <c r="UOP316" s="8"/>
      <c r="UOQ316" s="8"/>
      <c r="UOR316" s="8"/>
      <c r="UOS316" s="8"/>
      <c r="UOT316" s="8"/>
      <c r="UOU316" s="8"/>
      <c r="UOV316" s="8"/>
      <c r="UOW316" s="8"/>
      <c r="UOX316" s="8"/>
      <c r="UOY316" s="8"/>
      <c r="UOZ316" s="8"/>
      <c r="UPA316" s="8"/>
      <c r="UPB316" s="8"/>
      <c r="UPC316" s="8"/>
      <c r="UPD316" s="8"/>
      <c r="UPE316" s="8"/>
      <c r="UPF316" s="8"/>
      <c r="UPG316" s="8"/>
      <c r="UPH316" s="8"/>
      <c r="UPI316" s="8"/>
      <c r="UPJ316" s="8"/>
      <c r="UPK316" s="8"/>
      <c r="UPL316" s="8"/>
      <c r="UPM316" s="8"/>
      <c r="UPN316" s="8"/>
      <c r="UPO316" s="8"/>
      <c r="UPP316" s="8"/>
      <c r="UPQ316" s="8"/>
      <c r="UPR316" s="8"/>
      <c r="UPS316" s="8"/>
      <c r="UPT316" s="8"/>
      <c r="UPU316" s="8"/>
      <c r="UPV316" s="8"/>
      <c r="UPW316" s="8"/>
      <c r="UPX316" s="8"/>
      <c r="UPY316" s="8"/>
      <c r="UPZ316" s="8"/>
      <c r="UQA316" s="8"/>
      <c r="UQB316" s="8"/>
      <c r="UQC316" s="8"/>
      <c r="UQD316" s="8"/>
      <c r="UQE316" s="8"/>
      <c r="UQF316" s="8"/>
      <c r="UQG316" s="8"/>
      <c r="UQH316" s="8"/>
      <c r="UQI316" s="8"/>
      <c r="UQJ316" s="8"/>
      <c r="UQK316" s="8"/>
      <c r="UQL316" s="8"/>
      <c r="UQM316" s="8"/>
      <c r="UQN316" s="8"/>
      <c r="UQO316" s="8"/>
      <c r="UQP316" s="8"/>
      <c r="UQQ316" s="8"/>
      <c r="UQR316" s="8"/>
      <c r="UQS316" s="8"/>
      <c r="UQT316" s="8"/>
      <c r="UQU316" s="8"/>
      <c r="UQV316" s="8"/>
      <c r="UQW316" s="8"/>
      <c r="UQX316" s="8"/>
      <c r="UQY316" s="8"/>
      <c r="UQZ316" s="8"/>
      <c r="URA316" s="8"/>
      <c r="URB316" s="8"/>
      <c r="URC316" s="8"/>
      <c r="URD316" s="8"/>
      <c r="URE316" s="8"/>
      <c r="URF316" s="8"/>
      <c r="URG316" s="8"/>
      <c r="URH316" s="8"/>
      <c r="URI316" s="8"/>
      <c r="URJ316" s="8"/>
      <c r="URK316" s="8"/>
      <c r="URL316" s="8"/>
      <c r="URM316" s="8"/>
      <c r="URN316" s="8"/>
      <c r="URO316" s="8"/>
      <c r="URP316" s="8"/>
      <c r="URQ316" s="8"/>
      <c r="URR316" s="8"/>
      <c r="URS316" s="8"/>
      <c r="URT316" s="8"/>
      <c r="URU316" s="8"/>
      <c r="URV316" s="8"/>
      <c r="URW316" s="8"/>
      <c r="URX316" s="8"/>
      <c r="URY316" s="8"/>
      <c r="URZ316" s="8"/>
      <c r="USA316" s="8"/>
      <c r="USB316" s="8"/>
      <c r="USC316" s="8"/>
      <c r="USD316" s="8"/>
      <c r="USE316" s="8"/>
      <c r="USF316" s="8"/>
      <c r="USG316" s="8"/>
      <c r="USH316" s="8"/>
      <c r="USI316" s="8"/>
      <c r="USJ316" s="8"/>
      <c r="USK316" s="8"/>
      <c r="USL316" s="8"/>
      <c r="USM316" s="8"/>
      <c r="USN316" s="8"/>
      <c r="USO316" s="8"/>
      <c r="USP316" s="8"/>
      <c r="USQ316" s="8"/>
      <c r="USR316" s="8"/>
      <c r="USS316" s="8"/>
      <c r="UST316" s="8"/>
      <c r="USU316" s="8"/>
      <c r="USV316" s="8"/>
      <c r="USW316" s="8"/>
      <c r="USX316" s="8"/>
      <c r="USY316" s="8"/>
      <c r="USZ316" s="8"/>
      <c r="UTA316" s="8"/>
      <c r="UTB316" s="8"/>
      <c r="UTC316" s="8"/>
      <c r="UTD316" s="8"/>
      <c r="UTE316" s="8"/>
      <c r="UTF316" s="8"/>
      <c r="UTG316" s="8"/>
      <c r="UTH316" s="8"/>
      <c r="UTI316" s="8"/>
      <c r="UTJ316" s="8"/>
      <c r="UTK316" s="8"/>
      <c r="UTL316" s="8"/>
      <c r="UTM316" s="8"/>
      <c r="UTN316" s="8"/>
      <c r="UTO316" s="8"/>
      <c r="UTP316" s="8"/>
      <c r="UTQ316" s="8"/>
      <c r="UTR316" s="8"/>
      <c r="UTS316" s="8"/>
      <c r="UTT316" s="8"/>
      <c r="UTU316" s="8"/>
      <c r="UTV316" s="8"/>
      <c r="UTW316" s="8"/>
      <c r="UTX316" s="8"/>
      <c r="UTY316" s="8"/>
      <c r="UTZ316" s="8"/>
      <c r="UUA316" s="8"/>
      <c r="UUB316" s="8"/>
      <c r="UUC316" s="8"/>
      <c r="UUD316" s="8"/>
      <c r="UUE316" s="8"/>
      <c r="UUF316" s="8"/>
      <c r="UUG316" s="8"/>
      <c r="UUH316" s="8"/>
      <c r="UUI316" s="8"/>
      <c r="UUJ316" s="8"/>
      <c r="UUK316" s="8"/>
      <c r="UUL316" s="8"/>
      <c r="UUM316" s="8"/>
      <c r="UUN316" s="8"/>
      <c r="UUO316" s="8"/>
      <c r="UUP316" s="8"/>
      <c r="UUQ316" s="8"/>
      <c r="UUR316" s="8"/>
      <c r="UUS316" s="8"/>
      <c r="UUT316" s="8"/>
      <c r="UUU316" s="8"/>
      <c r="UUV316" s="8"/>
      <c r="UUW316" s="8"/>
      <c r="UUX316" s="8"/>
      <c r="UUY316" s="8"/>
      <c r="UUZ316" s="8"/>
      <c r="UVA316" s="8"/>
      <c r="UVB316" s="8"/>
      <c r="UVC316" s="8"/>
      <c r="UVD316" s="8"/>
      <c r="UVE316" s="8"/>
      <c r="UVF316" s="8"/>
      <c r="UVG316" s="8"/>
      <c r="UVH316" s="8"/>
      <c r="UVI316" s="8"/>
      <c r="UVJ316" s="8"/>
      <c r="UVK316" s="8"/>
      <c r="UVL316" s="8"/>
      <c r="UVM316" s="8"/>
      <c r="UVN316" s="8"/>
      <c r="UVO316" s="8"/>
      <c r="UVP316" s="8"/>
      <c r="UVQ316" s="8"/>
      <c r="UVR316" s="8"/>
      <c r="UVS316" s="8"/>
      <c r="UVT316" s="8"/>
      <c r="UVU316" s="8"/>
      <c r="UVV316" s="8"/>
      <c r="UVW316" s="8"/>
      <c r="UVX316" s="8"/>
      <c r="UVY316" s="8"/>
      <c r="UVZ316" s="8"/>
      <c r="UWA316" s="8"/>
      <c r="UWB316" s="8"/>
      <c r="UWC316" s="8"/>
      <c r="UWD316" s="8"/>
      <c r="UWE316" s="8"/>
      <c r="UWF316" s="8"/>
      <c r="UWG316" s="8"/>
      <c r="UWH316" s="8"/>
      <c r="UWI316" s="8"/>
      <c r="UWJ316" s="8"/>
      <c r="UWK316" s="8"/>
      <c r="UWL316" s="8"/>
      <c r="UWM316" s="8"/>
      <c r="UWN316" s="8"/>
      <c r="UWO316" s="8"/>
      <c r="UWP316" s="8"/>
      <c r="UWQ316" s="8"/>
      <c r="UWR316" s="8"/>
      <c r="UWS316" s="8"/>
      <c r="UWT316" s="8"/>
      <c r="UWU316" s="8"/>
      <c r="UWV316" s="8"/>
      <c r="UWW316" s="8"/>
      <c r="UWX316" s="8"/>
      <c r="UWY316" s="8"/>
      <c r="UWZ316" s="8"/>
      <c r="UXA316" s="8"/>
      <c r="UXB316" s="8"/>
      <c r="UXC316" s="8"/>
      <c r="UXD316" s="8"/>
      <c r="UXE316" s="8"/>
      <c r="UXF316" s="8"/>
      <c r="UXG316" s="8"/>
      <c r="UXH316" s="8"/>
      <c r="UXI316" s="8"/>
      <c r="UXJ316" s="8"/>
      <c r="UXK316" s="8"/>
      <c r="UXL316" s="8"/>
      <c r="UXM316" s="8"/>
      <c r="UXN316" s="8"/>
      <c r="UXO316" s="8"/>
      <c r="UXP316" s="8"/>
      <c r="UXQ316" s="8"/>
      <c r="UXR316" s="8"/>
      <c r="UXS316" s="8"/>
      <c r="UXT316" s="8"/>
      <c r="UXU316" s="8"/>
      <c r="UXV316" s="8"/>
      <c r="UXW316" s="8"/>
      <c r="UXX316" s="8"/>
      <c r="UXY316" s="8"/>
      <c r="UXZ316" s="8"/>
      <c r="UYA316" s="8"/>
      <c r="UYB316" s="8"/>
      <c r="UYC316" s="8"/>
      <c r="UYD316" s="8"/>
      <c r="UYE316" s="8"/>
      <c r="UYF316" s="8"/>
      <c r="UYG316" s="8"/>
      <c r="UYH316" s="8"/>
      <c r="UYI316" s="8"/>
      <c r="UYJ316" s="8"/>
      <c r="UYK316" s="8"/>
      <c r="UYL316" s="8"/>
      <c r="UYM316" s="8"/>
      <c r="UYN316" s="8"/>
      <c r="UYO316" s="8"/>
      <c r="UYP316" s="8"/>
      <c r="UYQ316" s="8"/>
      <c r="UYR316" s="8"/>
      <c r="UYS316" s="8"/>
      <c r="UYT316" s="8"/>
      <c r="UYU316" s="8"/>
      <c r="UYV316" s="8"/>
      <c r="UYW316" s="8"/>
      <c r="UYX316" s="8"/>
      <c r="UYY316" s="8"/>
      <c r="UYZ316" s="8"/>
      <c r="UZA316" s="8"/>
      <c r="UZB316" s="8"/>
      <c r="UZC316" s="8"/>
      <c r="UZD316" s="8"/>
      <c r="UZE316" s="8"/>
      <c r="UZF316" s="8"/>
      <c r="UZG316" s="8"/>
      <c r="UZH316" s="8"/>
      <c r="UZI316" s="8"/>
      <c r="UZJ316" s="8"/>
      <c r="UZK316" s="8"/>
      <c r="UZL316" s="8"/>
      <c r="UZM316" s="8"/>
      <c r="UZN316" s="8"/>
      <c r="UZO316" s="8"/>
      <c r="UZP316" s="8"/>
      <c r="UZQ316" s="8"/>
      <c r="UZR316" s="8"/>
      <c r="UZS316" s="8"/>
      <c r="UZT316" s="8"/>
      <c r="UZU316" s="8"/>
      <c r="UZV316" s="8"/>
      <c r="UZW316" s="8"/>
      <c r="UZX316" s="8"/>
      <c r="UZY316" s="8"/>
      <c r="UZZ316" s="8"/>
      <c r="VAA316" s="8"/>
      <c r="VAB316" s="8"/>
      <c r="VAC316" s="8"/>
      <c r="VAD316" s="8"/>
      <c r="VAE316" s="8"/>
      <c r="VAF316" s="8"/>
      <c r="VAG316" s="8"/>
      <c r="VAH316" s="8"/>
      <c r="VAI316" s="8"/>
      <c r="VAJ316" s="8"/>
      <c r="VAK316" s="8"/>
      <c r="VAL316" s="8"/>
      <c r="VAM316" s="8"/>
      <c r="VAN316" s="8"/>
      <c r="VAO316" s="8"/>
      <c r="VAP316" s="8"/>
      <c r="VAQ316" s="8"/>
      <c r="VAR316" s="8"/>
      <c r="VAS316" s="8"/>
      <c r="VAT316" s="8"/>
      <c r="VAU316" s="8"/>
      <c r="VAV316" s="8"/>
      <c r="VAW316" s="8"/>
      <c r="VAX316" s="8"/>
      <c r="VAY316" s="8"/>
      <c r="VAZ316" s="8"/>
      <c r="VBA316" s="8"/>
      <c r="VBB316" s="8"/>
      <c r="VBC316" s="8"/>
      <c r="VBD316" s="8"/>
      <c r="VBE316" s="8"/>
      <c r="VBF316" s="8"/>
      <c r="VBG316" s="8"/>
      <c r="VBH316" s="8"/>
      <c r="VBI316" s="8"/>
      <c r="VBJ316" s="8"/>
      <c r="VBK316" s="8"/>
      <c r="VBL316" s="8"/>
      <c r="VBM316" s="8"/>
      <c r="VBN316" s="8"/>
      <c r="VBO316" s="8"/>
      <c r="VBP316" s="8"/>
      <c r="VBQ316" s="8"/>
      <c r="VBR316" s="8"/>
      <c r="VBS316" s="8"/>
      <c r="VBT316" s="8"/>
      <c r="VBU316" s="8"/>
      <c r="VBV316" s="8"/>
      <c r="VBW316" s="8"/>
      <c r="VBX316" s="8"/>
      <c r="VBY316" s="8"/>
      <c r="VBZ316" s="8"/>
      <c r="VCA316" s="8"/>
      <c r="VCB316" s="8"/>
      <c r="VCC316" s="8"/>
      <c r="VCD316" s="8"/>
      <c r="VCE316" s="8"/>
      <c r="VCF316" s="8"/>
      <c r="VCG316" s="8"/>
      <c r="VCH316" s="8"/>
      <c r="VCI316" s="8"/>
      <c r="VCJ316" s="8"/>
      <c r="VCK316" s="8"/>
      <c r="VCL316" s="8"/>
      <c r="VCM316" s="8"/>
      <c r="VCN316" s="8"/>
      <c r="VCO316" s="8"/>
      <c r="VCP316" s="8"/>
      <c r="VCQ316" s="8"/>
      <c r="VCR316" s="8"/>
      <c r="VCS316" s="8"/>
      <c r="VCT316" s="8"/>
      <c r="VCU316" s="8"/>
      <c r="VCV316" s="8"/>
      <c r="VCW316" s="8"/>
      <c r="VCX316" s="8"/>
      <c r="VCY316" s="8"/>
      <c r="VCZ316" s="8"/>
      <c r="VDA316" s="8"/>
      <c r="VDB316" s="8"/>
      <c r="VDC316" s="8"/>
      <c r="VDD316" s="8"/>
      <c r="VDE316" s="8"/>
      <c r="VDF316" s="8"/>
      <c r="VDG316" s="8"/>
      <c r="VDH316" s="8"/>
      <c r="VDI316" s="8"/>
      <c r="VDJ316" s="8"/>
      <c r="VDK316" s="8"/>
      <c r="VDL316" s="8"/>
      <c r="VDM316" s="8"/>
      <c r="VDN316" s="8"/>
      <c r="VDO316" s="8"/>
      <c r="VDP316" s="8"/>
      <c r="VDQ316" s="8"/>
      <c r="VDR316" s="8"/>
      <c r="VDS316" s="8"/>
      <c r="VDT316" s="8"/>
      <c r="VDU316" s="8"/>
      <c r="VDV316" s="8"/>
      <c r="VDW316" s="8"/>
      <c r="VDX316" s="8"/>
      <c r="VDY316" s="8"/>
      <c r="VDZ316" s="8"/>
      <c r="VEA316" s="8"/>
      <c r="VEB316" s="8"/>
      <c r="VEC316" s="8"/>
      <c r="VED316" s="8"/>
      <c r="VEE316" s="8"/>
      <c r="VEF316" s="8"/>
      <c r="VEG316" s="8"/>
      <c r="VEH316" s="8"/>
      <c r="VEI316" s="8"/>
      <c r="VEJ316" s="8"/>
      <c r="VEK316" s="8"/>
      <c r="VEL316" s="8"/>
      <c r="VEM316" s="8"/>
      <c r="VEN316" s="8"/>
      <c r="VEO316" s="8"/>
      <c r="VEP316" s="8"/>
      <c r="VEQ316" s="8"/>
      <c r="VER316" s="8"/>
      <c r="VES316" s="8"/>
      <c r="VET316" s="8"/>
      <c r="VEU316" s="8"/>
      <c r="VEV316" s="8"/>
      <c r="VEW316" s="8"/>
      <c r="VEX316" s="8"/>
      <c r="VEY316" s="8"/>
      <c r="VEZ316" s="8"/>
      <c r="VFA316" s="8"/>
      <c r="VFB316" s="8"/>
      <c r="VFC316" s="8"/>
      <c r="VFD316" s="8"/>
      <c r="VFE316" s="8"/>
      <c r="VFF316" s="8"/>
      <c r="VFG316" s="8"/>
      <c r="VFH316" s="8"/>
      <c r="VFI316" s="8"/>
      <c r="VFJ316" s="8"/>
      <c r="VFK316" s="8"/>
      <c r="VFL316" s="8"/>
      <c r="VFM316" s="8"/>
      <c r="VFN316" s="8"/>
      <c r="VFO316" s="8"/>
      <c r="VFP316" s="8"/>
      <c r="VFQ316" s="8"/>
      <c r="VFR316" s="8"/>
      <c r="VFS316" s="8"/>
      <c r="VFT316" s="8"/>
      <c r="VFU316" s="8"/>
      <c r="VFV316" s="8"/>
      <c r="VFW316" s="8"/>
      <c r="VFX316" s="8"/>
      <c r="VFY316" s="8"/>
      <c r="VFZ316" s="8"/>
      <c r="VGA316" s="8"/>
      <c r="VGB316" s="8"/>
      <c r="VGC316" s="8"/>
      <c r="VGD316" s="8"/>
      <c r="VGE316" s="8"/>
      <c r="VGF316" s="8"/>
      <c r="VGG316" s="8"/>
      <c r="VGH316" s="8"/>
      <c r="VGI316" s="8"/>
      <c r="VGJ316" s="8"/>
      <c r="VGK316" s="8"/>
      <c r="VGL316" s="8"/>
      <c r="VGM316" s="8"/>
      <c r="VGN316" s="8"/>
      <c r="VGO316" s="8"/>
      <c r="VGP316" s="8"/>
      <c r="VGQ316" s="8"/>
      <c r="VGR316" s="8"/>
      <c r="VGS316" s="8"/>
      <c r="VGT316" s="8"/>
      <c r="VGU316" s="8"/>
      <c r="VGV316" s="8"/>
      <c r="VGW316" s="8"/>
      <c r="VGX316" s="8"/>
      <c r="VGY316" s="8"/>
      <c r="VGZ316" s="8"/>
      <c r="VHA316" s="8"/>
      <c r="VHB316" s="8"/>
      <c r="VHC316" s="8"/>
      <c r="VHD316" s="8"/>
      <c r="VHE316" s="8"/>
      <c r="VHF316" s="8"/>
      <c r="VHG316" s="8"/>
      <c r="VHH316" s="8"/>
      <c r="VHI316" s="8"/>
      <c r="VHJ316" s="8"/>
      <c r="VHK316" s="8"/>
      <c r="VHL316" s="8"/>
      <c r="VHM316" s="8"/>
      <c r="VHN316" s="8"/>
      <c r="VHO316" s="8"/>
      <c r="VHP316" s="8"/>
      <c r="VHQ316" s="8"/>
      <c r="VHR316" s="8"/>
      <c r="VHS316" s="8"/>
      <c r="VHT316" s="8"/>
      <c r="VHU316" s="8"/>
      <c r="VHV316" s="8"/>
      <c r="VHW316" s="8"/>
      <c r="VHX316" s="8"/>
      <c r="VHY316" s="8"/>
      <c r="VHZ316" s="8"/>
      <c r="VIA316" s="8"/>
      <c r="VIB316" s="8"/>
      <c r="VIC316" s="8"/>
      <c r="VID316" s="8"/>
      <c r="VIE316" s="8"/>
      <c r="VIF316" s="8"/>
      <c r="VIG316" s="8"/>
      <c r="VIH316" s="8"/>
      <c r="VII316" s="8"/>
      <c r="VIJ316" s="8"/>
      <c r="VIK316" s="8"/>
      <c r="VIL316" s="8"/>
      <c r="VIM316" s="8"/>
      <c r="VIN316" s="8"/>
      <c r="VIO316" s="8"/>
      <c r="VIP316" s="8"/>
      <c r="VIQ316" s="8"/>
      <c r="VIR316" s="8"/>
      <c r="VIS316" s="8"/>
      <c r="VIT316" s="8"/>
      <c r="VIU316" s="8"/>
      <c r="VIV316" s="8"/>
      <c r="VIW316" s="8"/>
      <c r="VIX316" s="8"/>
      <c r="VIY316" s="8"/>
      <c r="VIZ316" s="8"/>
      <c r="VJA316" s="8"/>
      <c r="VJB316" s="8"/>
      <c r="VJC316" s="8"/>
      <c r="VJD316" s="8"/>
      <c r="VJE316" s="8"/>
      <c r="VJF316" s="8"/>
      <c r="VJG316" s="8"/>
      <c r="VJH316" s="8"/>
      <c r="VJI316" s="8"/>
      <c r="VJJ316" s="8"/>
      <c r="VJK316" s="8"/>
      <c r="VJL316" s="8"/>
      <c r="VJM316" s="8"/>
      <c r="VJN316" s="8"/>
      <c r="VJO316" s="8"/>
      <c r="VJP316" s="8"/>
      <c r="VJQ316" s="8"/>
      <c r="VJR316" s="8"/>
      <c r="VJS316" s="8"/>
      <c r="VJT316" s="8"/>
      <c r="VJU316" s="8"/>
      <c r="VJV316" s="8"/>
      <c r="VJW316" s="8"/>
      <c r="VJX316" s="8"/>
      <c r="VJY316" s="8"/>
      <c r="VJZ316" s="8"/>
      <c r="VKA316" s="8"/>
      <c r="VKB316" s="8"/>
      <c r="VKC316" s="8"/>
      <c r="VKD316" s="8"/>
      <c r="VKE316" s="8"/>
      <c r="VKF316" s="8"/>
      <c r="VKG316" s="8"/>
      <c r="VKH316" s="8"/>
      <c r="VKI316" s="8"/>
      <c r="VKJ316" s="8"/>
      <c r="VKK316" s="8"/>
      <c r="VKL316" s="8"/>
      <c r="VKM316" s="8"/>
      <c r="VKN316" s="8"/>
      <c r="VKO316" s="8"/>
      <c r="VKP316" s="8"/>
      <c r="VKQ316" s="8"/>
      <c r="VKR316" s="8"/>
      <c r="VKS316" s="8"/>
      <c r="VKT316" s="8"/>
      <c r="VKU316" s="8"/>
      <c r="VKV316" s="8"/>
      <c r="VKW316" s="8"/>
      <c r="VKX316" s="8"/>
      <c r="VKY316" s="8"/>
      <c r="VKZ316" s="8"/>
      <c r="VLA316" s="8"/>
      <c r="VLB316" s="8"/>
      <c r="VLC316" s="8"/>
      <c r="VLD316" s="8"/>
      <c r="VLE316" s="8"/>
      <c r="VLF316" s="8"/>
      <c r="VLG316" s="8"/>
      <c r="VLH316" s="8"/>
      <c r="VLI316" s="8"/>
      <c r="VLJ316" s="8"/>
      <c r="VLK316" s="8"/>
      <c r="VLL316" s="8"/>
      <c r="VLM316" s="8"/>
      <c r="VLN316" s="8"/>
      <c r="VLO316" s="8"/>
      <c r="VLP316" s="8"/>
      <c r="VLQ316" s="8"/>
      <c r="VLR316" s="8"/>
      <c r="VLS316" s="8"/>
      <c r="VLT316" s="8"/>
      <c r="VLU316" s="8"/>
      <c r="VLV316" s="8"/>
      <c r="VLW316" s="8"/>
      <c r="VLX316" s="8"/>
      <c r="VLY316" s="8"/>
      <c r="VLZ316" s="8"/>
      <c r="VMA316" s="8"/>
      <c r="VMB316" s="8"/>
      <c r="VMC316" s="8"/>
      <c r="VMD316" s="8"/>
      <c r="VME316" s="8"/>
      <c r="VMF316" s="8"/>
      <c r="VMG316" s="8"/>
      <c r="VMH316" s="8"/>
      <c r="VMI316" s="8"/>
      <c r="VMJ316" s="8"/>
      <c r="VMK316" s="8"/>
      <c r="VML316" s="8"/>
      <c r="VMM316" s="8"/>
      <c r="VMN316" s="8"/>
      <c r="VMO316" s="8"/>
      <c r="VMP316" s="8"/>
      <c r="VMQ316" s="8"/>
      <c r="VMR316" s="8"/>
      <c r="VMS316" s="8"/>
      <c r="VMT316" s="8"/>
      <c r="VMU316" s="8"/>
      <c r="VMV316" s="8"/>
      <c r="VMW316" s="8"/>
      <c r="VMX316" s="8"/>
      <c r="VMY316" s="8"/>
      <c r="VMZ316" s="8"/>
      <c r="VNA316" s="8"/>
      <c r="VNB316" s="8"/>
      <c r="VNC316" s="8"/>
      <c r="VND316" s="8"/>
      <c r="VNE316" s="8"/>
      <c r="VNF316" s="8"/>
      <c r="VNG316" s="8"/>
      <c r="VNH316" s="8"/>
      <c r="VNI316" s="8"/>
      <c r="VNJ316" s="8"/>
      <c r="VNK316" s="8"/>
      <c r="VNL316" s="8"/>
      <c r="VNM316" s="8"/>
      <c r="VNN316" s="8"/>
      <c r="VNO316" s="8"/>
      <c r="VNP316" s="8"/>
      <c r="VNQ316" s="8"/>
      <c r="VNR316" s="8"/>
      <c r="VNS316" s="8"/>
      <c r="VNT316" s="8"/>
      <c r="VNU316" s="8"/>
      <c r="VNV316" s="8"/>
      <c r="VNW316" s="8"/>
      <c r="VNX316" s="8"/>
      <c r="VNY316" s="8"/>
      <c r="VNZ316" s="8"/>
      <c r="VOA316" s="8"/>
      <c r="VOB316" s="8"/>
      <c r="VOC316" s="8"/>
      <c r="VOD316" s="8"/>
      <c r="VOE316" s="8"/>
      <c r="VOF316" s="8"/>
      <c r="VOG316" s="8"/>
      <c r="VOH316" s="8"/>
      <c r="VOI316" s="8"/>
      <c r="VOJ316" s="8"/>
      <c r="VOK316" s="8"/>
      <c r="VOL316" s="8"/>
      <c r="VOM316" s="8"/>
      <c r="VON316" s="8"/>
      <c r="VOO316" s="8"/>
      <c r="VOP316" s="8"/>
      <c r="VOQ316" s="8"/>
      <c r="VOR316" s="8"/>
      <c r="VOS316" s="8"/>
      <c r="VOT316" s="8"/>
      <c r="VOU316" s="8"/>
      <c r="VOV316" s="8"/>
      <c r="VOW316" s="8"/>
      <c r="VOX316" s="8"/>
      <c r="VOY316" s="8"/>
      <c r="VOZ316" s="8"/>
      <c r="VPA316" s="8"/>
      <c r="VPB316" s="8"/>
      <c r="VPC316" s="8"/>
      <c r="VPD316" s="8"/>
      <c r="VPE316" s="8"/>
      <c r="VPF316" s="8"/>
      <c r="VPG316" s="8"/>
      <c r="VPH316" s="8"/>
      <c r="VPI316" s="8"/>
      <c r="VPJ316" s="8"/>
      <c r="VPK316" s="8"/>
      <c r="VPL316" s="8"/>
      <c r="VPM316" s="8"/>
      <c r="VPN316" s="8"/>
      <c r="VPO316" s="8"/>
      <c r="VPP316" s="8"/>
      <c r="VPQ316" s="8"/>
      <c r="VPR316" s="8"/>
      <c r="VPS316" s="8"/>
      <c r="VPT316" s="8"/>
      <c r="VPU316" s="8"/>
      <c r="VPV316" s="8"/>
      <c r="VPW316" s="8"/>
      <c r="VPX316" s="8"/>
      <c r="VPY316" s="8"/>
      <c r="VPZ316" s="8"/>
      <c r="VQA316" s="8"/>
      <c r="VQB316" s="8"/>
      <c r="VQC316" s="8"/>
      <c r="VQD316" s="8"/>
      <c r="VQE316" s="8"/>
      <c r="VQF316" s="8"/>
      <c r="VQG316" s="8"/>
      <c r="VQH316" s="8"/>
      <c r="VQI316" s="8"/>
      <c r="VQJ316" s="8"/>
      <c r="VQK316" s="8"/>
      <c r="VQL316" s="8"/>
      <c r="VQM316" s="8"/>
      <c r="VQN316" s="8"/>
      <c r="VQO316" s="8"/>
      <c r="VQP316" s="8"/>
      <c r="VQQ316" s="8"/>
      <c r="VQR316" s="8"/>
      <c r="VQS316" s="8"/>
      <c r="VQT316" s="8"/>
      <c r="VQU316" s="8"/>
      <c r="VQV316" s="8"/>
      <c r="VQW316" s="8"/>
      <c r="VQX316" s="8"/>
      <c r="VQY316" s="8"/>
      <c r="VQZ316" s="8"/>
      <c r="VRA316" s="8"/>
      <c r="VRB316" s="8"/>
      <c r="VRC316" s="8"/>
      <c r="VRD316" s="8"/>
      <c r="VRE316" s="8"/>
      <c r="VRF316" s="8"/>
      <c r="VRG316" s="8"/>
      <c r="VRH316" s="8"/>
      <c r="VRI316" s="8"/>
      <c r="VRJ316" s="8"/>
      <c r="VRK316" s="8"/>
      <c r="VRL316" s="8"/>
      <c r="VRM316" s="8"/>
      <c r="VRN316" s="8"/>
      <c r="VRO316" s="8"/>
      <c r="VRP316" s="8"/>
      <c r="VRQ316" s="8"/>
      <c r="VRR316" s="8"/>
      <c r="VRS316" s="8"/>
      <c r="VRT316" s="8"/>
      <c r="VRU316" s="8"/>
      <c r="VRV316" s="8"/>
      <c r="VRW316" s="8"/>
      <c r="VRX316" s="8"/>
      <c r="VRY316" s="8"/>
      <c r="VRZ316" s="8"/>
      <c r="VSA316" s="8"/>
      <c r="VSB316" s="8"/>
      <c r="VSC316" s="8"/>
      <c r="VSD316" s="8"/>
      <c r="VSE316" s="8"/>
      <c r="VSF316" s="8"/>
      <c r="VSG316" s="8"/>
      <c r="VSH316" s="8"/>
      <c r="VSI316" s="8"/>
      <c r="VSJ316" s="8"/>
      <c r="VSK316" s="8"/>
      <c r="VSL316" s="8"/>
      <c r="VSM316" s="8"/>
      <c r="VSN316" s="8"/>
      <c r="VSO316" s="8"/>
      <c r="VSP316" s="8"/>
      <c r="VSQ316" s="8"/>
      <c r="VSR316" s="8"/>
      <c r="VSS316" s="8"/>
      <c r="VST316" s="8"/>
      <c r="VSU316" s="8"/>
      <c r="VSV316" s="8"/>
      <c r="VSW316" s="8"/>
      <c r="VSX316" s="8"/>
      <c r="VSY316" s="8"/>
      <c r="VSZ316" s="8"/>
      <c r="VTA316" s="8"/>
      <c r="VTB316" s="8"/>
      <c r="VTC316" s="8"/>
      <c r="VTD316" s="8"/>
      <c r="VTE316" s="8"/>
      <c r="VTF316" s="8"/>
      <c r="VTG316" s="8"/>
      <c r="VTH316" s="8"/>
      <c r="VTI316" s="8"/>
      <c r="VTJ316" s="8"/>
      <c r="VTK316" s="8"/>
      <c r="VTL316" s="8"/>
      <c r="VTM316" s="8"/>
      <c r="VTN316" s="8"/>
      <c r="VTO316" s="8"/>
      <c r="VTP316" s="8"/>
      <c r="VTQ316" s="8"/>
      <c r="VTR316" s="8"/>
      <c r="VTS316" s="8"/>
      <c r="VTT316" s="8"/>
      <c r="VTU316" s="8"/>
      <c r="VTV316" s="8"/>
      <c r="VTW316" s="8"/>
      <c r="VTX316" s="8"/>
      <c r="VTY316" s="8"/>
      <c r="VTZ316" s="8"/>
      <c r="VUA316" s="8"/>
      <c r="VUB316" s="8"/>
      <c r="VUC316" s="8"/>
      <c r="VUD316" s="8"/>
      <c r="VUE316" s="8"/>
      <c r="VUF316" s="8"/>
      <c r="VUG316" s="8"/>
      <c r="VUH316" s="8"/>
      <c r="VUI316" s="8"/>
      <c r="VUJ316" s="8"/>
      <c r="VUK316" s="8"/>
      <c r="VUL316" s="8"/>
      <c r="VUM316" s="8"/>
      <c r="VUN316" s="8"/>
      <c r="VUO316" s="8"/>
      <c r="VUP316" s="8"/>
      <c r="VUQ316" s="8"/>
      <c r="VUR316" s="8"/>
      <c r="VUS316" s="8"/>
      <c r="VUT316" s="8"/>
      <c r="VUU316" s="8"/>
      <c r="VUV316" s="8"/>
      <c r="VUW316" s="8"/>
      <c r="VUX316" s="8"/>
      <c r="VUY316" s="8"/>
      <c r="VUZ316" s="8"/>
      <c r="VVA316" s="8"/>
      <c r="VVB316" s="8"/>
      <c r="VVC316" s="8"/>
      <c r="VVD316" s="8"/>
      <c r="VVE316" s="8"/>
      <c r="VVF316" s="8"/>
      <c r="VVG316" s="8"/>
      <c r="VVH316" s="8"/>
      <c r="VVI316" s="8"/>
      <c r="VVJ316" s="8"/>
      <c r="VVK316" s="8"/>
      <c r="VVL316" s="8"/>
      <c r="VVM316" s="8"/>
      <c r="VVN316" s="8"/>
      <c r="VVO316" s="8"/>
      <c r="VVP316" s="8"/>
      <c r="VVQ316" s="8"/>
      <c r="VVR316" s="8"/>
      <c r="VVS316" s="8"/>
      <c r="VVT316" s="8"/>
      <c r="VVU316" s="8"/>
      <c r="VVV316" s="8"/>
      <c r="VVW316" s="8"/>
      <c r="VVX316" s="8"/>
      <c r="VVY316" s="8"/>
      <c r="VVZ316" s="8"/>
      <c r="VWA316" s="8"/>
      <c r="VWB316" s="8"/>
      <c r="VWC316" s="8"/>
      <c r="VWD316" s="8"/>
      <c r="VWE316" s="8"/>
      <c r="VWF316" s="8"/>
      <c r="VWG316" s="8"/>
      <c r="VWH316" s="8"/>
      <c r="VWI316" s="8"/>
      <c r="VWJ316" s="8"/>
      <c r="VWK316" s="8"/>
      <c r="VWL316" s="8"/>
      <c r="VWM316" s="8"/>
      <c r="VWN316" s="8"/>
      <c r="VWO316" s="8"/>
      <c r="VWP316" s="8"/>
      <c r="VWQ316" s="8"/>
      <c r="VWR316" s="8"/>
      <c r="VWS316" s="8"/>
      <c r="VWT316" s="8"/>
      <c r="VWU316" s="8"/>
      <c r="VWV316" s="8"/>
      <c r="VWW316" s="8"/>
      <c r="VWX316" s="8"/>
      <c r="VWY316" s="8"/>
      <c r="VWZ316" s="8"/>
      <c r="VXA316" s="8"/>
      <c r="VXB316" s="8"/>
      <c r="VXC316" s="8"/>
      <c r="VXD316" s="8"/>
      <c r="VXE316" s="8"/>
      <c r="VXF316" s="8"/>
      <c r="VXG316" s="8"/>
      <c r="VXH316" s="8"/>
      <c r="VXI316" s="8"/>
      <c r="VXJ316" s="8"/>
      <c r="VXK316" s="8"/>
      <c r="VXL316" s="8"/>
      <c r="VXM316" s="8"/>
      <c r="VXN316" s="8"/>
      <c r="VXO316" s="8"/>
      <c r="VXP316" s="8"/>
      <c r="VXQ316" s="8"/>
      <c r="VXR316" s="8"/>
      <c r="VXS316" s="8"/>
      <c r="VXT316" s="8"/>
      <c r="VXU316" s="8"/>
      <c r="VXV316" s="8"/>
      <c r="VXW316" s="8"/>
      <c r="VXX316" s="8"/>
      <c r="VXY316" s="8"/>
      <c r="VXZ316" s="8"/>
      <c r="VYA316" s="8"/>
      <c r="VYB316" s="8"/>
      <c r="VYC316" s="8"/>
      <c r="VYD316" s="8"/>
      <c r="VYE316" s="8"/>
      <c r="VYF316" s="8"/>
      <c r="VYG316" s="8"/>
      <c r="VYH316" s="8"/>
      <c r="VYI316" s="8"/>
      <c r="VYJ316" s="8"/>
      <c r="VYK316" s="8"/>
      <c r="VYL316" s="8"/>
      <c r="VYM316" s="8"/>
      <c r="VYN316" s="8"/>
      <c r="VYO316" s="8"/>
      <c r="VYP316" s="8"/>
      <c r="VYQ316" s="8"/>
      <c r="VYR316" s="8"/>
      <c r="VYS316" s="8"/>
      <c r="VYT316" s="8"/>
      <c r="VYU316" s="8"/>
      <c r="VYV316" s="8"/>
      <c r="VYW316" s="8"/>
      <c r="VYX316" s="8"/>
      <c r="VYY316" s="8"/>
      <c r="VYZ316" s="8"/>
      <c r="VZA316" s="8"/>
      <c r="VZB316" s="8"/>
      <c r="VZC316" s="8"/>
      <c r="VZD316" s="8"/>
      <c r="VZE316" s="8"/>
      <c r="VZF316" s="8"/>
      <c r="VZG316" s="8"/>
      <c r="VZH316" s="8"/>
      <c r="VZI316" s="8"/>
      <c r="VZJ316" s="8"/>
      <c r="VZK316" s="8"/>
      <c r="VZL316" s="8"/>
      <c r="VZM316" s="8"/>
      <c r="VZN316" s="8"/>
      <c r="VZO316" s="8"/>
      <c r="VZP316" s="8"/>
      <c r="VZQ316" s="8"/>
      <c r="VZR316" s="8"/>
      <c r="VZS316" s="8"/>
      <c r="VZT316" s="8"/>
      <c r="VZU316" s="8"/>
      <c r="VZV316" s="8"/>
      <c r="VZW316" s="8"/>
      <c r="VZX316" s="8"/>
      <c r="VZY316" s="8"/>
      <c r="VZZ316" s="8"/>
      <c r="WAA316" s="8"/>
      <c r="WAB316" s="8"/>
      <c r="WAC316" s="8"/>
      <c r="WAD316" s="8"/>
      <c r="WAE316" s="8"/>
      <c r="WAF316" s="8"/>
      <c r="WAG316" s="8"/>
      <c r="WAH316" s="8"/>
      <c r="WAI316" s="8"/>
      <c r="WAJ316" s="8"/>
      <c r="WAK316" s="8"/>
      <c r="WAL316" s="8"/>
      <c r="WAM316" s="8"/>
      <c r="WAN316" s="8"/>
      <c r="WAO316" s="8"/>
      <c r="WAP316" s="8"/>
      <c r="WAQ316" s="8"/>
      <c r="WAR316" s="8"/>
      <c r="WAS316" s="8"/>
      <c r="WAT316" s="8"/>
      <c r="WAU316" s="8"/>
      <c r="WAV316" s="8"/>
      <c r="WAW316" s="8"/>
      <c r="WAX316" s="8"/>
      <c r="WAY316" s="8"/>
      <c r="WAZ316" s="8"/>
      <c r="WBA316" s="8"/>
      <c r="WBB316" s="8"/>
      <c r="WBC316" s="8"/>
      <c r="WBD316" s="8"/>
      <c r="WBE316" s="8"/>
      <c r="WBF316" s="8"/>
      <c r="WBG316" s="8"/>
      <c r="WBH316" s="8"/>
      <c r="WBI316" s="8"/>
      <c r="WBJ316" s="8"/>
      <c r="WBK316" s="8"/>
      <c r="WBL316" s="8"/>
      <c r="WBM316" s="8"/>
      <c r="WBN316" s="8"/>
      <c r="WBO316" s="8"/>
      <c r="WBP316" s="8"/>
      <c r="WBQ316" s="8"/>
      <c r="WBR316" s="8"/>
      <c r="WBS316" s="8"/>
      <c r="WBT316" s="8"/>
      <c r="WBU316" s="8"/>
      <c r="WBV316" s="8"/>
      <c r="WBW316" s="8"/>
      <c r="WBX316" s="8"/>
      <c r="WBY316" s="8"/>
      <c r="WBZ316" s="8"/>
      <c r="WCA316" s="8"/>
      <c r="WCB316" s="8"/>
      <c r="WCC316" s="8"/>
      <c r="WCD316" s="8"/>
      <c r="WCE316" s="8"/>
      <c r="WCF316" s="8"/>
      <c r="WCG316" s="8"/>
      <c r="WCH316" s="8"/>
      <c r="WCI316" s="8"/>
      <c r="WCJ316" s="8"/>
      <c r="WCK316" s="8"/>
      <c r="WCL316" s="8"/>
      <c r="WCM316" s="8"/>
      <c r="WCN316" s="8"/>
      <c r="WCO316" s="8"/>
      <c r="WCP316" s="8"/>
      <c r="WCQ316" s="8"/>
      <c r="WCR316" s="8"/>
      <c r="WCS316" s="8"/>
      <c r="WCT316" s="8"/>
      <c r="WCU316" s="8"/>
      <c r="WCV316" s="8"/>
      <c r="WCW316" s="8"/>
      <c r="WCX316" s="8"/>
      <c r="WCY316" s="8"/>
      <c r="WCZ316" s="8"/>
      <c r="WDA316" s="8"/>
      <c r="WDB316" s="8"/>
      <c r="WDC316" s="8"/>
      <c r="WDD316" s="8"/>
      <c r="WDE316" s="8"/>
      <c r="WDF316" s="8"/>
      <c r="WDG316" s="8"/>
      <c r="WDH316" s="8"/>
      <c r="WDI316" s="8"/>
      <c r="WDJ316" s="8"/>
      <c r="WDK316" s="8"/>
      <c r="WDL316" s="8"/>
      <c r="WDM316" s="8"/>
      <c r="WDN316" s="8"/>
      <c r="WDO316" s="8"/>
      <c r="WDP316" s="8"/>
      <c r="WDQ316" s="8"/>
      <c r="WDR316" s="8"/>
      <c r="WDS316" s="8"/>
      <c r="WDT316" s="8"/>
      <c r="WDU316" s="8"/>
      <c r="WDV316" s="8"/>
      <c r="WDW316" s="8"/>
      <c r="WDX316" s="8"/>
      <c r="WDY316" s="8"/>
      <c r="WDZ316" s="8"/>
      <c r="WEA316" s="8"/>
      <c r="WEB316" s="8"/>
      <c r="WEC316" s="8"/>
      <c r="WED316" s="8"/>
      <c r="WEE316" s="8"/>
      <c r="WEF316" s="8"/>
      <c r="WEG316" s="8"/>
      <c r="WEH316" s="8"/>
      <c r="WEI316" s="8"/>
      <c r="WEJ316" s="8"/>
      <c r="WEK316" s="8"/>
      <c r="WEL316" s="8"/>
      <c r="WEM316" s="8"/>
      <c r="WEN316" s="8"/>
      <c r="WEO316" s="8"/>
      <c r="WEP316" s="8"/>
      <c r="WEQ316" s="8"/>
      <c r="WER316" s="8"/>
      <c r="WES316" s="8"/>
      <c r="WET316" s="8"/>
      <c r="WEU316" s="8"/>
      <c r="WEV316" s="8"/>
      <c r="WEW316" s="8"/>
      <c r="WEX316" s="8"/>
      <c r="WEY316" s="8"/>
      <c r="WEZ316" s="8"/>
      <c r="WFA316" s="8"/>
      <c r="WFB316" s="8"/>
      <c r="WFC316" s="8"/>
      <c r="WFD316" s="8"/>
      <c r="WFE316" s="8"/>
      <c r="WFF316" s="8"/>
      <c r="WFG316" s="8"/>
      <c r="WFH316" s="8"/>
      <c r="WFI316" s="8"/>
      <c r="WFJ316" s="8"/>
      <c r="WFK316" s="8"/>
      <c r="WFL316" s="8"/>
      <c r="WFM316" s="8"/>
      <c r="WFN316" s="8"/>
      <c r="WFO316" s="8"/>
      <c r="WFP316" s="8"/>
      <c r="WFQ316" s="8"/>
      <c r="WFR316" s="8"/>
      <c r="WFS316" s="8"/>
      <c r="WFT316" s="8"/>
      <c r="WFU316" s="8"/>
      <c r="WFV316" s="8"/>
      <c r="WFW316" s="8"/>
      <c r="WFX316" s="8"/>
      <c r="WFY316" s="8"/>
      <c r="WFZ316" s="8"/>
      <c r="WGA316" s="8"/>
      <c r="WGB316" s="8"/>
      <c r="WGC316" s="8"/>
      <c r="WGD316" s="8"/>
      <c r="WGE316" s="8"/>
      <c r="WGF316" s="8"/>
      <c r="WGG316" s="8"/>
      <c r="WGH316" s="8"/>
      <c r="WGI316" s="8"/>
      <c r="WGJ316" s="8"/>
      <c r="WGK316" s="8"/>
      <c r="WGL316" s="8"/>
      <c r="WGM316" s="8"/>
      <c r="WGN316" s="8"/>
      <c r="WGO316" s="8"/>
      <c r="WGP316" s="8"/>
      <c r="WGQ316" s="8"/>
      <c r="WGR316" s="8"/>
      <c r="WGS316" s="8"/>
      <c r="WGT316" s="8"/>
      <c r="WGU316" s="8"/>
      <c r="WGV316" s="8"/>
      <c r="WGW316" s="8"/>
      <c r="WGX316" s="8"/>
      <c r="WGY316" s="8"/>
      <c r="WGZ316" s="8"/>
      <c r="WHA316" s="8"/>
      <c r="WHB316" s="8"/>
      <c r="WHC316" s="8"/>
      <c r="WHD316" s="8"/>
      <c r="WHE316" s="8"/>
      <c r="WHF316" s="8"/>
      <c r="WHG316" s="8"/>
      <c r="WHH316" s="8"/>
      <c r="WHI316" s="8"/>
      <c r="WHJ316" s="8"/>
      <c r="WHK316" s="8"/>
      <c r="WHL316" s="8"/>
      <c r="WHM316" s="8"/>
      <c r="WHN316" s="8"/>
      <c r="WHO316" s="8"/>
      <c r="WHP316" s="8"/>
      <c r="WHQ316" s="8"/>
      <c r="WHR316" s="8"/>
      <c r="WHS316" s="8"/>
      <c r="WHT316" s="8"/>
      <c r="WHU316" s="8"/>
      <c r="WHV316" s="8"/>
      <c r="WHW316" s="8"/>
      <c r="WHX316" s="8"/>
      <c r="WHY316" s="8"/>
      <c r="WHZ316" s="8"/>
      <c r="WIA316" s="8"/>
      <c r="WIB316" s="8"/>
      <c r="WIC316" s="8"/>
      <c r="WID316" s="8"/>
      <c r="WIE316" s="8"/>
      <c r="WIF316" s="8"/>
      <c r="WIG316" s="8"/>
      <c r="WIH316" s="8"/>
      <c r="WII316" s="8"/>
      <c r="WIJ316" s="8"/>
      <c r="WIK316" s="8"/>
      <c r="WIL316" s="8"/>
      <c r="WIM316" s="8"/>
      <c r="WIN316" s="8"/>
      <c r="WIO316" s="8"/>
      <c r="WIP316" s="8"/>
      <c r="WIQ316" s="8"/>
      <c r="WIR316" s="8"/>
      <c r="WIS316" s="8"/>
      <c r="WIT316" s="8"/>
      <c r="WIU316" s="8"/>
      <c r="WIV316" s="8"/>
      <c r="WIW316" s="8"/>
      <c r="WIX316" s="8"/>
      <c r="WIY316" s="8"/>
      <c r="WIZ316" s="8"/>
      <c r="WJA316" s="8"/>
      <c r="WJB316" s="8"/>
      <c r="WJC316" s="8"/>
      <c r="WJD316" s="8"/>
      <c r="WJE316" s="8"/>
      <c r="WJF316" s="8"/>
      <c r="WJG316" s="8"/>
      <c r="WJH316" s="8"/>
      <c r="WJI316" s="8"/>
      <c r="WJJ316" s="8"/>
      <c r="WJK316" s="8"/>
      <c r="WJL316" s="8"/>
      <c r="WJM316" s="8"/>
      <c r="WJN316" s="8"/>
      <c r="WJO316" s="8"/>
      <c r="WJP316" s="8"/>
      <c r="WJQ316" s="8"/>
      <c r="WJR316" s="8"/>
      <c r="WJS316" s="8"/>
      <c r="WJT316" s="8"/>
      <c r="WJU316" s="8"/>
      <c r="WJV316" s="8"/>
      <c r="WJW316" s="8"/>
      <c r="WJX316" s="8"/>
      <c r="WJY316" s="8"/>
      <c r="WJZ316" s="8"/>
      <c r="WKA316" s="8"/>
      <c r="WKB316" s="8"/>
      <c r="WKC316" s="8"/>
      <c r="WKD316" s="8"/>
      <c r="WKE316" s="8"/>
      <c r="WKF316" s="8"/>
      <c r="WKG316" s="8"/>
      <c r="WKH316" s="8"/>
      <c r="WKI316" s="8"/>
      <c r="WKJ316" s="8"/>
      <c r="WKK316" s="8"/>
      <c r="WKL316" s="8"/>
      <c r="WKM316" s="8"/>
      <c r="WKN316" s="8"/>
      <c r="WKO316" s="8"/>
      <c r="WKP316" s="8"/>
      <c r="WKQ316" s="8"/>
      <c r="WKR316" s="8"/>
      <c r="WKS316" s="8"/>
      <c r="WKT316" s="8"/>
      <c r="WKU316" s="8"/>
      <c r="WKV316" s="8"/>
      <c r="WKW316" s="8"/>
      <c r="WKX316" s="8"/>
      <c r="WKY316" s="8"/>
      <c r="WKZ316" s="8"/>
      <c r="WLA316" s="8"/>
      <c r="WLB316" s="8"/>
      <c r="WLC316" s="8"/>
      <c r="WLD316" s="8"/>
      <c r="WLE316" s="8"/>
      <c r="WLF316" s="8"/>
      <c r="WLG316" s="8"/>
      <c r="WLH316" s="8"/>
      <c r="WLI316" s="8"/>
      <c r="WLJ316" s="8"/>
      <c r="WLK316" s="8"/>
      <c r="WLL316" s="8"/>
      <c r="WLM316" s="8"/>
      <c r="WLN316" s="8"/>
      <c r="WLO316" s="8"/>
      <c r="WLP316" s="8"/>
      <c r="WLQ316" s="8"/>
      <c r="WLR316" s="8"/>
      <c r="WLS316" s="8"/>
      <c r="WLT316" s="8"/>
      <c r="WLU316" s="8"/>
      <c r="WLV316" s="8"/>
      <c r="WLW316" s="8"/>
      <c r="WLX316" s="8"/>
      <c r="WLY316" s="8"/>
      <c r="WLZ316" s="8"/>
      <c r="WMA316" s="8"/>
      <c r="WMB316" s="8"/>
      <c r="WMC316" s="8"/>
      <c r="WMD316" s="8"/>
      <c r="WME316" s="8"/>
      <c r="WMF316" s="8"/>
      <c r="WMG316" s="8"/>
      <c r="WMH316" s="8"/>
      <c r="WMI316" s="8"/>
      <c r="WMJ316" s="8"/>
      <c r="WMK316" s="8"/>
      <c r="WML316" s="8"/>
      <c r="WMM316" s="8"/>
      <c r="WMN316" s="8"/>
      <c r="WMO316" s="8"/>
      <c r="WMP316" s="8"/>
      <c r="WMQ316" s="8"/>
      <c r="WMR316" s="8"/>
      <c r="WMS316" s="8"/>
      <c r="WMT316" s="8"/>
      <c r="WMU316" s="8"/>
      <c r="WMV316" s="8"/>
      <c r="WMW316" s="8"/>
      <c r="WMX316" s="8"/>
      <c r="WMY316" s="8"/>
      <c r="WMZ316" s="8"/>
      <c r="WNA316" s="8"/>
      <c r="WNB316" s="8"/>
      <c r="WNC316" s="8"/>
      <c r="WND316" s="8"/>
      <c r="WNE316" s="8"/>
      <c r="WNF316" s="8"/>
      <c r="WNG316" s="8"/>
      <c r="WNH316" s="8"/>
      <c r="WNI316" s="8"/>
      <c r="WNJ316" s="8"/>
      <c r="WNK316" s="8"/>
      <c r="WNL316" s="8"/>
      <c r="WNM316" s="8"/>
      <c r="WNN316" s="8"/>
      <c r="WNO316" s="8"/>
      <c r="WNP316" s="8"/>
      <c r="WNQ316" s="8"/>
      <c r="WNR316" s="8"/>
      <c r="WNS316" s="8"/>
      <c r="WNT316" s="8"/>
      <c r="WNU316" s="8"/>
      <c r="WNV316" s="8"/>
      <c r="WNW316" s="8"/>
      <c r="WNX316" s="8"/>
      <c r="WNY316" s="8"/>
      <c r="WNZ316" s="8"/>
      <c r="WOA316" s="8"/>
      <c r="WOB316" s="8"/>
      <c r="WOC316" s="8"/>
      <c r="WOD316" s="8"/>
      <c r="WOE316" s="8"/>
      <c r="WOF316" s="8"/>
      <c r="WOG316" s="8"/>
      <c r="WOH316" s="8"/>
      <c r="WOI316" s="8"/>
      <c r="WOJ316" s="8"/>
      <c r="WOK316" s="8"/>
      <c r="WOL316" s="8"/>
      <c r="WOM316" s="8"/>
      <c r="WON316" s="8"/>
      <c r="WOO316" s="8"/>
      <c r="WOP316" s="8"/>
      <c r="WOQ316" s="8"/>
      <c r="WOR316" s="8"/>
      <c r="WOS316" s="8"/>
      <c r="WOT316" s="8"/>
      <c r="WOU316" s="8"/>
      <c r="WOV316" s="8"/>
      <c r="WOW316" s="8"/>
      <c r="WOX316" s="8"/>
      <c r="WOY316" s="8"/>
      <c r="WOZ316" s="8"/>
      <c r="WPA316" s="8"/>
      <c r="WPB316" s="8"/>
      <c r="WPC316" s="8"/>
      <c r="WPD316" s="8"/>
      <c r="WPE316" s="8"/>
      <c r="WPF316" s="8"/>
      <c r="WPG316" s="8"/>
      <c r="WPH316" s="8"/>
      <c r="WPI316" s="8"/>
      <c r="WPJ316" s="8"/>
      <c r="WPK316" s="8"/>
      <c r="WPL316" s="8"/>
      <c r="WPM316" s="8"/>
      <c r="WPN316" s="8"/>
      <c r="WPO316" s="8"/>
      <c r="WPP316" s="8"/>
      <c r="WPQ316" s="8"/>
      <c r="WPR316" s="8"/>
      <c r="WPS316" s="8"/>
      <c r="WPT316" s="8"/>
      <c r="WPU316" s="8"/>
      <c r="WPV316" s="8"/>
      <c r="WPW316" s="8"/>
      <c r="WPX316" s="8"/>
      <c r="WPY316" s="8"/>
      <c r="WPZ316" s="8"/>
      <c r="WQA316" s="8"/>
      <c r="WQB316" s="8"/>
      <c r="WQC316" s="8"/>
      <c r="WQD316" s="8"/>
      <c r="WQE316" s="8"/>
      <c r="WQF316" s="8"/>
      <c r="WQG316" s="8"/>
      <c r="WQH316" s="8"/>
      <c r="WQI316" s="8"/>
      <c r="WQJ316" s="8"/>
      <c r="WQK316" s="8"/>
      <c r="WQL316" s="8"/>
      <c r="WQM316" s="8"/>
      <c r="WQN316" s="8"/>
      <c r="WQO316" s="8"/>
      <c r="WQP316" s="8"/>
      <c r="WQQ316" s="8"/>
      <c r="WQR316" s="8"/>
      <c r="WQS316" s="8"/>
      <c r="WQT316" s="8"/>
      <c r="WQU316" s="8"/>
      <c r="WQV316" s="8"/>
      <c r="WQW316" s="8"/>
      <c r="WQX316" s="8"/>
      <c r="WQY316" s="8"/>
      <c r="WQZ316" s="8"/>
      <c r="WRA316" s="8"/>
      <c r="WRB316" s="8"/>
      <c r="WRC316" s="8"/>
      <c r="WRD316" s="8"/>
      <c r="WRE316" s="8"/>
      <c r="WRF316" s="8"/>
      <c r="WRG316" s="8"/>
      <c r="WRH316" s="8"/>
      <c r="WRI316" s="8"/>
      <c r="WRJ316" s="8"/>
      <c r="WRK316" s="8"/>
      <c r="WRL316" s="8"/>
      <c r="WRM316" s="8"/>
      <c r="WRN316" s="8"/>
      <c r="WRO316" s="8"/>
      <c r="WRP316" s="8"/>
      <c r="WRQ316" s="8"/>
      <c r="WRR316" s="8"/>
      <c r="WRS316" s="8"/>
      <c r="WRT316" s="8"/>
      <c r="WRU316" s="8"/>
      <c r="WRV316" s="8"/>
      <c r="WRW316" s="8"/>
      <c r="WRX316" s="8"/>
      <c r="WRY316" s="8"/>
      <c r="WRZ316" s="8"/>
      <c r="WSA316" s="8"/>
      <c r="WSB316" s="8"/>
      <c r="WSC316" s="8"/>
      <c r="WSD316" s="8"/>
      <c r="WSE316" s="8"/>
      <c r="WSF316" s="8"/>
      <c r="WSG316" s="8"/>
      <c r="WSH316" s="8"/>
      <c r="WSI316" s="8"/>
      <c r="WSJ316" s="8"/>
      <c r="WSK316" s="8"/>
      <c r="WSL316" s="8"/>
      <c r="WSM316" s="8"/>
      <c r="WSN316" s="8"/>
      <c r="WSO316" s="8"/>
      <c r="WSP316" s="8"/>
      <c r="WSQ316" s="8"/>
      <c r="WSR316" s="8"/>
      <c r="WSS316" s="8"/>
      <c r="WST316" s="8"/>
      <c r="WSU316" s="8"/>
      <c r="WSV316" s="8"/>
      <c r="WSW316" s="8"/>
      <c r="WSX316" s="8"/>
      <c r="WSY316" s="8"/>
      <c r="WSZ316" s="8"/>
      <c r="WTA316" s="8"/>
      <c r="WTB316" s="8"/>
      <c r="WTC316" s="8"/>
      <c r="WTD316" s="8"/>
      <c r="WTE316" s="8"/>
      <c r="WTF316" s="8"/>
      <c r="WTG316" s="8"/>
      <c r="WTH316" s="8"/>
      <c r="WTI316" s="8"/>
      <c r="WTJ316" s="8"/>
      <c r="WTK316" s="8"/>
      <c r="WTL316" s="8"/>
      <c r="WTM316" s="8"/>
      <c r="WTN316" s="8"/>
      <c r="WTO316" s="8"/>
      <c r="WTP316" s="8"/>
      <c r="WTQ316" s="8"/>
      <c r="WTR316" s="8"/>
      <c r="WTS316" s="8"/>
      <c r="WTT316" s="8"/>
      <c r="WTU316" s="8"/>
      <c r="WTV316" s="8"/>
      <c r="WTW316" s="8"/>
      <c r="WTX316" s="8"/>
      <c r="WTY316" s="8"/>
      <c r="WTZ316" s="8"/>
      <c r="WUA316" s="8"/>
      <c r="WUB316" s="8"/>
      <c r="WUC316" s="8"/>
      <c r="WUD316" s="8"/>
      <c r="WUE316" s="8"/>
      <c r="WUF316" s="8"/>
      <c r="WUG316" s="8"/>
      <c r="WUH316" s="8"/>
      <c r="WUI316" s="8"/>
      <c r="WUJ316" s="8"/>
      <c r="WUK316" s="8"/>
      <c r="WUL316" s="8"/>
      <c r="WUM316" s="8"/>
      <c r="WUN316" s="8"/>
      <c r="WUO316" s="8"/>
      <c r="WUP316" s="8"/>
      <c r="WUQ316" s="8"/>
      <c r="WUR316" s="8"/>
      <c r="WUS316" s="8"/>
      <c r="WUT316" s="8"/>
      <c r="WUU316" s="8"/>
      <c r="WUV316" s="8"/>
      <c r="WUW316" s="8"/>
      <c r="WUX316" s="8"/>
      <c r="WUY316" s="8"/>
      <c r="WUZ316" s="8"/>
      <c r="WVA316" s="8"/>
      <c r="WVB316" s="8"/>
      <c r="WVC316" s="8"/>
      <c r="WVD316" s="8"/>
      <c r="WVE316" s="8"/>
      <c r="WVF316" s="8"/>
      <c r="WVG316" s="8"/>
      <c r="WVH316" s="8"/>
      <c r="WVI316" s="8"/>
      <c r="WVJ316" s="8"/>
      <c r="WVK316" s="8"/>
      <c r="WVL316" s="8"/>
      <c r="WVM316" s="8"/>
      <c r="WVN316" s="8"/>
      <c r="WVO316" s="8"/>
      <c r="WVP316" s="8"/>
      <c r="WVQ316" s="8"/>
      <c r="WVR316" s="8"/>
      <c r="WVS316" s="8"/>
      <c r="WVT316" s="8"/>
      <c r="WVU316" s="8"/>
      <c r="WVV316" s="8"/>
      <c r="WVW316" s="8"/>
      <c r="WVX316" s="8"/>
      <c r="WVY316" s="8"/>
      <c r="WVZ316" s="8"/>
      <c r="WWA316" s="8"/>
      <c r="WWB316" s="8"/>
      <c r="WWC316" s="8"/>
      <c r="WWD316" s="8"/>
      <c r="WWE316" s="8"/>
      <c r="WWF316" s="8"/>
      <c r="WWG316" s="8"/>
      <c r="WWH316" s="8"/>
      <c r="WWI316" s="8"/>
      <c r="WWJ316" s="8"/>
      <c r="WWK316" s="8"/>
      <c r="WWL316" s="8"/>
      <c r="WWM316" s="8"/>
      <c r="WWN316" s="8"/>
      <c r="WWO316" s="8"/>
      <c r="WWP316" s="8"/>
      <c r="WWQ316" s="8"/>
      <c r="WWR316" s="8"/>
      <c r="WWS316" s="8"/>
      <c r="WWT316" s="8"/>
      <c r="WWU316" s="8"/>
      <c r="WWV316" s="8"/>
      <c r="WWW316" s="8"/>
      <c r="WWX316" s="8"/>
      <c r="WWY316" s="8"/>
      <c r="WWZ316" s="8"/>
      <c r="WXA316" s="8"/>
      <c r="WXB316" s="8"/>
      <c r="WXC316" s="8"/>
      <c r="WXD316" s="8"/>
      <c r="WXE316" s="8"/>
      <c r="WXF316" s="8"/>
      <c r="WXG316" s="8"/>
      <c r="WXH316" s="8"/>
      <c r="WXI316" s="8"/>
      <c r="WXJ316" s="8"/>
      <c r="WXK316" s="8"/>
      <c r="WXL316" s="8"/>
      <c r="WXM316" s="8"/>
      <c r="WXN316" s="8"/>
      <c r="WXO316" s="8"/>
      <c r="WXP316" s="8"/>
      <c r="WXQ316" s="8"/>
      <c r="WXR316" s="8"/>
      <c r="WXS316" s="8"/>
      <c r="WXT316" s="8"/>
      <c r="WXU316" s="8"/>
      <c r="WXV316" s="8"/>
      <c r="WXW316" s="8"/>
      <c r="WXX316" s="8"/>
      <c r="WXY316" s="8"/>
      <c r="WXZ316" s="8"/>
      <c r="WYA316" s="8"/>
      <c r="WYB316" s="8"/>
      <c r="WYC316" s="8"/>
      <c r="WYD316" s="8"/>
      <c r="WYE316" s="8"/>
      <c r="WYF316" s="8"/>
      <c r="WYG316" s="8"/>
      <c r="WYH316" s="8"/>
      <c r="WYI316" s="8"/>
      <c r="WYJ316" s="8"/>
      <c r="WYK316" s="8"/>
      <c r="WYL316" s="8"/>
      <c r="WYM316" s="8"/>
      <c r="WYN316" s="8"/>
      <c r="WYO316" s="8"/>
      <c r="WYP316" s="8"/>
      <c r="WYQ316" s="8"/>
      <c r="WYR316" s="8"/>
      <c r="WYS316" s="8"/>
      <c r="WYT316" s="8"/>
      <c r="WYU316" s="8"/>
      <c r="WYV316" s="8"/>
      <c r="WYW316" s="8"/>
      <c r="WYX316" s="8"/>
      <c r="WYY316" s="8"/>
      <c r="WYZ316" s="8"/>
      <c r="WZA316" s="8"/>
      <c r="WZB316" s="8"/>
      <c r="WZC316" s="8"/>
      <c r="WZD316" s="8"/>
      <c r="WZE316" s="8"/>
      <c r="WZF316" s="8"/>
      <c r="WZG316" s="8"/>
      <c r="WZH316" s="8"/>
      <c r="WZI316" s="8"/>
      <c r="WZJ316" s="8"/>
      <c r="WZK316" s="8"/>
      <c r="WZL316" s="8"/>
      <c r="WZM316" s="8"/>
      <c r="WZN316" s="8"/>
      <c r="WZO316" s="8"/>
      <c r="WZP316" s="8"/>
      <c r="WZQ316" s="8"/>
      <c r="WZR316" s="8"/>
      <c r="WZS316" s="8"/>
      <c r="WZT316" s="8"/>
      <c r="WZU316" s="8"/>
      <c r="WZV316" s="8"/>
      <c r="WZW316" s="8"/>
      <c r="WZX316" s="8"/>
      <c r="WZY316" s="8"/>
      <c r="WZZ316" s="8"/>
      <c r="XAA316" s="8"/>
      <c r="XAB316" s="8"/>
      <c r="XAC316" s="8"/>
      <c r="XAD316" s="8"/>
      <c r="XAE316" s="8"/>
      <c r="XAF316" s="8"/>
      <c r="XAG316" s="8"/>
      <c r="XAH316" s="8"/>
      <c r="XAI316" s="8"/>
      <c r="XAJ316" s="8"/>
      <c r="XAK316" s="8"/>
      <c r="XAL316" s="8"/>
      <c r="XAM316" s="8"/>
      <c r="XAN316" s="8"/>
      <c r="XAO316" s="8"/>
      <c r="XAP316" s="8"/>
      <c r="XAQ316" s="8"/>
      <c r="XAR316" s="8"/>
      <c r="XAS316" s="8"/>
      <c r="XAT316" s="8"/>
      <c r="XAU316" s="8"/>
      <c r="XAV316" s="8"/>
      <c r="XAW316" s="8"/>
      <c r="XAX316" s="8"/>
      <c r="XAY316" s="8"/>
      <c r="XAZ316" s="8"/>
      <c r="XBA316" s="8"/>
      <c r="XBB316" s="8"/>
      <c r="XBC316" s="8"/>
      <c r="XBD316" s="8"/>
      <c r="XBE316" s="8"/>
      <c r="XBF316" s="8"/>
      <c r="XBG316" s="8"/>
      <c r="XBH316" s="8"/>
      <c r="XBI316" s="8"/>
      <c r="XBJ316" s="8"/>
      <c r="XBK316" s="8"/>
      <c r="XBL316" s="8"/>
      <c r="XBM316" s="8"/>
      <c r="XBN316" s="8"/>
      <c r="XBO316" s="8"/>
      <c r="XBP316" s="8"/>
      <c r="XBQ316" s="8"/>
      <c r="XBR316" s="8"/>
      <c r="XBS316" s="8"/>
      <c r="XBT316" s="8"/>
      <c r="XBU316" s="8"/>
      <c r="XBV316" s="8"/>
      <c r="XBW316" s="8"/>
      <c r="XBX316" s="8"/>
      <c r="XBY316" s="8"/>
      <c r="XBZ316" s="8"/>
      <c r="XCA316" s="8"/>
      <c r="XCB316" s="8"/>
      <c r="XCC316" s="8"/>
      <c r="XCD316" s="8"/>
      <c r="XCE316" s="8"/>
      <c r="XCF316" s="8"/>
      <c r="XCG316" s="8"/>
      <c r="XCH316" s="8"/>
      <c r="XCI316" s="8"/>
      <c r="XCJ316" s="8"/>
      <c r="XCK316" s="8"/>
      <c r="XCL316" s="8"/>
      <c r="XCM316" s="8"/>
      <c r="XCN316" s="8"/>
      <c r="XCO316" s="8"/>
      <c r="XCP316" s="8"/>
      <c r="XCQ316" s="8"/>
      <c r="XCR316" s="8"/>
      <c r="XCS316" s="8"/>
      <c r="XCT316" s="8"/>
      <c r="XCU316" s="8"/>
      <c r="XCV316" s="8"/>
      <c r="XCW316" s="8"/>
      <c r="XCX316" s="8"/>
      <c r="XCY316" s="8"/>
      <c r="XCZ316" s="8"/>
      <c r="XDA316" s="8"/>
      <c r="XDB316" s="8"/>
      <c r="XDC316" s="8"/>
      <c r="XDD316" s="8"/>
      <c r="XDE316" s="8"/>
      <c r="XDF316" s="8"/>
      <c r="XDG316" s="8"/>
      <c r="XDH316" s="8"/>
      <c r="XDI316" s="8"/>
      <c r="XDJ316" s="8"/>
      <c r="XDK316" s="8"/>
      <c r="XDL316" s="8"/>
      <c r="XDM316" s="8"/>
      <c r="XDN316" s="8"/>
      <c r="XDO316" s="8"/>
      <c r="XDP316" s="8"/>
      <c r="XDQ316" s="8"/>
      <c r="XDR316" s="8"/>
      <c r="XDS316" s="8"/>
      <c r="XDT316" s="8"/>
      <c r="XDU316" s="8"/>
      <c r="XDV316" s="8"/>
      <c r="XDW316" s="8"/>
      <c r="XDX316" s="8"/>
      <c r="XDY316" s="8"/>
      <c r="XDZ316" s="8"/>
      <c r="XEA316" s="8"/>
      <c r="XEB316" s="8"/>
      <c r="XEC316" s="8"/>
      <c r="XED316" s="8"/>
      <c r="XEE316" s="8"/>
      <c r="XEF316" s="8"/>
      <c r="XEG316" s="8"/>
      <c r="XEH316" s="8"/>
      <c r="XEI316" s="8"/>
      <c r="XEJ316" s="8"/>
      <c r="XEK316" s="8"/>
      <c r="XEL316" s="8"/>
      <c r="XEM316" s="8"/>
      <c r="XEN316" s="8"/>
      <c r="XEO316" s="8"/>
      <c r="XEP316" s="8"/>
      <c r="XEQ316" s="8"/>
      <c r="XER316" s="8"/>
      <c r="XES316" s="8"/>
      <c r="XET316" s="8"/>
      <c r="XEU316" s="8"/>
      <c r="XEV316" s="8"/>
      <c r="XEW316" s="8"/>
      <c r="XEX316" s="8"/>
      <c r="XEY316" s="8"/>
      <c r="XEZ316" s="8"/>
      <c r="XFA316" s="8"/>
    </row>
    <row r="317" spans="1:16381" s="35" customFormat="1" ht="26.25" customHeight="1">
      <c r="A317" s="53"/>
      <c r="B317" s="28" t="s">
        <v>3</v>
      </c>
      <c r="C317" s="52" t="s">
        <v>163</v>
      </c>
      <c r="D317" s="52" t="s">
        <v>72</v>
      </c>
      <c r="E317" s="52" t="s">
        <v>7</v>
      </c>
      <c r="F317" s="52" t="s">
        <v>8</v>
      </c>
      <c r="G317" s="52" t="s">
        <v>689</v>
      </c>
      <c r="H317" s="47">
        <v>312359892</v>
      </c>
      <c r="I317" s="138" t="s">
        <v>86</v>
      </c>
      <c r="J317" s="29" t="s">
        <v>430</v>
      </c>
      <c r="K317" s="71" t="s">
        <v>691</v>
      </c>
      <c r="L317" s="142">
        <v>80131500</v>
      </c>
      <c r="M317" s="52" t="str">
        <f>+G317</f>
        <v>Entregar a título de arrendamiento a la Universidad Pedagógica Nacional para su uso y goce el inmueble ubicado en la AV carrera 14 No 65-27  con Matriculas Inmobiliarias 50C-276773.</v>
      </c>
      <c r="N317" s="31">
        <v>1</v>
      </c>
      <c r="O317" s="31">
        <v>1</v>
      </c>
      <c r="P317" s="73">
        <v>11</v>
      </c>
      <c r="Q317" s="74" t="s">
        <v>79</v>
      </c>
      <c r="R317" s="74" t="s">
        <v>80</v>
      </c>
      <c r="S317" s="52" t="s">
        <v>5</v>
      </c>
      <c r="T317" s="75">
        <f t="shared" si="29"/>
        <v>312359892</v>
      </c>
      <c r="U317" s="76">
        <f t="shared" si="30"/>
        <v>312359892</v>
      </c>
      <c r="V317" s="31" t="s">
        <v>76</v>
      </c>
      <c r="W317" s="31" t="s">
        <v>81</v>
      </c>
      <c r="X317" s="77" t="s">
        <v>82</v>
      </c>
      <c r="Y317" s="32" t="s">
        <v>83</v>
      </c>
      <c r="Z317" s="33" t="s">
        <v>3</v>
      </c>
      <c r="AA317" s="30" t="s">
        <v>84</v>
      </c>
      <c r="AB317" s="78" t="s">
        <v>85</v>
      </c>
      <c r="AC317" s="31" t="s">
        <v>76</v>
      </c>
      <c r="AD317" s="31" t="s">
        <v>86</v>
      </c>
      <c r="AE317" s="79" t="s">
        <v>87</v>
      </c>
      <c r="AF317" s="79" t="s">
        <v>88</v>
      </c>
      <c r="AG317" s="79" t="s">
        <v>89</v>
      </c>
      <c r="AH317" s="79" t="s">
        <v>90</v>
      </c>
      <c r="AI317" s="79" t="s">
        <v>90</v>
      </c>
      <c r="AJ317" s="79" t="s">
        <v>90</v>
      </c>
      <c r="AK317" s="80"/>
      <c r="AL317" s="80"/>
      <c r="AM317" s="80"/>
    </row>
    <row r="318" spans="1:16381" s="35" customFormat="1" ht="207">
      <c r="A318" s="53"/>
      <c r="B318" s="28" t="s">
        <v>3</v>
      </c>
      <c r="C318" s="52" t="s">
        <v>151</v>
      </c>
      <c r="D318" s="52" t="s">
        <v>128</v>
      </c>
      <c r="E318" s="52" t="s">
        <v>9</v>
      </c>
      <c r="F318" s="52" t="s">
        <v>698</v>
      </c>
      <c r="G318" s="52" t="s">
        <v>712</v>
      </c>
      <c r="H318" s="47">
        <v>2494206905</v>
      </c>
      <c r="I318" s="52" t="s">
        <v>86</v>
      </c>
      <c r="J318" s="29" t="s">
        <v>76</v>
      </c>
      <c r="K318" s="71" t="s">
        <v>697</v>
      </c>
      <c r="L318" s="72" t="s">
        <v>700</v>
      </c>
      <c r="M318" s="118" t="s">
        <v>712</v>
      </c>
      <c r="N318" s="31">
        <v>1</v>
      </c>
      <c r="O318" s="31">
        <v>1</v>
      </c>
      <c r="P318" s="73">
        <v>11</v>
      </c>
      <c r="Q318" s="74" t="s">
        <v>79</v>
      </c>
      <c r="R318" s="74" t="s">
        <v>80</v>
      </c>
      <c r="S318" s="81" t="s">
        <v>1</v>
      </c>
      <c r="T318" s="75">
        <f t="shared" si="29"/>
        <v>2494206905</v>
      </c>
      <c r="U318" s="82">
        <f t="shared" si="30"/>
        <v>2494206905</v>
      </c>
      <c r="V318" s="31" t="s">
        <v>76</v>
      </c>
      <c r="W318" s="31" t="s">
        <v>81</v>
      </c>
      <c r="X318" s="77" t="s">
        <v>82</v>
      </c>
      <c r="Y318" s="32" t="s">
        <v>83</v>
      </c>
      <c r="Z318" s="33" t="s">
        <v>3</v>
      </c>
      <c r="AA318" s="30" t="s">
        <v>84</v>
      </c>
      <c r="AB318" s="78" t="s">
        <v>85</v>
      </c>
      <c r="AC318" s="31" t="s">
        <v>76</v>
      </c>
      <c r="AD318" s="31" t="s">
        <v>86</v>
      </c>
      <c r="AE318" s="79" t="s">
        <v>87</v>
      </c>
      <c r="AF318" s="79" t="s">
        <v>88</v>
      </c>
      <c r="AG318" s="79" t="s">
        <v>89</v>
      </c>
      <c r="AH318" s="79" t="s">
        <v>90</v>
      </c>
      <c r="AI318" s="79" t="s">
        <v>90</v>
      </c>
      <c r="AJ318" s="79" t="s">
        <v>90</v>
      </c>
      <c r="AK318" s="80"/>
      <c r="AL318" s="80"/>
      <c r="AM318" s="80"/>
    </row>
    <row r="319" spans="1:16381" s="35" customFormat="1">
      <c r="A319" s="53"/>
      <c r="B319" s="28" t="s">
        <v>3</v>
      </c>
      <c r="C319" s="52" t="s">
        <v>151</v>
      </c>
      <c r="D319" s="52" t="s">
        <v>128</v>
      </c>
      <c r="E319" s="52" t="s">
        <v>4</v>
      </c>
      <c r="F319" s="52" t="s">
        <v>6</v>
      </c>
      <c r="G319" s="52" t="s">
        <v>455</v>
      </c>
      <c r="H319" s="47">
        <v>33000000</v>
      </c>
      <c r="I319" s="52" t="s">
        <v>86</v>
      </c>
      <c r="J319" s="29" t="s">
        <v>76</v>
      </c>
      <c r="K319" s="71" t="s">
        <v>704</v>
      </c>
      <c r="L319" s="72" t="s">
        <v>457</v>
      </c>
      <c r="M319" s="52" t="str">
        <f>G319</f>
        <v>Prestar el servicio de transporte de alimentos, para los restaurantes y cafeterías de la Universidad Pedagógica Nacional.</v>
      </c>
      <c r="N319" s="31">
        <v>1</v>
      </c>
      <c r="O319" s="31">
        <v>1</v>
      </c>
      <c r="P319" s="73">
        <v>11</v>
      </c>
      <c r="Q319" s="74" t="s">
        <v>79</v>
      </c>
      <c r="R319" s="74" t="s">
        <v>80</v>
      </c>
      <c r="S319" s="52" t="s">
        <v>5</v>
      </c>
      <c r="T319" s="75">
        <f t="shared" si="29"/>
        <v>33000000</v>
      </c>
      <c r="U319" s="76">
        <f t="shared" si="30"/>
        <v>33000000</v>
      </c>
      <c r="V319" s="31" t="s">
        <v>76</v>
      </c>
      <c r="W319" s="31" t="s">
        <v>81</v>
      </c>
      <c r="X319" s="77" t="s">
        <v>82</v>
      </c>
      <c r="Y319" s="32" t="s">
        <v>83</v>
      </c>
      <c r="Z319" s="33" t="s">
        <v>3</v>
      </c>
      <c r="AA319" s="30" t="s">
        <v>84</v>
      </c>
      <c r="AB319" s="78" t="s">
        <v>85</v>
      </c>
      <c r="AC319" s="31" t="s">
        <v>76</v>
      </c>
      <c r="AD319" s="31" t="s">
        <v>86</v>
      </c>
      <c r="AE319" s="79" t="s">
        <v>87</v>
      </c>
      <c r="AF319" s="79" t="s">
        <v>88</v>
      </c>
      <c r="AG319" s="79" t="s">
        <v>89</v>
      </c>
      <c r="AH319" s="79" t="s">
        <v>90</v>
      </c>
      <c r="AI319" s="79" t="s">
        <v>90</v>
      </c>
      <c r="AJ319" s="79" t="s">
        <v>90</v>
      </c>
      <c r="AK319" s="80"/>
      <c r="AL319" s="80"/>
      <c r="AM319" s="80"/>
    </row>
    <row r="320" spans="1:16381" s="35" customFormat="1" ht="42.75" customHeight="1">
      <c r="A320" s="53"/>
      <c r="B320" s="28" t="s">
        <v>3</v>
      </c>
      <c r="C320" s="52" t="s">
        <v>139</v>
      </c>
      <c r="D320" s="52" t="s">
        <v>128</v>
      </c>
      <c r="E320" s="52" t="s">
        <v>125</v>
      </c>
      <c r="F320" s="52" t="s">
        <v>126</v>
      </c>
      <c r="G320" s="52" t="s">
        <v>705</v>
      </c>
      <c r="H320" s="47">
        <v>55216000</v>
      </c>
      <c r="I320" s="52" t="s">
        <v>86</v>
      </c>
      <c r="J320" s="29" t="s">
        <v>76</v>
      </c>
      <c r="K320" s="71" t="s">
        <v>706</v>
      </c>
      <c r="L320" s="72">
        <v>49121500</v>
      </c>
      <c r="M320" s="178" t="s">
        <v>705</v>
      </c>
      <c r="N320" s="31">
        <v>1</v>
      </c>
      <c r="O320" s="31">
        <v>1</v>
      </c>
      <c r="P320" s="73">
        <v>11</v>
      </c>
      <c r="Q320" s="74" t="s">
        <v>79</v>
      </c>
      <c r="R320" s="74" t="s">
        <v>80</v>
      </c>
      <c r="S320" s="81" t="s">
        <v>5</v>
      </c>
      <c r="T320" s="75">
        <f t="shared" si="29"/>
        <v>55216000</v>
      </c>
      <c r="U320" s="76">
        <f t="shared" si="30"/>
        <v>55216000</v>
      </c>
      <c r="V320" s="31" t="s">
        <v>76</v>
      </c>
      <c r="W320" s="31" t="s">
        <v>81</v>
      </c>
      <c r="X320" s="77" t="s">
        <v>82</v>
      </c>
      <c r="Y320" s="32" t="s">
        <v>83</v>
      </c>
      <c r="Z320" s="33" t="s">
        <v>3</v>
      </c>
      <c r="AA320" s="30" t="s">
        <v>84</v>
      </c>
      <c r="AB320" s="78" t="s">
        <v>85</v>
      </c>
      <c r="AC320" s="31" t="s">
        <v>76</v>
      </c>
      <c r="AD320" s="31" t="s">
        <v>86</v>
      </c>
      <c r="AE320" s="79" t="s">
        <v>87</v>
      </c>
      <c r="AF320" s="79" t="s">
        <v>88</v>
      </c>
      <c r="AG320" s="79" t="s">
        <v>89</v>
      </c>
      <c r="AH320" s="79" t="s">
        <v>90</v>
      </c>
      <c r="AI320" s="79" t="s">
        <v>90</v>
      </c>
      <c r="AJ320" s="79" t="s">
        <v>90</v>
      </c>
      <c r="AK320" s="80"/>
      <c r="AL320" s="80"/>
      <c r="AM320" s="80"/>
    </row>
    <row r="321" spans="1:39" s="35" customFormat="1" ht="40.5" customHeight="1">
      <c r="A321" s="53"/>
      <c r="B321" s="28" t="s">
        <v>3</v>
      </c>
      <c r="C321" s="52" t="s">
        <v>139</v>
      </c>
      <c r="D321" s="52" t="s">
        <v>128</v>
      </c>
      <c r="E321" s="52" t="s">
        <v>117</v>
      </c>
      <c r="F321" s="52" t="s">
        <v>118</v>
      </c>
      <c r="G321" s="52" t="s">
        <v>705</v>
      </c>
      <c r="H321" s="47">
        <v>9520000</v>
      </c>
      <c r="I321" s="52" t="s">
        <v>86</v>
      </c>
      <c r="J321" s="29" t="s">
        <v>76</v>
      </c>
      <c r="K321" s="71" t="s">
        <v>706</v>
      </c>
      <c r="L321" s="72">
        <v>56101500</v>
      </c>
      <c r="M321" s="179"/>
      <c r="N321" s="31">
        <v>1</v>
      </c>
      <c r="O321" s="31">
        <v>1</v>
      </c>
      <c r="P321" s="73">
        <v>11</v>
      </c>
      <c r="Q321" s="74" t="s">
        <v>79</v>
      </c>
      <c r="R321" s="74" t="s">
        <v>80</v>
      </c>
      <c r="S321" s="81" t="s">
        <v>5</v>
      </c>
      <c r="T321" s="75">
        <f t="shared" si="29"/>
        <v>9520000</v>
      </c>
      <c r="U321" s="76">
        <f t="shared" si="30"/>
        <v>9520000</v>
      </c>
      <c r="V321" s="31" t="s">
        <v>76</v>
      </c>
      <c r="W321" s="31" t="s">
        <v>81</v>
      </c>
      <c r="X321" s="77" t="s">
        <v>82</v>
      </c>
      <c r="Y321" s="32" t="s">
        <v>83</v>
      </c>
      <c r="Z321" s="33" t="s">
        <v>3</v>
      </c>
      <c r="AA321" s="30" t="s">
        <v>84</v>
      </c>
      <c r="AB321" s="78" t="s">
        <v>85</v>
      </c>
      <c r="AC321" s="31" t="s">
        <v>76</v>
      </c>
      <c r="AD321" s="31" t="s">
        <v>86</v>
      </c>
      <c r="AE321" s="79" t="s">
        <v>87</v>
      </c>
      <c r="AF321" s="79" t="s">
        <v>88</v>
      </c>
      <c r="AG321" s="79" t="s">
        <v>89</v>
      </c>
      <c r="AH321" s="79" t="s">
        <v>90</v>
      </c>
      <c r="AI321" s="79" t="s">
        <v>90</v>
      </c>
      <c r="AJ321" s="79" t="s">
        <v>90</v>
      </c>
      <c r="AK321" s="80"/>
      <c r="AL321" s="80"/>
      <c r="AM321" s="80"/>
    </row>
    <row r="322" spans="1:39" s="35" customFormat="1" ht="47.25" customHeight="1">
      <c r="A322" s="53"/>
      <c r="B322" s="28" t="s">
        <v>3</v>
      </c>
      <c r="C322" s="52" t="s">
        <v>139</v>
      </c>
      <c r="D322" s="52" t="s">
        <v>128</v>
      </c>
      <c r="E322" s="52" t="s">
        <v>26</v>
      </c>
      <c r="F322" s="52" t="s">
        <v>18</v>
      </c>
      <c r="G322" s="52" t="s">
        <v>705</v>
      </c>
      <c r="H322" s="47">
        <v>14280000</v>
      </c>
      <c r="I322" s="52" t="s">
        <v>86</v>
      </c>
      <c r="J322" s="29" t="s">
        <v>76</v>
      </c>
      <c r="K322" s="71" t="s">
        <v>706</v>
      </c>
      <c r="L322" s="72">
        <v>56112100</v>
      </c>
      <c r="M322" s="180"/>
      <c r="N322" s="31">
        <v>1</v>
      </c>
      <c r="O322" s="31">
        <v>1</v>
      </c>
      <c r="P322" s="73">
        <v>11</v>
      </c>
      <c r="Q322" s="74" t="s">
        <v>79</v>
      </c>
      <c r="R322" s="74" t="s">
        <v>80</v>
      </c>
      <c r="S322" s="81" t="s">
        <v>5</v>
      </c>
      <c r="T322" s="75">
        <f t="shared" si="29"/>
        <v>14280000</v>
      </c>
      <c r="U322" s="76">
        <f t="shared" si="30"/>
        <v>14280000</v>
      </c>
      <c r="V322" s="31" t="s">
        <v>76</v>
      </c>
      <c r="W322" s="31" t="s">
        <v>81</v>
      </c>
      <c r="X322" s="77" t="s">
        <v>82</v>
      </c>
      <c r="Y322" s="32" t="s">
        <v>83</v>
      </c>
      <c r="Z322" s="33" t="s">
        <v>3</v>
      </c>
      <c r="AA322" s="30" t="s">
        <v>84</v>
      </c>
      <c r="AB322" s="78" t="s">
        <v>85</v>
      </c>
      <c r="AC322" s="31" t="s">
        <v>76</v>
      </c>
      <c r="AD322" s="31" t="s">
        <v>86</v>
      </c>
      <c r="AE322" s="79" t="s">
        <v>87</v>
      </c>
      <c r="AF322" s="79" t="s">
        <v>88</v>
      </c>
      <c r="AG322" s="79" t="s">
        <v>89</v>
      </c>
      <c r="AH322" s="79" t="s">
        <v>90</v>
      </c>
      <c r="AI322" s="79" t="s">
        <v>90</v>
      </c>
      <c r="AJ322" s="79" t="s">
        <v>90</v>
      </c>
      <c r="AK322" s="80"/>
      <c r="AL322" s="80"/>
      <c r="AM322" s="80"/>
    </row>
    <row r="323" spans="1:39" s="35" customFormat="1" ht="47.25" customHeight="1">
      <c r="A323" s="53"/>
      <c r="B323" s="28" t="s">
        <v>3</v>
      </c>
      <c r="C323" s="52" t="s">
        <v>142</v>
      </c>
      <c r="D323" s="52" t="s">
        <v>72</v>
      </c>
      <c r="E323" s="52" t="s">
        <v>101</v>
      </c>
      <c r="F323" s="52" t="s">
        <v>102</v>
      </c>
      <c r="G323" s="52" t="s">
        <v>711</v>
      </c>
      <c r="H323" s="47">
        <v>43000000</v>
      </c>
      <c r="I323" s="52" t="s">
        <v>86</v>
      </c>
      <c r="J323" s="29" t="s">
        <v>76</v>
      </c>
      <c r="K323" s="71" t="s">
        <v>709</v>
      </c>
      <c r="L323" s="72" t="s">
        <v>710</v>
      </c>
      <c r="M323" s="52" t="str">
        <f>G323</f>
        <v>Adquirir equipos de sistema de alimentación ininterrumpida (UPS) para la protección y respaldo eléctrico de los equipos tecnológicos de la Universidad Pedagógica Nacional.</v>
      </c>
      <c r="N323" s="31">
        <v>1</v>
      </c>
      <c r="O323" s="31">
        <v>1</v>
      </c>
      <c r="P323" s="73">
        <v>11</v>
      </c>
      <c r="Q323" s="74" t="s">
        <v>79</v>
      </c>
      <c r="R323" s="74" t="s">
        <v>80</v>
      </c>
      <c r="S323" s="81" t="s">
        <v>5</v>
      </c>
      <c r="T323" s="75">
        <f t="shared" si="29"/>
        <v>43000000</v>
      </c>
      <c r="U323" s="76">
        <f t="shared" si="30"/>
        <v>43000000</v>
      </c>
      <c r="V323" s="31" t="s">
        <v>76</v>
      </c>
      <c r="W323" s="31" t="s">
        <v>81</v>
      </c>
      <c r="X323" s="77" t="s">
        <v>82</v>
      </c>
      <c r="Y323" s="32" t="s">
        <v>83</v>
      </c>
      <c r="Z323" s="33" t="s">
        <v>3</v>
      </c>
      <c r="AA323" s="30" t="s">
        <v>84</v>
      </c>
      <c r="AB323" s="78" t="s">
        <v>85</v>
      </c>
      <c r="AC323" s="31" t="s">
        <v>76</v>
      </c>
      <c r="AD323" s="31" t="s">
        <v>86</v>
      </c>
      <c r="AE323" s="79" t="s">
        <v>87</v>
      </c>
      <c r="AF323" s="79" t="s">
        <v>88</v>
      </c>
      <c r="AG323" s="79" t="s">
        <v>89</v>
      </c>
      <c r="AH323" s="79" t="s">
        <v>90</v>
      </c>
      <c r="AI323" s="79" t="s">
        <v>90</v>
      </c>
      <c r="AJ323" s="79" t="s">
        <v>90</v>
      </c>
      <c r="AK323" s="80"/>
      <c r="AL323" s="80"/>
      <c r="AM323" s="80"/>
    </row>
    <row r="324" spans="1:39" s="35" customFormat="1" ht="47.25" customHeight="1">
      <c r="A324" s="53"/>
      <c r="B324" s="28" t="s">
        <v>3</v>
      </c>
      <c r="C324" s="52" t="s">
        <v>142</v>
      </c>
      <c r="D324" s="52" t="s">
        <v>72</v>
      </c>
      <c r="E324" s="52" t="s">
        <v>9</v>
      </c>
      <c r="F324" s="52" t="s">
        <v>698</v>
      </c>
      <c r="G324" s="52" t="s">
        <v>714</v>
      </c>
      <c r="H324" s="47">
        <v>118568029</v>
      </c>
      <c r="I324" s="52" t="s">
        <v>86</v>
      </c>
      <c r="J324" s="29" t="s">
        <v>430</v>
      </c>
      <c r="K324" s="71" t="s">
        <v>713</v>
      </c>
      <c r="L324" s="72">
        <v>72102900</v>
      </c>
      <c r="M324" s="52" t="str">
        <f>G324</f>
        <v>Prestar los servicios para la demarcación y mantenimiento de las canchas deportivas de las Instalaciones de Valmaría -UPN.</v>
      </c>
      <c r="N324" s="31">
        <v>1</v>
      </c>
      <c r="O324" s="31">
        <v>1</v>
      </c>
      <c r="P324" s="73">
        <v>11</v>
      </c>
      <c r="Q324" s="74" t="s">
        <v>79</v>
      </c>
      <c r="R324" s="74" t="s">
        <v>80</v>
      </c>
      <c r="S324" s="81" t="s">
        <v>5</v>
      </c>
      <c r="T324" s="75">
        <f t="shared" si="29"/>
        <v>118568029</v>
      </c>
      <c r="U324" s="76">
        <f t="shared" si="30"/>
        <v>118568029</v>
      </c>
      <c r="V324" s="31" t="s">
        <v>76</v>
      </c>
      <c r="W324" s="31" t="s">
        <v>81</v>
      </c>
      <c r="X324" s="77" t="s">
        <v>82</v>
      </c>
      <c r="Y324" s="32" t="s">
        <v>83</v>
      </c>
      <c r="Z324" s="33" t="s">
        <v>3</v>
      </c>
      <c r="AA324" s="30" t="s">
        <v>84</v>
      </c>
      <c r="AB324" s="78" t="s">
        <v>85</v>
      </c>
      <c r="AC324" s="31" t="s">
        <v>76</v>
      </c>
      <c r="AD324" s="31" t="s">
        <v>86</v>
      </c>
      <c r="AE324" s="79" t="s">
        <v>87</v>
      </c>
      <c r="AF324" s="79" t="s">
        <v>88</v>
      </c>
      <c r="AG324" s="79" t="s">
        <v>89</v>
      </c>
      <c r="AH324" s="79" t="s">
        <v>90</v>
      </c>
      <c r="AI324" s="79" t="s">
        <v>90</v>
      </c>
      <c r="AJ324" s="79" t="s">
        <v>90</v>
      </c>
      <c r="AK324" s="80"/>
      <c r="AL324" s="80"/>
      <c r="AM324" s="80"/>
    </row>
    <row r="325" spans="1:39" s="35" customFormat="1">
      <c r="A325" s="53"/>
      <c r="B325" s="28" t="s">
        <v>3</v>
      </c>
      <c r="C325" s="52" t="s">
        <v>151</v>
      </c>
      <c r="D325" s="52" t="s">
        <v>128</v>
      </c>
      <c r="E325" s="52" t="s">
        <v>7</v>
      </c>
      <c r="F325" s="52" t="s">
        <v>25</v>
      </c>
      <c r="G325" s="52" t="s">
        <v>702</v>
      </c>
      <c r="H325" s="47">
        <v>95000000</v>
      </c>
      <c r="I325" s="52" t="s">
        <v>86</v>
      </c>
      <c r="J325" s="29" t="s">
        <v>430</v>
      </c>
      <c r="K325" s="71" t="s">
        <v>716</v>
      </c>
      <c r="L325" s="72" t="s">
        <v>703</v>
      </c>
      <c r="M325" s="52" t="str">
        <f>G325</f>
        <v>Amparar el canon de arrendamiento del Contrato Arriendo del centro de producción de alimentos ubicado en la Calle 94 C # 57A-11, Barrio Rionegro</v>
      </c>
      <c r="N325" s="31">
        <v>1</v>
      </c>
      <c r="O325" s="31">
        <v>1</v>
      </c>
      <c r="P325" s="73">
        <v>11</v>
      </c>
      <c r="Q325" s="74" t="s">
        <v>79</v>
      </c>
      <c r="R325" s="74" t="s">
        <v>80</v>
      </c>
      <c r="S325" s="52" t="s">
        <v>5</v>
      </c>
      <c r="T325" s="75">
        <f t="shared" si="29"/>
        <v>95000000</v>
      </c>
      <c r="U325" s="76">
        <f t="shared" si="30"/>
        <v>95000000</v>
      </c>
      <c r="V325" s="31" t="s">
        <v>76</v>
      </c>
      <c r="W325" s="31" t="s">
        <v>81</v>
      </c>
      <c r="X325" s="77" t="s">
        <v>82</v>
      </c>
      <c r="Y325" s="32" t="s">
        <v>83</v>
      </c>
      <c r="Z325" s="33" t="s">
        <v>3</v>
      </c>
      <c r="AA325" s="30" t="s">
        <v>84</v>
      </c>
      <c r="AB325" s="78" t="s">
        <v>85</v>
      </c>
      <c r="AC325" s="31" t="s">
        <v>76</v>
      </c>
      <c r="AD325" s="31" t="s">
        <v>86</v>
      </c>
      <c r="AE325" s="79" t="s">
        <v>87</v>
      </c>
      <c r="AF325" s="79" t="s">
        <v>88</v>
      </c>
      <c r="AG325" s="79" t="s">
        <v>89</v>
      </c>
      <c r="AH325" s="79" t="s">
        <v>90</v>
      </c>
      <c r="AI325" s="79" t="s">
        <v>90</v>
      </c>
      <c r="AJ325" s="79" t="s">
        <v>90</v>
      </c>
      <c r="AK325" s="80"/>
      <c r="AL325" s="80"/>
      <c r="AM325" s="80"/>
    </row>
    <row r="326" spans="1:39" s="35" customFormat="1" ht="30.75" customHeight="1">
      <c r="A326" s="53"/>
      <c r="B326" s="28" t="s">
        <v>3</v>
      </c>
      <c r="C326" s="52" t="s">
        <v>142</v>
      </c>
      <c r="D326" s="52" t="s">
        <v>72</v>
      </c>
      <c r="E326" s="52" t="s">
        <v>11</v>
      </c>
      <c r="F326" s="52" t="s">
        <v>12</v>
      </c>
      <c r="G326" s="52" t="s">
        <v>736</v>
      </c>
      <c r="H326" s="47">
        <v>5252715</v>
      </c>
      <c r="I326" s="52" t="s">
        <v>430</v>
      </c>
      <c r="J326" s="29" t="s">
        <v>76</v>
      </c>
      <c r="K326" s="71" t="s">
        <v>213</v>
      </c>
      <c r="L326" s="72" t="s">
        <v>703</v>
      </c>
      <c r="M326" s="52" t="str">
        <f>G326</f>
        <v>Transferencia Fondo de Desarrollo de la Educación superior FODESEP - Artículo 91 Ley 30 de 1992</v>
      </c>
      <c r="N326" s="31">
        <v>1</v>
      </c>
      <c r="O326" s="31">
        <v>1</v>
      </c>
      <c r="P326" s="73">
        <v>11</v>
      </c>
      <c r="Q326" s="74" t="s">
        <v>79</v>
      </c>
      <c r="R326" s="74" t="s">
        <v>80</v>
      </c>
      <c r="S326" s="123" t="s">
        <v>737</v>
      </c>
      <c r="T326" s="75">
        <f t="shared" ref="T326:T335" si="31">H326</f>
        <v>5252715</v>
      </c>
      <c r="U326" s="76">
        <f t="shared" ref="U326:U335" si="32">T326</f>
        <v>5252715</v>
      </c>
      <c r="V326" s="31" t="s">
        <v>76</v>
      </c>
      <c r="W326" s="31" t="s">
        <v>81</v>
      </c>
      <c r="X326" s="77" t="s">
        <v>82</v>
      </c>
      <c r="Y326" s="32" t="s">
        <v>83</v>
      </c>
      <c r="Z326" s="33" t="s">
        <v>3</v>
      </c>
      <c r="AA326" s="30" t="s">
        <v>84</v>
      </c>
      <c r="AB326" s="78" t="s">
        <v>85</v>
      </c>
      <c r="AC326" s="31" t="s">
        <v>76</v>
      </c>
      <c r="AD326" s="31" t="s">
        <v>86</v>
      </c>
      <c r="AE326" s="79" t="s">
        <v>87</v>
      </c>
      <c r="AF326" s="79" t="s">
        <v>88</v>
      </c>
      <c r="AG326" s="79" t="s">
        <v>89</v>
      </c>
      <c r="AH326" s="79" t="s">
        <v>90</v>
      </c>
      <c r="AI326" s="79" t="s">
        <v>90</v>
      </c>
      <c r="AJ326" s="79" t="s">
        <v>90</v>
      </c>
      <c r="AK326" s="80"/>
      <c r="AL326" s="80"/>
      <c r="AM326" s="80"/>
    </row>
    <row r="327" spans="1:39" s="35" customFormat="1" ht="30.75" customHeight="1">
      <c r="A327" s="53"/>
      <c r="B327" s="28" t="s">
        <v>3</v>
      </c>
      <c r="C327" s="52" t="s">
        <v>142</v>
      </c>
      <c r="D327" s="52" t="s">
        <v>72</v>
      </c>
      <c r="E327" s="52" t="s">
        <v>724</v>
      </c>
      <c r="F327" s="52" t="s">
        <v>725</v>
      </c>
      <c r="G327" s="52" t="s">
        <v>734</v>
      </c>
      <c r="H327" s="47">
        <v>2400000</v>
      </c>
      <c r="I327" s="52" t="s">
        <v>430</v>
      </c>
      <c r="J327" s="29" t="s">
        <v>76</v>
      </c>
      <c r="K327" s="71" t="s">
        <v>733</v>
      </c>
      <c r="L327" s="72" t="s">
        <v>703</v>
      </c>
      <c r="M327" s="52" t="str">
        <f t="shared" ref="M327:M335" si="33">G327</f>
        <v>POA 1331 - CAJA MENOR IPN</v>
      </c>
      <c r="N327" s="31">
        <v>1</v>
      </c>
      <c r="O327" s="31">
        <v>1</v>
      </c>
      <c r="P327" s="73">
        <v>11</v>
      </c>
      <c r="Q327" s="74" t="s">
        <v>79</v>
      </c>
      <c r="R327" s="74" t="s">
        <v>80</v>
      </c>
      <c r="S327" s="52" t="s">
        <v>1</v>
      </c>
      <c r="T327" s="75">
        <f t="shared" si="31"/>
        <v>2400000</v>
      </c>
      <c r="U327" s="76">
        <f t="shared" si="32"/>
        <v>2400000</v>
      </c>
      <c r="V327" s="31" t="s">
        <v>76</v>
      </c>
      <c r="W327" s="31" t="s">
        <v>81</v>
      </c>
      <c r="X327" s="77" t="s">
        <v>82</v>
      </c>
      <c r="Y327" s="32" t="s">
        <v>83</v>
      </c>
      <c r="Z327" s="33" t="s">
        <v>3</v>
      </c>
      <c r="AA327" s="30" t="s">
        <v>84</v>
      </c>
      <c r="AB327" s="78" t="s">
        <v>85</v>
      </c>
      <c r="AC327" s="31" t="s">
        <v>76</v>
      </c>
      <c r="AD327" s="31" t="s">
        <v>86</v>
      </c>
      <c r="AE327" s="79" t="s">
        <v>87</v>
      </c>
      <c r="AF327" s="79" t="s">
        <v>88</v>
      </c>
      <c r="AG327" s="79" t="s">
        <v>89</v>
      </c>
      <c r="AH327" s="79" t="s">
        <v>90</v>
      </c>
      <c r="AI327" s="79" t="s">
        <v>90</v>
      </c>
      <c r="AJ327" s="79" t="s">
        <v>90</v>
      </c>
      <c r="AK327" s="80"/>
      <c r="AL327" s="80"/>
      <c r="AM327" s="80"/>
    </row>
    <row r="328" spans="1:39" s="35" customFormat="1" ht="30.75" customHeight="1">
      <c r="A328" s="53"/>
      <c r="B328" s="28" t="s">
        <v>3</v>
      </c>
      <c r="C328" s="52" t="s">
        <v>142</v>
      </c>
      <c r="D328" s="52" t="s">
        <v>72</v>
      </c>
      <c r="E328" s="52" t="s">
        <v>99</v>
      </c>
      <c r="F328" s="52" t="s">
        <v>726</v>
      </c>
      <c r="G328" s="52" t="s">
        <v>734</v>
      </c>
      <c r="H328" s="47">
        <v>1800000</v>
      </c>
      <c r="I328" s="52" t="s">
        <v>430</v>
      </c>
      <c r="J328" s="29" t="s">
        <v>76</v>
      </c>
      <c r="K328" s="71" t="s">
        <v>733</v>
      </c>
      <c r="L328" s="72" t="s">
        <v>703</v>
      </c>
      <c r="M328" s="52" t="str">
        <f t="shared" si="33"/>
        <v>POA 1331 - CAJA MENOR IPN</v>
      </c>
      <c r="N328" s="31">
        <v>1</v>
      </c>
      <c r="O328" s="31">
        <v>1</v>
      </c>
      <c r="P328" s="73">
        <v>11</v>
      </c>
      <c r="Q328" s="74" t="s">
        <v>79</v>
      </c>
      <c r="R328" s="74" t="s">
        <v>80</v>
      </c>
      <c r="S328" s="52" t="s">
        <v>1</v>
      </c>
      <c r="T328" s="75">
        <f t="shared" si="31"/>
        <v>1800000</v>
      </c>
      <c r="U328" s="76">
        <f t="shared" si="32"/>
        <v>1800000</v>
      </c>
      <c r="V328" s="31" t="s">
        <v>76</v>
      </c>
      <c r="W328" s="31" t="s">
        <v>81</v>
      </c>
      <c r="X328" s="77" t="s">
        <v>82</v>
      </c>
      <c r="Y328" s="32" t="s">
        <v>83</v>
      </c>
      <c r="Z328" s="33" t="s">
        <v>3</v>
      </c>
      <c r="AA328" s="30" t="s">
        <v>84</v>
      </c>
      <c r="AB328" s="78" t="s">
        <v>85</v>
      </c>
      <c r="AC328" s="31" t="s">
        <v>76</v>
      </c>
      <c r="AD328" s="31" t="s">
        <v>86</v>
      </c>
      <c r="AE328" s="79" t="s">
        <v>87</v>
      </c>
      <c r="AF328" s="79" t="s">
        <v>88</v>
      </c>
      <c r="AG328" s="79" t="s">
        <v>89</v>
      </c>
      <c r="AH328" s="79" t="s">
        <v>90</v>
      </c>
      <c r="AI328" s="79" t="s">
        <v>90</v>
      </c>
      <c r="AJ328" s="79" t="s">
        <v>90</v>
      </c>
      <c r="AK328" s="80"/>
      <c r="AL328" s="80"/>
      <c r="AM328" s="80"/>
    </row>
    <row r="329" spans="1:39" s="35" customFormat="1" ht="30.75" customHeight="1">
      <c r="A329" s="53"/>
      <c r="B329" s="28" t="s">
        <v>3</v>
      </c>
      <c r="C329" s="52" t="s">
        <v>142</v>
      </c>
      <c r="D329" s="52" t="s">
        <v>72</v>
      </c>
      <c r="E329" s="52" t="s">
        <v>123</v>
      </c>
      <c r="F329" s="52" t="s">
        <v>727</v>
      </c>
      <c r="G329" s="52" t="s">
        <v>734</v>
      </c>
      <c r="H329" s="47">
        <v>900000</v>
      </c>
      <c r="I329" s="52" t="s">
        <v>430</v>
      </c>
      <c r="J329" s="29" t="s">
        <v>76</v>
      </c>
      <c r="K329" s="71" t="s">
        <v>733</v>
      </c>
      <c r="L329" s="72" t="s">
        <v>703</v>
      </c>
      <c r="M329" s="52" t="str">
        <f t="shared" si="33"/>
        <v>POA 1331 - CAJA MENOR IPN</v>
      </c>
      <c r="N329" s="31">
        <v>1</v>
      </c>
      <c r="O329" s="31">
        <v>1</v>
      </c>
      <c r="P329" s="73">
        <v>11</v>
      </c>
      <c r="Q329" s="74" t="s">
        <v>79</v>
      </c>
      <c r="R329" s="74" t="s">
        <v>80</v>
      </c>
      <c r="S329" s="52" t="s">
        <v>1</v>
      </c>
      <c r="T329" s="75">
        <f t="shared" si="31"/>
        <v>900000</v>
      </c>
      <c r="U329" s="76">
        <f t="shared" si="32"/>
        <v>900000</v>
      </c>
      <c r="V329" s="31" t="s">
        <v>76</v>
      </c>
      <c r="W329" s="31" t="s">
        <v>81</v>
      </c>
      <c r="X329" s="77" t="s">
        <v>82</v>
      </c>
      <c r="Y329" s="32" t="s">
        <v>83</v>
      </c>
      <c r="Z329" s="33" t="s">
        <v>3</v>
      </c>
      <c r="AA329" s="30" t="s">
        <v>84</v>
      </c>
      <c r="AB329" s="78" t="s">
        <v>85</v>
      </c>
      <c r="AC329" s="31" t="s">
        <v>76</v>
      </c>
      <c r="AD329" s="31" t="s">
        <v>86</v>
      </c>
      <c r="AE329" s="79" t="s">
        <v>87</v>
      </c>
      <c r="AF329" s="79" t="s">
        <v>88</v>
      </c>
      <c r="AG329" s="79" t="s">
        <v>89</v>
      </c>
      <c r="AH329" s="79" t="s">
        <v>90</v>
      </c>
      <c r="AI329" s="79" t="s">
        <v>90</v>
      </c>
      <c r="AJ329" s="79" t="s">
        <v>90</v>
      </c>
      <c r="AK329" s="80"/>
      <c r="AL329" s="80"/>
      <c r="AM329" s="80"/>
    </row>
    <row r="330" spans="1:39" s="35" customFormat="1" ht="30.75" customHeight="1">
      <c r="A330" s="53"/>
      <c r="B330" s="28" t="s">
        <v>3</v>
      </c>
      <c r="C330" s="52" t="s">
        <v>142</v>
      </c>
      <c r="D330" s="52" t="s">
        <v>72</v>
      </c>
      <c r="E330" s="52" t="s">
        <v>125</v>
      </c>
      <c r="F330" s="52" t="s">
        <v>728</v>
      </c>
      <c r="G330" s="52" t="s">
        <v>734</v>
      </c>
      <c r="H330" s="47">
        <v>7500000</v>
      </c>
      <c r="I330" s="52" t="s">
        <v>430</v>
      </c>
      <c r="J330" s="29" t="s">
        <v>76</v>
      </c>
      <c r="K330" s="71" t="s">
        <v>733</v>
      </c>
      <c r="L330" s="72" t="s">
        <v>703</v>
      </c>
      <c r="M330" s="52" t="str">
        <f t="shared" si="33"/>
        <v>POA 1331 - CAJA MENOR IPN</v>
      </c>
      <c r="N330" s="31">
        <v>1</v>
      </c>
      <c r="O330" s="31">
        <v>1</v>
      </c>
      <c r="P330" s="73">
        <v>11</v>
      </c>
      <c r="Q330" s="74" t="s">
        <v>79</v>
      </c>
      <c r="R330" s="74" t="s">
        <v>80</v>
      </c>
      <c r="S330" s="52" t="s">
        <v>1</v>
      </c>
      <c r="T330" s="75">
        <f t="shared" si="31"/>
        <v>7500000</v>
      </c>
      <c r="U330" s="76">
        <f t="shared" si="32"/>
        <v>7500000</v>
      </c>
      <c r="V330" s="31" t="s">
        <v>76</v>
      </c>
      <c r="W330" s="31" t="s">
        <v>81</v>
      </c>
      <c r="X330" s="77" t="s">
        <v>82</v>
      </c>
      <c r="Y330" s="32" t="s">
        <v>83</v>
      </c>
      <c r="Z330" s="33" t="s">
        <v>3</v>
      </c>
      <c r="AA330" s="30" t="s">
        <v>84</v>
      </c>
      <c r="AB330" s="78" t="s">
        <v>85</v>
      </c>
      <c r="AC330" s="31" t="s">
        <v>76</v>
      </c>
      <c r="AD330" s="31" t="s">
        <v>86</v>
      </c>
      <c r="AE330" s="79" t="s">
        <v>87</v>
      </c>
      <c r="AF330" s="79" t="s">
        <v>88</v>
      </c>
      <c r="AG330" s="79" t="s">
        <v>89</v>
      </c>
      <c r="AH330" s="79" t="s">
        <v>90</v>
      </c>
      <c r="AI330" s="79" t="s">
        <v>90</v>
      </c>
      <c r="AJ330" s="79" t="s">
        <v>90</v>
      </c>
      <c r="AK330" s="80"/>
      <c r="AL330" s="80"/>
      <c r="AM330" s="80"/>
    </row>
    <row r="331" spans="1:39" s="35" customFormat="1" ht="30.75" customHeight="1">
      <c r="A331" s="53"/>
      <c r="B331" s="28" t="s">
        <v>3</v>
      </c>
      <c r="C331" s="52" t="s">
        <v>142</v>
      </c>
      <c r="D331" s="52" t="s">
        <v>72</v>
      </c>
      <c r="E331" s="52" t="s">
        <v>26</v>
      </c>
      <c r="F331" s="52" t="s">
        <v>729</v>
      </c>
      <c r="G331" s="52" t="s">
        <v>734</v>
      </c>
      <c r="H331" s="47">
        <v>13500000</v>
      </c>
      <c r="I331" s="52" t="s">
        <v>430</v>
      </c>
      <c r="J331" s="29" t="s">
        <v>76</v>
      </c>
      <c r="K331" s="71" t="s">
        <v>733</v>
      </c>
      <c r="L331" s="72" t="s">
        <v>703</v>
      </c>
      <c r="M331" s="52" t="str">
        <f t="shared" si="33"/>
        <v>POA 1331 - CAJA MENOR IPN</v>
      </c>
      <c r="N331" s="31">
        <v>1</v>
      </c>
      <c r="O331" s="31">
        <v>1</v>
      </c>
      <c r="P331" s="73">
        <v>11</v>
      </c>
      <c r="Q331" s="74" t="s">
        <v>79</v>
      </c>
      <c r="R331" s="74" t="s">
        <v>80</v>
      </c>
      <c r="S331" s="52" t="s">
        <v>1</v>
      </c>
      <c r="T331" s="75">
        <f t="shared" si="31"/>
        <v>13500000</v>
      </c>
      <c r="U331" s="76">
        <f t="shared" si="32"/>
        <v>13500000</v>
      </c>
      <c r="V331" s="31" t="s">
        <v>76</v>
      </c>
      <c r="W331" s="31" t="s">
        <v>81</v>
      </c>
      <c r="X331" s="77" t="s">
        <v>82</v>
      </c>
      <c r="Y331" s="32" t="s">
        <v>83</v>
      </c>
      <c r="Z331" s="33" t="s">
        <v>3</v>
      </c>
      <c r="AA331" s="30" t="s">
        <v>84</v>
      </c>
      <c r="AB331" s="78" t="s">
        <v>85</v>
      </c>
      <c r="AC331" s="31" t="s">
        <v>76</v>
      </c>
      <c r="AD331" s="31" t="s">
        <v>86</v>
      </c>
      <c r="AE331" s="79" t="s">
        <v>87</v>
      </c>
      <c r="AF331" s="79" t="s">
        <v>88</v>
      </c>
      <c r="AG331" s="79" t="s">
        <v>89</v>
      </c>
      <c r="AH331" s="79" t="s">
        <v>90</v>
      </c>
      <c r="AI331" s="79" t="s">
        <v>90</v>
      </c>
      <c r="AJ331" s="79" t="s">
        <v>90</v>
      </c>
      <c r="AK331" s="80"/>
      <c r="AL331" s="80"/>
      <c r="AM331" s="80"/>
    </row>
    <row r="332" spans="1:39" s="35" customFormat="1" ht="30.75" customHeight="1">
      <c r="A332" s="53"/>
      <c r="B332" s="28" t="s">
        <v>3</v>
      </c>
      <c r="C332" s="52" t="s">
        <v>142</v>
      </c>
      <c r="D332" s="52" t="s">
        <v>72</v>
      </c>
      <c r="E332" s="52" t="s">
        <v>129</v>
      </c>
      <c r="F332" s="52" t="s">
        <v>730</v>
      </c>
      <c r="G332" s="52" t="s">
        <v>734</v>
      </c>
      <c r="H332" s="47">
        <v>13500000</v>
      </c>
      <c r="I332" s="52" t="s">
        <v>430</v>
      </c>
      <c r="J332" s="29" t="s">
        <v>76</v>
      </c>
      <c r="K332" s="71" t="s">
        <v>733</v>
      </c>
      <c r="L332" s="72" t="s">
        <v>703</v>
      </c>
      <c r="M332" s="52" t="str">
        <f t="shared" si="33"/>
        <v>POA 1331 - CAJA MENOR IPN</v>
      </c>
      <c r="N332" s="31">
        <v>1</v>
      </c>
      <c r="O332" s="31">
        <v>1</v>
      </c>
      <c r="P332" s="73">
        <v>11</v>
      </c>
      <c r="Q332" s="74" t="s">
        <v>79</v>
      </c>
      <c r="R332" s="74" t="s">
        <v>80</v>
      </c>
      <c r="S332" s="52" t="s">
        <v>1</v>
      </c>
      <c r="T332" s="75">
        <f t="shared" si="31"/>
        <v>13500000</v>
      </c>
      <c r="U332" s="76">
        <f t="shared" si="32"/>
        <v>13500000</v>
      </c>
      <c r="V332" s="31" t="s">
        <v>76</v>
      </c>
      <c r="W332" s="31" t="s">
        <v>81</v>
      </c>
      <c r="X332" s="77" t="s">
        <v>82</v>
      </c>
      <c r="Y332" s="32" t="s">
        <v>83</v>
      </c>
      <c r="Z332" s="33" t="s">
        <v>3</v>
      </c>
      <c r="AA332" s="30" t="s">
        <v>84</v>
      </c>
      <c r="AB332" s="78" t="s">
        <v>85</v>
      </c>
      <c r="AC332" s="31" t="s">
        <v>76</v>
      </c>
      <c r="AD332" s="31" t="s">
        <v>86</v>
      </c>
      <c r="AE332" s="79" t="s">
        <v>87</v>
      </c>
      <c r="AF332" s="79" t="s">
        <v>88</v>
      </c>
      <c r="AG332" s="79" t="s">
        <v>89</v>
      </c>
      <c r="AH332" s="79" t="s">
        <v>90</v>
      </c>
      <c r="AI332" s="79" t="s">
        <v>90</v>
      </c>
      <c r="AJ332" s="79" t="s">
        <v>90</v>
      </c>
      <c r="AK332" s="80"/>
      <c r="AL332" s="80"/>
      <c r="AM332" s="80"/>
    </row>
    <row r="333" spans="1:39" s="35" customFormat="1" ht="30.75" customHeight="1">
      <c r="A333" s="53"/>
      <c r="B333" s="28" t="s">
        <v>3</v>
      </c>
      <c r="C333" s="52" t="s">
        <v>142</v>
      </c>
      <c r="D333" s="52" t="s">
        <v>72</v>
      </c>
      <c r="E333" s="52" t="s">
        <v>4</v>
      </c>
      <c r="F333" s="52" t="s">
        <v>731</v>
      </c>
      <c r="G333" s="52" t="s">
        <v>734</v>
      </c>
      <c r="H333" s="47">
        <v>12000000</v>
      </c>
      <c r="I333" s="52" t="s">
        <v>430</v>
      </c>
      <c r="J333" s="29" t="s">
        <v>76</v>
      </c>
      <c r="K333" s="71" t="s">
        <v>733</v>
      </c>
      <c r="L333" s="72" t="s">
        <v>703</v>
      </c>
      <c r="M333" s="52" t="str">
        <f t="shared" si="33"/>
        <v>POA 1331 - CAJA MENOR IPN</v>
      </c>
      <c r="N333" s="31">
        <v>1</v>
      </c>
      <c r="O333" s="31">
        <v>1</v>
      </c>
      <c r="P333" s="73">
        <v>11</v>
      </c>
      <c r="Q333" s="74" t="s">
        <v>79</v>
      </c>
      <c r="R333" s="74" t="s">
        <v>80</v>
      </c>
      <c r="S333" s="52" t="s">
        <v>1</v>
      </c>
      <c r="T333" s="75">
        <f t="shared" si="31"/>
        <v>12000000</v>
      </c>
      <c r="U333" s="76">
        <f t="shared" si="32"/>
        <v>12000000</v>
      </c>
      <c r="V333" s="31" t="s">
        <v>76</v>
      </c>
      <c r="W333" s="31" t="s">
        <v>81</v>
      </c>
      <c r="X333" s="77" t="s">
        <v>82</v>
      </c>
      <c r="Y333" s="32" t="s">
        <v>83</v>
      </c>
      <c r="Z333" s="33" t="s">
        <v>3</v>
      </c>
      <c r="AA333" s="30" t="s">
        <v>84</v>
      </c>
      <c r="AB333" s="78" t="s">
        <v>85</v>
      </c>
      <c r="AC333" s="31" t="s">
        <v>76</v>
      </c>
      <c r="AD333" s="31" t="s">
        <v>86</v>
      </c>
      <c r="AE333" s="79" t="s">
        <v>87</v>
      </c>
      <c r="AF333" s="79" t="s">
        <v>88</v>
      </c>
      <c r="AG333" s="79" t="s">
        <v>89</v>
      </c>
      <c r="AH333" s="79" t="s">
        <v>90</v>
      </c>
      <c r="AI333" s="79" t="s">
        <v>90</v>
      </c>
      <c r="AJ333" s="79" t="s">
        <v>90</v>
      </c>
      <c r="AK333" s="80"/>
      <c r="AL333" s="80"/>
      <c r="AM333" s="80"/>
    </row>
    <row r="334" spans="1:39" s="35" customFormat="1" ht="30.75" customHeight="1">
      <c r="A334" s="53"/>
      <c r="B334" s="28" t="s">
        <v>3</v>
      </c>
      <c r="C334" s="52" t="s">
        <v>142</v>
      </c>
      <c r="D334" s="52" t="s">
        <v>72</v>
      </c>
      <c r="E334" s="52" t="s">
        <v>9</v>
      </c>
      <c r="F334" s="52" t="s">
        <v>732</v>
      </c>
      <c r="G334" s="52" t="s">
        <v>734</v>
      </c>
      <c r="H334" s="47">
        <v>16500000</v>
      </c>
      <c r="I334" s="52" t="s">
        <v>430</v>
      </c>
      <c r="J334" s="29" t="s">
        <v>76</v>
      </c>
      <c r="K334" s="71" t="s">
        <v>733</v>
      </c>
      <c r="L334" s="72" t="s">
        <v>703</v>
      </c>
      <c r="M334" s="52" t="str">
        <f t="shared" si="33"/>
        <v>POA 1331 - CAJA MENOR IPN</v>
      </c>
      <c r="N334" s="31">
        <v>1</v>
      </c>
      <c r="O334" s="31">
        <v>1</v>
      </c>
      <c r="P334" s="73">
        <v>11</v>
      </c>
      <c r="Q334" s="74" t="s">
        <v>79</v>
      </c>
      <c r="R334" s="74" t="s">
        <v>80</v>
      </c>
      <c r="S334" s="52" t="s">
        <v>1</v>
      </c>
      <c r="T334" s="75">
        <f t="shared" si="31"/>
        <v>16500000</v>
      </c>
      <c r="U334" s="76">
        <f t="shared" si="32"/>
        <v>16500000</v>
      </c>
      <c r="V334" s="31" t="s">
        <v>76</v>
      </c>
      <c r="W334" s="31" t="s">
        <v>81</v>
      </c>
      <c r="X334" s="77" t="s">
        <v>82</v>
      </c>
      <c r="Y334" s="32" t="s">
        <v>83</v>
      </c>
      <c r="Z334" s="33" t="s">
        <v>3</v>
      </c>
      <c r="AA334" s="30" t="s">
        <v>84</v>
      </c>
      <c r="AB334" s="78" t="s">
        <v>85</v>
      </c>
      <c r="AC334" s="31" t="s">
        <v>76</v>
      </c>
      <c r="AD334" s="31" t="s">
        <v>86</v>
      </c>
      <c r="AE334" s="79" t="s">
        <v>87</v>
      </c>
      <c r="AF334" s="79" t="s">
        <v>88</v>
      </c>
      <c r="AG334" s="79" t="s">
        <v>89</v>
      </c>
      <c r="AH334" s="79" t="s">
        <v>90</v>
      </c>
      <c r="AI334" s="79" t="s">
        <v>90</v>
      </c>
      <c r="AJ334" s="79" t="s">
        <v>90</v>
      </c>
      <c r="AK334" s="80"/>
      <c r="AL334" s="80"/>
      <c r="AM334" s="80"/>
    </row>
    <row r="335" spans="1:39" s="35" customFormat="1" ht="30.75" customHeight="1">
      <c r="A335" s="53"/>
      <c r="B335" s="28" t="s">
        <v>3</v>
      </c>
      <c r="C335" s="52" t="s">
        <v>142</v>
      </c>
      <c r="D335" s="52" t="s">
        <v>72</v>
      </c>
      <c r="E335" s="52" t="s">
        <v>735</v>
      </c>
      <c r="F335" s="52" t="s">
        <v>202</v>
      </c>
      <c r="G335" s="52" t="s">
        <v>734</v>
      </c>
      <c r="H335" s="47">
        <v>900000</v>
      </c>
      <c r="I335" s="52" t="s">
        <v>430</v>
      </c>
      <c r="J335" s="29" t="s">
        <v>76</v>
      </c>
      <c r="K335" s="71" t="s">
        <v>733</v>
      </c>
      <c r="L335" s="72" t="s">
        <v>703</v>
      </c>
      <c r="M335" s="52" t="str">
        <f t="shared" si="33"/>
        <v>POA 1331 - CAJA MENOR IPN</v>
      </c>
      <c r="N335" s="31">
        <v>1</v>
      </c>
      <c r="O335" s="31">
        <v>1</v>
      </c>
      <c r="P335" s="73">
        <v>11</v>
      </c>
      <c r="Q335" s="74" t="s">
        <v>79</v>
      </c>
      <c r="R335" s="74" t="s">
        <v>80</v>
      </c>
      <c r="S335" s="52" t="s">
        <v>1</v>
      </c>
      <c r="T335" s="75">
        <f t="shared" si="31"/>
        <v>900000</v>
      </c>
      <c r="U335" s="76">
        <f t="shared" si="32"/>
        <v>900000</v>
      </c>
      <c r="V335" s="31" t="s">
        <v>76</v>
      </c>
      <c r="W335" s="31" t="s">
        <v>81</v>
      </c>
      <c r="X335" s="77" t="s">
        <v>82</v>
      </c>
      <c r="Y335" s="32" t="s">
        <v>83</v>
      </c>
      <c r="Z335" s="33" t="s">
        <v>3</v>
      </c>
      <c r="AA335" s="30" t="s">
        <v>84</v>
      </c>
      <c r="AB335" s="78" t="s">
        <v>85</v>
      </c>
      <c r="AC335" s="31" t="s">
        <v>76</v>
      </c>
      <c r="AD335" s="31" t="s">
        <v>86</v>
      </c>
      <c r="AE335" s="79" t="s">
        <v>87</v>
      </c>
      <c r="AF335" s="79" t="s">
        <v>88</v>
      </c>
      <c r="AG335" s="79" t="s">
        <v>89</v>
      </c>
      <c r="AH335" s="79" t="s">
        <v>90</v>
      </c>
      <c r="AI335" s="79" t="s">
        <v>90</v>
      </c>
      <c r="AJ335" s="79" t="s">
        <v>90</v>
      </c>
      <c r="AK335" s="80"/>
      <c r="AL335" s="80"/>
      <c r="AM335" s="80"/>
    </row>
    <row r="336" spans="1:39" s="35" customFormat="1" ht="44.25" customHeight="1">
      <c r="A336" s="53"/>
      <c r="B336" s="28" t="s">
        <v>3</v>
      </c>
      <c r="C336" s="52" t="s">
        <v>142</v>
      </c>
      <c r="D336" s="52" t="s">
        <v>72</v>
      </c>
      <c r="E336" s="52" t="s">
        <v>26</v>
      </c>
      <c r="F336" s="52" t="s">
        <v>18</v>
      </c>
      <c r="G336" s="52" t="s">
        <v>738</v>
      </c>
      <c r="H336" s="47">
        <v>19539800</v>
      </c>
      <c r="I336" s="52" t="s">
        <v>430</v>
      </c>
      <c r="J336" s="29" t="s">
        <v>76</v>
      </c>
      <c r="K336" s="71" t="s">
        <v>173</v>
      </c>
      <c r="L336" s="72" t="s">
        <v>703</v>
      </c>
      <c r="M336" s="178" t="str">
        <f>G336</f>
        <v>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v>
      </c>
      <c r="N336" s="31">
        <v>1</v>
      </c>
      <c r="O336" s="31">
        <v>1</v>
      </c>
      <c r="P336" s="73">
        <v>11</v>
      </c>
      <c r="Q336" s="74" t="s">
        <v>79</v>
      </c>
      <c r="R336" s="74" t="s">
        <v>80</v>
      </c>
      <c r="S336" s="52" t="s">
        <v>5</v>
      </c>
      <c r="T336" s="75">
        <f>H336</f>
        <v>19539800</v>
      </c>
      <c r="U336" s="76">
        <f>T336</f>
        <v>19539800</v>
      </c>
      <c r="V336" s="31" t="s">
        <v>76</v>
      </c>
      <c r="W336" s="31" t="s">
        <v>81</v>
      </c>
      <c r="X336" s="77" t="s">
        <v>82</v>
      </c>
      <c r="Y336" s="32" t="s">
        <v>83</v>
      </c>
      <c r="Z336" s="33" t="s">
        <v>3</v>
      </c>
      <c r="AA336" s="30" t="s">
        <v>84</v>
      </c>
      <c r="AB336" s="78" t="s">
        <v>85</v>
      </c>
      <c r="AC336" s="31" t="s">
        <v>76</v>
      </c>
      <c r="AD336" s="31" t="s">
        <v>86</v>
      </c>
      <c r="AE336" s="79" t="s">
        <v>87</v>
      </c>
      <c r="AF336" s="79" t="s">
        <v>88</v>
      </c>
      <c r="AG336" s="79" t="s">
        <v>89</v>
      </c>
      <c r="AH336" s="79" t="s">
        <v>90</v>
      </c>
      <c r="AI336" s="79" t="s">
        <v>90</v>
      </c>
      <c r="AJ336" s="79" t="s">
        <v>90</v>
      </c>
      <c r="AK336" s="80"/>
      <c r="AL336" s="80"/>
      <c r="AM336" s="80"/>
    </row>
    <row r="337" spans="1:16381" s="35" customFormat="1" ht="41.25" customHeight="1">
      <c r="A337" s="53"/>
      <c r="B337" s="28" t="s">
        <v>3</v>
      </c>
      <c r="C337" s="52" t="s">
        <v>142</v>
      </c>
      <c r="D337" s="52" t="s">
        <v>72</v>
      </c>
      <c r="E337" s="52" t="s">
        <v>739</v>
      </c>
      <c r="F337" s="52" t="s">
        <v>118</v>
      </c>
      <c r="G337" s="52" t="s">
        <v>738</v>
      </c>
      <c r="H337" s="47">
        <v>20468000</v>
      </c>
      <c r="I337" s="52" t="s">
        <v>430</v>
      </c>
      <c r="J337" s="29" t="s">
        <v>76</v>
      </c>
      <c r="K337" s="71" t="s">
        <v>173</v>
      </c>
      <c r="L337" s="72" t="s">
        <v>703</v>
      </c>
      <c r="M337" s="180"/>
      <c r="N337" s="31">
        <v>1</v>
      </c>
      <c r="O337" s="31">
        <v>1</v>
      </c>
      <c r="P337" s="73">
        <v>11</v>
      </c>
      <c r="Q337" s="74" t="s">
        <v>79</v>
      </c>
      <c r="R337" s="74" t="s">
        <v>80</v>
      </c>
      <c r="S337" s="52" t="s">
        <v>5</v>
      </c>
      <c r="T337" s="75">
        <f>H337</f>
        <v>20468000</v>
      </c>
      <c r="U337" s="76">
        <f>T337</f>
        <v>20468000</v>
      </c>
      <c r="V337" s="31" t="s">
        <v>76</v>
      </c>
      <c r="W337" s="31" t="s">
        <v>81</v>
      </c>
      <c r="X337" s="77" t="s">
        <v>82</v>
      </c>
      <c r="Y337" s="32" t="s">
        <v>83</v>
      </c>
      <c r="Z337" s="33" t="s">
        <v>3</v>
      </c>
      <c r="AA337" s="30" t="s">
        <v>84</v>
      </c>
      <c r="AB337" s="78" t="s">
        <v>85</v>
      </c>
      <c r="AC337" s="31" t="s">
        <v>76</v>
      </c>
      <c r="AD337" s="31" t="s">
        <v>86</v>
      </c>
      <c r="AE337" s="79" t="s">
        <v>87</v>
      </c>
      <c r="AF337" s="79" t="s">
        <v>88</v>
      </c>
      <c r="AG337" s="79" t="s">
        <v>89</v>
      </c>
      <c r="AH337" s="79" t="s">
        <v>90</v>
      </c>
      <c r="AI337" s="79" t="s">
        <v>90</v>
      </c>
      <c r="AJ337" s="79" t="s">
        <v>90</v>
      </c>
      <c r="AK337" s="80"/>
      <c r="AL337" s="80"/>
      <c r="AM337" s="80"/>
    </row>
    <row r="338" spans="1:16381" s="8" customFormat="1" ht="30.75" customHeight="1">
      <c r="A338" s="53"/>
      <c r="B338" s="28" t="s">
        <v>3</v>
      </c>
      <c r="C338" s="52" t="s">
        <v>210</v>
      </c>
      <c r="D338" s="52" t="s">
        <v>211</v>
      </c>
      <c r="E338" s="52" t="s">
        <v>7</v>
      </c>
      <c r="F338" s="52" t="s">
        <v>8</v>
      </c>
      <c r="G338" s="52" t="s">
        <v>740</v>
      </c>
      <c r="H338" s="47">
        <v>6509300</v>
      </c>
      <c r="I338" s="52" t="s">
        <v>76</v>
      </c>
      <c r="J338" s="29" t="s">
        <v>76</v>
      </c>
      <c r="K338" s="71" t="s">
        <v>173</v>
      </c>
      <c r="L338" s="72" t="s">
        <v>78</v>
      </c>
      <c r="M338" s="52" t="str">
        <f>G338</f>
        <v>Amparar el pago de los gastos de alquiler de equipos para el adecuado y correcto desarrollo de las Ceremonias de grados ordinarios 2025-2 que tendrán lugar en Compensar Av. 68.</v>
      </c>
      <c r="N338" s="31">
        <v>1</v>
      </c>
      <c r="O338" s="31">
        <v>1</v>
      </c>
      <c r="P338" s="73">
        <v>11</v>
      </c>
      <c r="Q338" s="74" t="s">
        <v>79</v>
      </c>
      <c r="R338" s="74" t="s">
        <v>80</v>
      </c>
      <c r="S338" s="81" t="s">
        <v>5</v>
      </c>
      <c r="T338" s="75">
        <v>976898871</v>
      </c>
      <c r="U338" s="76">
        <v>976898871</v>
      </c>
      <c r="V338" s="31" t="s">
        <v>76</v>
      </c>
      <c r="W338" s="31" t="s">
        <v>81</v>
      </c>
      <c r="X338" s="77" t="s">
        <v>82</v>
      </c>
      <c r="Y338" s="32" t="s">
        <v>83</v>
      </c>
      <c r="Z338" s="33" t="s">
        <v>3</v>
      </c>
      <c r="AA338" s="30" t="s">
        <v>84</v>
      </c>
      <c r="AB338" s="78" t="s">
        <v>85</v>
      </c>
      <c r="AC338" s="31" t="s">
        <v>76</v>
      </c>
      <c r="AD338" s="31" t="s">
        <v>86</v>
      </c>
      <c r="AE338" s="79" t="s">
        <v>87</v>
      </c>
      <c r="AF338" s="79" t="s">
        <v>88</v>
      </c>
      <c r="AG338" s="79" t="s">
        <v>89</v>
      </c>
      <c r="AH338" s="79" t="s">
        <v>90</v>
      </c>
      <c r="AI338" s="79" t="s">
        <v>90</v>
      </c>
      <c r="AJ338" s="79" t="s">
        <v>90</v>
      </c>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c r="DH338" s="35"/>
      <c r="DI338" s="35"/>
      <c r="DJ338" s="35"/>
      <c r="DK338" s="35"/>
      <c r="DL338" s="35"/>
      <c r="DM338" s="35"/>
      <c r="DN338" s="35"/>
      <c r="DO338" s="35"/>
      <c r="DP338" s="35"/>
      <c r="DQ338" s="35"/>
      <c r="DR338" s="35"/>
      <c r="DS338" s="35"/>
      <c r="DT338" s="35"/>
      <c r="DU338" s="35"/>
      <c r="DV338" s="35"/>
      <c r="DW338" s="35"/>
      <c r="DX338" s="35"/>
      <c r="DY338" s="35"/>
      <c r="DZ338" s="35"/>
      <c r="EA338" s="35"/>
      <c r="EB338" s="35"/>
      <c r="EC338" s="35"/>
      <c r="ED338" s="35"/>
      <c r="EE338" s="35"/>
      <c r="EF338" s="35"/>
      <c r="EG338" s="35"/>
      <c r="EH338" s="35"/>
      <c r="EI338" s="35"/>
      <c r="EJ338" s="35"/>
      <c r="EK338" s="35"/>
      <c r="EL338" s="35"/>
      <c r="EM338" s="35"/>
      <c r="EN338" s="35"/>
      <c r="EO338" s="35"/>
      <c r="EP338" s="35"/>
      <c r="EQ338" s="35"/>
      <c r="ER338" s="35"/>
      <c r="ES338" s="35"/>
      <c r="ET338" s="35"/>
      <c r="EU338" s="35"/>
      <c r="EV338" s="35"/>
      <c r="EW338" s="35"/>
      <c r="EX338" s="35"/>
      <c r="EY338" s="35"/>
      <c r="EZ338" s="35"/>
      <c r="FA338" s="35"/>
      <c r="FB338" s="35"/>
      <c r="FC338" s="35"/>
      <c r="FD338" s="35"/>
      <c r="FE338" s="35"/>
      <c r="FF338" s="35"/>
      <c r="FG338" s="35"/>
      <c r="FH338" s="35"/>
      <c r="FI338" s="35"/>
      <c r="FJ338" s="35"/>
      <c r="FK338" s="35"/>
      <c r="FL338" s="35"/>
      <c r="FM338" s="35"/>
      <c r="FN338" s="35"/>
      <c r="FO338" s="35"/>
      <c r="FP338" s="35"/>
      <c r="FQ338" s="35"/>
      <c r="FR338" s="35"/>
      <c r="FS338" s="35"/>
      <c r="FT338" s="35"/>
      <c r="FU338" s="35"/>
      <c r="FV338" s="35"/>
      <c r="FW338" s="35"/>
      <c r="FX338" s="35"/>
      <c r="FY338" s="35"/>
      <c r="FZ338" s="35"/>
      <c r="GA338" s="35"/>
      <c r="GB338" s="35"/>
      <c r="GC338" s="35"/>
      <c r="GD338" s="35"/>
      <c r="GE338" s="35"/>
      <c r="GF338" s="35"/>
      <c r="GG338" s="35"/>
      <c r="GH338" s="35"/>
      <c r="GI338" s="35"/>
      <c r="GJ338" s="35"/>
      <c r="GK338" s="35"/>
      <c r="GL338" s="35"/>
      <c r="GM338" s="35"/>
      <c r="GN338" s="35"/>
      <c r="GO338" s="35"/>
      <c r="GP338" s="35"/>
      <c r="GQ338" s="35"/>
      <c r="GR338" s="35"/>
      <c r="GS338" s="35"/>
      <c r="GT338" s="35"/>
      <c r="GU338" s="35"/>
      <c r="GV338" s="35"/>
      <c r="GW338" s="35"/>
      <c r="GX338" s="35"/>
      <c r="GY338" s="35"/>
      <c r="GZ338" s="35"/>
      <c r="HA338" s="35"/>
      <c r="HB338" s="35"/>
      <c r="HC338" s="35"/>
      <c r="HD338" s="35"/>
      <c r="HE338" s="35"/>
      <c r="HF338" s="35"/>
      <c r="HG338" s="35"/>
      <c r="HH338" s="35"/>
      <c r="HI338" s="35"/>
      <c r="HJ338" s="35"/>
      <c r="HK338" s="35"/>
      <c r="HL338" s="35"/>
      <c r="HM338" s="35"/>
      <c r="HN338" s="35"/>
      <c r="HO338" s="35"/>
      <c r="HP338" s="35"/>
      <c r="HQ338" s="35"/>
      <c r="HR338" s="35"/>
      <c r="HS338" s="35"/>
      <c r="HT338" s="35"/>
      <c r="HU338" s="35"/>
      <c r="HV338" s="35"/>
      <c r="HW338" s="35"/>
      <c r="HX338" s="35"/>
      <c r="HY338" s="35"/>
      <c r="HZ338" s="35"/>
      <c r="IA338" s="35"/>
      <c r="IB338" s="35"/>
      <c r="IC338" s="35"/>
      <c r="ID338" s="35"/>
      <c r="IE338" s="35"/>
      <c r="IF338" s="35"/>
      <c r="IG338" s="35"/>
      <c r="IH338" s="35"/>
      <c r="II338" s="35"/>
      <c r="IJ338" s="35"/>
      <c r="IK338" s="35"/>
      <c r="IL338" s="35"/>
      <c r="IM338" s="35"/>
      <c r="IN338" s="35"/>
      <c r="IO338" s="35"/>
      <c r="IP338" s="35"/>
      <c r="IQ338" s="35"/>
      <c r="IR338" s="35"/>
      <c r="IS338" s="35"/>
      <c r="IT338" s="35"/>
      <c r="IU338" s="35"/>
      <c r="IV338" s="35"/>
      <c r="IW338" s="35"/>
      <c r="IX338" s="35"/>
      <c r="IY338" s="35"/>
      <c r="IZ338" s="35"/>
      <c r="JA338" s="35"/>
      <c r="JB338" s="35"/>
      <c r="JC338" s="35"/>
      <c r="JD338" s="35"/>
      <c r="JE338" s="35"/>
      <c r="JF338" s="35"/>
      <c r="JG338" s="35"/>
      <c r="JH338" s="35"/>
      <c r="JI338" s="35"/>
      <c r="JJ338" s="35"/>
      <c r="JK338" s="35"/>
      <c r="JL338" s="35"/>
      <c r="JM338" s="35"/>
      <c r="JN338" s="35"/>
      <c r="JO338" s="35"/>
      <c r="JP338" s="35"/>
      <c r="JQ338" s="35"/>
      <c r="JR338" s="35"/>
      <c r="JS338" s="35"/>
      <c r="JT338" s="35"/>
      <c r="JU338" s="35"/>
      <c r="JV338" s="35"/>
      <c r="JW338" s="35"/>
      <c r="JX338" s="35"/>
      <c r="JY338" s="35"/>
      <c r="JZ338" s="35"/>
      <c r="KA338" s="35"/>
      <c r="KB338" s="35"/>
      <c r="KC338" s="35"/>
      <c r="KD338" s="35"/>
      <c r="KE338" s="35"/>
      <c r="KF338" s="35"/>
      <c r="KG338" s="35"/>
      <c r="KH338" s="35"/>
      <c r="KI338" s="35"/>
      <c r="KJ338" s="35"/>
      <c r="KK338" s="35"/>
      <c r="KL338" s="35"/>
      <c r="KM338" s="35"/>
      <c r="KN338" s="35"/>
      <c r="KO338" s="35"/>
      <c r="KP338" s="35"/>
      <c r="KQ338" s="35"/>
      <c r="KR338" s="35"/>
      <c r="KS338" s="35"/>
      <c r="KT338" s="35"/>
      <c r="KU338" s="35"/>
      <c r="KV338" s="35"/>
      <c r="KW338" s="35"/>
      <c r="KX338" s="35"/>
      <c r="KY338" s="35"/>
      <c r="KZ338" s="35"/>
      <c r="LA338" s="35"/>
      <c r="LB338" s="35"/>
      <c r="LC338" s="35"/>
      <c r="LD338" s="35"/>
      <c r="LE338" s="35"/>
      <c r="LF338" s="35"/>
      <c r="LG338" s="35"/>
      <c r="LH338" s="35"/>
      <c r="LI338" s="35"/>
      <c r="LJ338" s="35"/>
      <c r="LK338" s="35"/>
      <c r="LL338" s="35"/>
      <c r="LM338" s="35"/>
      <c r="LN338" s="35"/>
      <c r="LO338" s="35"/>
      <c r="LP338" s="35"/>
      <c r="LQ338" s="35"/>
      <c r="LR338" s="35"/>
      <c r="LS338" s="35"/>
      <c r="LT338" s="35"/>
      <c r="LU338" s="35"/>
      <c r="LV338" s="35"/>
      <c r="LW338" s="35"/>
      <c r="LX338" s="35"/>
      <c r="LY338" s="35"/>
      <c r="LZ338" s="35"/>
      <c r="MA338" s="35"/>
      <c r="MB338" s="35"/>
      <c r="MC338" s="35"/>
      <c r="MD338" s="35"/>
      <c r="ME338" s="35"/>
      <c r="MF338" s="35"/>
      <c r="MG338" s="35"/>
      <c r="MH338" s="35"/>
      <c r="MI338" s="35"/>
      <c r="MJ338" s="35"/>
      <c r="MK338" s="35"/>
      <c r="ML338" s="35"/>
      <c r="MM338" s="35"/>
      <c r="MN338" s="35"/>
      <c r="MO338" s="35"/>
      <c r="MP338" s="35"/>
      <c r="MQ338" s="35"/>
      <c r="MR338" s="35"/>
      <c r="MS338" s="35"/>
      <c r="MT338" s="35"/>
      <c r="MU338" s="35"/>
      <c r="MV338" s="35"/>
      <c r="MW338" s="35"/>
      <c r="MX338" s="35"/>
      <c r="MY338" s="35"/>
      <c r="MZ338" s="35"/>
      <c r="NA338" s="35"/>
      <c r="NB338" s="35"/>
      <c r="NC338" s="35"/>
      <c r="ND338" s="35"/>
      <c r="NE338" s="35"/>
      <c r="NF338" s="35"/>
      <c r="NG338" s="35"/>
      <c r="NH338" s="35"/>
      <c r="NI338" s="35"/>
      <c r="NJ338" s="35"/>
      <c r="NK338" s="35"/>
      <c r="NL338" s="35"/>
      <c r="NM338" s="35"/>
      <c r="NN338" s="35"/>
      <c r="NO338" s="35"/>
      <c r="NP338" s="35"/>
      <c r="NQ338" s="35"/>
      <c r="NR338" s="35"/>
      <c r="NS338" s="35"/>
      <c r="NT338" s="35"/>
      <c r="NU338" s="35"/>
      <c r="NV338" s="35"/>
      <c r="NW338" s="35"/>
      <c r="NX338" s="35"/>
      <c r="NY338" s="35"/>
      <c r="NZ338" s="35"/>
      <c r="OA338" s="35"/>
      <c r="OB338" s="35"/>
      <c r="OC338" s="35"/>
      <c r="OD338" s="35"/>
      <c r="OE338" s="35"/>
      <c r="OF338" s="35"/>
      <c r="OG338" s="35"/>
      <c r="OH338" s="35"/>
      <c r="OI338" s="35"/>
      <c r="OJ338" s="35"/>
      <c r="OK338" s="35"/>
      <c r="OL338" s="35"/>
      <c r="OM338" s="35"/>
      <c r="ON338" s="35"/>
      <c r="OO338" s="35"/>
      <c r="OP338" s="35"/>
      <c r="OQ338" s="35"/>
      <c r="OR338" s="35"/>
      <c r="OS338" s="35"/>
      <c r="OT338" s="35"/>
      <c r="OU338" s="35"/>
      <c r="OV338" s="35"/>
      <c r="OW338" s="35"/>
      <c r="OX338" s="35"/>
      <c r="OY338" s="35"/>
      <c r="OZ338" s="35"/>
      <c r="PA338" s="35"/>
      <c r="PB338" s="35"/>
      <c r="PC338" s="35"/>
      <c r="PD338" s="35"/>
      <c r="PE338" s="35"/>
      <c r="PF338" s="35"/>
      <c r="PG338" s="35"/>
      <c r="PH338" s="35"/>
      <c r="PI338" s="35"/>
      <c r="PJ338" s="35"/>
      <c r="PK338" s="35"/>
      <c r="PL338" s="35"/>
      <c r="PM338" s="35"/>
      <c r="PN338" s="35"/>
      <c r="PO338" s="35"/>
      <c r="PP338" s="35"/>
      <c r="PQ338" s="35"/>
      <c r="PR338" s="35"/>
      <c r="PS338" s="35"/>
      <c r="PT338" s="35"/>
      <c r="PU338" s="35"/>
      <c r="PV338" s="35"/>
      <c r="PW338" s="35"/>
      <c r="PX338" s="35"/>
      <c r="PY338" s="35"/>
      <c r="PZ338" s="35"/>
      <c r="QA338" s="35"/>
      <c r="QB338" s="35"/>
      <c r="QC338" s="35"/>
      <c r="QD338" s="35"/>
      <c r="QE338" s="35"/>
      <c r="QF338" s="35"/>
      <c r="QG338" s="35"/>
      <c r="QH338" s="35"/>
      <c r="QI338" s="35"/>
      <c r="QJ338" s="35"/>
      <c r="QK338" s="35"/>
      <c r="QL338" s="35"/>
      <c r="QM338" s="35"/>
      <c r="QN338" s="35"/>
      <c r="QO338" s="35"/>
      <c r="QP338" s="35"/>
      <c r="QQ338" s="35"/>
      <c r="QR338" s="35"/>
      <c r="QS338" s="35"/>
      <c r="QT338" s="35"/>
      <c r="QU338" s="35"/>
      <c r="QV338" s="35"/>
      <c r="QW338" s="35"/>
      <c r="QX338" s="35"/>
      <c r="QY338" s="35"/>
      <c r="QZ338" s="35"/>
      <c r="RA338" s="35"/>
      <c r="RB338" s="35"/>
      <c r="RC338" s="35"/>
      <c r="RD338" s="35"/>
      <c r="RE338" s="35"/>
      <c r="RF338" s="35"/>
      <c r="RG338" s="35"/>
      <c r="RH338" s="35"/>
      <c r="RI338" s="35"/>
      <c r="RJ338" s="35"/>
      <c r="RK338" s="35"/>
      <c r="RL338" s="35"/>
      <c r="RM338" s="35"/>
      <c r="RN338" s="35"/>
      <c r="RO338" s="35"/>
      <c r="RP338" s="35"/>
      <c r="RQ338" s="35"/>
      <c r="RR338" s="35"/>
      <c r="RS338" s="35"/>
      <c r="RT338" s="35"/>
      <c r="RU338" s="35"/>
      <c r="RV338" s="35"/>
      <c r="RW338" s="35"/>
      <c r="RX338" s="35"/>
      <c r="RY338" s="35"/>
      <c r="RZ338" s="35"/>
      <c r="SA338" s="35"/>
      <c r="SB338" s="35"/>
      <c r="SC338" s="35"/>
      <c r="SD338" s="35"/>
      <c r="SE338" s="35"/>
      <c r="SF338" s="35"/>
      <c r="SG338" s="35"/>
      <c r="SH338" s="35"/>
      <c r="SI338" s="35"/>
      <c r="SJ338" s="35"/>
      <c r="SK338" s="35"/>
      <c r="SL338" s="35"/>
      <c r="SM338" s="35"/>
      <c r="SN338" s="35"/>
      <c r="SO338" s="35"/>
      <c r="SP338" s="35"/>
      <c r="SQ338" s="35"/>
      <c r="SR338" s="35"/>
      <c r="SS338" s="35"/>
      <c r="ST338" s="35"/>
      <c r="SU338" s="35"/>
      <c r="SV338" s="35"/>
      <c r="SW338" s="35"/>
      <c r="SX338" s="35"/>
      <c r="SY338" s="35"/>
      <c r="SZ338" s="35"/>
      <c r="TA338" s="35"/>
      <c r="TB338" s="35"/>
      <c r="TC338" s="35"/>
      <c r="TD338" s="35"/>
      <c r="TE338" s="35"/>
      <c r="TF338" s="35"/>
      <c r="TG338" s="35"/>
      <c r="TH338" s="35"/>
      <c r="TI338" s="35"/>
      <c r="TJ338" s="35"/>
      <c r="TK338" s="35"/>
      <c r="TL338" s="35"/>
      <c r="TM338" s="35"/>
      <c r="TN338" s="35"/>
      <c r="TO338" s="35"/>
      <c r="TP338" s="35"/>
      <c r="TQ338" s="35"/>
      <c r="TR338" s="35"/>
      <c r="TS338" s="35"/>
      <c r="TT338" s="35"/>
      <c r="TU338" s="35"/>
      <c r="TV338" s="35"/>
      <c r="TW338" s="35"/>
      <c r="TX338" s="35"/>
      <c r="TY338" s="35"/>
      <c r="TZ338" s="35"/>
      <c r="UA338" s="35"/>
      <c r="UB338" s="35"/>
      <c r="UC338" s="35"/>
      <c r="UD338" s="35"/>
      <c r="UE338" s="35"/>
      <c r="UF338" s="35"/>
      <c r="UG338" s="35"/>
      <c r="UH338" s="35"/>
      <c r="UI338" s="35"/>
      <c r="UJ338" s="35"/>
      <c r="UK338" s="35"/>
      <c r="UL338" s="35"/>
      <c r="UM338" s="35"/>
      <c r="UN338" s="35"/>
      <c r="UO338" s="35"/>
      <c r="UP338" s="35"/>
      <c r="UQ338" s="35"/>
      <c r="UR338" s="35"/>
      <c r="US338" s="35"/>
      <c r="UT338" s="35"/>
      <c r="UU338" s="35"/>
      <c r="UV338" s="35"/>
      <c r="UW338" s="35"/>
      <c r="UX338" s="35"/>
      <c r="UY338" s="35"/>
      <c r="UZ338" s="35"/>
      <c r="VA338" s="35"/>
      <c r="VB338" s="35"/>
      <c r="VC338" s="35"/>
      <c r="VD338" s="35"/>
      <c r="VE338" s="35"/>
      <c r="VF338" s="35"/>
      <c r="VG338" s="35"/>
      <c r="VH338" s="35"/>
      <c r="VI338" s="35"/>
      <c r="VJ338" s="35"/>
      <c r="VK338" s="35"/>
      <c r="VL338" s="35"/>
      <c r="VM338" s="35"/>
      <c r="VN338" s="35"/>
      <c r="VO338" s="35"/>
      <c r="VP338" s="35"/>
      <c r="VQ338" s="35"/>
      <c r="VR338" s="35"/>
      <c r="VS338" s="35"/>
      <c r="VT338" s="35"/>
      <c r="VU338" s="35"/>
      <c r="VV338" s="35"/>
      <c r="VW338" s="35"/>
      <c r="VX338" s="35"/>
      <c r="VY338" s="35"/>
      <c r="VZ338" s="35"/>
      <c r="WA338" s="35"/>
      <c r="WB338" s="35"/>
      <c r="WC338" s="35"/>
      <c r="WD338" s="35"/>
      <c r="WE338" s="35"/>
      <c r="WF338" s="35"/>
      <c r="WG338" s="35"/>
      <c r="WH338" s="35"/>
      <c r="WI338" s="35"/>
      <c r="WJ338" s="35"/>
      <c r="WK338" s="35"/>
      <c r="WL338" s="35"/>
      <c r="WM338" s="35"/>
      <c r="WN338" s="35"/>
      <c r="WO338" s="35"/>
      <c r="WP338" s="35"/>
      <c r="WQ338" s="35"/>
      <c r="WR338" s="35"/>
      <c r="WS338" s="35"/>
      <c r="WT338" s="35"/>
      <c r="WU338" s="35"/>
      <c r="WV338" s="35"/>
      <c r="WW338" s="35"/>
      <c r="WX338" s="35"/>
      <c r="WY338" s="35"/>
      <c r="WZ338" s="35"/>
      <c r="XA338" s="35"/>
      <c r="XB338" s="35"/>
      <c r="XC338" s="35"/>
      <c r="XD338" s="35"/>
      <c r="XE338" s="35"/>
      <c r="XF338" s="35"/>
      <c r="XG338" s="35"/>
      <c r="XH338" s="35"/>
      <c r="XI338" s="35"/>
      <c r="XJ338" s="35"/>
      <c r="XK338" s="35"/>
      <c r="XL338" s="35"/>
      <c r="XM338" s="35"/>
      <c r="XN338" s="35"/>
      <c r="XO338" s="35"/>
      <c r="XP338" s="35"/>
      <c r="XQ338" s="35"/>
      <c r="XR338" s="35"/>
      <c r="XS338" s="35"/>
      <c r="XT338" s="35"/>
      <c r="XU338" s="35"/>
      <c r="XV338" s="35"/>
      <c r="XW338" s="35"/>
      <c r="XX338" s="35"/>
      <c r="XY338" s="35"/>
      <c r="XZ338" s="35"/>
      <c r="YA338" s="35"/>
      <c r="YB338" s="35"/>
      <c r="YC338" s="35"/>
      <c r="YD338" s="35"/>
      <c r="YE338" s="35"/>
      <c r="YF338" s="35"/>
      <c r="YG338" s="35"/>
      <c r="YH338" s="35"/>
      <c r="YI338" s="35"/>
      <c r="YJ338" s="35"/>
      <c r="YK338" s="35"/>
      <c r="YL338" s="35"/>
      <c r="YM338" s="35"/>
      <c r="YN338" s="35"/>
      <c r="YO338" s="35"/>
      <c r="YP338" s="35"/>
      <c r="YQ338" s="35"/>
      <c r="YR338" s="35"/>
      <c r="YS338" s="35"/>
      <c r="YT338" s="35"/>
      <c r="YU338" s="35"/>
      <c r="YV338" s="35"/>
      <c r="YW338" s="35"/>
      <c r="YX338" s="35"/>
      <c r="YY338" s="35"/>
      <c r="YZ338" s="35"/>
      <c r="ZA338" s="35"/>
      <c r="ZB338" s="35"/>
      <c r="ZC338" s="35"/>
      <c r="ZD338" s="35"/>
      <c r="ZE338" s="35"/>
      <c r="ZF338" s="35"/>
      <c r="ZG338" s="35"/>
      <c r="ZH338" s="35"/>
      <c r="ZI338" s="35"/>
      <c r="ZJ338" s="35"/>
      <c r="ZK338" s="35"/>
      <c r="ZL338" s="35"/>
      <c r="ZM338" s="35"/>
      <c r="ZN338" s="35"/>
      <c r="ZO338" s="35"/>
      <c r="ZP338" s="35"/>
      <c r="ZQ338" s="35"/>
      <c r="ZR338" s="35"/>
      <c r="ZS338" s="35"/>
      <c r="ZT338" s="35"/>
      <c r="ZU338" s="35"/>
      <c r="ZV338" s="35"/>
      <c r="ZW338" s="35"/>
      <c r="ZX338" s="35"/>
      <c r="ZY338" s="35"/>
      <c r="ZZ338" s="35"/>
      <c r="AAA338" s="35"/>
      <c r="AAB338" s="35"/>
      <c r="AAC338" s="35"/>
      <c r="AAD338" s="35"/>
      <c r="AAE338" s="35"/>
      <c r="AAF338" s="35"/>
      <c r="AAG338" s="35"/>
      <c r="AAH338" s="35"/>
      <c r="AAI338" s="35"/>
      <c r="AAJ338" s="35"/>
      <c r="AAK338" s="35"/>
      <c r="AAL338" s="35"/>
      <c r="AAM338" s="35"/>
      <c r="AAN338" s="35"/>
      <c r="AAO338" s="35"/>
      <c r="AAP338" s="35"/>
      <c r="AAQ338" s="35"/>
      <c r="AAR338" s="35"/>
      <c r="AAS338" s="35"/>
      <c r="AAT338" s="35"/>
      <c r="AAU338" s="35"/>
      <c r="AAV338" s="35"/>
      <c r="AAW338" s="35"/>
      <c r="AAX338" s="35"/>
      <c r="AAY338" s="35"/>
      <c r="AAZ338" s="35"/>
      <c r="ABA338" s="35"/>
      <c r="ABB338" s="35"/>
      <c r="ABC338" s="35"/>
      <c r="ABD338" s="35"/>
      <c r="ABE338" s="35"/>
      <c r="ABF338" s="35"/>
      <c r="ABG338" s="35"/>
      <c r="ABH338" s="35"/>
      <c r="ABI338" s="35"/>
      <c r="ABJ338" s="35"/>
      <c r="ABK338" s="35"/>
      <c r="ABL338" s="35"/>
      <c r="ABM338" s="35"/>
      <c r="ABN338" s="35"/>
      <c r="ABO338" s="35"/>
      <c r="ABP338" s="35"/>
      <c r="ABQ338" s="35"/>
      <c r="ABR338" s="35"/>
      <c r="ABS338" s="35"/>
      <c r="ABT338" s="35"/>
      <c r="ABU338" s="35"/>
      <c r="ABV338" s="35"/>
      <c r="ABW338" s="35"/>
      <c r="ABX338" s="35"/>
      <c r="ABY338" s="35"/>
      <c r="ABZ338" s="35"/>
      <c r="ACA338" s="35"/>
      <c r="ACB338" s="35"/>
      <c r="ACC338" s="35"/>
      <c r="ACD338" s="35"/>
      <c r="ACE338" s="35"/>
      <c r="ACF338" s="35"/>
      <c r="ACG338" s="35"/>
      <c r="ACH338" s="35"/>
      <c r="ACI338" s="35"/>
      <c r="ACJ338" s="35"/>
      <c r="ACK338" s="35"/>
      <c r="ACL338" s="35"/>
      <c r="ACM338" s="35"/>
      <c r="ACN338" s="35"/>
      <c r="ACO338" s="35"/>
      <c r="ACP338" s="35"/>
      <c r="ACQ338" s="35"/>
      <c r="ACR338" s="35"/>
      <c r="ACS338" s="35"/>
      <c r="ACT338" s="35"/>
      <c r="ACU338" s="35"/>
      <c r="ACV338" s="35"/>
      <c r="ACW338" s="35"/>
      <c r="ACX338" s="35"/>
      <c r="ACY338" s="35"/>
      <c r="ACZ338" s="35"/>
      <c r="ADA338" s="35"/>
      <c r="ADB338" s="35"/>
      <c r="ADC338" s="35"/>
      <c r="ADD338" s="35"/>
      <c r="ADE338" s="35"/>
      <c r="ADF338" s="35"/>
      <c r="ADG338" s="35"/>
      <c r="ADH338" s="35"/>
      <c r="ADI338" s="35"/>
      <c r="ADJ338" s="35"/>
      <c r="ADK338" s="35"/>
      <c r="ADL338" s="35"/>
      <c r="ADM338" s="35"/>
      <c r="ADN338" s="35"/>
      <c r="ADO338" s="35"/>
      <c r="ADP338" s="35"/>
      <c r="ADQ338" s="35"/>
      <c r="ADR338" s="35"/>
      <c r="ADS338" s="35"/>
      <c r="ADT338" s="35"/>
      <c r="ADU338" s="35"/>
      <c r="ADV338" s="35"/>
      <c r="ADW338" s="35"/>
      <c r="ADX338" s="35"/>
      <c r="ADY338" s="35"/>
      <c r="ADZ338" s="35"/>
      <c r="AEA338" s="35"/>
      <c r="AEB338" s="35"/>
      <c r="AEC338" s="35"/>
      <c r="AED338" s="35"/>
      <c r="AEE338" s="35"/>
      <c r="AEF338" s="35"/>
      <c r="AEG338" s="35"/>
      <c r="AEH338" s="35"/>
      <c r="AEI338" s="35"/>
      <c r="AEJ338" s="35"/>
      <c r="AEK338" s="35"/>
      <c r="AEL338" s="35"/>
      <c r="AEM338" s="35"/>
      <c r="AEN338" s="35"/>
      <c r="AEO338" s="35"/>
      <c r="AEP338" s="35"/>
      <c r="AEQ338" s="35"/>
      <c r="AER338" s="35"/>
      <c r="AES338" s="35"/>
      <c r="AET338" s="35"/>
      <c r="AEU338" s="35"/>
      <c r="AEV338" s="35"/>
      <c r="AEW338" s="35"/>
      <c r="AEX338" s="35"/>
      <c r="AEY338" s="35"/>
      <c r="AEZ338" s="35"/>
      <c r="AFA338" s="35"/>
      <c r="AFB338" s="35"/>
      <c r="AFC338" s="35"/>
      <c r="AFD338" s="35"/>
      <c r="AFE338" s="35"/>
      <c r="AFF338" s="35"/>
      <c r="AFG338" s="35"/>
      <c r="AFH338" s="35"/>
      <c r="AFI338" s="35"/>
      <c r="AFJ338" s="35"/>
      <c r="AFK338" s="35"/>
      <c r="AFL338" s="35"/>
      <c r="AFM338" s="35"/>
      <c r="AFN338" s="35"/>
      <c r="AFO338" s="35"/>
      <c r="AFP338" s="35"/>
      <c r="AFQ338" s="35"/>
      <c r="AFR338" s="35"/>
      <c r="AFS338" s="35"/>
      <c r="AFT338" s="35"/>
      <c r="AFU338" s="35"/>
      <c r="AFV338" s="35"/>
      <c r="AFW338" s="35"/>
      <c r="AFX338" s="35"/>
      <c r="AFY338" s="35"/>
      <c r="AFZ338" s="35"/>
      <c r="AGA338" s="35"/>
      <c r="AGB338" s="35"/>
      <c r="AGC338" s="35"/>
      <c r="AGD338" s="35"/>
      <c r="AGE338" s="35"/>
      <c r="AGF338" s="35"/>
      <c r="AGG338" s="35"/>
      <c r="AGH338" s="35"/>
      <c r="AGI338" s="35"/>
      <c r="AGJ338" s="35"/>
      <c r="AGK338" s="35"/>
      <c r="AGL338" s="35"/>
      <c r="AGM338" s="35"/>
      <c r="AGN338" s="35"/>
      <c r="AGO338" s="35"/>
      <c r="AGP338" s="35"/>
      <c r="AGQ338" s="35"/>
      <c r="AGR338" s="35"/>
      <c r="AGS338" s="35"/>
      <c r="AGT338" s="35"/>
      <c r="AGU338" s="35"/>
      <c r="AGV338" s="35"/>
      <c r="AGW338" s="35"/>
      <c r="AGX338" s="35"/>
      <c r="AGY338" s="35"/>
      <c r="AGZ338" s="35"/>
      <c r="AHA338" s="35"/>
      <c r="AHB338" s="35"/>
      <c r="AHC338" s="35"/>
      <c r="AHD338" s="35"/>
      <c r="AHE338" s="35"/>
      <c r="AHF338" s="35"/>
      <c r="AHG338" s="35"/>
      <c r="AHH338" s="35"/>
      <c r="AHI338" s="35"/>
      <c r="AHJ338" s="35"/>
      <c r="AHK338" s="35"/>
      <c r="AHL338" s="35"/>
      <c r="AHM338" s="35"/>
      <c r="AHN338" s="35"/>
      <c r="AHO338" s="35"/>
      <c r="AHP338" s="35"/>
      <c r="AHQ338" s="35"/>
      <c r="AHR338" s="35"/>
      <c r="AHS338" s="35"/>
      <c r="AHT338" s="35"/>
      <c r="AHU338" s="35"/>
      <c r="AHV338" s="35"/>
      <c r="AHW338" s="35"/>
      <c r="AHX338" s="35"/>
      <c r="AHY338" s="35"/>
      <c r="AHZ338" s="35"/>
      <c r="AIA338" s="35"/>
      <c r="AIB338" s="35"/>
      <c r="AIC338" s="35"/>
      <c r="AID338" s="35"/>
      <c r="AIE338" s="35"/>
      <c r="AIF338" s="35"/>
      <c r="AIG338" s="35"/>
      <c r="AIH338" s="35"/>
      <c r="AII338" s="35"/>
      <c r="AIJ338" s="35"/>
      <c r="AIK338" s="35"/>
      <c r="AIL338" s="35"/>
      <c r="AIM338" s="35"/>
      <c r="AIN338" s="35"/>
      <c r="AIO338" s="35"/>
      <c r="AIP338" s="35"/>
      <c r="AIQ338" s="35"/>
      <c r="AIR338" s="35"/>
      <c r="AIS338" s="35"/>
      <c r="AIT338" s="35"/>
      <c r="AIU338" s="35"/>
      <c r="AIV338" s="35"/>
      <c r="AIW338" s="35"/>
      <c r="AIX338" s="35"/>
      <c r="AIY338" s="35"/>
      <c r="AIZ338" s="35"/>
      <c r="AJA338" s="35"/>
      <c r="AJB338" s="35"/>
      <c r="AJC338" s="35"/>
      <c r="AJD338" s="35"/>
      <c r="AJE338" s="35"/>
      <c r="AJF338" s="35"/>
      <c r="AJG338" s="35"/>
      <c r="AJH338" s="35"/>
      <c r="AJI338" s="35"/>
      <c r="AJJ338" s="35"/>
      <c r="AJK338" s="35"/>
      <c r="AJL338" s="35"/>
      <c r="AJM338" s="35"/>
      <c r="AJN338" s="35"/>
      <c r="AJO338" s="35"/>
      <c r="AJP338" s="35"/>
      <c r="AJQ338" s="35"/>
      <c r="AJR338" s="35"/>
      <c r="AJS338" s="35"/>
      <c r="AJT338" s="35"/>
      <c r="AJU338" s="35"/>
      <c r="AJV338" s="35"/>
      <c r="AJW338" s="35"/>
      <c r="AJX338" s="35"/>
      <c r="AJY338" s="35"/>
      <c r="AJZ338" s="35"/>
      <c r="AKA338" s="35"/>
      <c r="AKB338" s="35"/>
      <c r="AKC338" s="35"/>
      <c r="AKD338" s="35"/>
      <c r="AKE338" s="35"/>
      <c r="AKF338" s="35"/>
      <c r="AKG338" s="35"/>
      <c r="AKH338" s="35"/>
      <c r="AKI338" s="35"/>
      <c r="AKJ338" s="35"/>
      <c r="AKK338" s="35"/>
      <c r="AKL338" s="35"/>
      <c r="AKM338" s="35"/>
      <c r="AKN338" s="35"/>
      <c r="AKO338" s="35"/>
      <c r="AKP338" s="35"/>
      <c r="AKQ338" s="35"/>
      <c r="AKR338" s="35"/>
      <c r="AKS338" s="35"/>
      <c r="AKT338" s="35"/>
      <c r="AKU338" s="35"/>
      <c r="AKV338" s="35"/>
      <c r="AKW338" s="35"/>
      <c r="AKX338" s="35"/>
      <c r="AKY338" s="35"/>
      <c r="AKZ338" s="35"/>
      <c r="ALA338" s="35"/>
      <c r="ALB338" s="35"/>
      <c r="ALC338" s="35"/>
      <c r="ALD338" s="35"/>
      <c r="ALE338" s="35"/>
      <c r="ALF338" s="35"/>
      <c r="ALG338" s="35"/>
      <c r="ALH338" s="35"/>
      <c r="ALI338" s="35"/>
      <c r="ALJ338" s="35"/>
      <c r="ALK338" s="35"/>
      <c r="ALL338" s="35"/>
      <c r="ALM338" s="35"/>
      <c r="ALN338" s="35"/>
      <c r="ALO338" s="35"/>
      <c r="ALP338" s="35"/>
      <c r="ALQ338" s="35"/>
      <c r="ALR338" s="35"/>
      <c r="ALS338" s="35"/>
      <c r="ALT338" s="35"/>
      <c r="ALU338" s="35"/>
      <c r="ALV338" s="35"/>
      <c r="ALW338" s="35"/>
      <c r="ALX338" s="35"/>
      <c r="ALY338" s="35"/>
      <c r="ALZ338" s="35"/>
      <c r="AMA338" s="35"/>
      <c r="AMB338" s="35"/>
      <c r="AMC338" s="35"/>
      <c r="AMD338" s="35"/>
      <c r="AME338" s="35"/>
      <c r="AMF338" s="35"/>
      <c r="AMG338" s="35"/>
      <c r="AMH338" s="35"/>
      <c r="AMI338" s="35"/>
      <c r="AMJ338" s="35"/>
      <c r="AMK338" s="35"/>
      <c r="AML338" s="35"/>
      <c r="AMM338" s="35"/>
      <c r="AMN338" s="35"/>
      <c r="AMO338" s="35"/>
      <c r="AMP338" s="35"/>
      <c r="AMQ338" s="35"/>
      <c r="AMR338" s="35"/>
      <c r="AMS338" s="35"/>
      <c r="AMT338" s="35"/>
      <c r="AMU338" s="35"/>
      <c r="AMV338" s="35"/>
      <c r="AMW338" s="35"/>
      <c r="AMX338" s="35"/>
      <c r="AMY338" s="35"/>
      <c r="AMZ338" s="35"/>
      <c r="ANA338" s="35"/>
      <c r="ANB338" s="35"/>
      <c r="ANC338" s="35"/>
      <c r="AND338" s="35"/>
      <c r="ANE338" s="35"/>
      <c r="ANF338" s="35"/>
      <c r="ANG338" s="35"/>
      <c r="ANH338" s="35"/>
      <c r="ANI338" s="35"/>
      <c r="ANJ338" s="35"/>
      <c r="ANK338" s="35"/>
      <c r="ANL338" s="35"/>
      <c r="ANM338" s="35"/>
      <c r="ANN338" s="35"/>
      <c r="ANO338" s="35"/>
      <c r="ANP338" s="35"/>
      <c r="ANQ338" s="35"/>
      <c r="ANR338" s="35"/>
      <c r="ANS338" s="35"/>
      <c r="ANT338" s="35"/>
      <c r="ANU338" s="35"/>
      <c r="ANV338" s="35"/>
      <c r="ANW338" s="35"/>
      <c r="ANX338" s="35"/>
      <c r="ANY338" s="35"/>
      <c r="ANZ338" s="35"/>
      <c r="AOA338" s="35"/>
      <c r="AOB338" s="35"/>
      <c r="AOC338" s="35"/>
      <c r="AOD338" s="35"/>
      <c r="AOE338" s="35"/>
      <c r="AOF338" s="35"/>
      <c r="AOG338" s="35"/>
      <c r="AOH338" s="35"/>
      <c r="AOI338" s="35"/>
      <c r="AOJ338" s="35"/>
      <c r="AOK338" s="35"/>
      <c r="AOL338" s="35"/>
      <c r="AOM338" s="35"/>
      <c r="AON338" s="35"/>
      <c r="AOO338" s="35"/>
      <c r="AOP338" s="35"/>
      <c r="AOQ338" s="35"/>
      <c r="AOR338" s="35"/>
      <c r="AOS338" s="35"/>
      <c r="AOT338" s="35"/>
      <c r="AOU338" s="35"/>
      <c r="AOV338" s="35"/>
      <c r="AOW338" s="35"/>
      <c r="AOX338" s="35"/>
      <c r="AOY338" s="35"/>
      <c r="AOZ338" s="35"/>
      <c r="APA338" s="35"/>
      <c r="APB338" s="35"/>
      <c r="APC338" s="35"/>
      <c r="APD338" s="35"/>
      <c r="APE338" s="35"/>
      <c r="APF338" s="35"/>
      <c r="APG338" s="35"/>
      <c r="APH338" s="35"/>
      <c r="API338" s="35"/>
      <c r="APJ338" s="35"/>
      <c r="APK338" s="35"/>
      <c r="APL338" s="35"/>
      <c r="APM338" s="35"/>
      <c r="APN338" s="35"/>
      <c r="APO338" s="35"/>
      <c r="APP338" s="35"/>
      <c r="APQ338" s="35"/>
      <c r="APR338" s="35"/>
      <c r="APS338" s="35"/>
      <c r="APT338" s="35"/>
      <c r="APU338" s="35"/>
      <c r="APV338" s="35"/>
      <c r="APW338" s="35"/>
      <c r="APX338" s="35"/>
      <c r="APY338" s="35"/>
      <c r="APZ338" s="35"/>
      <c r="AQA338" s="35"/>
      <c r="AQB338" s="35"/>
      <c r="AQC338" s="35"/>
      <c r="AQD338" s="35"/>
      <c r="AQE338" s="35"/>
      <c r="AQF338" s="35"/>
      <c r="AQG338" s="35"/>
      <c r="AQH338" s="35"/>
      <c r="AQI338" s="35"/>
      <c r="AQJ338" s="35"/>
      <c r="AQK338" s="35"/>
      <c r="AQL338" s="35"/>
      <c r="AQM338" s="35"/>
      <c r="AQN338" s="35"/>
      <c r="AQO338" s="35"/>
      <c r="AQP338" s="35"/>
      <c r="AQQ338" s="35"/>
      <c r="AQR338" s="35"/>
      <c r="AQS338" s="35"/>
      <c r="AQT338" s="35"/>
      <c r="AQU338" s="35"/>
      <c r="AQV338" s="35"/>
      <c r="AQW338" s="35"/>
      <c r="AQX338" s="35"/>
      <c r="AQY338" s="35"/>
      <c r="AQZ338" s="35"/>
      <c r="ARA338" s="35"/>
      <c r="ARB338" s="35"/>
      <c r="ARC338" s="35"/>
      <c r="ARD338" s="35"/>
      <c r="ARE338" s="35"/>
      <c r="ARF338" s="35"/>
      <c r="ARG338" s="35"/>
      <c r="ARH338" s="35"/>
      <c r="ARI338" s="35"/>
      <c r="ARJ338" s="35"/>
      <c r="ARK338" s="35"/>
      <c r="ARL338" s="35"/>
      <c r="ARM338" s="35"/>
      <c r="ARN338" s="35"/>
      <c r="ARO338" s="35"/>
      <c r="ARP338" s="35"/>
      <c r="ARQ338" s="35"/>
      <c r="ARR338" s="35"/>
      <c r="ARS338" s="35"/>
      <c r="ART338" s="35"/>
      <c r="ARU338" s="35"/>
      <c r="ARV338" s="35"/>
      <c r="ARW338" s="35"/>
      <c r="ARX338" s="35"/>
      <c r="ARY338" s="35"/>
      <c r="ARZ338" s="35"/>
      <c r="ASA338" s="35"/>
      <c r="ASB338" s="35"/>
      <c r="ASC338" s="35"/>
      <c r="ASD338" s="35"/>
      <c r="ASE338" s="35"/>
      <c r="ASF338" s="35"/>
      <c r="ASG338" s="35"/>
      <c r="ASH338" s="35"/>
      <c r="ASI338" s="35"/>
      <c r="ASJ338" s="35"/>
      <c r="ASK338" s="35"/>
      <c r="ASL338" s="35"/>
      <c r="ASM338" s="35"/>
      <c r="ASN338" s="35"/>
      <c r="ASO338" s="35"/>
      <c r="ASP338" s="35"/>
      <c r="ASQ338" s="35"/>
      <c r="ASR338" s="35"/>
      <c r="ASS338" s="35"/>
      <c r="AST338" s="35"/>
      <c r="ASU338" s="35"/>
      <c r="ASV338" s="35"/>
      <c r="ASW338" s="35"/>
      <c r="ASX338" s="35"/>
      <c r="ASY338" s="35"/>
      <c r="ASZ338" s="35"/>
      <c r="ATA338" s="35"/>
      <c r="ATB338" s="35"/>
      <c r="ATC338" s="35"/>
      <c r="ATD338" s="35"/>
      <c r="ATE338" s="35"/>
      <c r="ATF338" s="35"/>
      <c r="ATG338" s="35"/>
      <c r="ATH338" s="35"/>
      <c r="ATI338" s="35"/>
      <c r="ATJ338" s="35"/>
      <c r="ATK338" s="35"/>
      <c r="ATL338" s="35"/>
      <c r="ATM338" s="35"/>
      <c r="ATN338" s="35"/>
      <c r="ATO338" s="35"/>
      <c r="ATP338" s="35"/>
      <c r="ATQ338" s="35"/>
      <c r="ATR338" s="35"/>
      <c r="ATS338" s="35"/>
      <c r="ATT338" s="35"/>
      <c r="ATU338" s="35"/>
      <c r="ATV338" s="35"/>
      <c r="ATW338" s="35"/>
      <c r="ATX338" s="35"/>
      <c r="ATY338" s="35"/>
      <c r="ATZ338" s="35"/>
      <c r="AUA338" s="35"/>
      <c r="AUB338" s="35"/>
      <c r="AUC338" s="35"/>
      <c r="AUD338" s="35"/>
      <c r="AUE338" s="35"/>
      <c r="AUF338" s="35"/>
      <c r="AUG338" s="35"/>
      <c r="AUH338" s="35"/>
      <c r="AUI338" s="35"/>
      <c r="AUJ338" s="35"/>
      <c r="AUK338" s="35"/>
      <c r="AUL338" s="35"/>
      <c r="AUM338" s="35"/>
      <c r="AUN338" s="35"/>
      <c r="AUO338" s="35"/>
      <c r="AUP338" s="35"/>
      <c r="AUQ338" s="35"/>
      <c r="AUR338" s="35"/>
      <c r="AUS338" s="35"/>
      <c r="AUT338" s="35"/>
      <c r="AUU338" s="35"/>
      <c r="AUV338" s="35"/>
      <c r="AUW338" s="35"/>
      <c r="AUX338" s="35"/>
      <c r="AUY338" s="35"/>
      <c r="AUZ338" s="35"/>
      <c r="AVA338" s="35"/>
      <c r="AVB338" s="35"/>
      <c r="AVC338" s="35"/>
      <c r="AVD338" s="35"/>
      <c r="AVE338" s="35"/>
      <c r="AVF338" s="35"/>
      <c r="AVG338" s="35"/>
      <c r="AVH338" s="35"/>
      <c r="AVI338" s="35"/>
      <c r="AVJ338" s="35"/>
      <c r="AVK338" s="35"/>
      <c r="AVL338" s="35"/>
      <c r="AVM338" s="35"/>
      <c r="AVN338" s="35"/>
      <c r="AVO338" s="35"/>
      <c r="AVP338" s="35"/>
      <c r="AVQ338" s="35"/>
      <c r="AVR338" s="35"/>
      <c r="AVS338" s="35"/>
      <c r="AVT338" s="35"/>
      <c r="AVU338" s="35"/>
      <c r="AVV338" s="35"/>
      <c r="AVW338" s="35"/>
      <c r="AVX338" s="35"/>
      <c r="AVY338" s="35"/>
      <c r="AVZ338" s="35"/>
      <c r="AWA338" s="35"/>
      <c r="AWB338" s="35"/>
      <c r="AWC338" s="35"/>
      <c r="AWD338" s="35"/>
      <c r="AWE338" s="35"/>
      <c r="AWF338" s="35"/>
      <c r="AWG338" s="35"/>
      <c r="AWH338" s="35"/>
      <c r="AWI338" s="35"/>
      <c r="AWJ338" s="35"/>
      <c r="AWK338" s="35"/>
      <c r="AWL338" s="35"/>
      <c r="AWM338" s="35"/>
      <c r="AWN338" s="35"/>
      <c r="AWO338" s="35"/>
      <c r="AWP338" s="35"/>
      <c r="AWQ338" s="35"/>
      <c r="AWR338" s="35"/>
      <c r="AWS338" s="35"/>
      <c r="AWT338" s="35"/>
      <c r="AWU338" s="35"/>
      <c r="AWV338" s="35"/>
      <c r="AWW338" s="35"/>
      <c r="AWX338" s="35"/>
      <c r="AWY338" s="35"/>
      <c r="AWZ338" s="35"/>
      <c r="AXA338" s="35"/>
      <c r="AXB338" s="35"/>
      <c r="AXC338" s="35"/>
      <c r="AXD338" s="35"/>
      <c r="AXE338" s="35"/>
      <c r="AXF338" s="35"/>
      <c r="AXG338" s="35"/>
      <c r="AXH338" s="35"/>
      <c r="AXI338" s="35"/>
      <c r="AXJ338" s="35"/>
      <c r="AXK338" s="35"/>
      <c r="AXL338" s="35"/>
      <c r="AXM338" s="35"/>
      <c r="AXN338" s="35"/>
      <c r="AXO338" s="35"/>
      <c r="AXP338" s="35"/>
      <c r="AXQ338" s="35"/>
      <c r="AXR338" s="35"/>
      <c r="AXS338" s="35"/>
      <c r="AXT338" s="35"/>
      <c r="AXU338" s="35"/>
      <c r="AXV338" s="35"/>
      <c r="AXW338" s="35"/>
      <c r="AXX338" s="35"/>
      <c r="AXY338" s="35"/>
      <c r="AXZ338" s="35"/>
      <c r="AYA338" s="35"/>
      <c r="AYB338" s="35"/>
      <c r="AYC338" s="35"/>
      <c r="AYD338" s="35"/>
      <c r="AYE338" s="35"/>
      <c r="AYF338" s="35"/>
      <c r="AYG338" s="35"/>
      <c r="AYH338" s="35"/>
      <c r="AYI338" s="35"/>
      <c r="AYJ338" s="35"/>
      <c r="AYK338" s="35"/>
      <c r="AYL338" s="35"/>
      <c r="AYM338" s="35"/>
      <c r="AYN338" s="35"/>
      <c r="AYO338" s="35"/>
      <c r="AYP338" s="35"/>
      <c r="AYQ338" s="35"/>
      <c r="AYR338" s="35"/>
      <c r="AYS338" s="35"/>
      <c r="AYT338" s="35"/>
      <c r="AYU338" s="35"/>
      <c r="AYV338" s="35"/>
      <c r="AYW338" s="35"/>
      <c r="AYX338" s="35"/>
      <c r="AYY338" s="35"/>
      <c r="AYZ338" s="35"/>
      <c r="AZA338" s="35"/>
      <c r="AZB338" s="35"/>
      <c r="AZC338" s="35"/>
      <c r="AZD338" s="35"/>
      <c r="AZE338" s="35"/>
      <c r="AZF338" s="35"/>
      <c r="AZG338" s="35"/>
      <c r="AZH338" s="35"/>
      <c r="AZI338" s="35"/>
      <c r="AZJ338" s="35"/>
      <c r="AZK338" s="35"/>
      <c r="AZL338" s="35"/>
      <c r="AZM338" s="35"/>
      <c r="AZN338" s="35"/>
      <c r="AZO338" s="35"/>
      <c r="AZP338" s="35"/>
      <c r="AZQ338" s="35"/>
      <c r="AZR338" s="35"/>
      <c r="AZS338" s="35"/>
      <c r="AZT338" s="35"/>
      <c r="AZU338" s="35"/>
      <c r="AZV338" s="35"/>
      <c r="AZW338" s="35"/>
      <c r="AZX338" s="35"/>
      <c r="AZY338" s="35"/>
      <c r="AZZ338" s="35"/>
      <c r="BAA338" s="35"/>
      <c r="BAB338" s="35"/>
      <c r="BAC338" s="35"/>
      <c r="BAD338" s="35"/>
      <c r="BAE338" s="35"/>
      <c r="BAF338" s="35"/>
      <c r="BAG338" s="35"/>
      <c r="BAH338" s="35"/>
      <c r="BAI338" s="35"/>
      <c r="BAJ338" s="35"/>
      <c r="BAK338" s="35"/>
      <c r="BAL338" s="35"/>
      <c r="BAM338" s="35"/>
      <c r="BAN338" s="35"/>
      <c r="BAO338" s="35"/>
      <c r="BAP338" s="35"/>
      <c r="BAQ338" s="35"/>
      <c r="BAR338" s="35"/>
      <c r="BAS338" s="35"/>
      <c r="BAT338" s="35"/>
      <c r="BAU338" s="35"/>
      <c r="BAV338" s="35"/>
      <c r="BAW338" s="35"/>
      <c r="BAX338" s="35"/>
      <c r="BAY338" s="35"/>
      <c r="BAZ338" s="35"/>
      <c r="BBA338" s="35"/>
      <c r="BBB338" s="35"/>
      <c r="BBC338" s="35"/>
      <c r="BBD338" s="35"/>
      <c r="BBE338" s="35"/>
      <c r="BBF338" s="35"/>
      <c r="BBG338" s="35"/>
      <c r="BBH338" s="35"/>
      <c r="BBI338" s="35"/>
      <c r="BBJ338" s="35"/>
      <c r="BBK338" s="35"/>
      <c r="BBL338" s="35"/>
      <c r="BBM338" s="35"/>
      <c r="BBN338" s="35"/>
      <c r="BBO338" s="35"/>
      <c r="BBP338" s="35"/>
      <c r="BBQ338" s="35"/>
      <c r="BBR338" s="35"/>
      <c r="BBS338" s="35"/>
      <c r="BBT338" s="35"/>
      <c r="BBU338" s="35"/>
      <c r="BBV338" s="35"/>
      <c r="BBW338" s="35"/>
      <c r="BBX338" s="35"/>
      <c r="BBY338" s="35"/>
      <c r="BBZ338" s="35"/>
      <c r="BCA338" s="35"/>
      <c r="BCB338" s="35"/>
      <c r="BCC338" s="35"/>
      <c r="BCD338" s="35"/>
      <c r="BCE338" s="35"/>
      <c r="BCF338" s="35"/>
      <c r="BCG338" s="35"/>
      <c r="BCH338" s="35"/>
      <c r="BCI338" s="35"/>
      <c r="BCJ338" s="35"/>
      <c r="BCK338" s="35"/>
      <c r="BCL338" s="35"/>
      <c r="BCM338" s="35"/>
      <c r="BCN338" s="35"/>
      <c r="BCO338" s="35"/>
      <c r="BCP338" s="35"/>
      <c r="BCQ338" s="35"/>
      <c r="BCR338" s="35"/>
      <c r="BCS338" s="35"/>
      <c r="BCT338" s="35"/>
      <c r="BCU338" s="35"/>
      <c r="BCV338" s="35"/>
      <c r="BCW338" s="35"/>
      <c r="BCX338" s="35"/>
      <c r="BCY338" s="35"/>
      <c r="BCZ338" s="35"/>
      <c r="BDA338" s="35"/>
      <c r="BDB338" s="35"/>
      <c r="BDC338" s="35"/>
      <c r="BDD338" s="35"/>
      <c r="BDE338" s="35"/>
      <c r="BDF338" s="35"/>
      <c r="BDG338" s="35"/>
      <c r="BDH338" s="35"/>
      <c r="BDI338" s="35"/>
      <c r="BDJ338" s="35"/>
      <c r="BDK338" s="35"/>
      <c r="BDL338" s="35"/>
      <c r="BDM338" s="35"/>
      <c r="BDN338" s="35"/>
      <c r="BDO338" s="35"/>
      <c r="BDP338" s="35"/>
      <c r="BDQ338" s="35"/>
      <c r="BDR338" s="35"/>
      <c r="BDS338" s="35"/>
      <c r="BDT338" s="35"/>
      <c r="BDU338" s="35"/>
      <c r="BDV338" s="35"/>
      <c r="BDW338" s="35"/>
      <c r="BDX338" s="35"/>
      <c r="BDY338" s="35"/>
      <c r="BDZ338" s="35"/>
      <c r="BEA338" s="35"/>
      <c r="BEB338" s="35"/>
      <c r="BEC338" s="35"/>
      <c r="BED338" s="35"/>
      <c r="BEE338" s="35"/>
      <c r="BEF338" s="35"/>
      <c r="BEG338" s="35"/>
      <c r="BEH338" s="35"/>
      <c r="BEI338" s="35"/>
      <c r="BEJ338" s="35"/>
      <c r="BEK338" s="35"/>
      <c r="BEL338" s="35"/>
      <c r="BEM338" s="35"/>
      <c r="BEN338" s="35"/>
      <c r="BEO338" s="35"/>
      <c r="BEP338" s="35"/>
      <c r="BEQ338" s="35"/>
      <c r="BER338" s="35"/>
      <c r="BES338" s="35"/>
      <c r="BET338" s="35"/>
      <c r="BEU338" s="35"/>
      <c r="BEV338" s="35"/>
      <c r="BEW338" s="35"/>
      <c r="BEX338" s="35"/>
      <c r="BEY338" s="35"/>
      <c r="BEZ338" s="35"/>
      <c r="BFA338" s="35"/>
      <c r="BFB338" s="35"/>
      <c r="BFC338" s="35"/>
      <c r="BFD338" s="35"/>
      <c r="BFE338" s="35"/>
      <c r="BFF338" s="35"/>
      <c r="BFG338" s="35"/>
      <c r="BFH338" s="35"/>
      <c r="BFI338" s="35"/>
      <c r="BFJ338" s="35"/>
      <c r="BFK338" s="35"/>
      <c r="BFL338" s="35"/>
      <c r="BFM338" s="35"/>
      <c r="BFN338" s="35"/>
      <c r="BFO338" s="35"/>
      <c r="BFP338" s="35"/>
      <c r="BFQ338" s="35"/>
      <c r="BFR338" s="35"/>
      <c r="BFS338" s="35"/>
      <c r="BFT338" s="35"/>
      <c r="BFU338" s="35"/>
      <c r="BFV338" s="35"/>
      <c r="BFW338" s="35"/>
      <c r="BFX338" s="35"/>
      <c r="BFY338" s="35"/>
      <c r="BFZ338" s="35"/>
      <c r="BGA338" s="35"/>
      <c r="BGB338" s="35"/>
      <c r="BGC338" s="35"/>
      <c r="BGD338" s="35"/>
      <c r="BGE338" s="35"/>
      <c r="BGF338" s="35"/>
      <c r="BGG338" s="35"/>
      <c r="BGH338" s="35"/>
      <c r="BGI338" s="35"/>
      <c r="BGJ338" s="35"/>
      <c r="BGK338" s="35"/>
      <c r="BGL338" s="35"/>
      <c r="BGM338" s="35"/>
      <c r="BGN338" s="35"/>
      <c r="BGO338" s="35"/>
      <c r="BGP338" s="35"/>
      <c r="BGQ338" s="35"/>
      <c r="BGR338" s="35"/>
      <c r="BGS338" s="35"/>
      <c r="BGT338" s="35"/>
      <c r="BGU338" s="35"/>
      <c r="BGV338" s="35"/>
      <c r="BGW338" s="35"/>
      <c r="BGX338" s="35"/>
      <c r="BGY338" s="35"/>
      <c r="BGZ338" s="35"/>
      <c r="BHA338" s="35"/>
      <c r="BHB338" s="35"/>
      <c r="BHC338" s="35"/>
      <c r="BHD338" s="35"/>
      <c r="BHE338" s="35"/>
      <c r="BHF338" s="35"/>
      <c r="BHG338" s="35"/>
      <c r="BHH338" s="35"/>
      <c r="BHI338" s="35"/>
      <c r="BHJ338" s="35"/>
      <c r="BHK338" s="35"/>
      <c r="BHL338" s="35"/>
      <c r="BHM338" s="35"/>
      <c r="BHN338" s="35"/>
      <c r="BHO338" s="35"/>
      <c r="BHP338" s="35"/>
      <c r="BHQ338" s="35"/>
      <c r="BHR338" s="35"/>
      <c r="BHS338" s="35"/>
      <c r="BHT338" s="35"/>
      <c r="BHU338" s="35"/>
      <c r="BHV338" s="35"/>
      <c r="BHW338" s="35"/>
      <c r="BHX338" s="35"/>
      <c r="BHY338" s="35"/>
      <c r="BHZ338" s="35"/>
      <c r="BIA338" s="35"/>
      <c r="BIB338" s="35"/>
      <c r="BIC338" s="35"/>
      <c r="BID338" s="35"/>
      <c r="BIE338" s="35"/>
      <c r="BIF338" s="35"/>
      <c r="BIG338" s="35"/>
      <c r="BIH338" s="35"/>
      <c r="BII338" s="35"/>
      <c r="BIJ338" s="35"/>
      <c r="BIK338" s="35"/>
      <c r="BIL338" s="35"/>
      <c r="BIM338" s="35"/>
      <c r="BIN338" s="35"/>
      <c r="BIO338" s="35"/>
      <c r="BIP338" s="35"/>
      <c r="BIQ338" s="35"/>
      <c r="BIR338" s="35"/>
      <c r="BIS338" s="35"/>
      <c r="BIT338" s="35"/>
      <c r="BIU338" s="35"/>
      <c r="BIV338" s="35"/>
      <c r="BIW338" s="35"/>
      <c r="BIX338" s="35"/>
      <c r="BIY338" s="35"/>
      <c r="BIZ338" s="35"/>
      <c r="BJA338" s="35"/>
      <c r="BJB338" s="35"/>
      <c r="BJC338" s="35"/>
      <c r="BJD338" s="35"/>
      <c r="BJE338" s="35"/>
      <c r="BJF338" s="35"/>
      <c r="BJG338" s="35"/>
      <c r="BJH338" s="35"/>
      <c r="BJI338" s="35"/>
      <c r="BJJ338" s="35"/>
      <c r="BJK338" s="35"/>
      <c r="BJL338" s="35"/>
      <c r="BJM338" s="35"/>
      <c r="BJN338" s="35"/>
      <c r="BJO338" s="35"/>
      <c r="BJP338" s="35"/>
      <c r="BJQ338" s="35"/>
      <c r="BJR338" s="35"/>
      <c r="BJS338" s="35"/>
      <c r="BJT338" s="35"/>
      <c r="BJU338" s="35"/>
      <c r="BJV338" s="35"/>
      <c r="BJW338" s="35"/>
      <c r="BJX338" s="35"/>
      <c r="BJY338" s="35"/>
      <c r="BJZ338" s="35"/>
      <c r="BKA338" s="35"/>
      <c r="BKB338" s="35"/>
      <c r="BKC338" s="35"/>
      <c r="BKD338" s="35"/>
      <c r="BKE338" s="35"/>
      <c r="BKF338" s="35"/>
      <c r="BKG338" s="35"/>
      <c r="BKH338" s="35"/>
      <c r="BKI338" s="35"/>
      <c r="BKJ338" s="35"/>
      <c r="BKK338" s="35"/>
      <c r="BKL338" s="35"/>
      <c r="BKM338" s="35"/>
      <c r="BKN338" s="35"/>
      <c r="BKO338" s="35"/>
      <c r="BKP338" s="35"/>
      <c r="BKQ338" s="35"/>
      <c r="BKR338" s="35"/>
      <c r="BKS338" s="35"/>
      <c r="BKT338" s="35"/>
      <c r="BKU338" s="35"/>
      <c r="BKV338" s="35"/>
      <c r="BKW338" s="35"/>
      <c r="BKX338" s="35"/>
      <c r="BKY338" s="35"/>
      <c r="BKZ338" s="35"/>
      <c r="BLA338" s="35"/>
      <c r="BLB338" s="35"/>
      <c r="BLC338" s="35"/>
      <c r="BLD338" s="35"/>
      <c r="BLE338" s="35"/>
      <c r="BLF338" s="35"/>
      <c r="BLG338" s="35"/>
      <c r="BLH338" s="35"/>
      <c r="BLI338" s="35"/>
      <c r="BLJ338" s="35"/>
      <c r="BLK338" s="35"/>
      <c r="BLL338" s="35"/>
      <c r="BLM338" s="35"/>
      <c r="BLN338" s="35"/>
      <c r="BLO338" s="35"/>
      <c r="BLP338" s="35"/>
      <c r="BLQ338" s="35"/>
      <c r="BLR338" s="35"/>
      <c r="BLS338" s="35"/>
      <c r="BLT338" s="35"/>
      <c r="BLU338" s="35"/>
      <c r="BLV338" s="35"/>
      <c r="BLW338" s="35"/>
      <c r="BLX338" s="35"/>
      <c r="BLY338" s="35"/>
      <c r="BLZ338" s="35"/>
      <c r="BMA338" s="35"/>
      <c r="BMB338" s="35"/>
      <c r="BMC338" s="35"/>
      <c r="BMD338" s="35"/>
      <c r="BME338" s="35"/>
      <c r="BMF338" s="35"/>
      <c r="BMG338" s="35"/>
      <c r="BMH338" s="35"/>
      <c r="BMI338" s="35"/>
      <c r="BMJ338" s="35"/>
      <c r="BMK338" s="35"/>
      <c r="BML338" s="35"/>
      <c r="BMM338" s="35"/>
      <c r="BMN338" s="35"/>
      <c r="BMO338" s="35"/>
      <c r="BMP338" s="35"/>
      <c r="BMQ338" s="35"/>
      <c r="BMR338" s="35"/>
      <c r="BMS338" s="35"/>
      <c r="BMT338" s="35"/>
      <c r="BMU338" s="35"/>
      <c r="BMV338" s="35"/>
      <c r="BMW338" s="35"/>
      <c r="BMX338" s="35"/>
      <c r="BMY338" s="35"/>
      <c r="BMZ338" s="35"/>
      <c r="BNA338" s="35"/>
      <c r="BNB338" s="35"/>
      <c r="BNC338" s="35"/>
      <c r="BND338" s="35"/>
      <c r="BNE338" s="35"/>
      <c r="BNF338" s="35"/>
      <c r="BNG338" s="35"/>
      <c r="BNH338" s="35"/>
      <c r="BNI338" s="35"/>
      <c r="BNJ338" s="35"/>
      <c r="BNK338" s="35"/>
      <c r="BNL338" s="35"/>
      <c r="BNM338" s="35"/>
      <c r="BNN338" s="35"/>
      <c r="BNO338" s="35"/>
      <c r="BNP338" s="35"/>
      <c r="BNQ338" s="35"/>
      <c r="BNR338" s="35"/>
      <c r="BNS338" s="35"/>
      <c r="BNT338" s="35"/>
      <c r="BNU338" s="35"/>
      <c r="BNV338" s="35"/>
      <c r="BNW338" s="35"/>
      <c r="BNX338" s="35"/>
      <c r="BNY338" s="35"/>
      <c r="BNZ338" s="35"/>
      <c r="BOA338" s="35"/>
      <c r="BOB338" s="35"/>
      <c r="BOC338" s="35"/>
      <c r="BOD338" s="35"/>
      <c r="BOE338" s="35"/>
      <c r="BOF338" s="35"/>
      <c r="BOG338" s="35"/>
      <c r="BOH338" s="35"/>
      <c r="BOI338" s="35"/>
      <c r="BOJ338" s="35"/>
      <c r="BOK338" s="35"/>
      <c r="BOL338" s="35"/>
      <c r="BOM338" s="35"/>
      <c r="BON338" s="35"/>
      <c r="BOO338" s="35"/>
      <c r="BOP338" s="35"/>
      <c r="BOQ338" s="35"/>
      <c r="BOR338" s="35"/>
      <c r="BOS338" s="35"/>
      <c r="BOT338" s="35"/>
      <c r="BOU338" s="35"/>
      <c r="BOV338" s="35"/>
      <c r="BOW338" s="35"/>
      <c r="BOX338" s="35"/>
      <c r="BOY338" s="35"/>
      <c r="BOZ338" s="35"/>
      <c r="BPA338" s="35"/>
      <c r="BPB338" s="35"/>
      <c r="BPC338" s="35"/>
      <c r="BPD338" s="35"/>
      <c r="BPE338" s="35"/>
      <c r="BPF338" s="35"/>
      <c r="BPG338" s="35"/>
      <c r="BPH338" s="35"/>
      <c r="BPI338" s="35"/>
      <c r="BPJ338" s="35"/>
      <c r="BPK338" s="35"/>
      <c r="BPL338" s="35"/>
      <c r="BPM338" s="35"/>
      <c r="BPN338" s="35"/>
      <c r="BPO338" s="35"/>
      <c r="BPP338" s="35"/>
      <c r="BPQ338" s="35"/>
      <c r="BPR338" s="35"/>
      <c r="BPS338" s="35"/>
      <c r="BPT338" s="35"/>
      <c r="BPU338" s="35"/>
      <c r="BPV338" s="35"/>
      <c r="BPW338" s="35"/>
      <c r="BPX338" s="35"/>
      <c r="BPY338" s="35"/>
      <c r="BPZ338" s="35"/>
      <c r="BQA338" s="35"/>
      <c r="BQB338" s="35"/>
      <c r="BQC338" s="35"/>
      <c r="BQD338" s="35"/>
      <c r="BQE338" s="35"/>
      <c r="BQF338" s="35"/>
      <c r="BQG338" s="35"/>
      <c r="BQH338" s="35"/>
      <c r="BQI338" s="35"/>
      <c r="BQJ338" s="35"/>
      <c r="BQK338" s="35"/>
      <c r="BQL338" s="35"/>
      <c r="BQM338" s="35"/>
      <c r="BQN338" s="35"/>
      <c r="BQO338" s="35"/>
      <c r="BQP338" s="35"/>
      <c r="BQQ338" s="35"/>
      <c r="BQR338" s="35"/>
      <c r="BQS338" s="35"/>
      <c r="BQT338" s="35"/>
      <c r="BQU338" s="35"/>
      <c r="BQV338" s="35"/>
      <c r="BQW338" s="35"/>
      <c r="BQX338" s="35"/>
      <c r="BQY338" s="35"/>
      <c r="BQZ338" s="35"/>
      <c r="BRA338" s="35"/>
      <c r="BRB338" s="35"/>
      <c r="BRC338" s="35"/>
      <c r="BRD338" s="35"/>
      <c r="BRE338" s="35"/>
      <c r="BRF338" s="35"/>
      <c r="BRG338" s="35"/>
      <c r="BRH338" s="35"/>
      <c r="BRI338" s="35"/>
      <c r="BRJ338" s="35"/>
      <c r="BRK338" s="35"/>
      <c r="BRL338" s="35"/>
      <c r="BRM338" s="35"/>
      <c r="BRN338" s="35"/>
      <c r="BRO338" s="35"/>
      <c r="BRP338" s="35"/>
      <c r="BRQ338" s="35"/>
      <c r="BRR338" s="35"/>
      <c r="BRS338" s="35"/>
      <c r="BRT338" s="35"/>
      <c r="BRU338" s="35"/>
      <c r="BRV338" s="35"/>
      <c r="BRW338" s="35"/>
      <c r="BRX338" s="35"/>
      <c r="BRY338" s="35"/>
      <c r="BRZ338" s="35"/>
      <c r="BSA338" s="35"/>
      <c r="BSB338" s="35"/>
      <c r="BSC338" s="35"/>
      <c r="BSD338" s="35"/>
      <c r="BSE338" s="35"/>
      <c r="BSF338" s="35"/>
      <c r="BSG338" s="35"/>
      <c r="BSH338" s="35"/>
      <c r="BSI338" s="35"/>
      <c r="BSJ338" s="35"/>
      <c r="BSK338" s="35"/>
      <c r="BSL338" s="35"/>
      <c r="BSM338" s="35"/>
      <c r="BSN338" s="35"/>
      <c r="BSO338" s="35"/>
      <c r="BSP338" s="35"/>
      <c r="BSQ338" s="35"/>
      <c r="BSR338" s="35"/>
      <c r="BSS338" s="35"/>
      <c r="BST338" s="35"/>
      <c r="BSU338" s="35"/>
      <c r="BSV338" s="35"/>
      <c r="BSW338" s="35"/>
      <c r="BSX338" s="35"/>
      <c r="BSY338" s="35"/>
      <c r="BSZ338" s="35"/>
      <c r="BTA338" s="35"/>
      <c r="BTB338" s="35"/>
      <c r="BTC338" s="35"/>
      <c r="BTD338" s="35"/>
      <c r="BTE338" s="35"/>
      <c r="BTF338" s="35"/>
      <c r="BTG338" s="35"/>
      <c r="BTH338" s="35"/>
      <c r="BTI338" s="35"/>
      <c r="BTJ338" s="35"/>
      <c r="BTK338" s="35"/>
      <c r="BTL338" s="35"/>
      <c r="BTM338" s="35"/>
      <c r="BTN338" s="35"/>
      <c r="BTO338" s="35"/>
      <c r="BTP338" s="35"/>
      <c r="BTQ338" s="35"/>
      <c r="BTR338" s="35"/>
      <c r="BTS338" s="35"/>
      <c r="BTT338" s="35"/>
      <c r="BTU338" s="35"/>
      <c r="BTV338" s="35"/>
      <c r="BTW338" s="35"/>
      <c r="BTX338" s="35"/>
      <c r="BTY338" s="35"/>
      <c r="BTZ338" s="35"/>
      <c r="BUA338" s="35"/>
      <c r="BUB338" s="35"/>
      <c r="BUC338" s="35"/>
      <c r="BUD338" s="35"/>
      <c r="BUE338" s="35"/>
      <c r="BUF338" s="35"/>
      <c r="BUG338" s="35"/>
      <c r="BUH338" s="35"/>
      <c r="BUI338" s="35"/>
      <c r="BUJ338" s="35"/>
      <c r="BUK338" s="35"/>
      <c r="BUL338" s="35"/>
      <c r="BUM338" s="35"/>
      <c r="BUN338" s="35"/>
      <c r="BUO338" s="35"/>
      <c r="BUP338" s="35"/>
      <c r="BUQ338" s="35"/>
      <c r="BUR338" s="35"/>
      <c r="BUS338" s="35"/>
      <c r="BUT338" s="35"/>
      <c r="BUU338" s="35"/>
      <c r="BUV338" s="35"/>
      <c r="BUW338" s="35"/>
      <c r="BUX338" s="35"/>
      <c r="BUY338" s="35"/>
      <c r="BUZ338" s="35"/>
      <c r="BVA338" s="35"/>
      <c r="BVB338" s="35"/>
      <c r="BVC338" s="35"/>
      <c r="BVD338" s="35"/>
      <c r="BVE338" s="35"/>
      <c r="BVF338" s="35"/>
      <c r="BVG338" s="35"/>
      <c r="BVH338" s="35"/>
      <c r="BVI338" s="35"/>
      <c r="BVJ338" s="35"/>
      <c r="BVK338" s="35"/>
      <c r="BVL338" s="35"/>
      <c r="BVM338" s="35"/>
      <c r="BVN338" s="35"/>
      <c r="BVO338" s="35"/>
      <c r="BVP338" s="35"/>
      <c r="BVQ338" s="35"/>
      <c r="BVR338" s="35"/>
      <c r="BVS338" s="35"/>
      <c r="BVT338" s="35"/>
      <c r="BVU338" s="35"/>
      <c r="BVV338" s="35"/>
      <c r="BVW338" s="35"/>
      <c r="BVX338" s="35"/>
      <c r="BVY338" s="35"/>
      <c r="BVZ338" s="35"/>
      <c r="BWA338" s="35"/>
      <c r="BWB338" s="35"/>
      <c r="BWC338" s="35"/>
      <c r="BWD338" s="35"/>
      <c r="BWE338" s="35"/>
      <c r="BWF338" s="35"/>
      <c r="BWG338" s="35"/>
      <c r="BWH338" s="35"/>
      <c r="BWI338" s="35"/>
      <c r="BWJ338" s="35"/>
      <c r="BWK338" s="35"/>
      <c r="BWL338" s="35"/>
      <c r="BWM338" s="35"/>
      <c r="BWN338" s="35"/>
      <c r="BWO338" s="35"/>
      <c r="BWP338" s="35"/>
      <c r="BWQ338" s="35"/>
      <c r="BWR338" s="35"/>
      <c r="BWS338" s="35"/>
      <c r="BWT338" s="35"/>
      <c r="BWU338" s="35"/>
      <c r="BWV338" s="35"/>
      <c r="BWW338" s="35"/>
      <c r="BWX338" s="35"/>
      <c r="BWY338" s="35"/>
      <c r="BWZ338" s="35"/>
      <c r="BXA338" s="35"/>
      <c r="BXB338" s="35"/>
      <c r="BXC338" s="35"/>
      <c r="BXD338" s="35"/>
      <c r="BXE338" s="35"/>
      <c r="BXF338" s="35"/>
      <c r="BXG338" s="35"/>
      <c r="BXH338" s="35"/>
      <c r="BXI338" s="35"/>
      <c r="BXJ338" s="35"/>
      <c r="BXK338" s="35"/>
      <c r="BXL338" s="35"/>
      <c r="BXM338" s="35"/>
      <c r="BXN338" s="35"/>
      <c r="BXO338" s="35"/>
      <c r="BXP338" s="35"/>
      <c r="BXQ338" s="35"/>
      <c r="BXR338" s="35"/>
      <c r="BXS338" s="35"/>
      <c r="BXT338" s="35"/>
      <c r="BXU338" s="35"/>
      <c r="BXV338" s="35"/>
      <c r="BXW338" s="35"/>
      <c r="BXX338" s="35"/>
      <c r="BXY338" s="35"/>
      <c r="BXZ338" s="35"/>
      <c r="BYA338" s="35"/>
      <c r="BYB338" s="35"/>
      <c r="BYC338" s="35"/>
      <c r="BYD338" s="35"/>
      <c r="BYE338" s="35"/>
      <c r="BYF338" s="35"/>
      <c r="BYG338" s="35"/>
      <c r="BYH338" s="35"/>
      <c r="BYI338" s="35"/>
      <c r="BYJ338" s="35"/>
      <c r="BYK338" s="35"/>
      <c r="BYL338" s="35"/>
      <c r="BYM338" s="35"/>
      <c r="BYN338" s="35"/>
      <c r="BYO338" s="35"/>
      <c r="BYP338" s="35"/>
      <c r="BYQ338" s="35"/>
      <c r="BYR338" s="35"/>
      <c r="BYS338" s="35"/>
      <c r="BYT338" s="35"/>
      <c r="BYU338" s="35"/>
      <c r="BYV338" s="35"/>
      <c r="BYW338" s="35"/>
      <c r="BYX338" s="35"/>
      <c r="BYY338" s="35"/>
      <c r="BYZ338" s="35"/>
      <c r="BZA338" s="35"/>
      <c r="BZB338" s="35"/>
      <c r="BZC338" s="35"/>
      <c r="BZD338" s="35"/>
      <c r="BZE338" s="35"/>
      <c r="BZF338" s="35"/>
      <c r="BZG338" s="35"/>
      <c r="BZH338" s="35"/>
      <c r="BZI338" s="35"/>
      <c r="BZJ338" s="35"/>
      <c r="BZK338" s="35"/>
      <c r="BZL338" s="35"/>
      <c r="BZM338" s="35"/>
      <c r="BZN338" s="35"/>
      <c r="BZO338" s="35"/>
      <c r="BZP338" s="35"/>
      <c r="BZQ338" s="35"/>
      <c r="BZR338" s="35"/>
      <c r="BZS338" s="35"/>
      <c r="BZT338" s="35"/>
      <c r="BZU338" s="35"/>
      <c r="BZV338" s="35"/>
      <c r="BZW338" s="35"/>
      <c r="BZX338" s="35"/>
      <c r="BZY338" s="35"/>
      <c r="BZZ338" s="35"/>
      <c r="CAA338" s="35"/>
      <c r="CAB338" s="35"/>
      <c r="CAC338" s="35"/>
      <c r="CAD338" s="35"/>
      <c r="CAE338" s="35"/>
      <c r="CAF338" s="35"/>
      <c r="CAG338" s="35"/>
      <c r="CAH338" s="35"/>
      <c r="CAI338" s="35"/>
      <c r="CAJ338" s="35"/>
      <c r="CAK338" s="35"/>
      <c r="CAL338" s="35"/>
      <c r="CAM338" s="35"/>
      <c r="CAN338" s="35"/>
      <c r="CAO338" s="35"/>
      <c r="CAP338" s="35"/>
      <c r="CAQ338" s="35"/>
      <c r="CAR338" s="35"/>
      <c r="CAS338" s="35"/>
      <c r="CAT338" s="35"/>
      <c r="CAU338" s="35"/>
      <c r="CAV338" s="35"/>
      <c r="CAW338" s="35"/>
      <c r="CAX338" s="35"/>
      <c r="CAY338" s="35"/>
      <c r="CAZ338" s="35"/>
      <c r="CBA338" s="35"/>
      <c r="CBB338" s="35"/>
      <c r="CBC338" s="35"/>
      <c r="CBD338" s="35"/>
      <c r="CBE338" s="35"/>
      <c r="CBF338" s="35"/>
      <c r="CBG338" s="35"/>
      <c r="CBH338" s="35"/>
      <c r="CBI338" s="35"/>
      <c r="CBJ338" s="35"/>
      <c r="CBK338" s="35"/>
      <c r="CBL338" s="35"/>
      <c r="CBM338" s="35"/>
      <c r="CBN338" s="35"/>
      <c r="CBO338" s="35"/>
      <c r="CBP338" s="35"/>
      <c r="CBQ338" s="35"/>
      <c r="CBR338" s="35"/>
      <c r="CBS338" s="35"/>
      <c r="CBT338" s="35"/>
      <c r="CBU338" s="35"/>
      <c r="CBV338" s="35"/>
      <c r="CBW338" s="35"/>
      <c r="CBX338" s="35"/>
      <c r="CBY338" s="35"/>
      <c r="CBZ338" s="35"/>
      <c r="CCA338" s="35"/>
      <c r="CCB338" s="35"/>
      <c r="CCC338" s="35"/>
      <c r="CCD338" s="35"/>
      <c r="CCE338" s="35"/>
      <c r="CCF338" s="35"/>
      <c r="CCG338" s="35"/>
      <c r="CCH338" s="35"/>
      <c r="CCI338" s="35"/>
      <c r="CCJ338" s="35"/>
      <c r="CCK338" s="35"/>
      <c r="CCL338" s="35"/>
      <c r="CCM338" s="35"/>
      <c r="CCN338" s="35"/>
      <c r="CCO338" s="35"/>
      <c r="CCP338" s="35"/>
      <c r="CCQ338" s="35"/>
      <c r="CCR338" s="35"/>
      <c r="CCS338" s="35"/>
      <c r="CCT338" s="35"/>
      <c r="CCU338" s="35"/>
      <c r="CCV338" s="35"/>
      <c r="CCW338" s="35"/>
      <c r="CCX338" s="35"/>
      <c r="CCY338" s="35"/>
      <c r="CCZ338" s="35"/>
      <c r="CDA338" s="35"/>
      <c r="CDB338" s="35"/>
      <c r="CDC338" s="35"/>
      <c r="CDD338" s="35"/>
      <c r="CDE338" s="35"/>
      <c r="CDF338" s="35"/>
      <c r="CDG338" s="35"/>
      <c r="CDH338" s="35"/>
      <c r="CDI338" s="35"/>
      <c r="CDJ338" s="35"/>
      <c r="CDK338" s="35"/>
      <c r="CDL338" s="35"/>
      <c r="CDM338" s="35"/>
      <c r="CDN338" s="35"/>
      <c r="CDO338" s="35"/>
      <c r="CDP338" s="35"/>
      <c r="CDQ338" s="35"/>
      <c r="CDR338" s="35"/>
      <c r="CDS338" s="35"/>
      <c r="CDT338" s="35"/>
      <c r="CDU338" s="35"/>
      <c r="CDV338" s="35"/>
      <c r="CDW338" s="35"/>
      <c r="CDX338" s="35"/>
      <c r="CDY338" s="35"/>
      <c r="CDZ338" s="35"/>
      <c r="CEA338" s="35"/>
      <c r="CEB338" s="35"/>
      <c r="CEC338" s="35"/>
      <c r="CED338" s="35"/>
      <c r="CEE338" s="35"/>
      <c r="CEF338" s="35"/>
      <c r="CEG338" s="35"/>
      <c r="CEH338" s="35"/>
      <c r="CEI338" s="35"/>
      <c r="CEJ338" s="35"/>
      <c r="CEK338" s="35"/>
      <c r="CEL338" s="35"/>
      <c r="CEM338" s="35"/>
      <c r="CEN338" s="35"/>
      <c r="CEO338" s="35"/>
      <c r="CEP338" s="35"/>
      <c r="CEQ338" s="35"/>
      <c r="CER338" s="35"/>
      <c r="CES338" s="35"/>
      <c r="CET338" s="35"/>
      <c r="CEU338" s="35"/>
      <c r="CEV338" s="35"/>
      <c r="CEW338" s="35"/>
      <c r="CEX338" s="35"/>
      <c r="CEY338" s="35"/>
      <c r="CEZ338" s="35"/>
      <c r="CFA338" s="35"/>
      <c r="CFB338" s="35"/>
      <c r="CFC338" s="35"/>
      <c r="CFD338" s="35"/>
      <c r="CFE338" s="35"/>
      <c r="CFF338" s="35"/>
      <c r="CFG338" s="35"/>
      <c r="CFH338" s="35"/>
      <c r="CFI338" s="35"/>
      <c r="CFJ338" s="35"/>
      <c r="CFK338" s="35"/>
      <c r="CFL338" s="35"/>
      <c r="CFM338" s="35"/>
      <c r="CFN338" s="35"/>
      <c r="CFO338" s="35"/>
      <c r="CFP338" s="35"/>
      <c r="CFQ338" s="35"/>
      <c r="CFR338" s="35"/>
      <c r="CFS338" s="35"/>
      <c r="CFT338" s="35"/>
      <c r="CFU338" s="35"/>
      <c r="CFV338" s="35"/>
      <c r="CFW338" s="35"/>
      <c r="CFX338" s="35"/>
      <c r="CFY338" s="35"/>
      <c r="CFZ338" s="35"/>
      <c r="CGA338" s="35"/>
      <c r="CGB338" s="35"/>
      <c r="CGC338" s="35"/>
      <c r="CGD338" s="35"/>
      <c r="CGE338" s="35"/>
      <c r="CGF338" s="35"/>
      <c r="CGG338" s="35"/>
      <c r="CGH338" s="35"/>
      <c r="CGI338" s="35"/>
      <c r="CGJ338" s="35"/>
      <c r="CGK338" s="35"/>
      <c r="CGL338" s="35"/>
      <c r="CGM338" s="35"/>
      <c r="CGN338" s="35"/>
      <c r="CGO338" s="35"/>
      <c r="CGP338" s="35"/>
      <c r="CGQ338" s="35"/>
      <c r="CGR338" s="35"/>
      <c r="CGS338" s="35"/>
      <c r="CGT338" s="35"/>
      <c r="CGU338" s="35"/>
      <c r="CGV338" s="35"/>
      <c r="CGW338" s="35"/>
      <c r="CGX338" s="35"/>
      <c r="CGY338" s="35"/>
      <c r="CGZ338" s="35"/>
      <c r="CHA338" s="35"/>
      <c r="CHB338" s="35"/>
      <c r="CHC338" s="35"/>
      <c r="CHD338" s="35"/>
      <c r="CHE338" s="35"/>
      <c r="CHF338" s="35"/>
      <c r="CHG338" s="35"/>
      <c r="CHH338" s="35"/>
      <c r="CHI338" s="35"/>
      <c r="CHJ338" s="35"/>
      <c r="CHK338" s="35"/>
      <c r="CHL338" s="35"/>
      <c r="CHM338" s="35"/>
      <c r="CHN338" s="35"/>
      <c r="CHO338" s="35"/>
      <c r="CHP338" s="35"/>
      <c r="CHQ338" s="35"/>
      <c r="CHR338" s="35"/>
      <c r="CHS338" s="35"/>
      <c r="CHT338" s="35"/>
      <c r="CHU338" s="35"/>
      <c r="CHV338" s="35"/>
      <c r="CHW338" s="35"/>
      <c r="CHX338" s="35"/>
      <c r="CHY338" s="35"/>
      <c r="CHZ338" s="35"/>
      <c r="CIA338" s="35"/>
      <c r="CIB338" s="35"/>
      <c r="CIC338" s="35"/>
      <c r="CID338" s="35"/>
      <c r="CIE338" s="35"/>
      <c r="CIF338" s="35"/>
      <c r="CIG338" s="35"/>
      <c r="CIH338" s="35"/>
      <c r="CII338" s="35"/>
      <c r="CIJ338" s="35"/>
      <c r="CIK338" s="35"/>
      <c r="CIL338" s="35"/>
      <c r="CIM338" s="35"/>
      <c r="CIN338" s="35"/>
      <c r="CIO338" s="35"/>
      <c r="CIP338" s="35"/>
      <c r="CIQ338" s="35"/>
      <c r="CIR338" s="35"/>
      <c r="CIS338" s="35"/>
      <c r="CIT338" s="35"/>
      <c r="CIU338" s="35"/>
      <c r="CIV338" s="35"/>
      <c r="CIW338" s="35"/>
      <c r="CIX338" s="35"/>
      <c r="CIY338" s="35"/>
      <c r="CIZ338" s="35"/>
      <c r="CJA338" s="35"/>
      <c r="CJB338" s="35"/>
      <c r="CJC338" s="35"/>
      <c r="CJD338" s="35"/>
      <c r="CJE338" s="35"/>
      <c r="CJF338" s="35"/>
      <c r="CJG338" s="35"/>
      <c r="CJH338" s="35"/>
      <c r="CJI338" s="35"/>
      <c r="CJJ338" s="35"/>
      <c r="CJK338" s="35"/>
      <c r="CJL338" s="35"/>
      <c r="CJM338" s="35"/>
      <c r="CJN338" s="35"/>
      <c r="CJO338" s="35"/>
      <c r="CJP338" s="35"/>
      <c r="CJQ338" s="35"/>
      <c r="CJR338" s="35"/>
      <c r="CJS338" s="35"/>
      <c r="CJT338" s="35"/>
      <c r="CJU338" s="35"/>
      <c r="CJV338" s="35"/>
      <c r="CJW338" s="35"/>
      <c r="CJX338" s="35"/>
      <c r="CJY338" s="35"/>
      <c r="CJZ338" s="35"/>
      <c r="CKA338" s="35"/>
      <c r="CKB338" s="35"/>
      <c r="CKC338" s="35"/>
      <c r="CKD338" s="35"/>
      <c r="CKE338" s="35"/>
      <c r="CKF338" s="35"/>
      <c r="CKG338" s="35"/>
      <c r="CKH338" s="35"/>
      <c r="CKI338" s="35"/>
      <c r="CKJ338" s="35"/>
      <c r="CKK338" s="35"/>
      <c r="CKL338" s="35"/>
      <c r="CKM338" s="35"/>
      <c r="CKN338" s="35"/>
      <c r="CKO338" s="35"/>
      <c r="CKP338" s="35"/>
      <c r="CKQ338" s="35"/>
      <c r="CKR338" s="35"/>
      <c r="CKS338" s="35"/>
      <c r="CKT338" s="35"/>
      <c r="CKU338" s="35"/>
      <c r="CKV338" s="35"/>
      <c r="CKW338" s="35"/>
      <c r="CKX338" s="35"/>
      <c r="CKY338" s="35"/>
      <c r="CKZ338" s="35"/>
      <c r="CLA338" s="35"/>
      <c r="CLB338" s="35"/>
      <c r="CLC338" s="35"/>
      <c r="CLD338" s="35"/>
      <c r="CLE338" s="35"/>
      <c r="CLF338" s="35"/>
      <c r="CLG338" s="35"/>
      <c r="CLH338" s="35"/>
      <c r="CLI338" s="35"/>
      <c r="CLJ338" s="35"/>
      <c r="CLK338" s="35"/>
      <c r="CLL338" s="35"/>
      <c r="CLM338" s="35"/>
      <c r="CLN338" s="35"/>
      <c r="CLO338" s="35"/>
      <c r="CLP338" s="35"/>
      <c r="CLQ338" s="35"/>
      <c r="CLR338" s="35"/>
      <c r="CLS338" s="35"/>
      <c r="CLT338" s="35"/>
      <c r="CLU338" s="35"/>
      <c r="CLV338" s="35"/>
      <c r="CLW338" s="35"/>
      <c r="CLX338" s="35"/>
      <c r="CLY338" s="35"/>
      <c r="CLZ338" s="35"/>
      <c r="CMA338" s="35"/>
      <c r="CMB338" s="35"/>
      <c r="CMC338" s="35"/>
      <c r="CMD338" s="35"/>
      <c r="CME338" s="35"/>
      <c r="CMF338" s="35"/>
      <c r="CMG338" s="35"/>
      <c r="CMH338" s="35"/>
      <c r="CMI338" s="35"/>
      <c r="CMJ338" s="35"/>
      <c r="CMK338" s="35"/>
      <c r="CML338" s="35"/>
      <c r="CMM338" s="35"/>
      <c r="CMN338" s="35"/>
      <c r="CMO338" s="35"/>
      <c r="CMP338" s="35"/>
      <c r="CMQ338" s="35"/>
      <c r="CMR338" s="35"/>
      <c r="CMS338" s="35"/>
      <c r="CMT338" s="35"/>
      <c r="CMU338" s="35"/>
      <c r="CMV338" s="35"/>
      <c r="CMW338" s="35"/>
      <c r="CMX338" s="35"/>
      <c r="CMY338" s="35"/>
      <c r="CMZ338" s="35"/>
      <c r="CNA338" s="35"/>
      <c r="CNB338" s="35"/>
      <c r="CNC338" s="35"/>
      <c r="CND338" s="35"/>
      <c r="CNE338" s="35"/>
      <c r="CNF338" s="35"/>
      <c r="CNG338" s="35"/>
      <c r="CNH338" s="35"/>
      <c r="CNI338" s="35"/>
      <c r="CNJ338" s="35"/>
      <c r="CNK338" s="35"/>
      <c r="CNL338" s="35"/>
      <c r="CNM338" s="35"/>
      <c r="CNN338" s="35"/>
      <c r="CNO338" s="35"/>
      <c r="CNP338" s="35"/>
      <c r="CNQ338" s="35"/>
      <c r="CNR338" s="35"/>
      <c r="CNS338" s="35"/>
      <c r="CNT338" s="35"/>
      <c r="CNU338" s="35"/>
      <c r="CNV338" s="35"/>
      <c r="CNW338" s="35"/>
      <c r="CNX338" s="35"/>
      <c r="CNY338" s="35"/>
      <c r="CNZ338" s="35"/>
      <c r="COA338" s="35"/>
      <c r="COB338" s="35"/>
      <c r="COC338" s="35"/>
      <c r="COD338" s="35"/>
      <c r="COE338" s="35"/>
      <c r="COF338" s="35"/>
      <c r="COG338" s="35"/>
      <c r="COH338" s="35"/>
      <c r="COI338" s="35"/>
      <c r="COJ338" s="35"/>
      <c r="COK338" s="35"/>
      <c r="COL338" s="35"/>
      <c r="COM338" s="35"/>
      <c r="CON338" s="35"/>
      <c r="COO338" s="35"/>
      <c r="COP338" s="35"/>
      <c r="COQ338" s="35"/>
      <c r="COR338" s="35"/>
      <c r="COS338" s="35"/>
      <c r="COT338" s="35"/>
      <c r="COU338" s="35"/>
      <c r="COV338" s="35"/>
      <c r="COW338" s="35"/>
      <c r="COX338" s="35"/>
      <c r="COY338" s="35"/>
      <c r="COZ338" s="35"/>
      <c r="CPA338" s="35"/>
      <c r="CPB338" s="35"/>
      <c r="CPC338" s="35"/>
      <c r="CPD338" s="35"/>
      <c r="CPE338" s="35"/>
      <c r="CPF338" s="35"/>
      <c r="CPG338" s="35"/>
      <c r="CPH338" s="35"/>
      <c r="CPI338" s="35"/>
      <c r="CPJ338" s="35"/>
      <c r="CPK338" s="35"/>
      <c r="CPL338" s="35"/>
      <c r="CPM338" s="35"/>
      <c r="CPN338" s="35"/>
      <c r="CPO338" s="35"/>
      <c r="CPP338" s="35"/>
      <c r="CPQ338" s="35"/>
      <c r="CPR338" s="35"/>
      <c r="CPS338" s="35"/>
      <c r="CPT338" s="35"/>
      <c r="CPU338" s="35"/>
      <c r="CPV338" s="35"/>
      <c r="CPW338" s="35"/>
      <c r="CPX338" s="35"/>
      <c r="CPY338" s="35"/>
      <c r="CPZ338" s="35"/>
      <c r="CQA338" s="35"/>
      <c r="CQB338" s="35"/>
      <c r="CQC338" s="35"/>
      <c r="CQD338" s="35"/>
      <c r="CQE338" s="35"/>
      <c r="CQF338" s="35"/>
      <c r="CQG338" s="35"/>
      <c r="CQH338" s="35"/>
      <c r="CQI338" s="35"/>
      <c r="CQJ338" s="35"/>
      <c r="CQK338" s="35"/>
      <c r="CQL338" s="35"/>
      <c r="CQM338" s="35"/>
      <c r="CQN338" s="35"/>
      <c r="CQO338" s="35"/>
      <c r="CQP338" s="35"/>
      <c r="CQQ338" s="35"/>
      <c r="CQR338" s="35"/>
      <c r="CQS338" s="35"/>
      <c r="CQT338" s="35"/>
      <c r="CQU338" s="35"/>
      <c r="CQV338" s="35"/>
      <c r="CQW338" s="35"/>
      <c r="CQX338" s="35"/>
      <c r="CQY338" s="35"/>
      <c r="CQZ338" s="35"/>
      <c r="CRA338" s="35"/>
      <c r="CRB338" s="35"/>
      <c r="CRC338" s="35"/>
      <c r="CRD338" s="35"/>
      <c r="CRE338" s="35"/>
      <c r="CRF338" s="35"/>
      <c r="CRG338" s="35"/>
      <c r="CRH338" s="35"/>
      <c r="CRI338" s="35"/>
      <c r="CRJ338" s="35"/>
      <c r="CRK338" s="35"/>
      <c r="CRL338" s="35"/>
      <c r="CRM338" s="35"/>
      <c r="CRN338" s="35"/>
      <c r="CRO338" s="35"/>
      <c r="CRP338" s="35"/>
      <c r="CRQ338" s="35"/>
      <c r="CRR338" s="35"/>
      <c r="CRS338" s="35"/>
      <c r="CRT338" s="35"/>
      <c r="CRU338" s="35"/>
      <c r="CRV338" s="35"/>
      <c r="CRW338" s="35"/>
      <c r="CRX338" s="35"/>
      <c r="CRY338" s="35"/>
      <c r="CRZ338" s="35"/>
      <c r="CSA338" s="35"/>
      <c r="CSB338" s="35"/>
      <c r="CSC338" s="35"/>
      <c r="CSD338" s="35"/>
      <c r="CSE338" s="35"/>
      <c r="CSF338" s="35"/>
      <c r="CSG338" s="35"/>
      <c r="CSH338" s="35"/>
      <c r="CSI338" s="35"/>
      <c r="CSJ338" s="35"/>
      <c r="CSK338" s="35"/>
      <c r="CSL338" s="35"/>
      <c r="CSM338" s="35"/>
      <c r="CSN338" s="35"/>
      <c r="CSO338" s="35"/>
      <c r="CSP338" s="35"/>
      <c r="CSQ338" s="35"/>
      <c r="CSR338" s="35"/>
      <c r="CSS338" s="35"/>
      <c r="CST338" s="35"/>
      <c r="CSU338" s="35"/>
      <c r="CSV338" s="35"/>
      <c r="CSW338" s="35"/>
      <c r="CSX338" s="35"/>
      <c r="CSY338" s="35"/>
      <c r="CSZ338" s="35"/>
      <c r="CTA338" s="35"/>
      <c r="CTB338" s="35"/>
      <c r="CTC338" s="35"/>
      <c r="CTD338" s="35"/>
      <c r="CTE338" s="35"/>
      <c r="CTF338" s="35"/>
      <c r="CTG338" s="35"/>
      <c r="CTH338" s="35"/>
      <c r="CTI338" s="35"/>
      <c r="CTJ338" s="35"/>
      <c r="CTK338" s="35"/>
      <c r="CTL338" s="35"/>
      <c r="CTM338" s="35"/>
      <c r="CTN338" s="35"/>
      <c r="CTO338" s="35"/>
      <c r="CTP338" s="35"/>
      <c r="CTQ338" s="35"/>
      <c r="CTR338" s="35"/>
      <c r="CTS338" s="35"/>
      <c r="CTT338" s="35"/>
      <c r="CTU338" s="35"/>
      <c r="CTV338" s="35"/>
      <c r="CTW338" s="35"/>
      <c r="CTX338" s="35"/>
      <c r="CTY338" s="35"/>
      <c r="CTZ338" s="35"/>
      <c r="CUA338" s="35"/>
      <c r="CUB338" s="35"/>
      <c r="CUC338" s="35"/>
      <c r="CUD338" s="35"/>
      <c r="CUE338" s="35"/>
      <c r="CUF338" s="35"/>
      <c r="CUG338" s="35"/>
      <c r="CUH338" s="35"/>
      <c r="CUI338" s="35"/>
      <c r="CUJ338" s="35"/>
      <c r="CUK338" s="35"/>
      <c r="CUL338" s="35"/>
      <c r="CUM338" s="35"/>
      <c r="CUN338" s="35"/>
      <c r="CUO338" s="35"/>
      <c r="CUP338" s="35"/>
      <c r="CUQ338" s="35"/>
      <c r="CUR338" s="35"/>
      <c r="CUS338" s="35"/>
      <c r="CUT338" s="35"/>
      <c r="CUU338" s="35"/>
      <c r="CUV338" s="35"/>
      <c r="CUW338" s="35"/>
      <c r="CUX338" s="35"/>
      <c r="CUY338" s="35"/>
      <c r="CUZ338" s="35"/>
      <c r="CVA338" s="35"/>
      <c r="CVB338" s="35"/>
      <c r="CVC338" s="35"/>
      <c r="CVD338" s="35"/>
      <c r="CVE338" s="35"/>
      <c r="CVF338" s="35"/>
      <c r="CVG338" s="35"/>
      <c r="CVH338" s="35"/>
      <c r="CVI338" s="35"/>
      <c r="CVJ338" s="35"/>
      <c r="CVK338" s="35"/>
      <c r="CVL338" s="35"/>
      <c r="CVM338" s="35"/>
      <c r="CVN338" s="35"/>
      <c r="CVO338" s="35"/>
      <c r="CVP338" s="35"/>
      <c r="CVQ338" s="35"/>
      <c r="CVR338" s="35"/>
      <c r="CVS338" s="35"/>
      <c r="CVT338" s="35"/>
      <c r="CVU338" s="35"/>
      <c r="CVV338" s="35"/>
      <c r="CVW338" s="35"/>
      <c r="CVX338" s="35"/>
      <c r="CVY338" s="35"/>
      <c r="CVZ338" s="35"/>
      <c r="CWA338" s="35"/>
      <c r="CWB338" s="35"/>
      <c r="CWC338" s="35"/>
      <c r="CWD338" s="35"/>
      <c r="CWE338" s="35"/>
      <c r="CWF338" s="35"/>
      <c r="CWG338" s="35"/>
      <c r="CWH338" s="35"/>
      <c r="CWI338" s="35"/>
      <c r="CWJ338" s="35"/>
      <c r="CWK338" s="35"/>
      <c r="CWL338" s="35"/>
      <c r="CWM338" s="35"/>
      <c r="CWN338" s="35"/>
      <c r="CWO338" s="35"/>
      <c r="CWP338" s="35"/>
      <c r="CWQ338" s="35"/>
      <c r="CWR338" s="35"/>
      <c r="CWS338" s="35"/>
      <c r="CWT338" s="35"/>
      <c r="CWU338" s="35"/>
      <c r="CWV338" s="35"/>
      <c r="CWW338" s="35"/>
      <c r="CWX338" s="35"/>
      <c r="CWY338" s="35"/>
      <c r="CWZ338" s="35"/>
      <c r="CXA338" s="35"/>
      <c r="CXB338" s="35"/>
      <c r="CXC338" s="35"/>
      <c r="CXD338" s="35"/>
      <c r="CXE338" s="35"/>
      <c r="CXF338" s="35"/>
      <c r="CXG338" s="35"/>
      <c r="CXH338" s="35"/>
      <c r="CXI338" s="35"/>
      <c r="CXJ338" s="35"/>
      <c r="CXK338" s="35"/>
      <c r="CXL338" s="35"/>
      <c r="CXM338" s="35"/>
      <c r="CXN338" s="35"/>
      <c r="CXO338" s="35"/>
      <c r="CXP338" s="35"/>
      <c r="CXQ338" s="35"/>
      <c r="CXR338" s="35"/>
      <c r="CXS338" s="35"/>
      <c r="CXT338" s="35"/>
      <c r="CXU338" s="35"/>
      <c r="CXV338" s="35"/>
      <c r="CXW338" s="35"/>
      <c r="CXX338" s="35"/>
      <c r="CXY338" s="35"/>
      <c r="CXZ338" s="35"/>
      <c r="CYA338" s="35"/>
      <c r="CYB338" s="35"/>
      <c r="CYC338" s="35"/>
      <c r="CYD338" s="35"/>
      <c r="CYE338" s="35"/>
      <c r="CYF338" s="35"/>
      <c r="CYG338" s="35"/>
      <c r="CYH338" s="35"/>
      <c r="CYI338" s="35"/>
      <c r="CYJ338" s="35"/>
      <c r="CYK338" s="35"/>
      <c r="CYL338" s="35"/>
      <c r="CYM338" s="35"/>
      <c r="CYN338" s="35"/>
      <c r="CYO338" s="35"/>
      <c r="CYP338" s="35"/>
      <c r="CYQ338" s="35"/>
      <c r="CYR338" s="35"/>
      <c r="CYS338" s="35"/>
      <c r="CYT338" s="35"/>
      <c r="CYU338" s="35"/>
      <c r="CYV338" s="35"/>
      <c r="CYW338" s="35"/>
      <c r="CYX338" s="35"/>
      <c r="CYY338" s="35"/>
      <c r="CYZ338" s="35"/>
      <c r="CZA338" s="35"/>
      <c r="CZB338" s="35"/>
      <c r="CZC338" s="35"/>
      <c r="CZD338" s="35"/>
      <c r="CZE338" s="35"/>
      <c r="CZF338" s="35"/>
      <c r="CZG338" s="35"/>
      <c r="CZH338" s="35"/>
      <c r="CZI338" s="35"/>
      <c r="CZJ338" s="35"/>
      <c r="CZK338" s="35"/>
      <c r="CZL338" s="35"/>
      <c r="CZM338" s="35"/>
      <c r="CZN338" s="35"/>
      <c r="CZO338" s="35"/>
      <c r="CZP338" s="35"/>
      <c r="CZQ338" s="35"/>
      <c r="CZR338" s="35"/>
      <c r="CZS338" s="35"/>
      <c r="CZT338" s="35"/>
      <c r="CZU338" s="35"/>
      <c r="CZV338" s="35"/>
      <c r="CZW338" s="35"/>
      <c r="CZX338" s="35"/>
      <c r="CZY338" s="35"/>
      <c r="CZZ338" s="35"/>
      <c r="DAA338" s="35"/>
      <c r="DAB338" s="35"/>
      <c r="DAC338" s="35"/>
      <c r="DAD338" s="35"/>
      <c r="DAE338" s="35"/>
      <c r="DAF338" s="35"/>
      <c r="DAG338" s="35"/>
      <c r="DAH338" s="35"/>
      <c r="DAI338" s="35"/>
      <c r="DAJ338" s="35"/>
      <c r="DAK338" s="35"/>
      <c r="DAL338" s="35"/>
      <c r="DAM338" s="35"/>
      <c r="DAN338" s="35"/>
      <c r="DAO338" s="35"/>
      <c r="DAP338" s="35"/>
      <c r="DAQ338" s="35"/>
      <c r="DAR338" s="35"/>
      <c r="DAS338" s="35"/>
      <c r="DAT338" s="35"/>
      <c r="DAU338" s="35"/>
      <c r="DAV338" s="35"/>
      <c r="DAW338" s="35"/>
      <c r="DAX338" s="35"/>
      <c r="DAY338" s="35"/>
      <c r="DAZ338" s="35"/>
      <c r="DBA338" s="35"/>
      <c r="DBB338" s="35"/>
      <c r="DBC338" s="35"/>
      <c r="DBD338" s="35"/>
      <c r="DBE338" s="35"/>
      <c r="DBF338" s="35"/>
      <c r="DBG338" s="35"/>
      <c r="DBH338" s="35"/>
      <c r="DBI338" s="35"/>
      <c r="DBJ338" s="35"/>
      <c r="DBK338" s="35"/>
      <c r="DBL338" s="35"/>
      <c r="DBM338" s="35"/>
      <c r="DBN338" s="35"/>
      <c r="DBO338" s="35"/>
      <c r="DBP338" s="35"/>
      <c r="DBQ338" s="35"/>
      <c r="DBR338" s="35"/>
      <c r="DBS338" s="35"/>
      <c r="DBT338" s="35"/>
      <c r="DBU338" s="35"/>
      <c r="DBV338" s="35"/>
      <c r="DBW338" s="35"/>
      <c r="DBX338" s="35"/>
      <c r="DBY338" s="35"/>
      <c r="DBZ338" s="35"/>
      <c r="DCA338" s="35"/>
      <c r="DCB338" s="35"/>
      <c r="DCC338" s="35"/>
      <c r="DCD338" s="35"/>
      <c r="DCE338" s="35"/>
      <c r="DCF338" s="35"/>
      <c r="DCG338" s="35"/>
      <c r="DCH338" s="35"/>
      <c r="DCI338" s="35"/>
      <c r="DCJ338" s="35"/>
      <c r="DCK338" s="35"/>
      <c r="DCL338" s="35"/>
      <c r="DCM338" s="35"/>
      <c r="DCN338" s="35"/>
      <c r="DCO338" s="35"/>
      <c r="DCP338" s="35"/>
      <c r="DCQ338" s="35"/>
      <c r="DCR338" s="35"/>
      <c r="DCS338" s="35"/>
      <c r="DCT338" s="35"/>
      <c r="DCU338" s="35"/>
      <c r="DCV338" s="35"/>
      <c r="DCW338" s="35"/>
      <c r="DCX338" s="35"/>
      <c r="DCY338" s="35"/>
      <c r="DCZ338" s="35"/>
      <c r="DDA338" s="35"/>
      <c r="DDB338" s="35"/>
      <c r="DDC338" s="35"/>
      <c r="DDD338" s="35"/>
      <c r="DDE338" s="35"/>
      <c r="DDF338" s="35"/>
      <c r="DDG338" s="35"/>
      <c r="DDH338" s="35"/>
      <c r="DDI338" s="35"/>
      <c r="DDJ338" s="35"/>
      <c r="DDK338" s="35"/>
      <c r="DDL338" s="35"/>
      <c r="DDM338" s="35"/>
      <c r="DDN338" s="35"/>
      <c r="DDO338" s="35"/>
      <c r="DDP338" s="35"/>
      <c r="DDQ338" s="35"/>
      <c r="DDR338" s="35"/>
      <c r="DDS338" s="35"/>
      <c r="DDT338" s="35"/>
      <c r="DDU338" s="35"/>
      <c r="DDV338" s="35"/>
      <c r="DDW338" s="35"/>
      <c r="DDX338" s="35"/>
      <c r="DDY338" s="35"/>
      <c r="DDZ338" s="35"/>
      <c r="DEA338" s="35"/>
      <c r="DEB338" s="35"/>
      <c r="DEC338" s="35"/>
      <c r="DED338" s="35"/>
      <c r="DEE338" s="35"/>
      <c r="DEF338" s="35"/>
      <c r="DEG338" s="35"/>
      <c r="DEH338" s="35"/>
      <c r="DEI338" s="35"/>
      <c r="DEJ338" s="35"/>
      <c r="DEK338" s="35"/>
      <c r="DEL338" s="35"/>
      <c r="DEM338" s="35"/>
      <c r="DEN338" s="35"/>
      <c r="DEO338" s="35"/>
      <c r="DEP338" s="35"/>
      <c r="DEQ338" s="35"/>
      <c r="DER338" s="35"/>
      <c r="DES338" s="35"/>
      <c r="DET338" s="35"/>
      <c r="DEU338" s="35"/>
      <c r="DEV338" s="35"/>
      <c r="DEW338" s="35"/>
      <c r="DEX338" s="35"/>
      <c r="DEY338" s="35"/>
      <c r="DEZ338" s="35"/>
      <c r="DFA338" s="35"/>
      <c r="DFB338" s="35"/>
      <c r="DFC338" s="35"/>
      <c r="DFD338" s="35"/>
      <c r="DFE338" s="35"/>
      <c r="DFF338" s="35"/>
      <c r="DFG338" s="35"/>
      <c r="DFH338" s="35"/>
      <c r="DFI338" s="35"/>
      <c r="DFJ338" s="35"/>
      <c r="DFK338" s="35"/>
      <c r="DFL338" s="35"/>
      <c r="DFM338" s="35"/>
      <c r="DFN338" s="35"/>
      <c r="DFO338" s="35"/>
      <c r="DFP338" s="35"/>
      <c r="DFQ338" s="35"/>
      <c r="DFR338" s="35"/>
      <c r="DFS338" s="35"/>
      <c r="DFT338" s="35"/>
      <c r="DFU338" s="35"/>
      <c r="DFV338" s="35"/>
      <c r="DFW338" s="35"/>
      <c r="DFX338" s="35"/>
      <c r="DFY338" s="35"/>
      <c r="DFZ338" s="35"/>
      <c r="DGA338" s="35"/>
      <c r="DGB338" s="35"/>
      <c r="DGC338" s="35"/>
      <c r="DGD338" s="35"/>
      <c r="DGE338" s="35"/>
      <c r="DGF338" s="35"/>
      <c r="DGG338" s="35"/>
      <c r="DGH338" s="35"/>
      <c r="DGI338" s="35"/>
      <c r="DGJ338" s="35"/>
      <c r="DGK338" s="35"/>
      <c r="DGL338" s="35"/>
      <c r="DGM338" s="35"/>
      <c r="DGN338" s="35"/>
      <c r="DGO338" s="35"/>
      <c r="DGP338" s="35"/>
      <c r="DGQ338" s="35"/>
      <c r="DGR338" s="35"/>
      <c r="DGS338" s="35"/>
      <c r="DGT338" s="35"/>
      <c r="DGU338" s="35"/>
      <c r="DGV338" s="35"/>
      <c r="DGW338" s="35"/>
      <c r="DGX338" s="35"/>
      <c r="DGY338" s="35"/>
      <c r="DGZ338" s="35"/>
      <c r="DHA338" s="35"/>
      <c r="DHB338" s="35"/>
      <c r="DHC338" s="35"/>
      <c r="DHD338" s="35"/>
      <c r="DHE338" s="35"/>
      <c r="DHF338" s="35"/>
      <c r="DHG338" s="35"/>
      <c r="DHH338" s="35"/>
      <c r="DHI338" s="35"/>
      <c r="DHJ338" s="35"/>
      <c r="DHK338" s="35"/>
      <c r="DHL338" s="35"/>
      <c r="DHM338" s="35"/>
      <c r="DHN338" s="35"/>
      <c r="DHO338" s="35"/>
      <c r="DHP338" s="35"/>
      <c r="DHQ338" s="35"/>
      <c r="DHR338" s="35"/>
      <c r="DHS338" s="35"/>
      <c r="DHT338" s="35"/>
      <c r="DHU338" s="35"/>
      <c r="DHV338" s="35"/>
      <c r="DHW338" s="35"/>
      <c r="DHX338" s="35"/>
      <c r="DHY338" s="35"/>
      <c r="DHZ338" s="35"/>
      <c r="DIA338" s="35"/>
      <c r="DIB338" s="35"/>
      <c r="DIC338" s="35"/>
      <c r="DID338" s="35"/>
      <c r="DIE338" s="35"/>
      <c r="DIF338" s="35"/>
      <c r="DIG338" s="35"/>
      <c r="DIH338" s="35"/>
      <c r="DII338" s="35"/>
      <c r="DIJ338" s="35"/>
      <c r="DIK338" s="35"/>
      <c r="DIL338" s="35"/>
      <c r="DIM338" s="35"/>
      <c r="DIN338" s="35"/>
      <c r="DIO338" s="35"/>
      <c r="DIP338" s="35"/>
      <c r="DIQ338" s="35"/>
      <c r="DIR338" s="35"/>
      <c r="DIS338" s="35"/>
      <c r="DIT338" s="35"/>
      <c r="DIU338" s="35"/>
      <c r="DIV338" s="35"/>
      <c r="DIW338" s="35"/>
      <c r="DIX338" s="35"/>
      <c r="DIY338" s="35"/>
      <c r="DIZ338" s="35"/>
      <c r="DJA338" s="35"/>
      <c r="DJB338" s="35"/>
      <c r="DJC338" s="35"/>
      <c r="DJD338" s="35"/>
      <c r="DJE338" s="35"/>
      <c r="DJF338" s="35"/>
      <c r="DJG338" s="35"/>
      <c r="DJH338" s="35"/>
      <c r="DJI338" s="35"/>
      <c r="DJJ338" s="35"/>
      <c r="DJK338" s="35"/>
      <c r="DJL338" s="35"/>
      <c r="DJM338" s="35"/>
      <c r="DJN338" s="35"/>
      <c r="DJO338" s="35"/>
      <c r="DJP338" s="35"/>
      <c r="DJQ338" s="35"/>
      <c r="DJR338" s="35"/>
      <c r="DJS338" s="35"/>
      <c r="DJT338" s="35"/>
      <c r="DJU338" s="35"/>
      <c r="DJV338" s="35"/>
      <c r="DJW338" s="35"/>
      <c r="DJX338" s="35"/>
      <c r="DJY338" s="35"/>
      <c r="DJZ338" s="35"/>
      <c r="DKA338" s="35"/>
      <c r="DKB338" s="35"/>
      <c r="DKC338" s="35"/>
      <c r="DKD338" s="35"/>
      <c r="DKE338" s="35"/>
      <c r="DKF338" s="35"/>
      <c r="DKG338" s="35"/>
      <c r="DKH338" s="35"/>
      <c r="DKI338" s="35"/>
      <c r="DKJ338" s="35"/>
      <c r="DKK338" s="35"/>
      <c r="DKL338" s="35"/>
      <c r="DKM338" s="35"/>
      <c r="DKN338" s="35"/>
      <c r="DKO338" s="35"/>
      <c r="DKP338" s="35"/>
      <c r="DKQ338" s="35"/>
      <c r="DKR338" s="35"/>
      <c r="DKS338" s="35"/>
      <c r="DKT338" s="35"/>
      <c r="DKU338" s="35"/>
      <c r="DKV338" s="35"/>
      <c r="DKW338" s="35"/>
      <c r="DKX338" s="35"/>
      <c r="DKY338" s="35"/>
      <c r="DKZ338" s="35"/>
      <c r="DLA338" s="35"/>
      <c r="DLB338" s="35"/>
      <c r="DLC338" s="35"/>
      <c r="DLD338" s="35"/>
      <c r="DLE338" s="35"/>
      <c r="DLF338" s="35"/>
      <c r="DLG338" s="35"/>
      <c r="DLH338" s="35"/>
      <c r="DLI338" s="35"/>
      <c r="DLJ338" s="35"/>
      <c r="DLK338" s="35"/>
      <c r="DLL338" s="35"/>
      <c r="DLM338" s="35"/>
      <c r="DLN338" s="35"/>
      <c r="DLO338" s="35"/>
      <c r="DLP338" s="35"/>
      <c r="DLQ338" s="35"/>
      <c r="DLR338" s="35"/>
      <c r="DLS338" s="35"/>
      <c r="DLT338" s="35"/>
      <c r="DLU338" s="35"/>
      <c r="DLV338" s="35"/>
      <c r="DLW338" s="35"/>
      <c r="DLX338" s="35"/>
      <c r="DLY338" s="35"/>
      <c r="DLZ338" s="35"/>
      <c r="DMA338" s="35"/>
      <c r="DMB338" s="35"/>
      <c r="DMC338" s="35"/>
      <c r="DMD338" s="35"/>
      <c r="DME338" s="35"/>
      <c r="DMF338" s="35"/>
      <c r="DMG338" s="35"/>
      <c r="DMH338" s="35"/>
      <c r="DMI338" s="35"/>
      <c r="DMJ338" s="35"/>
      <c r="DMK338" s="35"/>
      <c r="DML338" s="35"/>
      <c r="DMM338" s="35"/>
      <c r="DMN338" s="35"/>
      <c r="DMO338" s="35"/>
      <c r="DMP338" s="35"/>
      <c r="DMQ338" s="35"/>
      <c r="DMR338" s="35"/>
      <c r="DMS338" s="35"/>
      <c r="DMT338" s="35"/>
      <c r="DMU338" s="35"/>
      <c r="DMV338" s="35"/>
      <c r="DMW338" s="35"/>
      <c r="DMX338" s="35"/>
      <c r="DMY338" s="35"/>
      <c r="DMZ338" s="35"/>
      <c r="DNA338" s="35"/>
      <c r="DNB338" s="35"/>
      <c r="DNC338" s="35"/>
      <c r="DND338" s="35"/>
      <c r="DNE338" s="35"/>
      <c r="DNF338" s="35"/>
      <c r="DNG338" s="35"/>
      <c r="DNH338" s="35"/>
      <c r="DNI338" s="35"/>
      <c r="DNJ338" s="35"/>
      <c r="DNK338" s="35"/>
      <c r="DNL338" s="35"/>
      <c r="DNM338" s="35"/>
      <c r="DNN338" s="35"/>
      <c r="DNO338" s="35"/>
      <c r="DNP338" s="35"/>
      <c r="DNQ338" s="35"/>
      <c r="DNR338" s="35"/>
      <c r="DNS338" s="35"/>
      <c r="DNT338" s="35"/>
      <c r="DNU338" s="35"/>
      <c r="DNV338" s="35"/>
      <c r="DNW338" s="35"/>
      <c r="DNX338" s="35"/>
      <c r="DNY338" s="35"/>
      <c r="DNZ338" s="35"/>
      <c r="DOA338" s="35"/>
      <c r="DOB338" s="35"/>
      <c r="DOC338" s="35"/>
      <c r="DOD338" s="35"/>
      <c r="DOE338" s="35"/>
      <c r="DOF338" s="35"/>
      <c r="DOG338" s="35"/>
      <c r="DOH338" s="35"/>
      <c r="DOI338" s="35"/>
      <c r="DOJ338" s="35"/>
      <c r="DOK338" s="35"/>
      <c r="DOL338" s="35"/>
      <c r="DOM338" s="35"/>
      <c r="DON338" s="35"/>
      <c r="DOO338" s="35"/>
      <c r="DOP338" s="35"/>
      <c r="DOQ338" s="35"/>
      <c r="DOR338" s="35"/>
      <c r="DOS338" s="35"/>
      <c r="DOT338" s="35"/>
      <c r="DOU338" s="35"/>
      <c r="DOV338" s="35"/>
      <c r="DOW338" s="35"/>
      <c r="DOX338" s="35"/>
      <c r="DOY338" s="35"/>
      <c r="DOZ338" s="35"/>
      <c r="DPA338" s="35"/>
      <c r="DPB338" s="35"/>
      <c r="DPC338" s="35"/>
      <c r="DPD338" s="35"/>
      <c r="DPE338" s="35"/>
      <c r="DPF338" s="35"/>
      <c r="DPG338" s="35"/>
      <c r="DPH338" s="35"/>
      <c r="DPI338" s="35"/>
      <c r="DPJ338" s="35"/>
      <c r="DPK338" s="35"/>
      <c r="DPL338" s="35"/>
      <c r="DPM338" s="35"/>
      <c r="DPN338" s="35"/>
      <c r="DPO338" s="35"/>
      <c r="DPP338" s="35"/>
      <c r="DPQ338" s="35"/>
      <c r="DPR338" s="35"/>
      <c r="DPS338" s="35"/>
      <c r="DPT338" s="35"/>
      <c r="DPU338" s="35"/>
      <c r="DPV338" s="35"/>
      <c r="DPW338" s="35"/>
      <c r="DPX338" s="35"/>
      <c r="DPY338" s="35"/>
      <c r="DPZ338" s="35"/>
      <c r="DQA338" s="35"/>
      <c r="DQB338" s="35"/>
      <c r="DQC338" s="35"/>
      <c r="DQD338" s="35"/>
      <c r="DQE338" s="35"/>
      <c r="DQF338" s="35"/>
      <c r="DQG338" s="35"/>
      <c r="DQH338" s="35"/>
      <c r="DQI338" s="35"/>
      <c r="DQJ338" s="35"/>
      <c r="DQK338" s="35"/>
      <c r="DQL338" s="35"/>
      <c r="DQM338" s="35"/>
      <c r="DQN338" s="35"/>
      <c r="DQO338" s="35"/>
      <c r="DQP338" s="35"/>
      <c r="DQQ338" s="35"/>
      <c r="DQR338" s="35"/>
      <c r="DQS338" s="35"/>
      <c r="DQT338" s="35"/>
      <c r="DQU338" s="35"/>
      <c r="DQV338" s="35"/>
      <c r="DQW338" s="35"/>
      <c r="DQX338" s="35"/>
      <c r="DQY338" s="35"/>
      <c r="DQZ338" s="35"/>
      <c r="DRA338" s="35"/>
      <c r="DRB338" s="35"/>
      <c r="DRC338" s="35"/>
      <c r="DRD338" s="35"/>
      <c r="DRE338" s="35"/>
      <c r="DRF338" s="35"/>
      <c r="DRG338" s="35"/>
      <c r="DRH338" s="35"/>
      <c r="DRI338" s="35"/>
      <c r="DRJ338" s="35"/>
      <c r="DRK338" s="35"/>
      <c r="DRL338" s="35"/>
      <c r="DRM338" s="35"/>
      <c r="DRN338" s="35"/>
      <c r="DRO338" s="35"/>
      <c r="DRP338" s="35"/>
      <c r="DRQ338" s="35"/>
      <c r="DRR338" s="35"/>
      <c r="DRS338" s="35"/>
      <c r="DRT338" s="35"/>
      <c r="DRU338" s="35"/>
      <c r="DRV338" s="35"/>
      <c r="DRW338" s="35"/>
      <c r="DRX338" s="35"/>
      <c r="DRY338" s="35"/>
      <c r="DRZ338" s="35"/>
      <c r="DSA338" s="35"/>
      <c r="DSB338" s="35"/>
      <c r="DSC338" s="35"/>
      <c r="DSD338" s="35"/>
      <c r="DSE338" s="35"/>
      <c r="DSF338" s="35"/>
      <c r="DSG338" s="35"/>
      <c r="DSH338" s="35"/>
      <c r="DSI338" s="35"/>
      <c r="DSJ338" s="35"/>
      <c r="DSK338" s="35"/>
      <c r="DSL338" s="35"/>
      <c r="DSM338" s="35"/>
      <c r="DSN338" s="35"/>
      <c r="DSO338" s="35"/>
      <c r="DSP338" s="35"/>
      <c r="DSQ338" s="35"/>
      <c r="DSR338" s="35"/>
      <c r="DSS338" s="35"/>
      <c r="DST338" s="35"/>
      <c r="DSU338" s="35"/>
      <c r="DSV338" s="35"/>
      <c r="DSW338" s="35"/>
      <c r="DSX338" s="35"/>
      <c r="DSY338" s="35"/>
      <c r="DSZ338" s="35"/>
      <c r="DTA338" s="35"/>
      <c r="DTB338" s="35"/>
      <c r="DTC338" s="35"/>
      <c r="DTD338" s="35"/>
      <c r="DTE338" s="35"/>
      <c r="DTF338" s="35"/>
      <c r="DTG338" s="35"/>
      <c r="DTH338" s="35"/>
      <c r="DTI338" s="35"/>
      <c r="DTJ338" s="35"/>
      <c r="DTK338" s="35"/>
      <c r="DTL338" s="35"/>
      <c r="DTM338" s="35"/>
      <c r="DTN338" s="35"/>
      <c r="DTO338" s="35"/>
      <c r="DTP338" s="35"/>
      <c r="DTQ338" s="35"/>
      <c r="DTR338" s="35"/>
      <c r="DTS338" s="35"/>
      <c r="DTT338" s="35"/>
      <c r="DTU338" s="35"/>
      <c r="DTV338" s="35"/>
      <c r="DTW338" s="35"/>
      <c r="DTX338" s="35"/>
      <c r="DTY338" s="35"/>
      <c r="DTZ338" s="35"/>
      <c r="DUA338" s="35"/>
      <c r="DUB338" s="35"/>
      <c r="DUC338" s="35"/>
      <c r="DUD338" s="35"/>
      <c r="DUE338" s="35"/>
      <c r="DUF338" s="35"/>
      <c r="DUG338" s="35"/>
      <c r="DUH338" s="35"/>
      <c r="DUI338" s="35"/>
      <c r="DUJ338" s="35"/>
      <c r="DUK338" s="35"/>
      <c r="DUL338" s="35"/>
      <c r="DUM338" s="35"/>
      <c r="DUN338" s="35"/>
      <c r="DUO338" s="35"/>
      <c r="DUP338" s="35"/>
      <c r="DUQ338" s="35"/>
      <c r="DUR338" s="35"/>
      <c r="DUS338" s="35"/>
      <c r="DUT338" s="35"/>
      <c r="DUU338" s="35"/>
      <c r="DUV338" s="35"/>
      <c r="DUW338" s="35"/>
      <c r="DUX338" s="35"/>
      <c r="DUY338" s="35"/>
      <c r="DUZ338" s="35"/>
      <c r="DVA338" s="35"/>
      <c r="DVB338" s="35"/>
      <c r="DVC338" s="35"/>
      <c r="DVD338" s="35"/>
      <c r="DVE338" s="35"/>
      <c r="DVF338" s="35"/>
      <c r="DVG338" s="35"/>
      <c r="DVH338" s="35"/>
      <c r="DVI338" s="35"/>
      <c r="DVJ338" s="35"/>
      <c r="DVK338" s="35"/>
      <c r="DVL338" s="35"/>
      <c r="DVM338" s="35"/>
      <c r="DVN338" s="35"/>
      <c r="DVO338" s="35"/>
      <c r="DVP338" s="35"/>
      <c r="DVQ338" s="35"/>
      <c r="DVR338" s="35"/>
      <c r="DVS338" s="35"/>
      <c r="DVT338" s="35"/>
      <c r="DVU338" s="35"/>
      <c r="DVV338" s="35"/>
      <c r="DVW338" s="35"/>
      <c r="DVX338" s="35"/>
      <c r="DVY338" s="35"/>
      <c r="DVZ338" s="35"/>
      <c r="DWA338" s="35"/>
      <c r="DWB338" s="35"/>
      <c r="DWC338" s="35"/>
      <c r="DWD338" s="35"/>
      <c r="DWE338" s="35"/>
      <c r="DWF338" s="35"/>
      <c r="DWG338" s="35"/>
      <c r="DWH338" s="35"/>
      <c r="DWI338" s="35"/>
      <c r="DWJ338" s="35"/>
      <c r="DWK338" s="35"/>
      <c r="DWL338" s="35"/>
      <c r="DWM338" s="35"/>
      <c r="DWN338" s="35"/>
      <c r="DWO338" s="35"/>
      <c r="DWP338" s="35"/>
      <c r="DWQ338" s="35"/>
      <c r="DWR338" s="35"/>
      <c r="DWS338" s="35"/>
      <c r="DWT338" s="35"/>
      <c r="DWU338" s="35"/>
      <c r="DWV338" s="35"/>
      <c r="DWW338" s="35"/>
      <c r="DWX338" s="35"/>
      <c r="DWY338" s="35"/>
      <c r="DWZ338" s="35"/>
      <c r="DXA338" s="35"/>
      <c r="DXB338" s="35"/>
      <c r="DXC338" s="35"/>
      <c r="DXD338" s="35"/>
      <c r="DXE338" s="35"/>
      <c r="DXF338" s="35"/>
      <c r="DXG338" s="35"/>
      <c r="DXH338" s="35"/>
      <c r="DXI338" s="35"/>
      <c r="DXJ338" s="35"/>
      <c r="DXK338" s="35"/>
      <c r="DXL338" s="35"/>
      <c r="DXM338" s="35"/>
      <c r="DXN338" s="35"/>
      <c r="DXO338" s="35"/>
      <c r="DXP338" s="35"/>
      <c r="DXQ338" s="35"/>
      <c r="DXR338" s="35"/>
      <c r="DXS338" s="35"/>
      <c r="DXT338" s="35"/>
      <c r="DXU338" s="35"/>
      <c r="DXV338" s="35"/>
      <c r="DXW338" s="35"/>
      <c r="DXX338" s="35"/>
      <c r="DXY338" s="35"/>
      <c r="DXZ338" s="35"/>
      <c r="DYA338" s="35"/>
      <c r="DYB338" s="35"/>
      <c r="DYC338" s="35"/>
      <c r="DYD338" s="35"/>
      <c r="DYE338" s="35"/>
      <c r="DYF338" s="35"/>
      <c r="DYG338" s="35"/>
      <c r="DYH338" s="35"/>
      <c r="DYI338" s="35"/>
      <c r="DYJ338" s="35"/>
      <c r="DYK338" s="35"/>
      <c r="DYL338" s="35"/>
      <c r="DYM338" s="35"/>
      <c r="DYN338" s="35"/>
      <c r="DYO338" s="35"/>
      <c r="DYP338" s="35"/>
      <c r="DYQ338" s="35"/>
      <c r="DYR338" s="35"/>
      <c r="DYS338" s="35"/>
      <c r="DYT338" s="35"/>
      <c r="DYU338" s="35"/>
      <c r="DYV338" s="35"/>
      <c r="DYW338" s="35"/>
      <c r="DYX338" s="35"/>
      <c r="DYY338" s="35"/>
      <c r="DYZ338" s="35"/>
      <c r="DZA338" s="35"/>
      <c r="DZB338" s="35"/>
      <c r="DZC338" s="35"/>
      <c r="DZD338" s="35"/>
      <c r="DZE338" s="35"/>
      <c r="DZF338" s="35"/>
      <c r="DZG338" s="35"/>
      <c r="DZH338" s="35"/>
      <c r="DZI338" s="35"/>
      <c r="DZJ338" s="35"/>
      <c r="DZK338" s="35"/>
      <c r="DZL338" s="35"/>
      <c r="DZM338" s="35"/>
      <c r="DZN338" s="35"/>
      <c r="DZO338" s="35"/>
      <c r="DZP338" s="35"/>
      <c r="DZQ338" s="35"/>
      <c r="DZR338" s="35"/>
      <c r="DZS338" s="35"/>
      <c r="DZT338" s="35"/>
      <c r="DZU338" s="35"/>
      <c r="DZV338" s="35"/>
      <c r="DZW338" s="35"/>
      <c r="DZX338" s="35"/>
      <c r="DZY338" s="35"/>
      <c r="DZZ338" s="35"/>
      <c r="EAA338" s="35"/>
      <c r="EAB338" s="35"/>
      <c r="EAC338" s="35"/>
      <c r="EAD338" s="35"/>
      <c r="EAE338" s="35"/>
      <c r="EAF338" s="35"/>
      <c r="EAG338" s="35"/>
      <c r="EAH338" s="35"/>
      <c r="EAI338" s="35"/>
      <c r="EAJ338" s="35"/>
      <c r="EAK338" s="35"/>
      <c r="EAL338" s="35"/>
      <c r="EAM338" s="35"/>
      <c r="EAN338" s="35"/>
      <c r="EAO338" s="35"/>
      <c r="EAP338" s="35"/>
      <c r="EAQ338" s="35"/>
      <c r="EAR338" s="35"/>
      <c r="EAS338" s="35"/>
      <c r="EAT338" s="35"/>
      <c r="EAU338" s="35"/>
      <c r="EAV338" s="35"/>
      <c r="EAW338" s="35"/>
      <c r="EAX338" s="35"/>
      <c r="EAY338" s="35"/>
      <c r="EAZ338" s="35"/>
      <c r="EBA338" s="35"/>
      <c r="EBB338" s="35"/>
      <c r="EBC338" s="35"/>
      <c r="EBD338" s="35"/>
      <c r="EBE338" s="35"/>
      <c r="EBF338" s="35"/>
      <c r="EBG338" s="35"/>
      <c r="EBH338" s="35"/>
      <c r="EBI338" s="35"/>
      <c r="EBJ338" s="35"/>
      <c r="EBK338" s="35"/>
      <c r="EBL338" s="35"/>
      <c r="EBM338" s="35"/>
      <c r="EBN338" s="35"/>
      <c r="EBO338" s="35"/>
      <c r="EBP338" s="35"/>
      <c r="EBQ338" s="35"/>
      <c r="EBR338" s="35"/>
      <c r="EBS338" s="35"/>
      <c r="EBT338" s="35"/>
      <c r="EBU338" s="35"/>
      <c r="EBV338" s="35"/>
      <c r="EBW338" s="35"/>
      <c r="EBX338" s="35"/>
      <c r="EBY338" s="35"/>
      <c r="EBZ338" s="35"/>
      <c r="ECA338" s="35"/>
      <c r="ECB338" s="35"/>
      <c r="ECC338" s="35"/>
      <c r="ECD338" s="35"/>
      <c r="ECE338" s="35"/>
      <c r="ECF338" s="35"/>
      <c r="ECG338" s="35"/>
      <c r="ECH338" s="35"/>
      <c r="ECI338" s="35"/>
      <c r="ECJ338" s="35"/>
      <c r="ECK338" s="35"/>
      <c r="ECL338" s="35"/>
      <c r="ECM338" s="35"/>
      <c r="ECN338" s="35"/>
      <c r="ECO338" s="35"/>
      <c r="ECP338" s="35"/>
      <c r="ECQ338" s="35"/>
      <c r="ECR338" s="35"/>
      <c r="ECS338" s="35"/>
      <c r="ECT338" s="35"/>
      <c r="ECU338" s="35"/>
      <c r="ECV338" s="35"/>
      <c r="ECW338" s="35"/>
      <c r="ECX338" s="35"/>
      <c r="ECY338" s="35"/>
      <c r="ECZ338" s="35"/>
      <c r="EDA338" s="35"/>
      <c r="EDB338" s="35"/>
      <c r="EDC338" s="35"/>
      <c r="EDD338" s="35"/>
      <c r="EDE338" s="35"/>
      <c r="EDF338" s="35"/>
      <c r="EDG338" s="35"/>
      <c r="EDH338" s="35"/>
      <c r="EDI338" s="35"/>
      <c r="EDJ338" s="35"/>
      <c r="EDK338" s="35"/>
      <c r="EDL338" s="35"/>
      <c r="EDM338" s="35"/>
      <c r="EDN338" s="35"/>
      <c r="EDO338" s="35"/>
      <c r="EDP338" s="35"/>
      <c r="EDQ338" s="35"/>
      <c r="EDR338" s="35"/>
      <c r="EDS338" s="35"/>
      <c r="EDT338" s="35"/>
      <c r="EDU338" s="35"/>
      <c r="EDV338" s="35"/>
      <c r="EDW338" s="35"/>
      <c r="EDX338" s="35"/>
      <c r="EDY338" s="35"/>
      <c r="EDZ338" s="35"/>
      <c r="EEA338" s="35"/>
      <c r="EEB338" s="35"/>
      <c r="EEC338" s="35"/>
      <c r="EED338" s="35"/>
      <c r="EEE338" s="35"/>
      <c r="EEF338" s="35"/>
      <c r="EEG338" s="35"/>
      <c r="EEH338" s="35"/>
      <c r="EEI338" s="35"/>
      <c r="EEJ338" s="35"/>
      <c r="EEK338" s="35"/>
      <c r="EEL338" s="35"/>
      <c r="EEM338" s="35"/>
      <c r="EEN338" s="35"/>
      <c r="EEO338" s="35"/>
      <c r="EEP338" s="35"/>
      <c r="EEQ338" s="35"/>
      <c r="EER338" s="35"/>
      <c r="EES338" s="35"/>
      <c r="EET338" s="35"/>
      <c r="EEU338" s="35"/>
      <c r="EEV338" s="35"/>
      <c r="EEW338" s="35"/>
      <c r="EEX338" s="35"/>
      <c r="EEY338" s="35"/>
      <c r="EEZ338" s="35"/>
      <c r="EFA338" s="35"/>
      <c r="EFB338" s="35"/>
      <c r="EFC338" s="35"/>
      <c r="EFD338" s="35"/>
      <c r="EFE338" s="35"/>
      <c r="EFF338" s="35"/>
      <c r="EFG338" s="35"/>
      <c r="EFH338" s="35"/>
      <c r="EFI338" s="35"/>
      <c r="EFJ338" s="35"/>
      <c r="EFK338" s="35"/>
      <c r="EFL338" s="35"/>
      <c r="EFM338" s="35"/>
      <c r="EFN338" s="35"/>
      <c r="EFO338" s="35"/>
      <c r="EFP338" s="35"/>
      <c r="EFQ338" s="35"/>
      <c r="EFR338" s="35"/>
      <c r="EFS338" s="35"/>
      <c r="EFT338" s="35"/>
      <c r="EFU338" s="35"/>
      <c r="EFV338" s="35"/>
      <c r="EFW338" s="35"/>
      <c r="EFX338" s="35"/>
      <c r="EFY338" s="35"/>
      <c r="EFZ338" s="35"/>
      <c r="EGA338" s="35"/>
      <c r="EGB338" s="35"/>
      <c r="EGC338" s="35"/>
      <c r="EGD338" s="35"/>
      <c r="EGE338" s="35"/>
      <c r="EGF338" s="35"/>
      <c r="EGG338" s="35"/>
      <c r="EGH338" s="35"/>
      <c r="EGI338" s="35"/>
      <c r="EGJ338" s="35"/>
      <c r="EGK338" s="35"/>
      <c r="EGL338" s="35"/>
      <c r="EGM338" s="35"/>
      <c r="EGN338" s="35"/>
      <c r="EGO338" s="35"/>
      <c r="EGP338" s="35"/>
      <c r="EGQ338" s="35"/>
      <c r="EGR338" s="35"/>
      <c r="EGS338" s="35"/>
      <c r="EGT338" s="35"/>
      <c r="EGU338" s="35"/>
      <c r="EGV338" s="35"/>
      <c r="EGW338" s="35"/>
      <c r="EGX338" s="35"/>
      <c r="EGY338" s="35"/>
      <c r="EGZ338" s="35"/>
      <c r="EHA338" s="35"/>
      <c r="EHB338" s="35"/>
      <c r="EHC338" s="35"/>
      <c r="EHD338" s="35"/>
      <c r="EHE338" s="35"/>
      <c r="EHF338" s="35"/>
      <c r="EHG338" s="35"/>
      <c r="EHH338" s="35"/>
      <c r="EHI338" s="35"/>
      <c r="EHJ338" s="35"/>
      <c r="EHK338" s="35"/>
      <c r="EHL338" s="35"/>
      <c r="EHM338" s="35"/>
      <c r="EHN338" s="35"/>
      <c r="EHO338" s="35"/>
      <c r="EHP338" s="35"/>
      <c r="EHQ338" s="35"/>
      <c r="EHR338" s="35"/>
      <c r="EHS338" s="35"/>
      <c r="EHT338" s="35"/>
      <c r="EHU338" s="35"/>
      <c r="EHV338" s="35"/>
      <c r="EHW338" s="35"/>
      <c r="EHX338" s="35"/>
      <c r="EHY338" s="35"/>
      <c r="EHZ338" s="35"/>
      <c r="EIA338" s="35"/>
      <c r="EIB338" s="35"/>
      <c r="EIC338" s="35"/>
      <c r="EID338" s="35"/>
      <c r="EIE338" s="35"/>
      <c r="EIF338" s="35"/>
      <c r="EIG338" s="35"/>
      <c r="EIH338" s="35"/>
      <c r="EII338" s="35"/>
      <c r="EIJ338" s="35"/>
      <c r="EIK338" s="35"/>
      <c r="EIL338" s="35"/>
      <c r="EIM338" s="35"/>
      <c r="EIN338" s="35"/>
      <c r="EIO338" s="35"/>
      <c r="EIP338" s="35"/>
      <c r="EIQ338" s="35"/>
      <c r="EIR338" s="35"/>
      <c r="EIS338" s="35"/>
      <c r="EIT338" s="35"/>
      <c r="EIU338" s="35"/>
      <c r="EIV338" s="35"/>
      <c r="EIW338" s="35"/>
      <c r="EIX338" s="35"/>
      <c r="EIY338" s="35"/>
      <c r="EIZ338" s="35"/>
      <c r="EJA338" s="35"/>
      <c r="EJB338" s="35"/>
      <c r="EJC338" s="35"/>
      <c r="EJD338" s="35"/>
      <c r="EJE338" s="35"/>
      <c r="EJF338" s="35"/>
      <c r="EJG338" s="35"/>
      <c r="EJH338" s="35"/>
      <c r="EJI338" s="35"/>
      <c r="EJJ338" s="35"/>
      <c r="EJK338" s="35"/>
      <c r="EJL338" s="35"/>
      <c r="EJM338" s="35"/>
      <c r="EJN338" s="35"/>
      <c r="EJO338" s="35"/>
      <c r="EJP338" s="35"/>
      <c r="EJQ338" s="35"/>
      <c r="EJR338" s="35"/>
      <c r="EJS338" s="35"/>
      <c r="EJT338" s="35"/>
      <c r="EJU338" s="35"/>
      <c r="EJV338" s="35"/>
      <c r="EJW338" s="35"/>
      <c r="EJX338" s="35"/>
      <c r="EJY338" s="35"/>
      <c r="EJZ338" s="35"/>
      <c r="EKA338" s="35"/>
      <c r="EKB338" s="35"/>
      <c r="EKC338" s="35"/>
      <c r="EKD338" s="35"/>
      <c r="EKE338" s="35"/>
      <c r="EKF338" s="35"/>
      <c r="EKG338" s="35"/>
      <c r="EKH338" s="35"/>
      <c r="EKI338" s="35"/>
      <c r="EKJ338" s="35"/>
      <c r="EKK338" s="35"/>
      <c r="EKL338" s="35"/>
      <c r="EKM338" s="35"/>
      <c r="EKN338" s="35"/>
      <c r="EKO338" s="35"/>
      <c r="EKP338" s="35"/>
      <c r="EKQ338" s="35"/>
      <c r="EKR338" s="35"/>
      <c r="EKS338" s="35"/>
      <c r="EKT338" s="35"/>
      <c r="EKU338" s="35"/>
      <c r="EKV338" s="35"/>
      <c r="EKW338" s="35"/>
      <c r="EKX338" s="35"/>
      <c r="EKY338" s="35"/>
      <c r="EKZ338" s="35"/>
      <c r="ELA338" s="35"/>
      <c r="ELB338" s="35"/>
      <c r="ELC338" s="35"/>
      <c r="ELD338" s="35"/>
      <c r="ELE338" s="35"/>
      <c r="ELF338" s="35"/>
      <c r="ELG338" s="35"/>
      <c r="ELH338" s="35"/>
      <c r="ELI338" s="35"/>
      <c r="ELJ338" s="35"/>
      <c r="ELK338" s="35"/>
      <c r="ELL338" s="35"/>
      <c r="ELM338" s="35"/>
      <c r="ELN338" s="35"/>
      <c r="ELO338" s="35"/>
      <c r="ELP338" s="35"/>
      <c r="ELQ338" s="35"/>
      <c r="ELR338" s="35"/>
      <c r="ELS338" s="35"/>
      <c r="ELT338" s="35"/>
      <c r="ELU338" s="35"/>
      <c r="ELV338" s="35"/>
      <c r="ELW338" s="35"/>
      <c r="ELX338" s="35"/>
      <c r="ELY338" s="35"/>
      <c r="ELZ338" s="35"/>
      <c r="EMA338" s="35"/>
      <c r="EMB338" s="35"/>
      <c r="EMC338" s="35"/>
      <c r="EMD338" s="35"/>
      <c r="EME338" s="35"/>
      <c r="EMF338" s="35"/>
      <c r="EMG338" s="35"/>
      <c r="EMH338" s="35"/>
      <c r="EMI338" s="35"/>
      <c r="EMJ338" s="35"/>
      <c r="EMK338" s="35"/>
      <c r="EML338" s="35"/>
      <c r="EMM338" s="35"/>
      <c r="EMN338" s="35"/>
      <c r="EMO338" s="35"/>
      <c r="EMP338" s="35"/>
      <c r="EMQ338" s="35"/>
      <c r="EMR338" s="35"/>
      <c r="EMS338" s="35"/>
      <c r="EMT338" s="35"/>
      <c r="EMU338" s="35"/>
      <c r="EMV338" s="35"/>
      <c r="EMW338" s="35"/>
      <c r="EMX338" s="35"/>
      <c r="EMY338" s="35"/>
      <c r="EMZ338" s="35"/>
      <c r="ENA338" s="35"/>
      <c r="ENB338" s="35"/>
      <c r="ENC338" s="35"/>
      <c r="END338" s="35"/>
      <c r="ENE338" s="35"/>
      <c r="ENF338" s="35"/>
      <c r="ENG338" s="35"/>
      <c r="ENH338" s="35"/>
      <c r="ENI338" s="35"/>
      <c r="ENJ338" s="35"/>
      <c r="ENK338" s="35"/>
      <c r="ENL338" s="35"/>
      <c r="ENM338" s="35"/>
      <c r="ENN338" s="35"/>
      <c r="ENO338" s="35"/>
      <c r="ENP338" s="35"/>
      <c r="ENQ338" s="35"/>
      <c r="ENR338" s="35"/>
      <c r="ENS338" s="35"/>
      <c r="ENT338" s="35"/>
      <c r="ENU338" s="35"/>
      <c r="ENV338" s="35"/>
      <c r="ENW338" s="35"/>
      <c r="ENX338" s="35"/>
      <c r="ENY338" s="35"/>
      <c r="ENZ338" s="35"/>
      <c r="EOA338" s="35"/>
      <c r="EOB338" s="35"/>
      <c r="EOC338" s="35"/>
      <c r="EOD338" s="35"/>
      <c r="EOE338" s="35"/>
      <c r="EOF338" s="35"/>
      <c r="EOG338" s="35"/>
      <c r="EOH338" s="35"/>
      <c r="EOI338" s="35"/>
      <c r="EOJ338" s="35"/>
      <c r="EOK338" s="35"/>
      <c r="EOL338" s="35"/>
      <c r="EOM338" s="35"/>
      <c r="EON338" s="35"/>
      <c r="EOO338" s="35"/>
      <c r="EOP338" s="35"/>
      <c r="EOQ338" s="35"/>
      <c r="EOR338" s="35"/>
      <c r="EOS338" s="35"/>
      <c r="EOT338" s="35"/>
      <c r="EOU338" s="35"/>
      <c r="EOV338" s="35"/>
      <c r="EOW338" s="35"/>
      <c r="EOX338" s="35"/>
      <c r="EOY338" s="35"/>
      <c r="EOZ338" s="35"/>
      <c r="EPA338" s="35"/>
      <c r="EPB338" s="35"/>
      <c r="EPC338" s="35"/>
      <c r="EPD338" s="35"/>
      <c r="EPE338" s="35"/>
      <c r="EPF338" s="35"/>
      <c r="EPG338" s="35"/>
      <c r="EPH338" s="35"/>
      <c r="EPI338" s="35"/>
      <c r="EPJ338" s="35"/>
      <c r="EPK338" s="35"/>
      <c r="EPL338" s="35"/>
      <c r="EPM338" s="35"/>
      <c r="EPN338" s="35"/>
      <c r="EPO338" s="35"/>
      <c r="EPP338" s="35"/>
      <c r="EPQ338" s="35"/>
      <c r="EPR338" s="35"/>
      <c r="EPS338" s="35"/>
      <c r="EPT338" s="35"/>
      <c r="EPU338" s="35"/>
      <c r="EPV338" s="35"/>
      <c r="EPW338" s="35"/>
      <c r="EPX338" s="35"/>
      <c r="EPY338" s="35"/>
      <c r="EPZ338" s="35"/>
      <c r="EQA338" s="35"/>
      <c r="EQB338" s="35"/>
      <c r="EQC338" s="35"/>
      <c r="EQD338" s="35"/>
      <c r="EQE338" s="35"/>
      <c r="EQF338" s="35"/>
      <c r="EQG338" s="35"/>
      <c r="EQH338" s="35"/>
      <c r="EQI338" s="35"/>
      <c r="EQJ338" s="35"/>
      <c r="EQK338" s="35"/>
      <c r="EQL338" s="35"/>
      <c r="EQM338" s="35"/>
      <c r="EQN338" s="35"/>
      <c r="EQO338" s="35"/>
      <c r="EQP338" s="35"/>
      <c r="EQQ338" s="35"/>
      <c r="EQR338" s="35"/>
      <c r="EQS338" s="35"/>
      <c r="EQT338" s="35"/>
      <c r="EQU338" s="35"/>
      <c r="EQV338" s="35"/>
      <c r="EQW338" s="35"/>
      <c r="EQX338" s="35"/>
      <c r="EQY338" s="35"/>
      <c r="EQZ338" s="35"/>
      <c r="ERA338" s="35"/>
      <c r="ERB338" s="35"/>
      <c r="ERC338" s="35"/>
      <c r="ERD338" s="35"/>
      <c r="ERE338" s="35"/>
      <c r="ERF338" s="35"/>
      <c r="ERG338" s="35"/>
      <c r="ERH338" s="35"/>
      <c r="ERI338" s="35"/>
      <c r="ERJ338" s="35"/>
      <c r="ERK338" s="35"/>
      <c r="ERL338" s="35"/>
      <c r="ERM338" s="35"/>
      <c r="ERN338" s="35"/>
      <c r="ERO338" s="35"/>
      <c r="ERP338" s="35"/>
      <c r="ERQ338" s="35"/>
      <c r="ERR338" s="35"/>
      <c r="ERS338" s="35"/>
      <c r="ERT338" s="35"/>
      <c r="ERU338" s="35"/>
      <c r="ERV338" s="35"/>
      <c r="ERW338" s="35"/>
      <c r="ERX338" s="35"/>
      <c r="ERY338" s="35"/>
      <c r="ERZ338" s="35"/>
      <c r="ESA338" s="35"/>
      <c r="ESB338" s="35"/>
      <c r="ESC338" s="35"/>
      <c r="ESD338" s="35"/>
      <c r="ESE338" s="35"/>
      <c r="ESF338" s="35"/>
      <c r="ESG338" s="35"/>
      <c r="ESH338" s="35"/>
      <c r="ESI338" s="35"/>
      <c r="ESJ338" s="35"/>
      <c r="ESK338" s="35"/>
      <c r="ESL338" s="35"/>
      <c r="ESM338" s="35"/>
      <c r="ESN338" s="35"/>
      <c r="ESO338" s="35"/>
      <c r="ESP338" s="35"/>
      <c r="ESQ338" s="35"/>
      <c r="ESR338" s="35"/>
      <c r="ESS338" s="35"/>
      <c r="EST338" s="35"/>
      <c r="ESU338" s="35"/>
      <c r="ESV338" s="35"/>
      <c r="ESW338" s="35"/>
      <c r="ESX338" s="35"/>
      <c r="ESY338" s="35"/>
      <c r="ESZ338" s="35"/>
      <c r="ETA338" s="35"/>
      <c r="ETB338" s="35"/>
      <c r="ETC338" s="35"/>
      <c r="ETD338" s="35"/>
      <c r="ETE338" s="35"/>
      <c r="ETF338" s="35"/>
      <c r="ETG338" s="35"/>
      <c r="ETH338" s="35"/>
      <c r="ETI338" s="35"/>
      <c r="ETJ338" s="35"/>
      <c r="ETK338" s="35"/>
      <c r="ETL338" s="35"/>
      <c r="ETM338" s="35"/>
      <c r="ETN338" s="35"/>
      <c r="ETO338" s="35"/>
      <c r="ETP338" s="35"/>
      <c r="ETQ338" s="35"/>
      <c r="ETR338" s="35"/>
      <c r="ETS338" s="35"/>
      <c r="ETT338" s="35"/>
      <c r="ETU338" s="35"/>
      <c r="ETV338" s="35"/>
      <c r="ETW338" s="35"/>
      <c r="ETX338" s="35"/>
      <c r="ETY338" s="35"/>
      <c r="ETZ338" s="35"/>
      <c r="EUA338" s="35"/>
      <c r="EUB338" s="35"/>
      <c r="EUC338" s="35"/>
      <c r="EUD338" s="35"/>
      <c r="EUE338" s="35"/>
      <c r="EUF338" s="35"/>
      <c r="EUG338" s="35"/>
      <c r="EUH338" s="35"/>
      <c r="EUI338" s="35"/>
      <c r="EUJ338" s="35"/>
      <c r="EUK338" s="35"/>
      <c r="EUL338" s="35"/>
      <c r="EUM338" s="35"/>
      <c r="EUN338" s="35"/>
      <c r="EUO338" s="35"/>
      <c r="EUP338" s="35"/>
      <c r="EUQ338" s="35"/>
      <c r="EUR338" s="35"/>
      <c r="EUS338" s="35"/>
      <c r="EUT338" s="35"/>
      <c r="EUU338" s="35"/>
      <c r="EUV338" s="35"/>
      <c r="EUW338" s="35"/>
      <c r="EUX338" s="35"/>
      <c r="EUY338" s="35"/>
      <c r="EUZ338" s="35"/>
      <c r="EVA338" s="35"/>
      <c r="EVB338" s="35"/>
      <c r="EVC338" s="35"/>
      <c r="EVD338" s="35"/>
      <c r="EVE338" s="35"/>
      <c r="EVF338" s="35"/>
      <c r="EVG338" s="35"/>
      <c r="EVH338" s="35"/>
      <c r="EVI338" s="35"/>
      <c r="EVJ338" s="35"/>
      <c r="EVK338" s="35"/>
      <c r="EVL338" s="35"/>
      <c r="EVM338" s="35"/>
      <c r="EVN338" s="35"/>
      <c r="EVO338" s="35"/>
      <c r="EVP338" s="35"/>
      <c r="EVQ338" s="35"/>
      <c r="EVR338" s="35"/>
      <c r="EVS338" s="35"/>
      <c r="EVT338" s="35"/>
      <c r="EVU338" s="35"/>
      <c r="EVV338" s="35"/>
      <c r="EVW338" s="35"/>
      <c r="EVX338" s="35"/>
      <c r="EVY338" s="35"/>
      <c r="EVZ338" s="35"/>
      <c r="EWA338" s="35"/>
      <c r="EWB338" s="35"/>
      <c r="EWC338" s="35"/>
      <c r="EWD338" s="35"/>
      <c r="EWE338" s="35"/>
      <c r="EWF338" s="35"/>
      <c r="EWG338" s="35"/>
      <c r="EWH338" s="35"/>
      <c r="EWI338" s="35"/>
      <c r="EWJ338" s="35"/>
      <c r="EWK338" s="35"/>
      <c r="EWL338" s="35"/>
      <c r="EWM338" s="35"/>
      <c r="EWN338" s="35"/>
      <c r="EWO338" s="35"/>
      <c r="EWP338" s="35"/>
      <c r="EWQ338" s="35"/>
      <c r="EWR338" s="35"/>
      <c r="EWS338" s="35"/>
      <c r="EWT338" s="35"/>
      <c r="EWU338" s="35"/>
      <c r="EWV338" s="35"/>
      <c r="EWW338" s="35"/>
      <c r="EWX338" s="35"/>
      <c r="EWY338" s="35"/>
      <c r="EWZ338" s="35"/>
      <c r="EXA338" s="35"/>
      <c r="EXB338" s="35"/>
      <c r="EXC338" s="35"/>
      <c r="EXD338" s="35"/>
      <c r="EXE338" s="35"/>
      <c r="EXF338" s="35"/>
      <c r="EXG338" s="35"/>
      <c r="EXH338" s="35"/>
      <c r="EXI338" s="35"/>
      <c r="EXJ338" s="35"/>
      <c r="EXK338" s="35"/>
      <c r="EXL338" s="35"/>
      <c r="EXM338" s="35"/>
      <c r="EXN338" s="35"/>
      <c r="EXO338" s="35"/>
      <c r="EXP338" s="35"/>
      <c r="EXQ338" s="35"/>
      <c r="EXR338" s="35"/>
      <c r="EXS338" s="35"/>
      <c r="EXT338" s="35"/>
      <c r="EXU338" s="35"/>
      <c r="EXV338" s="35"/>
      <c r="EXW338" s="35"/>
      <c r="EXX338" s="35"/>
      <c r="EXY338" s="35"/>
      <c r="EXZ338" s="35"/>
      <c r="EYA338" s="35"/>
      <c r="EYB338" s="35"/>
      <c r="EYC338" s="35"/>
      <c r="EYD338" s="35"/>
      <c r="EYE338" s="35"/>
      <c r="EYF338" s="35"/>
      <c r="EYG338" s="35"/>
      <c r="EYH338" s="35"/>
      <c r="EYI338" s="35"/>
      <c r="EYJ338" s="35"/>
      <c r="EYK338" s="35"/>
      <c r="EYL338" s="35"/>
      <c r="EYM338" s="35"/>
      <c r="EYN338" s="35"/>
      <c r="EYO338" s="35"/>
      <c r="EYP338" s="35"/>
      <c r="EYQ338" s="35"/>
      <c r="EYR338" s="35"/>
      <c r="EYS338" s="35"/>
      <c r="EYT338" s="35"/>
      <c r="EYU338" s="35"/>
      <c r="EYV338" s="35"/>
      <c r="EYW338" s="35"/>
      <c r="EYX338" s="35"/>
      <c r="EYY338" s="35"/>
      <c r="EYZ338" s="35"/>
      <c r="EZA338" s="35"/>
      <c r="EZB338" s="35"/>
      <c r="EZC338" s="35"/>
      <c r="EZD338" s="35"/>
      <c r="EZE338" s="35"/>
      <c r="EZF338" s="35"/>
      <c r="EZG338" s="35"/>
      <c r="EZH338" s="35"/>
      <c r="EZI338" s="35"/>
      <c r="EZJ338" s="35"/>
      <c r="EZK338" s="35"/>
      <c r="EZL338" s="35"/>
      <c r="EZM338" s="35"/>
      <c r="EZN338" s="35"/>
      <c r="EZO338" s="35"/>
      <c r="EZP338" s="35"/>
      <c r="EZQ338" s="35"/>
      <c r="EZR338" s="35"/>
      <c r="EZS338" s="35"/>
      <c r="EZT338" s="35"/>
      <c r="EZU338" s="35"/>
      <c r="EZV338" s="35"/>
      <c r="EZW338" s="35"/>
      <c r="EZX338" s="35"/>
      <c r="EZY338" s="35"/>
      <c r="EZZ338" s="35"/>
      <c r="FAA338" s="35"/>
      <c r="FAB338" s="35"/>
      <c r="FAC338" s="35"/>
      <c r="FAD338" s="35"/>
      <c r="FAE338" s="35"/>
      <c r="FAF338" s="35"/>
      <c r="FAG338" s="35"/>
      <c r="FAH338" s="35"/>
      <c r="FAI338" s="35"/>
      <c r="FAJ338" s="35"/>
      <c r="FAK338" s="35"/>
      <c r="FAL338" s="35"/>
      <c r="FAM338" s="35"/>
      <c r="FAN338" s="35"/>
      <c r="FAO338" s="35"/>
      <c r="FAP338" s="35"/>
      <c r="FAQ338" s="35"/>
      <c r="FAR338" s="35"/>
      <c r="FAS338" s="35"/>
      <c r="FAT338" s="35"/>
      <c r="FAU338" s="35"/>
      <c r="FAV338" s="35"/>
      <c r="FAW338" s="35"/>
      <c r="FAX338" s="35"/>
      <c r="FAY338" s="35"/>
      <c r="FAZ338" s="35"/>
      <c r="FBA338" s="35"/>
      <c r="FBB338" s="35"/>
      <c r="FBC338" s="35"/>
      <c r="FBD338" s="35"/>
      <c r="FBE338" s="35"/>
      <c r="FBF338" s="35"/>
      <c r="FBG338" s="35"/>
      <c r="FBH338" s="35"/>
      <c r="FBI338" s="35"/>
      <c r="FBJ338" s="35"/>
      <c r="FBK338" s="35"/>
      <c r="FBL338" s="35"/>
      <c r="FBM338" s="35"/>
      <c r="FBN338" s="35"/>
      <c r="FBO338" s="35"/>
      <c r="FBP338" s="35"/>
      <c r="FBQ338" s="35"/>
      <c r="FBR338" s="35"/>
      <c r="FBS338" s="35"/>
      <c r="FBT338" s="35"/>
      <c r="FBU338" s="35"/>
      <c r="FBV338" s="35"/>
      <c r="FBW338" s="35"/>
      <c r="FBX338" s="35"/>
      <c r="FBY338" s="35"/>
      <c r="FBZ338" s="35"/>
      <c r="FCA338" s="35"/>
      <c r="FCB338" s="35"/>
      <c r="FCC338" s="35"/>
      <c r="FCD338" s="35"/>
      <c r="FCE338" s="35"/>
      <c r="FCF338" s="35"/>
      <c r="FCG338" s="35"/>
      <c r="FCH338" s="35"/>
      <c r="FCI338" s="35"/>
      <c r="FCJ338" s="35"/>
      <c r="FCK338" s="35"/>
      <c r="FCL338" s="35"/>
      <c r="FCM338" s="35"/>
      <c r="FCN338" s="35"/>
      <c r="FCO338" s="35"/>
      <c r="FCP338" s="35"/>
      <c r="FCQ338" s="35"/>
      <c r="FCR338" s="35"/>
      <c r="FCS338" s="35"/>
      <c r="FCT338" s="35"/>
      <c r="FCU338" s="35"/>
      <c r="FCV338" s="35"/>
      <c r="FCW338" s="35"/>
      <c r="FCX338" s="35"/>
      <c r="FCY338" s="35"/>
      <c r="FCZ338" s="35"/>
      <c r="FDA338" s="35"/>
      <c r="FDB338" s="35"/>
      <c r="FDC338" s="35"/>
      <c r="FDD338" s="35"/>
      <c r="FDE338" s="35"/>
      <c r="FDF338" s="35"/>
      <c r="FDG338" s="35"/>
      <c r="FDH338" s="35"/>
      <c r="FDI338" s="35"/>
      <c r="FDJ338" s="35"/>
      <c r="FDK338" s="35"/>
      <c r="FDL338" s="35"/>
      <c r="FDM338" s="35"/>
      <c r="FDN338" s="35"/>
      <c r="FDO338" s="35"/>
      <c r="FDP338" s="35"/>
      <c r="FDQ338" s="35"/>
      <c r="FDR338" s="35"/>
      <c r="FDS338" s="35"/>
      <c r="FDT338" s="35"/>
      <c r="FDU338" s="35"/>
      <c r="FDV338" s="35"/>
      <c r="FDW338" s="35"/>
      <c r="FDX338" s="35"/>
      <c r="FDY338" s="35"/>
      <c r="FDZ338" s="35"/>
      <c r="FEA338" s="35"/>
      <c r="FEB338" s="35"/>
      <c r="FEC338" s="35"/>
      <c r="FED338" s="35"/>
      <c r="FEE338" s="35"/>
      <c r="FEF338" s="35"/>
      <c r="FEG338" s="35"/>
      <c r="FEH338" s="35"/>
      <c r="FEI338" s="35"/>
      <c r="FEJ338" s="35"/>
      <c r="FEK338" s="35"/>
      <c r="FEL338" s="35"/>
      <c r="FEM338" s="35"/>
      <c r="FEN338" s="35"/>
      <c r="FEO338" s="35"/>
      <c r="FEP338" s="35"/>
      <c r="FEQ338" s="35"/>
      <c r="FER338" s="35"/>
      <c r="FES338" s="35"/>
      <c r="FET338" s="35"/>
      <c r="FEU338" s="35"/>
      <c r="FEV338" s="35"/>
      <c r="FEW338" s="35"/>
      <c r="FEX338" s="35"/>
      <c r="FEY338" s="35"/>
      <c r="FEZ338" s="35"/>
      <c r="FFA338" s="35"/>
      <c r="FFB338" s="35"/>
      <c r="FFC338" s="35"/>
      <c r="FFD338" s="35"/>
      <c r="FFE338" s="35"/>
      <c r="FFF338" s="35"/>
      <c r="FFG338" s="35"/>
      <c r="FFH338" s="35"/>
      <c r="FFI338" s="35"/>
      <c r="FFJ338" s="35"/>
      <c r="FFK338" s="35"/>
      <c r="FFL338" s="35"/>
      <c r="FFM338" s="35"/>
      <c r="FFN338" s="35"/>
      <c r="FFO338" s="35"/>
      <c r="FFP338" s="35"/>
      <c r="FFQ338" s="35"/>
      <c r="FFR338" s="35"/>
      <c r="FFS338" s="35"/>
      <c r="FFT338" s="35"/>
      <c r="FFU338" s="35"/>
      <c r="FFV338" s="35"/>
      <c r="FFW338" s="35"/>
      <c r="FFX338" s="35"/>
      <c r="FFY338" s="35"/>
      <c r="FFZ338" s="35"/>
      <c r="FGA338" s="35"/>
      <c r="FGB338" s="35"/>
      <c r="FGC338" s="35"/>
      <c r="FGD338" s="35"/>
      <c r="FGE338" s="35"/>
      <c r="FGF338" s="35"/>
      <c r="FGG338" s="35"/>
      <c r="FGH338" s="35"/>
      <c r="FGI338" s="35"/>
      <c r="FGJ338" s="35"/>
      <c r="FGK338" s="35"/>
      <c r="FGL338" s="35"/>
      <c r="FGM338" s="35"/>
      <c r="FGN338" s="35"/>
      <c r="FGO338" s="35"/>
      <c r="FGP338" s="35"/>
      <c r="FGQ338" s="35"/>
      <c r="FGR338" s="35"/>
      <c r="FGS338" s="35"/>
      <c r="FGT338" s="35"/>
      <c r="FGU338" s="35"/>
      <c r="FGV338" s="35"/>
      <c r="FGW338" s="35"/>
      <c r="FGX338" s="35"/>
      <c r="FGY338" s="35"/>
      <c r="FGZ338" s="35"/>
      <c r="FHA338" s="35"/>
      <c r="FHB338" s="35"/>
      <c r="FHC338" s="35"/>
      <c r="FHD338" s="35"/>
      <c r="FHE338" s="35"/>
      <c r="FHF338" s="35"/>
      <c r="FHG338" s="35"/>
      <c r="FHH338" s="35"/>
      <c r="FHI338" s="35"/>
      <c r="FHJ338" s="35"/>
      <c r="FHK338" s="35"/>
      <c r="FHL338" s="35"/>
      <c r="FHM338" s="35"/>
      <c r="FHN338" s="35"/>
      <c r="FHO338" s="35"/>
      <c r="FHP338" s="35"/>
      <c r="FHQ338" s="35"/>
      <c r="FHR338" s="35"/>
      <c r="FHS338" s="35"/>
      <c r="FHT338" s="35"/>
      <c r="FHU338" s="35"/>
      <c r="FHV338" s="35"/>
      <c r="FHW338" s="35"/>
      <c r="FHX338" s="35"/>
      <c r="FHY338" s="35"/>
      <c r="FHZ338" s="35"/>
      <c r="FIA338" s="35"/>
      <c r="FIB338" s="35"/>
      <c r="FIC338" s="35"/>
      <c r="FID338" s="35"/>
      <c r="FIE338" s="35"/>
      <c r="FIF338" s="35"/>
      <c r="FIG338" s="35"/>
      <c r="FIH338" s="35"/>
      <c r="FII338" s="35"/>
      <c r="FIJ338" s="35"/>
      <c r="FIK338" s="35"/>
      <c r="FIL338" s="35"/>
      <c r="FIM338" s="35"/>
      <c r="FIN338" s="35"/>
      <c r="FIO338" s="35"/>
      <c r="FIP338" s="35"/>
      <c r="FIQ338" s="35"/>
      <c r="FIR338" s="35"/>
      <c r="FIS338" s="35"/>
      <c r="FIT338" s="35"/>
      <c r="FIU338" s="35"/>
      <c r="FIV338" s="35"/>
      <c r="FIW338" s="35"/>
      <c r="FIX338" s="35"/>
      <c r="FIY338" s="35"/>
      <c r="FIZ338" s="35"/>
      <c r="FJA338" s="35"/>
      <c r="FJB338" s="35"/>
      <c r="FJC338" s="35"/>
      <c r="FJD338" s="35"/>
      <c r="FJE338" s="35"/>
      <c r="FJF338" s="35"/>
      <c r="FJG338" s="35"/>
      <c r="FJH338" s="35"/>
      <c r="FJI338" s="35"/>
      <c r="FJJ338" s="35"/>
      <c r="FJK338" s="35"/>
      <c r="FJL338" s="35"/>
      <c r="FJM338" s="35"/>
      <c r="FJN338" s="35"/>
      <c r="FJO338" s="35"/>
      <c r="FJP338" s="35"/>
      <c r="FJQ338" s="35"/>
      <c r="FJR338" s="35"/>
      <c r="FJS338" s="35"/>
      <c r="FJT338" s="35"/>
      <c r="FJU338" s="35"/>
      <c r="FJV338" s="35"/>
      <c r="FJW338" s="35"/>
      <c r="FJX338" s="35"/>
      <c r="FJY338" s="35"/>
      <c r="FJZ338" s="35"/>
      <c r="FKA338" s="35"/>
      <c r="FKB338" s="35"/>
      <c r="FKC338" s="35"/>
      <c r="FKD338" s="35"/>
      <c r="FKE338" s="35"/>
      <c r="FKF338" s="35"/>
      <c r="FKG338" s="35"/>
      <c r="FKH338" s="35"/>
      <c r="FKI338" s="35"/>
      <c r="FKJ338" s="35"/>
      <c r="FKK338" s="35"/>
      <c r="FKL338" s="35"/>
      <c r="FKM338" s="35"/>
      <c r="FKN338" s="35"/>
      <c r="FKO338" s="35"/>
      <c r="FKP338" s="35"/>
      <c r="FKQ338" s="35"/>
      <c r="FKR338" s="35"/>
      <c r="FKS338" s="35"/>
      <c r="FKT338" s="35"/>
      <c r="FKU338" s="35"/>
      <c r="FKV338" s="35"/>
      <c r="FKW338" s="35"/>
      <c r="FKX338" s="35"/>
      <c r="FKY338" s="35"/>
      <c r="FKZ338" s="35"/>
      <c r="FLA338" s="35"/>
      <c r="FLB338" s="35"/>
      <c r="FLC338" s="35"/>
      <c r="FLD338" s="35"/>
      <c r="FLE338" s="35"/>
      <c r="FLF338" s="35"/>
      <c r="FLG338" s="35"/>
      <c r="FLH338" s="35"/>
      <c r="FLI338" s="35"/>
      <c r="FLJ338" s="35"/>
      <c r="FLK338" s="35"/>
      <c r="FLL338" s="35"/>
      <c r="FLM338" s="35"/>
      <c r="FLN338" s="35"/>
      <c r="FLO338" s="35"/>
      <c r="FLP338" s="35"/>
      <c r="FLQ338" s="35"/>
      <c r="FLR338" s="35"/>
      <c r="FLS338" s="35"/>
      <c r="FLT338" s="35"/>
      <c r="FLU338" s="35"/>
      <c r="FLV338" s="35"/>
      <c r="FLW338" s="35"/>
      <c r="FLX338" s="35"/>
      <c r="FLY338" s="35"/>
      <c r="FLZ338" s="35"/>
      <c r="FMA338" s="35"/>
      <c r="FMB338" s="35"/>
      <c r="FMC338" s="35"/>
      <c r="FMD338" s="35"/>
      <c r="FME338" s="35"/>
      <c r="FMF338" s="35"/>
      <c r="FMG338" s="35"/>
      <c r="FMH338" s="35"/>
      <c r="FMI338" s="35"/>
      <c r="FMJ338" s="35"/>
      <c r="FMK338" s="35"/>
      <c r="FML338" s="35"/>
      <c r="FMM338" s="35"/>
      <c r="FMN338" s="35"/>
      <c r="FMO338" s="35"/>
      <c r="FMP338" s="35"/>
      <c r="FMQ338" s="35"/>
      <c r="FMR338" s="35"/>
      <c r="FMS338" s="35"/>
      <c r="FMT338" s="35"/>
      <c r="FMU338" s="35"/>
      <c r="FMV338" s="35"/>
      <c r="FMW338" s="35"/>
      <c r="FMX338" s="35"/>
      <c r="FMY338" s="35"/>
      <c r="FMZ338" s="35"/>
      <c r="FNA338" s="35"/>
      <c r="FNB338" s="35"/>
      <c r="FNC338" s="35"/>
      <c r="FND338" s="35"/>
      <c r="FNE338" s="35"/>
      <c r="FNF338" s="35"/>
      <c r="FNG338" s="35"/>
      <c r="FNH338" s="35"/>
      <c r="FNI338" s="35"/>
      <c r="FNJ338" s="35"/>
      <c r="FNK338" s="35"/>
      <c r="FNL338" s="35"/>
      <c r="FNM338" s="35"/>
      <c r="FNN338" s="35"/>
      <c r="FNO338" s="35"/>
      <c r="FNP338" s="35"/>
      <c r="FNQ338" s="35"/>
      <c r="FNR338" s="35"/>
      <c r="FNS338" s="35"/>
      <c r="FNT338" s="35"/>
      <c r="FNU338" s="35"/>
      <c r="FNV338" s="35"/>
      <c r="FNW338" s="35"/>
      <c r="FNX338" s="35"/>
      <c r="FNY338" s="35"/>
      <c r="FNZ338" s="35"/>
      <c r="FOA338" s="35"/>
      <c r="FOB338" s="35"/>
      <c r="FOC338" s="35"/>
      <c r="FOD338" s="35"/>
      <c r="FOE338" s="35"/>
      <c r="FOF338" s="35"/>
      <c r="FOG338" s="35"/>
      <c r="FOH338" s="35"/>
      <c r="FOI338" s="35"/>
      <c r="FOJ338" s="35"/>
      <c r="FOK338" s="35"/>
      <c r="FOL338" s="35"/>
      <c r="FOM338" s="35"/>
      <c r="FON338" s="35"/>
      <c r="FOO338" s="35"/>
      <c r="FOP338" s="35"/>
      <c r="FOQ338" s="35"/>
      <c r="FOR338" s="35"/>
      <c r="FOS338" s="35"/>
      <c r="FOT338" s="35"/>
      <c r="FOU338" s="35"/>
      <c r="FOV338" s="35"/>
      <c r="FOW338" s="35"/>
      <c r="FOX338" s="35"/>
      <c r="FOY338" s="35"/>
      <c r="FOZ338" s="35"/>
      <c r="FPA338" s="35"/>
      <c r="FPB338" s="35"/>
      <c r="FPC338" s="35"/>
      <c r="FPD338" s="35"/>
      <c r="FPE338" s="35"/>
      <c r="FPF338" s="35"/>
      <c r="FPG338" s="35"/>
      <c r="FPH338" s="35"/>
      <c r="FPI338" s="35"/>
      <c r="FPJ338" s="35"/>
      <c r="FPK338" s="35"/>
      <c r="FPL338" s="35"/>
      <c r="FPM338" s="35"/>
      <c r="FPN338" s="35"/>
      <c r="FPO338" s="35"/>
      <c r="FPP338" s="35"/>
      <c r="FPQ338" s="35"/>
      <c r="FPR338" s="35"/>
      <c r="FPS338" s="35"/>
      <c r="FPT338" s="35"/>
      <c r="FPU338" s="35"/>
      <c r="FPV338" s="35"/>
      <c r="FPW338" s="35"/>
      <c r="FPX338" s="35"/>
      <c r="FPY338" s="35"/>
      <c r="FPZ338" s="35"/>
      <c r="FQA338" s="35"/>
      <c r="FQB338" s="35"/>
      <c r="FQC338" s="35"/>
      <c r="FQD338" s="35"/>
      <c r="FQE338" s="35"/>
      <c r="FQF338" s="35"/>
      <c r="FQG338" s="35"/>
      <c r="FQH338" s="35"/>
      <c r="FQI338" s="35"/>
      <c r="FQJ338" s="35"/>
      <c r="FQK338" s="35"/>
      <c r="FQL338" s="35"/>
      <c r="FQM338" s="35"/>
      <c r="FQN338" s="35"/>
      <c r="FQO338" s="35"/>
      <c r="FQP338" s="35"/>
      <c r="FQQ338" s="35"/>
      <c r="FQR338" s="35"/>
      <c r="FQS338" s="35"/>
      <c r="FQT338" s="35"/>
      <c r="FQU338" s="35"/>
      <c r="FQV338" s="35"/>
      <c r="FQW338" s="35"/>
      <c r="FQX338" s="35"/>
      <c r="FQY338" s="35"/>
      <c r="FQZ338" s="35"/>
      <c r="FRA338" s="35"/>
      <c r="FRB338" s="35"/>
      <c r="FRC338" s="35"/>
      <c r="FRD338" s="35"/>
      <c r="FRE338" s="35"/>
      <c r="FRF338" s="35"/>
      <c r="FRG338" s="35"/>
      <c r="FRH338" s="35"/>
      <c r="FRI338" s="35"/>
      <c r="FRJ338" s="35"/>
      <c r="FRK338" s="35"/>
      <c r="FRL338" s="35"/>
      <c r="FRM338" s="35"/>
      <c r="FRN338" s="35"/>
      <c r="FRO338" s="35"/>
      <c r="FRP338" s="35"/>
      <c r="FRQ338" s="35"/>
      <c r="FRR338" s="35"/>
      <c r="FRS338" s="35"/>
      <c r="FRT338" s="35"/>
      <c r="FRU338" s="35"/>
      <c r="FRV338" s="35"/>
      <c r="FRW338" s="35"/>
      <c r="FRX338" s="35"/>
      <c r="FRY338" s="35"/>
      <c r="FRZ338" s="35"/>
      <c r="FSA338" s="35"/>
      <c r="FSB338" s="35"/>
      <c r="FSC338" s="35"/>
      <c r="FSD338" s="35"/>
      <c r="FSE338" s="35"/>
      <c r="FSF338" s="35"/>
      <c r="FSG338" s="35"/>
      <c r="FSH338" s="35"/>
      <c r="FSI338" s="35"/>
      <c r="FSJ338" s="35"/>
      <c r="FSK338" s="35"/>
      <c r="FSL338" s="35"/>
      <c r="FSM338" s="35"/>
      <c r="FSN338" s="35"/>
      <c r="FSO338" s="35"/>
      <c r="FSP338" s="35"/>
      <c r="FSQ338" s="35"/>
      <c r="FSR338" s="35"/>
      <c r="FSS338" s="35"/>
      <c r="FST338" s="35"/>
      <c r="FSU338" s="35"/>
      <c r="FSV338" s="35"/>
      <c r="FSW338" s="35"/>
      <c r="FSX338" s="35"/>
      <c r="FSY338" s="35"/>
      <c r="FSZ338" s="35"/>
      <c r="FTA338" s="35"/>
      <c r="FTB338" s="35"/>
      <c r="FTC338" s="35"/>
      <c r="FTD338" s="35"/>
      <c r="FTE338" s="35"/>
      <c r="FTF338" s="35"/>
      <c r="FTG338" s="35"/>
      <c r="FTH338" s="35"/>
      <c r="FTI338" s="35"/>
      <c r="FTJ338" s="35"/>
      <c r="FTK338" s="35"/>
      <c r="FTL338" s="35"/>
      <c r="FTM338" s="35"/>
      <c r="FTN338" s="35"/>
      <c r="FTO338" s="35"/>
      <c r="FTP338" s="35"/>
      <c r="FTQ338" s="35"/>
      <c r="FTR338" s="35"/>
      <c r="FTS338" s="35"/>
      <c r="FTT338" s="35"/>
      <c r="FTU338" s="35"/>
      <c r="FTV338" s="35"/>
      <c r="FTW338" s="35"/>
      <c r="FTX338" s="35"/>
      <c r="FTY338" s="35"/>
      <c r="FTZ338" s="35"/>
      <c r="FUA338" s="35"/>
      <c r="FUB338" s="35"/>
      <c r="FUC338" s="35"/>
      <c r="FUD338" s="35"/>
      <c r="FUE338" s="35"/>
      <c r="FUF338" s="35"/>
      <c r="FUG338" s="35"/>
      <c r="FUH338" s="35"/>
      <c r="FUI338" s="35"/>
      <c r="FUJ338" s="35"/>
      <c r="FUK338" s="35"/>
      <c r="FUL338" s="35"/>
      <c r="FUM338" s="35"/>
      <c r="FUN338" s="35"/>
      <c r="FUO338" s="35"/>
      <c r="FUP338" s="35"/>
      <c r="FUQ338" s="35"/>
      <c r="FUR338" s="35"/>
      <c r="FUS338" s="35"/>
      <c r="FUT338" s="35"/>
      <c r="FUU338" s="35"/>
      <c r="FUV338" s="35"/>
      <c r="FUW338" s="35"/>
      <c r="FUX338" s="35"/>
      <c r="FUY338" s="35"/>
      <c r="FUZ338" s="35"/>
      <c r="FVA338" s="35"/>
      <c r="FVB338" s="35"/>
      <c r="FVC338" s="35"/>
      <c r="FVD338" s="35"/>
      <c r="FVE338" s="35"/>
      <c r="FVF338" s="35"/>
      <c r="FVG338" s="35"/>
      <c r="FVH338" s="35"/>
      <c r="FVI338" s="35"/>
      <c r="FVJ338" s="35"/>
      <c r="FVK338" s="35"/>
      <c r="FVL338" s="35"/>
      <c r="FVM338" s="35"/>
      <c r="FVN338" s="35"/>
      <c r="FVO338" s="35"/>
      <c r="FVP338" s="35"/>
      <c r="FVQ338" s="35"/>
      <c r="FVR338" s="35"/>
      <c r="FVS338" s="35"/>
      <c r="FVT338" s="35"/>
      <c r="FVU338" s="35"/>
      <c r="FVV338" s="35"/>
      <c r="FVW338" s="35"/>
      <c r="FVX338" s="35"/>
      <c r="FVY338" s="35"/>
      <c r="FVZ338" s="35"/>
      <c r="FWA338" s="35"/>
      <c r="FWB338" s="35"/>
      <c r="FWC338" s="35"/>
      <c r="FWD338" s="35"/>
      <c r="FWE338" s="35"/>
      <c r="FWF338" s="35"/>
      <c r="FWG338" s="35"/>
      <c r="FWH338" s="35"/>
      <c r="FWI338" s="35"/>
      <c r="FWJ338" s="35"/>
      <c r="FWK338" s="35"/>
      <c r="FWL338" s="35"/>
      <c r="FWM338" s="35"/>
      <c r="FWN338" s="35"/>
      <c r="FWO338" s="35"/>
      <c r="FWP338" s="35"/>
      <c r="FWQ338" s="35"/>
      <c r="FWR338" s="35"/>
      <c r="FWS338" s="35"/>
      <c r="FWT338" s="35"/>
      <c r="FWU338" s="35"/>
      <c r="FWV338" s="35"/>
      <c r="FWW338" s="35"/>
      <c r="FWX338" s="35"/>
      <c r="FWY338" s="35"/>
      <c r="FWZ338" s="35"/>
      <c r="FXA338" s="35"/>
      <c r="FXB338" s="35"/>
      <c r="FXC338" s="35"/>
      <c r="FXD338" s="35"/>
      <c r="FXE338" s="35"/>
      <c r="FXF338" s="35"/>
      <c r="FXG338" s="35"/>
      <c r="FXH338" s="35"/>
      <c r="FXI338" s="35"/>
      <c r="FXJ338" s="35"/>
      <c r="FXK338" s="35"/>
      <c r="FXL338" s="35"/>
      <c r="FXM338" s="35"/>
      <c r="FXN338" s="35"/>
      <c r="FXO338" s="35"/>
      <c r="FXP338" s="35"/>
      <c r="FXQ338" s="35"/>
      <c r="FXR338" s="35"/>
      <c r="FXS338" s="35"/>
      <c r="FXT338" s="35"/>
      <c r="FXU338" s="35"/>
      <c r="FXV338" s="35"/>
      <c r="FXW338" s="35"/>
      <c r="FXX338" s="35"/>
      <c r="FXY338" s="35"/>
      <c r="FXZ338" s="35"/>
      <c r="FYA338" s="35"/>
      <c r="FYB338" s="35"/>
      <c r="FYC338" s="35"/>
      <c r="FYD338" s="35"/>
      <c r="FYE338" s="35"/>
      <c r="FYF338" s="35"/>
      <c r="FYG338" s="35"/>
      <c r="FYH338" s="35"/>
      <c r="FYI338" s="35"/>
      <c r="FYJ338" s="35"/>
      <c r="FYK338" s="35"/>
      <c r="FYL338" s="35"/>
      <c r="FYM338" s="35"/>
      <c r="FYN338" s="35"/>
      <c r="FYO338" s="35"/>
      <c r="FYP338" s="35"/>
      <c r="FYQ338" s="35"/>
      <c r="FYR338" s="35"/>
      <c r="FYS338" s="35"/>
      <c r="FYT338" s="35"/>
      <c r="FYU338" s="35"/>
      <c r="FYV338" s="35"/>
      <c r="FYW338" s="35"/>
      <c r="FYX338" s="35"/>
      <c r="FYY338" s="35"/>
      <c r="FYZ338" s="35"/>
      <c r="FZA338" s="35"/>
      <c r="FZB338" s="35"/>
      <c r="FZC338" s="35"/>
      <c r="FZD338" s="35"/>
      <c r="FZE338" s="35"/>
      <c r="FZF338" s="35"/>
      <c r="FZG338" s="35"/>
      <c r="FZH338" s="35"/>
      <c r="FZI338" s="35"/>
      <c r="FZJ338" s="35"/>
      <c r="FZK338" s="35"/>
      <c r="FZL338" s="35"/>
      <c r="FZM338" s="35"/>
      <c r="FZN338" s="35"/>
      <c r="FZO338" s="35"/>
      <c r="FZP338" s="35"/>
      <c r="FZQ338" s="35"/>
      <c r="FZR338" s="35"/>
      <c r="FZS338" s="35"/>
      <c r="FZT338" s="35"/>
      <c r="FZU338" s="35"/>
      <c r="FZV338" s="35"/>
      <c r="FZW338" s="35"/>
      <c r="FZX338" s="35"/>
      <c r="FZY338" s="35"/>
      <c r="FZZ338" s="35"/>
      <c r="GAA338" s="35"/>
      <c r="GAB338" s="35"/>
      <c r="GAC338" s="35"/>
      <c r="GAD338" s="35"/>
      <c r="GAE338" s="35"/>
      <c r="GAF338" s="35"/>
      <c r="GAG338" s="35"/>
      <c r="GAH338" s="35"/>
      <c r="GAI338" s="35"/>
      <c r="GAJ338" s="35"/>
      <c r="GAK338" s="35"/>
      <c r="GAL338" s="35"/>
      <c r="GAM338" s="35"/>
      <c r="GAN338" s="35"/>
      <c r="GAO338" s="35"/>
      <c r="GAP338" s="35"/>
      <c r="GAQ338" s="35"/>
      <c r="GAR338" s="35"/>
      <c r="GAS338" s="35"/>
      <c r="GAT338" s="35"/>
      <c r="GAU338" s="35"/>
      <c r="GAV338" s="35"/>
      <c r="GAW338" s="35"/>
      <c r="GAX338" s="35"/>
      <c r="GAY338" s="35"/>
      <c r="GAZ338" s="35"/>
      <c r="GBA338" s="35"/>
      <c r="GBB338" s="35"/>
      <c r="GBC338" s="35"/>
      <c r="GBD338" s="35"/>
      <c r="GBE338" s="35"/>
      <c r="GBF338" s="35"/>
      <c r="GBG338" s="35"/>
      <c r="GBH338" s="35"/>
      <c r="GBI338" s="35"/>
      <c r="GBJ338" s="35"/>
      <c r="GBK338" s="35"/>
      <c r="GBL338" s="35"/>
      <c r="GBM338" s="35"/>
      <c r="GBN338" s="35"/>
      <c r="GBO338" s="35"/>
      <c r="GBP338" s="35"/>
      <c r="GBQ338" s="35"/>
      <c r="GBR338" s="35"/>
      <c r="GBS338" s="35"/>
      <c r="GBT338" s="35"/>
      <c r="GBU338" s="35"/>
      <c r="GBV338" s="35"/>
      <c r="GBW338" s="35"/>
      <c r="GBX338" s="35"/>
      <c r="GBY338" s="35"/>
      <c r="GBZ338" s="35"/>
      <c r="GCA338" s="35"/>
      <c r="GCB338" s="35"/>
      <c r="GCC338" s="35"/>
      <c r="GCD338" s="35"/>
      <c r="GCE338" s="35"/>
      <c r="GCF338" s="35"/>
      <c r="GCG338" s="35"/>
      <c r="GCH338" s="35"/>
      <c r="GCI338" s="35"/>
      <c r="GCJ338" s="35"/>
      <c r="GCK338" s="35"/>
      <c r="GCL338" s="35"/>
      <c r="GCM338" s="35"/>
      <c r="GCN338" s="35"/>
      <c r="GCO338" s="35"/>
      <c r="GCP338" s="35"/>
      <c r="GCQ338" s="35"/>
      <c r="GCR338" s="35"/>
      <c r="GCS338" s="35"/>
      <c r="GCT338" s="35"/>
      <c r="GCU338" s="35"/>
      <c r="GCV338" s="35"/>
      <c r="GCW338" s="35"/>
      <c r="GCX338" s="35"/>
      <c r="GCY338" s="35"/>
      <c r="GCZ338" s="35"/>
      <c r="GDA338" s="35"/>
      <c r="GDB338" s="35"/>
      <c r="GDC338" s="35"/>
      <c r="GDD338" s="35"/>
      <c r="GDE338" s="35"/>
      <c r="GDF338" s="35"/>
      <c r="GDG338" s="35"/>
      <c r="GDH338" s="35"/>
      <c r="GDI338" s="35"/>
      <c r="GDJ338" s="35"/>
      <c r="GDK338" s="35"/>
      <c r="GDL338" s="35"/>
      <c r="GDM338" s="35"/>
      <c r="GDN338" s="35"/>
      <c r="GDO338" s="35"/>
      <c r="GDP338" s="35"/>
      <c r="GDQ338" s="35"/>
      <c r="GDR338" s="35"/>
      <c r="GDS338" s="35"/>
      <c r="GDT338" s="35"/>
      <c r="GDU338" s="35"/>
      <c r="GDV338" s="35"/>
      <c r="GDW338" s="35"/>
      <c r="GDX338" s="35"/>
      <c r="GDY338" s="35"/>
      <c r="GDZ338" s="35"/>
      <c r="GEA338" s="35"/>
      <c r="GEB338" s="35"/>
      <c r="GEC338" s="35"/>
      <c r="GED338" s="35"/>
      <c r="GEE338" s="35"/>
      <c r="GEF338" s="35"/>
      <c r="GEG338" s="35"/>
      <c r="GEH338" s="35"/>
      <c r="GEI338" s="35"/>
      <c r="GEJ338" s="35"/>
      <c r="GEK338" s="35"/>
      <c r="GEL338" s="35"/>
      <c r="GEM338" s="35"/>
      <c r="GEN338" s="35"/>
      <c r="GEO338" s="35"/>
      <c r="GEP338" s="35"/>
      <c r="GEQ338" s="35"/>
      <c r="GER338" s="35"/>
      <c r="GES338" s="35"/>
      <c r="GET338" s="35"/>
      <c r="GEU338" s="35"/>
      <c r="GEV338" s="35"/>
      <c r="GEW338" s="35"/>
      <c r="GEX338" s="35"/>
      <c r="GEY338" s="35"/>
      <c r="GEZ338" s="35"/>
      <c r="GFA338" s="35"/>
      <c r="GFB338" s="35"/>
      <c r="GFC338" s="35"/>
      <c r="GFD338" s="35"/>
      <c r="GFE338" s="35"/>
      <c r="GFF338" s="35"/>
      <c r="GFG338" s="35"/>
      <c r="GFH338" s="35"/>
      <c r="GFI338" s="35"/>
      <c r="GFJ338" s="35"/>
      <c r="GFK338" s="35"/>
      <c r="GFL338" s="35"/>
      <c r="GFM338" s="35"/>
      <c r="GFN338" s="35"/>
      <c r="GFO338" s="35"/>
      <c r="GFP338" s="35"/>
      <c r="GFQ338" s="35"/>
      <c r="GFR338" s="35"/>
      <c r="GFS338" s="35"/>
      <c r="GFT338" s="35"/>
      <c r="GFU338" s="35"/>
      <c r="GFV338" s="35"/>
      <c r="GFW338" s="35"/>
      <c r="GFX338" s="35"/>
      <c r="GFY338" s="35"/>
      <c r="GFZ338" s="35"/>
      <c r="GGA338" s="35"/>
      <c r="GGB338" s="35"/>
      <c r="GGC338" s="35"/>
      <c r="GGD338" s="35"/>
      <c r="GGE338" s="35"/>
      <c r="GGF338" s="35"/>
      <c r="GGG338" s="35"/>
      <c r="GGH338" s="35"/>
      <c r="GGI338" s="35"/>
      <c r="GGJ338" s="35"/>
      <c r="GGK338" s="35"/>
      <c r="GGL338" s="35"/>
      <c r="GGM338" s="35"/>
      <c r="GGN338" s="35"/>
      <c r="GGO338" s="35"/>
      <c r="GGP338" s="35"/>
      <c r="GGQ338" s="35"/>
      <c r="GGR338" s="35"/>
      <c r="GGS338" s="35"/>
      <c r="GGT338" s="35"/>
      <c r="GGU338" s="35"/>
      <c r="GGV338" s="35"/>
      <c r="GGW338" s="35"/>
      <c r="GGX338" s="35"/>
      <c r="GGY338" s="35"/>
      <c r="GGZ338" s="35"/>
      <c r="GHA338" s="35"/>
      <c r="GHB338" s="35"/>
      <c r="GHC338" s="35"/>
      <c r="GHD338" s="35"/>
      <c r="GHE338" s="35"/>
      <c r="GHF338" s="35"/>
      <c r="GHG338" s="35"/>
      <c r="GHH338" s="35"/>
      <c r="GHI338" s="35"/>
      <c r="GHJ338" s="35"/>
      <c r="GHK338" s="35"/>
      <c r="GHL338" s="35"/>
      <c r="GHM338" s="35"/>
      <c r="GHN338" s="35"/>
      <c r="GHO338" s="35"/>
      <c r="GHP338" s="35"/>
      <c r="GHQ338" s="35"/>
      <c r="GHR338" s="35"/>
      <c r="GHS338" s="35"/>
      <c r="GHT338" s="35"/>
      <c r="GHU338" s="35"/>
      <c r="GHV338" s="35"/>
      <c r="GHW338" s="35"/>
      <c r="GHX338" s="35"/>
      <c r="GHY338" s="35"/>
      <c r="GHZ338" s="35"/>
      <c r="GIA338" s="35"/>
      <c r="GIB338" s="35"/>
      <c r="GIC338" s="35"/>
      <c r="GID338" s="35"/>
      <c r="GIE338" s="35"/>
      <c r="GIF338" s="35"/>
      <c r="GIG338" s="35"/>
      <c r="GIH338" s="35"/>
      <c r="GII338" s="35"/>
      <c r="GIJ338" s="35"/>
      <c r="GIK338" s="35"/>
      <c r="GIL338" s="35"/>
      <c r="GIM338" s="35"/>
      <c r="GIN338" s="35"/>
      <c r="GIO338" s="35"/>
      <c r="GIP338" s="35"/>
      <c r="GIQ338" s="35"/>
      <c r="GIR338" s="35"/>
      <c r="GIS338" s="35"/>
      <c r="GIT338" s="35"/>
      <c r="GIU338" s="35"/>
      <c r="GIV338" s="35"/>
      <c r="GIW338" s="35"/>
      <c r="GIX338" s="35"/>
      <c r="GIY338" s="35"/>
      <c r="GIZ338" s="35"/>
      <c r="GJA338" s="35"/>
      <c r="GJB338" s="35"/>
      <c r="GJC338" s="35"/>
      <c r="GJD338" s="35"/>
      <c r="GJE338" s="35"/>
      <c r="GJF338" s="35"/>
      <c r="GJG338" s="35"/>
      <c r="GJH338" s="35"/>
      <c r="GJI338" s="35"/>
      <c r="GJJ338" s="35"/>
      <c r="GJK338" s="35"/>
      <c r="GJL338" s="35"/>
      <c r="GJM338" s="35"/>
      <c r="GJN338" s="35"/>
      <c r="GJO338" s="35"/>
      <c r="GJP338" s="35"/>
      <c r="GJQ338" s="35"/>
      <c r="GJR338" s="35"/>
      <c r="GJS338" s="35"/>
      <c r="GJT338" s="35"/>
      <c r="GJU338" s="35"/>
      <c r="GJV338" s="35"/>
      <c r="GJW338" s="35"/>
      <c r="GJX338" s="35"/>
      <c r="GJY338" s="35"/>
      <c r="GJZ338" s="35"/>
      <c r="GKA338" s="35"/>
      <c r="GKB338" s="35"/>
      <c r="GKC338" s="35"/>
      <c r="GKD338" s="35"/>
      <c r="GKE338" s="35"/>
      <c r="GKF338" s="35"/>
      <c r="GKG338" s="35"/>
      <c r="GKH338" s="35"/>
      <c r="GKI338" s="35"/>
      <c r="GKJ338" s="35"/>
      <c r="GKK338" s="35"/>
      <c r="GKL338" s="35"/>
      <c r="GKM338" s="35"/>
      <c r="GKN338" s="35"/>
      <c r="GKO338" s="35"/>
      <c r="GKP338" s="35"/>
      <c r="GKQ338" s="35"/>
      <c r="GKR338" s="35"/>
      <c r="GKS338" s="35"/>
      <c r="GKT338" s="35"/>
      <c r="GKU338" s="35"/>
      <c r="GKV338" s="35"/>
      <c r="GKW338" s="35"/>
      <c r="GKX338" s="35"/>
      <c r="GKY338" s="35"/>
      <c r="GKZ338" s="35"/>
      <c r="GLA338" s="35"/>
      <c r="GLB338" s="35"/>
      <c r="GLC338" s="35"/>
      <c r="GLD338" s="35"/>
      <c r="GLE338" s="35"/>
      <c r="GLF338" s="35"/>
      <c r="GLG338" s="35"/>
      <c r="GLH338" s="35"/>
      <c r="GLI338" s="35"/>
      <c r="GLJ338" s="35"/>
      <c r="GLK338" s="35"/>
      <c r="GLL338" s="35"/>
      <c r="GLM338" s="35"/>
      <c r="GLN338" s="35"/>
      <c r="GLO338" s="35"/>
      <c r="GLP338" s="35"/>
      <c r="GLQ338" s="35"/>
      <c r="GLR338" s="35"/>
      <c r="GLS338" s="35"/>
      <c r="GLT338" s="35"/>
      <c r="GLU338" s="35"/>
      <c r="GLV338" s="35"/>
      <c r="GLW338" s="35"/>
      <c r="GLX338" s="35"/>
      <c r="GLY338" s="35"/>
      <c r="GLZ338" s="35"/>
      <c r="GMA338" s="35"/>
      <c r="GMB338" s="35"/>
      <c r="GMC338" s="35"/>
      <c r="GMD338" s="35"/>
      <c r="GME338" s="35"/>
      <c r="GMF338" s="35"/>
      <c r="GMG338" s="35"/>
      <c r="GMH338" s="35"/>
      <c r="GMI338" s="35"/>
      <c r="GMJ338" s="35"/>
      <c r="GMK338" s="35"/>
      <c r="GML338" s="35"/>
      <c r="GMM338" s="35"/>
      <c r="GMN338" s="35"/>
      <c r="GMO338" s="35"/>
      <c r="GMP338" s="35"/>
      <c r="GMQ338" s="35"/>
      <c r="GMR338" s="35"/>
      <c r="GMS338" s="35"/>
      <c r="GMT338" s="35"/>
      <c r="GMU338" s="35"/>
      <c r="GMV338" s="35"/>
      <c r="GMW338" s="35"/>
      <c r="GMX338" s="35"/>
      <c r="GMY338" s="35"/>
      <c r="GMZ338" s="35"/>
      <c r="GNA338" s="35"/>
      <c r="GNB338" s="35"/>
      <c r="GNC338" s="35"/>
      <c r="GND338" s="35"/>
      <c r="GNE338" s="35"/>
      <c r="GNF338" s="35"/>
      <c r="GNG338" s="35"/>
      <c r="GNH338" s="35"/>
      <c r="GNI338" s="35"/>
      <c r="GNJ338" s="35"/>
      <c r="GNK338" s="35"/>
      <c r="GNL338" s="35"/>
      <c r="GNM338" s="35"/>
      <c r="GNN338" s="35"/>
      <c r="GNO338" s="35"/>
      <c r="GNP338" s="35"/>
      <c r="GNQ338" s="35"/>
      <c r="GNR338" s="35"/>
      <c r="GNS338" s="35"/>
      <c r="GNT338" s="35"/>
      <c r="GNU338" s="35"/>
      <c r="GNV338" s="35"/>
      <c r="GNW338" s="35"/>
      <c r="GNX338" s="35"/>
      <c r="GNY338" s="35"/>
      <c r="GNZ338" s="35"/>
      <c r="GOA338" s="35"/>
      <c r="GOB338" s="35"/>
      <c r="GOC338" s="35"/>
      <c r="GOD338" s="35"/>
      <c r="GOE338" s="35"/>
      <c r="GOF338" s="35"/>
      <c r="GOG338" s="35"/>
      <c r="GOH338" s="35"/>
      <c r="GOI338" s="35"/>
      <c r="GOJ338" s="35"/>
      <c r="GOK338" s="35"/>
      <c r="GOL338" s="35"/>
      <c r="GOM338" s="35"/>
      <c r="GON338" s="35"/>
      <c r="GOO338" s="35"/>
      <c r="GOP338" s="35"/>
      <c r="GOQ338" s="35"/>
      <c r="GOR338" s="35"/>
      <c r="GOS338" s="35"/>
      <c r="GOT338" s="35"/>
      <c r="GOU338" s="35"/>
      <c r="GOV338" s="35"/>
      <c r="GOW338" s="35"/>
      <c r="GOX338" s="35"/>
      <c r="GOY338" s="35"/>
      <c r="GOZ338" s="35"/>
      <c r="GPA338" s="35"/>
      <c r="GPB338" s="35"/>
      <c r="GPC338" s="35"/>
      <c r="GPD338" s="35"/>
      <c r="GPE338" s="35"/>
      <c r="GPF338" s="35"/>
      <c r="GPG338" s="35"/>
      <c r="GPH338" s="35"/>
      <c r="GPI338" s="35"/>
      <c r="GPJ338" s="35"/>
      <c r="GPK338" s="35"/>
      <c r="GPL338" s="35"/>
      <c r="GPM338" s="35"/>
      <c r="GPN338" s="35"/>
      <c r="GPO338" s="35"/>
      <c r="GPP338" s="35"/>
      <c r="GPQ338" s="35"/>
      <c r="GPR338" s="35"/>
      <c r="GPS338" s="35"/>
      <c r="GPT338" s="35"/>
      <c r="GPU338" s="35"/>
      <c r="GPV338" s="35"/>
      <c r="GPW338" s="35"/>
      <c r="GPX338" s="35"/>
      <c r="GPY338" s="35"/>
      <c r="GPZ338" s="35"/>
      <c r="GQA338" s="35"/>
      <c r="GQB338" s="35"/>
      <c r="GQC338" s="35"/>
      <c r="GQD338" s="35"/>
      <c r="GQE338" s="35"/>
      <c r="GQF338" s="35"/>
      <c r="GQG338" s="35"/>
      <c r="GQH338" s="35"/>
      <c r="GQI338" s="35"/>
      <c r="GQJ338" s="35"/>
      <c r="GQK338" s="35"/>
      <c r="GQL338" s="35"/>
      <c r="GQM338" s="35"/>
      <c r="GQN338" s="35"/>
      <c r="GQO338" s="35"/>
      <c r="GQP338" s="35"/>
      <c r="GQQ338" s="35"/>
      <c r="GQR338" s="35"/>
      <c r="GQS338" s="35"/>
      <c r="GQT338" s="35"/>
      <c r="GQU338" s="35"/>
      <c r="GQV338" s="35"/>
      <c r="GQW338" s="35"/>
      <c r="GQX338" s="35"/>
      <c r="GQY338" s="35"/>
      <c r="GQZ338" s="35"/>
      <c r="GRA338" s="35"/>
      <c r="GRB338" s="35"/>
      <c r="GRC338" s="35"/>
      <c r="GRD338" s="35"/>
      <c r="GRE338" s="35"/>
      <c r="GRF338" s="35"/>
      <c r="GRG338" s="35"/>
      <c r="GRH338" s="35"/>
      <c r="GRI338" s="35"/>
      <c r="GRJ338" s="35"/>
      <c r="GRK338" s="35"/>
      <c r="GRL338" s="35"/>
      <c r="GRM338" s="35"/>
      <c r="GRN338" s="35"/>
      <c r="GRO338" s="35"/>
      <c r="GRP338" s="35"/>
      <c r="GRQ338" s="35"/>
      <c r="GRR338" s="35"/>
      <c r="GRS338" s="35"/>
      <c r="GRT338" s="35"/>
      <c r="GRU338" s="35"/>
      <c r="GRV338" s="35"/>
      <c r="GRW338" s="35"/>
      <c r="GRX338" s="35"/>
      <c r="GRY338" s="35"/>
      <c r="GRZ338" s="35"/>
      <c r="GSA338" s="35"/>
      <c r="GSB338" s="35"/>
      <c r="GSC338" s="35"/>
      <c r="GSD338" s="35"/>
      <c r="GSE338" s="35"/>
      <c r="GSF338" s="35"/>
      <c r="GSG338" s="35"/>
      <c r="GSH338" s="35"/>
      <c r="GSI338" s="35"/>
      <c r="GSJ338" s="35"/>
      <c r="GSK338" s="35"/>
      <c r="GSL338" s="35"/>
      <c r="GSM338" s="35"/>
      <c r="GSN338" s="35"/>
      <c r="GSO338" s="35"/>
      <c r="GSP338" s="35"/>
      <c r="GSQ338" s="35"/>
      <c r="GSR338" s="35"/>
      <c r="GSS338" s="35"/>
      <c r="GST338" s="35"/>
      <c r="GSU338" s="35"/>
      <c r="GSV338" s="35"/>
      <c r="GSW338" s="35"/>
      <c r="GSX338" s="35"/>
      <c r="GSY338" s="35"/>
      <c r="GSZ338" s="35"/>
      <c r="GTA338" s="35"/>
      <c r="GTB338" s="35"/>
      <c r="GTC338" s="35"/>
      <c r="GTD338" s="35"/>
      <c r="GTE338" s="35"/>
      <c r="GTF338" s="35"/>
      <c r="GTG338" s="35"/>
      <c r="GTH338" s="35"/>
      <c r="GTI338" s="35"/>
      <c r="GTJ338" s="35"/>
      <c r="GTK338" s="35"/>
      <c r="GTL338" s="35"/>
      <c r="GTM338" s="35"/>
      <c r="GTN338" s="35"/>
      <c r="GTO338" s="35"/>
      <c r="GTP338" s="35"/>
      <c r="GTQ338" s="35"/>
      <c r="GTR338" s="35"/>
      <c r="GTS338" s="35"/>
      <c r="GTT338" s="35"/>
      <c r="GTU338" s="35"/>
      <c r="GTV338" s="35"/>
      <c r="GTW338" s="35"/>
      <c r="GTX338" s="35"/>
      <c r="GTY338" s="35"/>
      <c r="GTZ338" s="35"/>
      <c r="GUA338" s="35"/>
      <c r="GUB338" s="35"/>
      <c r="GUC338" s="35"/>
      <c r="GUD338" s="35"/>
      <c r="GUE338" s="35"/>
      <c r="GUF338" s="35"/>
      <c r="GUG338" s="35"/>
      <c r="GUH338" s="35"/>
      <c r="GUI338" s="35"/>
      <c r="GUJ338" s="35"/>
      <c r="GUK338" s="35"/>
      <c r="GUL338" s="35"/>
      <c r="GUM338" s="35"/>
      <c r="GUN338" s="35"/>
      <c r="GUO338" s="35"/>
      <c r="GUP338" s="35"/>
      <c r="GUQ338" s="35"/>
      <c r="GUR338" s="35"/>
      <c r="GUS338" s="35"/>
      <c r="GUT338" s="35"/>
      <c r="GUU338" s="35"/>
      <c r="GUV338" s="35"/>
      <c r="GUW338" s="35"/>
      <c r="GUX338" s="35"/>
      <c r="GUY338" s="35"/>
      <c r="GUZ338" s="35"/>
      <c r="GVA338" s="35"/>
      <c r="GVB338" s="35"/>
      <c r="GVC338" s="35"/>
      <c r="GVD338" s="35"/>
      <c r="GVE338" s="35"/>
      <c r="GVF338" s="35"/>
      <c r="GVG338" s="35"/>
      <c r="GVH338" s="35"/>
      <c r="GVI338" s="35"/>
      <c r="GVJ338" s="35"/>
      <c r="GVK338" s="35"/>
      <c r="GVL338" s="35"/>
      <c r="GVM338" s="35"/>
      <c r="GVN338" s="35"/>
      <c r="GVO338" s="35"/>
      <c r="GVP338" s="35"/>
      <c r="GVQ338" s="35"/>
      <c r="GVR338" s="35"/>
      <c r="GVS338" s="35"/>
      <c r="GVT338" s="35"/>
      <c r="GVU338" s="35"/>
      <c r="GVV338" s="35"/>
      <c r="GVW338" s="35"/>
      <c r="GVX338" s="35"/>
      <c r="GVY338" s="35"/>
      <c r="GVZ338" s="35"/>
      <c r="GWA338" s="35"/>
      <c r="GWB338" s="35"/>
      <c r="GWC338" s="35"/>
      <c r="GWD338" s="35"/>
      <c r="GWE338" s="35"/>
      <c r="GWF338" s="35"/>
      <c r="GWG338" s="35"/>
      <c r="GWH338" s="35"/>
      <c r="GWI338" s="35"/>
      <c r="GWJ338" s="35"/>
      <c r="GWK338" s="35"/>
      <c r="GWL338" s="35"/>
      <c r="GWM338" s="35"/>
      <c r="GWN338" s="35"/>
      <c r="GWO338" s="35"/>
      <c r="GWP338" s="35"/>
      <c r="GWQ338" s="35"/>
      <c r="GWR338" s="35"/>
      <c r="GWS338" s="35"/>
      <c r="GWT338" s="35"/>
      <c r="GWU338" s="35"/>
      <c r="GWV338" s="35"/>
      <c r="GWW338" s="35"/>
      <c r="GWX338" s="35"/>
      <c r="GWY338" s="35"/>
      <c r="GWZ338" s="35"/>
      <c r="GXA338" s="35"/>
      <c r="GXB338" s="35"/>
      <c r="GXC338" s="35"/>
      <c r="GXD338" s="35"/>
      <c r="GXE338" s="35"/>
      <c r="GXF338" s="35"/>
      <c r="GXG338" s="35"/>
      <c r="GXH338" s="35"/>
      <c r="GXI338" s="35"/>
      <c r="GXJ338" s="35"/>
      <c r="GXK338" s="35"/>
      <c r="GXL338" s="35"/>
      <c r="GXM338" s="35"/>
      <c r="GXN338" s="35"/>
      <c r="GXO338" s="35"/>
      <c r="GXP338" s="35"/>
      <c r="GXQ338" s="35"/>
      <c r="GXR338" s="35"/>
      <c r="GXS338" s="35"/>
      <c r="GXT338" s="35"/>
      <c r="GXU338" s="35"/>
      <c r="GXV338" s="35"/>
      <c r="GXW338" s="35"/>
      <c r="GXX338" s="35"/>
      <c r="GXY338" s="35"/>
      <c r="GXZ338" s="35"/>
      <c r="GYA338" s="35"/>
      <c r="GYB338" s="35"/>
      <c r="GYC338" s="35"/>
      <c r="GYD338" s="35"/>
      <c r="GYE338" s="35"/>
      <c r="GYF338" s="35"/>
      <c r="GYG338" s="35"/>
      <c r="GYH338" s="35"/>
      <c r="GYI338" s="35"/>
      <c r="GYJ338" s="35"/>
      <c r="GYK338" s="35"/>
      <c r="GYL338" s="35"/>
      <c r="GYM338" s="35"/>
      <c r="GYN338" s="35"/>
      <c r="GYO338" s="35"/>
      <c r="GYP338" s="35"/>
      <c r="GYQ338" s="35"/>
      <c r="GYR338" s="35"/>
      <c r="GYS338" s="35"/>
      <c r="GYT338" s="35"/>
      <c r="GYU338" s="35"/>
      <c r="GYV338" s="35"/>
      <c r="GYW338" s="35"/>
      <c r="GYX338" s="35"/>
      <c r="GYY338" s="35"/>
      <c r="GYZ338" s="35"/>
      <c r="GZA338" s="35"/>
      <c r="GZB338" s="35"/>
      <c r="GZC338" s="35"/>
      <c r="GZD338" s="35"/>
      <c r="GZE338" s="35"/>
      <c r="GZF338" s="35"/>
      <c r="GZG338" s="35"/>
      <c r="GZH338" s="35"/>
      <c r="GZI338" s="35"/>
      <c r="GZJ338" s="35"/>
      <c r="GZK338" s="35"/>
      <c r="GZL338" s="35"/>
      <c r="GZM338" s="35"/>
      <c r="GZN338" s="35"/>
      <c r="GZO338" s="35"/>
      <c r="GZP338" s="35"/>
      <c r="GZQ338" s="35"/>
      <c r="GZR338" s="35"/>
      <c r="GZS338" s="35"/>
      <c r="GZT338" s="35"/>
      <c r="GZU338" s="35"/>
      <c r="GZV338" s="35"/>
      <c r="GZW338" s="35"/>
      <c r="GZX338" s="35"/>
      <c r="GZY338" s="35"/>
      <c r="GZZ338" s="35"/>
      <c r="HAA338" s="35"/>
      <c r="HAB338" s="35"/>
      <c r="HAC338" s="35"/>
      <c r="HAD338" s="35"/>
      <c r="HAE338" s="35"/>
      <c r="HAF338" s="35"/>
      <c r="HAG338" s="35"/>
      <c r="HAH338" s="35"/>
      <c r="HAI338" s="35"/>
      <c r="HAJ338" s="35"/>
      <c r="HAK338" s="35"/>
      <c r="HAL338" s="35"/>
      <c r="HAM338" s="35"/>
      <c r="HAN338" s="35"/>
      <c r="HAO338" s="35"/>
      <c r="HAP338" s="35"/>
      <c r="HAQ338" s="35"/>
      <c r="HAR338" s="35"/>
      <c r="HAS338" s="35"/>
      <c r="HAT338" s="35"/>
      <c r="HAU338" s="35"/>
      <c r="HAV338" s="35"/>
      <c r="HAW338" s="35"/>
      <c r="HAX338" s="35"/>
      <c r="HAY338" s="35"/>
      <c r="HAZ338" s="35"/>
      <c r="HBA338" s="35"/>
      <c r="HBB338" s="35"/>
      <c r="HBC338" s="35"/>
      <c r="HBD338" s="35"/>
      <c r="HBE338" s="35"/>
      <c r="HBF338" s="35"/>
      <c r="HBG338" s="35"/>
      <c r="HBH338" s="35"/>
      <c r="HBI338" s="35"/>
      <c r="HBJ338" s="35"/>
      <c r="HBK338" s="35"/>
      <c r="HBL338" s="35"/>
      <c r="HBM338" s="35"/>
      <c r="HBN338" s="35"/>
      <c r="HBO338" s="35"/>
      <c r="HBP338" s="35"/>
      <c r="HBQ338" s="35"/>
      <c r="HBR338" s="35"/>
      <c r="HBS338" s="35"/>
      <c r="HBT338" s="35"/>
      <c r="HBU338" s="35"/>
      <c r="HBV338" s="35"/>
      <c r="HBW338" s="35"/>
      <c r="HBX338" s="35"/>
      <c r="HBY338" s="35"/>
      <c r="HBZ338" s="35"/>
      <c r="HCA338" s="35"/>
      <c r="HCB338" s="35"/>
      <c r="HCC338" s="35"/>
      <c r="HCD338" s="35"/>
      <c r="HCE338" s="35"/>
      <c r="HCF338" s="35"/>
      <c r="HCG338" s="35"/>
      <c r="HCH338" s="35"/>
      <c r="HCI338" s="35"/>
      <c r="HCJ338" s="35"/>
      <c r="HCK338" s="35"/>
      <c r="HCL338" s="35"/>
      <c r="HCM338" s="35"/>
      <c r="HCN338" s="35"/>
      <c r="HCO338" s="35"/>
      <c r="HCP338" s="35"/>
      <c r="HCQ338" s="35"/>
      <c r="HCR338" s="35"/>
      <c r="HCS338" s="35"/>
      <c r="HCT338" s="35"/>
      <c r="HCU338" s="35"/>
      <c r="HCV338" s="35"/>
      <c r="HCW338" s="35"/>
      <c r="HCX338" s="35"/>
      <c r="HCY338" s="35"/>
      <c r="HCZ338" s="35"/>
      <c r="HDA338" s="35"/>
      <c r="HDB338" s="35"/>
      <c r="HDC338" s="35"/>
      <c r="HDD338" s="35"/>
      <c r="HDE338" s="35"/>
      <c r="HDF338" s="35"/>
      <c r="HDG338" s="35"/>
      <c r="HDH338" s="35"/>
      <c r="HDI338" s="35"/>
      <c r="HDJ338" s="35"/>
      <c r="HDK338" s="35"/>
      <c r="HDL338" s="35"/>
      <c r="HDM338" s="35"/>
      <c r="HDN338" s="35"/>
      <c r="HDO338" s="35"/>
      <c r="HDP338" s="35"/>
      <c r="HDQ338" s="35"/>
      <c r="HDR338" s="35"/>
      <c r="HDS338" s="35"/>
      <c r="HDT338" s="35"/>
      <c r="HDU338" s="35"/>
      <c r="HDV338" s="35"/>
      <c r="HDW338" s="35"/>
      <c r="HDX338" s="35"/>
      <c r="HDY338" s="35"/>
      <c r="HDZ338" s="35"/>
      <c r="HEA338" s="35"/>
      <c r="HEB338" s="35"/>
      <c r="HEC338" s="35"/>
      <c r="HED338" s="35"/>
      <c r="HEE338" s="35"/>
      <c r="HEF338" s="35"/>
      <c r="HEG338" s="35"/>
      <c r="HEH338" s="35"/>
      <c r="HEI338" s="35"/>
      <c r="HEJ338" s="35"/>
      <c r="HEK338" s="35"/>
      <c r="HEL338" s="35"/>
      <c r="HEM338" s="35"/>
      <c r="HEN338" s="35"/>
      <c r="HEO338" s="35"/>
      <c r="HEP338" s="35"/>
      <c r="HEQ338" s="35"/>
      <c r="HER338" s="35"/>
      <c r="HES338" s="35"/>
      <c r="HET338" s="35"/>
      <c r="HEU338" s="35"/>
      <c r="HEV338" s="35"/>
      <c r="HEW338" s="35"/>
      <c r="HEX338" s="35"/>
      <c r="HEY338" s="35"/>
      <c r="HEZ338" s="35"/>
      <c r="HFA338" s="35"/>
      <c r="HFB338" s="35"/>
      <c r="HFC338" s="35"/>
      <c r="HFD338" s="35"/>
      <c r="HFE338" s="35"/>
      <c r="HFF338" s="35"/>
      <c r="HFG338" s="35"/>
      <c r="HFH338" s="35"/>
      <c r="HFI338" s="35"/>
      <c r="HFJ338" s="35"/>
      <c r="HFK338" s="35"/>
      <c r="HFL338" s="35"/>
      <c r="HFM338" s="35"/>
      <c r="HFN338" s="35"/>
      <c r="HFO338" s="35"/>
      <c r="HFP338" s="35"/>
      <c r="HFQ338" s="35"/>
      <c r="HFR338" s="35"/>
      <c r="HFS338" s="35"/>
      <c r="HFT338" s="35"/>
      <c r="HFU338" s="35"/>
      <c r="HFV338" s="35"/>
      <c r="HFW338" s="35"/>
      <c r="HFX338" s="35"/>
      <c r="HFY338" s="35"/>
      <c r="HFZ338" s="35"/>
      <c r="HGA338" s="35"/>
      <c r="HGB338" s="35"/>
      <c r="HGC338" s="35"/>
      <c r="HGD338" s="35"/>
      <c r="HGE338" s="35"/>
      <c r="HGF338" s="35"/>
      <c r="HGG338" s="35"/>
      <c r="HGH338" s="35"/>
      <c r="HGI338" s="35"/>
      <c r="HGJ338" s="35"/>
      <c r="HGK338" s="35"/>
      <c r="HGL338" s="35"/>
      <c r="HGM338" s="35"/>
      <c r="HGN338" s="35"/>
      <c r="HGO338" s="35"/>
      <c r="HGP338" s="35"/>
      <c r="HGQ338" s="35"/>
      <c r="HGR338" s="35"/>
      <c r="HGS338" s="35"/>
      <c r="HGT338" s="35"/>
      <c r="HGU338" s="35"/>
      <c r="HGV338" s="35"/>
      <c r="HGW338" s="35"/>
      <c r="HGX338" s="35"/>
      <c r="HGY338" s="35"/>
      <c r="HGZ338" s="35"/>
      <c r="HHA338" s="35"/>
      <c r="HHB338" s="35"/>
      <c r="HHC338" s="35"/>
      <c r="HHD338" s="35"/>
      <c r="HHE338" s="35"/>
      <c r="HHF338" s="35"/>
      <c r="HHG338" s="35"/>
      <c r="HHH338" s="35"/>
      <c r="HHI338" s="35"/>
      <c r="HHJ338" s="35"/>
      <c r="HHK338" s="35"/>
      <c r="HHL338" s="35"/>
      <c r="HHM338" s="35"/>
      <c r="HHN338" s="35"/>
      <c r="HHO338" s="35"/>
      <c r="HHP338" s="35"/>
      <c r="HHQ338" s="35"/>
      <c r="HHR338" s="35"/>
      <c r="HHS338" s="35"/>
      <c r="HHT338" s="35"/>
      <c r="HHU338" s="35"/>
      <c r="HHV338" s="35"/>
      <c r="HHW338" s="35"/>
      <c r="HHX338" s="35"/>
      <c r="HHY338" s="35"/>
      <c r="HHZ338" s="35"/>
      <c r="HIA338" s="35"/>
      <c r="HIB338" s="35"/>
      <c r="HIC338" s="35"/>
      <c r="HID338" s="35"/>
      <c r="HIE338" s="35"/>
      <c r="HIF338" s="35"/>
      <c r="HIG338" s="35"/>
      <c r="HIH338" s="35"/>
      <c r="HII338" s="35"/>
      <c r="HIJ338" s="35"/>
      <c r="HIK338" s="35"/>
      <c r="HIL338" s="35"/>
      <c r="HIM338" s="35"/>
      <c r="HIN338" s="35"/>
      <c r="HIO338" s="35"/>
      <c r="HIP338" s="35"/>
      <c r="HIQ338" s="35"/>
      <c r="HIR338" s="35"/>
      <c r="HIS338" s="35"/>
      <c r="HIT338" s="35"/>
      <c r="HIU338" s="35"/>
      <c r="HIV338" s="35"/>
      <c r="HIW338" s="35"/>
      <c r="HIX338" s="35"/>
      <c r="HIY338" s="35"/>
      <c r="HIZ338" s="35"/>
      <c r="HJA338" s="35"/>
      <c r="HJB338" s="35"/>
      <c r="HJC338" s="35"/>
      <c r="HJD338" s="35"/>
      <c r="HJE338" s="35"/>
      <c r="HJF338" s="35"/>
      <c r="HJG338" s="35"/>
      <c r="HJH338" s="35"/>
      <c r="HJI338" s="35"/>
      <c r="HJJ338" s="35"/>
      <c r="HJK338" s="35"/>
      <c r="HJL338" s="35"/>
      <c r="HJM338" s="35"/>
      <c r="HJN338" s="35"/>
      <c r="HJO338" s="35"/>
      <c r="HJP338" s="35"/>
      <c r="HJQ338" s="35"/>
      <c r="HJR338" s="35"/>
      <c r="HJS338" s="35"/>
      <c r="HJT338" s="35"/>
      <c r="HJU338" s="35"/>
      <c r="HJV338" s="35"/>
      <c r="HJW338" s="35"/>
      <c r="HJX338" s="35"/>
      <c r="HJY338" s="35"/>
      <c r="HJZ338" s="35"/>
      <c r="HKA338" s="35"/>
      <c r="HKB338" s="35"/>
      <c r="HKC338" s="35"/>
      <c r="HKD338" s="35"/>
      <c r="HKE338" s="35"/>
      <c r="HKF338" s="35"/>
      <c r="HKG338" s="35"/>
      <c r="HKH338" s="35"/>
      <c r="HKI338" s="35"/>
      <c r="HKJ338" s="35"/>
      <c r="HKK338" s="35"/>
      <c r="HKL338" s="35"/>
      <c r="HKM338" s="35"/>
      <c r="HKN338" s="35"/>
      <c r="HKO338" s="35"/>
      <c r="HKP338" s="35"/>
      <c r="HKQ338" s="35"/>
      <c r="HKR338" s="35"/>
      <c r="HKS338" s="35"/>
      <c r="HKT338" s="35"/>
      <c r="HKU338" s="35"/>
      <c r="HKV338" s="35"/>
      <c r="HKW338" s="35"/>
      <c r="HKX338" s="35"/>
      <c r="HKY338" s="35"/>
      <c r="HKZ338" s="35"/>
      <c r="HLA338" s="35"/>
      <c r="HLB338" s="35"/>
      <c r="HLC338" s="35"/>
      <c r="HLD338" s="35"/>
      <c r="HLE338" s="35"/>
      <c r="HLF338" s="35"/>
      <c r="HLG338" s="35"/>
      <c r="HLH338" s="35"/>
      <c r="HLI338" s="35"/>
      <c r="HLJ338" s="35"/>
      <c r="HLK338" s="35"/>
      <c r="HLL338" s="35"/>
      <c r="HLM338" s="35"/>
      <c r="HLN338" s="35"/>
      <c r="HLO338" s="35"/>
      <c r="HLP338" s="35"/>
      <c r="HLQ338" s="35"/>
      <c r="HLR338" s="35"/>
      <c r="HLS338" s="35"/>
      <c r="HLT338" s="35"/>
      <c r="HLU338" s="35"/>
      <c r="HLV338" s="35"/>
      <c r="HLW338" s="35"/>
      <c r="HLX338" s="35"/>
      <c r="HLY338" s="35"/>
      <c r="HLZ338" s="35"/>
      <c r="HMA338" s="35"/>
      <c r="HMB338" s="35"/>
      <c r="HMC338" s="35"/>
      <c r="HMD338" s="35"/>
      <c r="HME338" s="35"/>
      <c r="HMF338" s="35"/>
      <c r="HMG338" s="35"/>
      <c r="HMH338" s="35"/>
      <c r="HMI338" s="35"/>
      <c r="HMJ338" s="35"/>
      <c r="HMK338" s="35"/>
      <c r="HML338" s="35"/>
      <c r="HMM338" s="35"/>
      <c r="HMN338" s="35"/>
      <c r="HMO338" s="35"/>
      <c r="HMP338" s="35"/>
      <c r="HMQ338" s="35"/>
      <c r="HMR338" s="35"/>
      <c r="HMS338" s="35"/>
      <c r="HMT338" s="35"/>
      <c r="HMU338" s="35"/>
      <c r="HMV338" s="35"/>
      <c r="HMW338" s="35"/>
      <c r="HMX338" s="35"/>
      <c r="HMY338" s="35"/>
      <c r="HMZ338" s="35"/>
      <c r="HNA338" s="35"/>
      <c r="HNB338" s="35"/>
      <c r="HNC338" s="35"/>
      <c r="HND338" s="35"/>
      <c r="HNE338" s="35"/>
      <c r="HNF338" s="35"/>
      <c r="HNG338" s="35"/>
      <c r="HNH338" s="35"/>
      <c r="HNI338" s="35"/>
      <c r="HNJ338" s="35"/>
      <c r="HNK338" s="35"/>
      <c r="HNL338" s="35"/>
      <c r="HNM338" s="35"/>
      <c r="HNN338" s="35"/>
      <c r="HNO338" s="35"/>
      <c r="HNP338" s="35"/>
      <c r="HNQ338" s="35"/>
      <c r="HNR338" s="35"/>
      <c r="HNS338" s="35"/>
      <c r="HNT338" s="35"/>
      <c r="HNU338" s="35"/>
      <c r="HNV338" s="35"/>
      <c r="HNW338" s="35"/>
      <c r="HNX338" s="35"/>
      <c r="HNY338" s="35"/>
      <c r="HNZ338" s="35"/>
      <c r="HOA338" s="35"/>
      <c r="HOB338" s="35"/>
      <c r="HOC338" s="35"/>
      <c r="HOD338" s="35"/>
      <c r="HOE338" s="35"/>
      <c r="HOF338" s="35"/>
      <c r="HOG338" s="35"/>
      <c r="HOH338" s="35"/>
      <c r="HOI338" s="35"/>
      <c r="HOJ338" s="35"/>
      <c r="HOK338" s="35"/>
      <c r="HOL338" s="35"/>
      <c r="HOM338" s="35"/>
      <c r="HON338" s="35"/>
      <c r="HOO338" s="35"/>
      <c r="HOP338" s="35"/>
      <c r="HOQ338" s="35"/>
      <c r="HOR338" s="35"/>
      <c r="HOS338" s="35"/>
      <c r="HOT338" s="35"/>
      <c r="HOU338" s="35"/>
      <c r="HOV338" s="35"/>
      <c r="HOW338" s="35"/>
      <c r="HOX338" s="35"/>
      <c r="HOY338" s="35"/>
      <c r="HOZ338" s="35"/>
      <c r="HPA338" s="35"/>
      <c r="HPB338" s="35"/>
      <c r="HPC338" s="35"/>
      <c r="HPD338" s="35"/>
      <c r="HPE338" s="35"/>
      <c r="HPF338" s="35"/>
      <c r="HPG338" s="35"/>
      <c r="HPH338" s="35"/>
      <c r="HPI338" s="35"/>
      <c r="HPJ338" s="35"/>
      <c r="HPK338" s="35"/>
      <c r="HPL338" s="35"/>
      <c r="HPM338" s="35"/>
      <c r="HPN338" s="35"/>
      <c r="HPO338" s="35"/>
      <c r="HPP338" s="35"/>
      <c r="HPQ338" s="35"/>
      <c r="HPR338" s="35"/>
      <c r="HPS338" s="35"/>
      <c r="HPT338" s="35"/>
      <c r="HPU338" s="35"/>
      <c r="HPV338" s="35"/>
      <c r="HPW338" s="35"/>
      <c r="HPX338" s="35"/>
      <c r="HPY338" s="35"/>
      <c r="HPZ338" s="35"/>
      <c r="HQA338" s="35"/>
      <c r="HQB338" s="35"/>
      <c r="HQC338" s="35"/>
      <c r="HQD338" s="35"/>
      <c r="HQE338" s="35"/>
      <c r="HQF338" s="35"/>
      <c r="HQG338" s="35"/>
      <c r="HQH338" s="35"/>
      <c r="HQI338" s="35"/>
      <c r="HQJ338" s="35"/>
      <c r="HQK338" s="35"/>
      <c r="HQL338" s="35"/>
      <c r="HQM338" s="35"/>
      <c r="HQN338" s="35"/>
      <c r="HQO338" s="35"/>
      <c r="HQP338" s="35"/>
      <c r="HQQ338" s="35"/>
      <c r="HQR338" s="35"/>
      <c r="HQS338" s="35"/>
      <c r="HQT338" s="35"/>
      <c r="HQU338" s="35"/>
      <c r="HQV338" s="35"/>
      <c r="HQW338" s="35"/>
      <c r="HQX338" s="35"/>
      <c r="HQY338" s="35"/>
      <c r="HQZ338" s="35"/>
      <c r="HRA338" s="35"/>
      <c r="HRB338" s="35"/>
      <c r="HRC338" s="35"/>
      <c r="HRD338" s="35"/>
      <c r="HRE338" s="35"/>
      <c r="HRF338" s="35"/>
      <c r="HRG338" s="35"/>
      <c r="HRH338" s="35"/>
      <c r="HRI338" s="35"/>
      <c r="HRJ338" s="35"/>
      <c r="HRK338" s="35"/>
      <c r="HRL338" s="35"/>
      <c r="HRM338" s="35"/>
      <c r="HRN338" s="35"/>
      <c r="HRO338" s="35"/>
      <c r="HRP338" s="35"/>
      <c r="HRQ338" s="35"/>
      <c r="HRR338" s="35"/>
      <c r="HRS338" s="35"/>
      <c r="HRT338" s="35"/>
      <c r="HRU338" s="35"/>
      <c r="HRV338" s="35"/>
      <c r="HRW338" s="35"/>
      <c r="HRX338" s="35"/>
      <c r="HRY338" s="35"/>
      <c r="HRZ338" s="35"/>
      <c r="HSA338" s="35"/>
      <c r="HSB338" s="35"/>
      <c r="HSC338" s="35"/>
      <c r="HSD338" s="35"/>
      <c r="HSE338" s="35"/>
      <c r="HSF338" s="35"/>
      <c r="HSG338" s="35"/>
      <c r="HSH338" s="35"/>
      <c r="HSI338" s="35"/>
      <c r="HSJ338" s="35"/>
      <c r="HSK338" s="35"/>
      <c r="HSL338" s="35"/>
      <c r="HSM338" s="35"/>
      <c r="HSN338" s="35"/>
      <c r="HSO338" s="35"/>
      <c r="HSP338" s="35"/>
      <c r="HSQ338" s="35"/>
      <c r="HSR338" s="35"/>
      <c r="HSS338" s="35"/>
      <c r="HST338" s="35"/>
      <c r="HSU338" s="35"/>
      <c r="HSV338" s="35"/>
      <c r="HSW338" s="35"/>
      <c r="HSX338" s="35"/>
      <c r="HSY338" s="35"/>
      <c r="HSZ338" s="35"/>
      <c r="HTA338" s="35"/>
      <c r="HTB338" s="35"/>
      <c r="HTC338" s="35"/>
      <c r="HTD338" s="35"/>
      <c r="HTE338" s="35"/>
      <c r="HTF338" s="35"/>
      <c r="HTG338" s="35"/>
      <c r="HTH338" s="35"/>
      <c r="HTI338" s="35"/>
      <c r="HTJ338" s="35"/>
      <c r="HTK338" s="35"/>
      <c r="HTL338" s="35"/>
      <c r="HTM338" s="35"/>
      <c r="HTN338" s="35"/>
      <c r="HTO338" s="35"/>
      <c r="HTP338" s="35"/>
      <c r="HTQ338" s="35"/>
      <c r="HTR338" s="35"/>
      <c r="HTS338" s="35"/>
      <c r="HTT338" s="35"/>
      <c r="HTU338" s="35"/>
      <c r="HTV338" s="35"/>
      <c r="HTW338" s="35"/>
      <c r="HTX338" s="35"/>
      <c r="HTY338" s="35"/>
      <c r="HTZ338" s="35"/>
      <c r="HUA338" s="35"/>
      <c r="HUB338" s="35"/>
      <c r="HUC338" s="35"/>
      <c r="HUD338" s="35"/>
      <c r="HUE338" s="35"/>
      <c r="HUF338" s="35"/>
      <c r="HUG338" s="35"/>
      <c r="HUH338" s="35"/>
      <c r="HUI338" s="35"/>
      <c r="HUJ338" s="35"/>
      <c r="HUK338" s="35"/>
      <c r="HUL338" s="35"/>
      <c r="HUM338" s="35"/>
      <c r="HUN338" s="35"/>
      <c r="HUO338" s="35"/>
      <c r="HUP338" s="35"/>
      <c r="HUQ338" s="35"/>
      <c r="HUR338" s="35"/>
      <c r="HUS338" s="35"/>
      <c r="HUT338" s="35"/>
      <c r="HUU338" s="35"/>
      <c r="HUV338" s="35"/>
      <c r="HUW338" s="35"/>
      <c r="HUX338" s="35"/>
      <c r="HUY338" s="35"/>
      <c r="HUZ338" s="35"/>
      <c r="HVA338" s="35"/>
      <c r="HVB338" s="35"/>
      <c r="HVC338" s="35"/>
      <c r="HVD338" s="35"/>
      <c r="HVE338" s="35"/>
      <c r="HVF338" s="35"/>
      <c r="HVG338" s="35"/>
      <c r="HVH338" s="35"/>
      <c r="HVI338" s="35"/>
      <c r="HVJ338" s="35"/>
      <c r="HVK338" s="35"/>
      <c r="HVL338" s="35"/>
      <c r="HVM338" s="35"/>
      <c r="HVN338" s="35"/>
      <c r="HVO338" s="35"/>
      <c r="HVP338" s="35"/>
      <c r="HVQ338" s="35"/>
      <c r="HVR338" s="35"/>
      <c r="HVS338" s="35"/>
      <c r="HVT338" s="35"/>
      <c r="HVU338" s="35"/>
      <c r="HVV338" s="35"/>
      <c r="HVW338" s="35"/>
      <c r="HVX338" s="35"/>
      <c r="HVY338" s="35"/>
      <c r="HVZ338" s="35"/>
      <c r="HWA338" s="35"/>
      <c r="HWB338" s="35"/>
      <c r="HWC338" s="35"/>
      <c r="HWD338" s="35"/>
      <c r="HWE338" s="35"/>
      <c r="HWF338" s="35"/>
      <c r="HWG338" s="35"/>
      <c r="HWH338" s="35"/>
      <c r="HWI338" s="35"/>
      <c r="HWJ338" s="35"/>
      <c r="HWK338" s="35"/>
      <c r="HWL338" s="35"/>
      <c r="HWM338" s="35"/>
      <c r="HWN338" s="35"/>
      <c r="HWO338" s="35"/>
      <c r="HWP338" s="35"/>
      <c r="HWQ338" s="35"/>
      <c r="HWR338" s="35"/>
      <c r="HWS338" s="35"/>
      <c r="HWT338" s="35"/>
      <c r="HWU338" s="35"/>
      <c r="HWV338" s="35"/>
      <c r="HWW338" s="35"/>
      <c r="HWX338" s="35"/>
      <c r="HWY338" s="35"/>
      <c r="HWZ338" s="35"/>
      <c r="HXA338" s="35"/>
      <c r="HXB338" s="35"/>
      <c r="HXC338" s="35"/>
      <c r="HXD338" s="35"/>
      <c r="HXE338" s="35"/>
      <c r="HXF338" s="35"/>
      <c r="HXG338" s="35"/>
      <c r="HXH338" s="35"/>
      <c r="HXI338" s="35"/>
      <c r="HXJ338" s="35"/>
      <c r="HXK338" s="35"/>
      <c r="HXL338" s="35"/>
      <c r="HXM338" s="35"/>
      <c r="HXN338" s="35"/>
      <c r="HXO338" s="35"/>
      <c r="HXP338" s="35"/>
      <c r="HXQ338" s="35"/>
      <c r="HXR338" s="35"/>
      <c r="HXS338" s="35"/>
      <c r="HXT338" s="35"/>
      <c r="HXU338" s="35"/>
      <c r="HXV338" s="35"/>
      <c r="HXW338" s="35"/>
      <c r="HXX338" s="35"/>
      <c r="HXY338" s="35"/>
      <c r="HXZ338" s="35"/>
      <c r="HYA338" s="35"/>
      <c r="HYB338" s="35"/>
      <c r="HYC338" s="35"/>
      <c r="HYD338" s="35"/>
      <c r="HYE338" s="35"/>
      <c r="HYF338" s="35"/>
      <c r="HYG338" s="35"/>
      <c r="HYH338" s="35"/>
      <c r="HYI338" s="35"/>
      <c r="HYJ338" s="35"/>
      <c r="HYK338" s="35"/>
      <c r="HYL338" s="35"/>
      <c r="HYM338" s="35"/>
      <c r="HYN338" s="35"/>
      <c r="HYO338" s="35"/>
      <c r="HYP338" s="35"/>
      <c r="HYQ338" s="35"/>
      <c r="HYR338" s="35"/>
      <c r="HYS338" s="35"/>
      <c r="HYT338" s="35"/>
      <c r="HYU338" s="35"/>
      <c r="HYV338" s="35"/>
      <c r="HYW338" s="35"/>
      <c r="HYX338" s="35"/>
      <c r="HYY338" s="35"/>
      <c r="HYZ338" s="35"/>
      <c r="HZA338" s="35"/>
      <c r="HZB338" s="35"/>
      <c r="HZC338" s="35"/>
      <c r="HZD338" s="35"/>
      <c r="HZE338" s="35"/>
      <c r="HZF338" s="35"/>
      <c r="HZG338" s="35"/>
      <c r="HZH338" s="35"/>
      <c r="HZI338" s="35"/>
      <c r="HZJ338" s="35"/>
      <c r="HZK338" s="35"/>
      <c r="HZL338" s="35"/>
      <c r="HZM338" s="35"/>
      <c r="HZN338" s="35"/>
      <c r="HZO338" s="35"/>
      <c r="HZP338" s="35"/>
      <c r="HZQ338" s="35"/>
      <c r="HZR338" s="35"/>
      <c r="HZS338" s="35"/>
      <c r="HZT338" s="35"/>
      <c r="HZU338" s="35"/>
      <c r="HZV338" s="35"/>
      <c r="HZW338" s="35"/>
      <c r="HZX338" s="35"/>
      <c r="HZY338" s="35"/>
      <c r="HZZ338" s="35"/>
      <c r="IAA338" s="35"/>
      <c r="IAB338" s="35"/>
      <c r="IAC338" s="35"/>
      <c r="IAD338" s="35"/>
      <c r="IAE338" s="35"/>
      <c r="IAF338" s="35"/>
      <c r="IAG338" s="35"/>
      <c r="IAH338" s="35"/>
      <c r="IAI338" s="35"/>
      <c r="IAJ338" s="35"/>
      <c r="IAK338" s="35"/>
      <c r="IAL338" s="35"/>
      <c r="IAM338" s="35"/>
      <c r="IAN338" s="35"/>
      <c r="IAO338" s="35"/>
      <c r="IAP338" s="35"/>
      <c r="IAQ338" s="35"/>
      <c r="IAR338" s="35"/>
      <c r="IAS338" s="35"/>
      <c r="IAT338" s="35"/>
      <c r="IAU338" s="35"/>
      <c r="IAV338" s="35"/>
      <c r="IAW338" s="35"/>
      <c r="IAX338" s="35"/>
      <c r="IAY338" s="35"/>
      <c r="IAZ338" s="35"/>
      <c r="IBA338" s="35"/>
      <c r="IBB338" s="35"/>
      <c r="IBC338" s="35"/>
      <c r="IBD338" s="35"/>
      <c r="IBE338" s="35"/>
      <c r="IBF338" s="35"/>
      <c r="IBG338" s="35"/>
      <c r="IBH338" s="35"/>
      <c r="IBI338" s="35"/>
      <c r="IBJ338" s="35"/>
      <c r="IBK338" s="35"/>
      <c r="IBL338" s="35"/>
      <c r="IBM338" s="35"/>
      <c r="IBN338" s="35"/>
      <c r="IBO338" s="35"/>
      <c r="IBP338" s="35"/>
      <c r="IBQ338" s="35"/>
      <c r="IBR338" s="35"/>
      <c r="IBS338" s="35"/>
      <c r="IBT338" s="35"/>
      <c r="IBU338" s="35"/>
      <c r="IBV338" s="35"/>
      <c r="IBW338" s="35"/>
      <c r="IBX338" s="35"/>
      <c r="IBY338" s="35"/>
      <c r="IBZ338" s="35"/>
      <c r="ICA338" s="35"/>
      <c r="ICB338" s="35"/>
      <c r="ICC338" s="35"/>
      <c r="ICD338" s="35"/>
      <c r="ICE338" s="35"/>
      <c r="ICF338" s="35"/>
      <c r="ICG338" s="35"/>
      <c r="ICH338" s="35"/>
      <c r="ICI338" s="35"/>
      <c r="ICJ338" s="35"/>
      <c r="ICK338" s="35"/>
      <c r="ICL338" s="35"/>
      <c r="ICM338" s="35"/>
      <c r="ICN338" s="35"/>
      <c r="ICO338" s="35"/>
      <c r="ICP338" s="35"/>
      <c r="ICQ338" s="35"/>
      <c r="ICR338" s="35"/>
      <c r="ICS338" s="35"/>
      <c r="ICT338" s="35"/>
      <c r="ICU338" s="35"/>
      <c r="ICV338" s="35"/>
      <c r="ICW338" s="35"/>
      <c r="ICX338" s="35"/>
      <c r="ICY338" s="35"/>
      <c r="ICZ338" s="35"/>
      <c r="IDA338" s="35"/>
      <c r="IDB338" s="35"/>
      <c r="IDC338" s="35"/>
      <c r="IDD338" s="35"/>
      <c r="IDE338" s="35"/>
      <c r="IDF338" s="35"/>
      <c r="IDG338" s="35"/>
      <c r="IDH338" s="35"/>
      <c r="IDI338" s="35"/>
      <c r="IDJ338" s="35"/>
      <c r="IDK338" s="35"/>
      <c r="IDL338" s="35"/>
      <c r="IDM338" s="35"/>
      <c r="IDN338" s="35"/>
      <c r="IDO338" s="35"/>
      <c r="IDP338" s="35"/>
      <c r="IDQ338" s="35"/>
      <c r="IDR338" s="35"/>
      <c r="IDS338" s="35"/>
      <c r="IDT338" s="35"/>
      <c r="IDU338" s="35"/>
      <c r="IDV338" s="35"/>
      <c r="IDW338" s="35"/>
      <c r="IDX338" s="35"/>
      <c r="IDY338" s="35"/>
      <c r="IDZ338" s="35"/>
      <c r="IEA338" s="35"/>
      <c r="IEB338" s="35"/>
      <c r="IEC338" s="35"/>
      <c r="IED338" s="35"/>
      <c r="IEE338" s="35"/>
      <c r="IEF338" s="35"/>
      <c r="IEG338" s="35"/>
      <c r="IEH338" s="35"/>
      <c r="IEI338" s="35"/>
      <c r="IEJ338" s="35"/>
      <c r="IEK338" s="35"/>
      <c r="IEL338" s="35"/>
      <c r="IEM338" s="35"/>
      <c r="IEN338" s="35"/>
      <c r="IEO338" s="35"/>
      <c r="IEP338" s="35"/>
      <c r="IEQ338" s="35"/>
      <c r="IER338" s="35"/>
      <c r="IES338" s="35"/>
      <c r="IET338" s="35"/>
      <c r="IEU338" s="35"/>
      <c r="IEV338" s="35"/>
      <c r="IEW338" s="35"/>
      <c r="IEX338" s="35"/>
      <c r="IEY338" s="35"/>
      <c r="IEZ338" s="35"/>
      <c r="IFA338" s="35"/>
      <c r="IFB338" s="35"/>
      <c r="IFC338" s="35"/>
      <c r="IFD338" s="35"/>
      <c r="IFE338" s="35"/>
      <c r="IFF338" s="35"/>
      <c r="IFG338" s="35"/>
      <c r="IFH338" s="35"/>
      <c r="IFI338" s="35"/>
      <c r="IFJ338" s="35"/>
      <c r="IFK338" s="35"/>
      <c r="IFL338" s="35"/>
      <c r="IFM338" s="35"/>
      <c r="IFN338" s="35"/>
      <c r="IFO338" s="35"/>
      <c r="IFP338" s="35"/>
      <c r="IFQ338" s="35"/>
      <c r="IFR338" s="35"/>
      <c r="IFS338" s="35"/>
      <c r="IFT338" s="35"/>
      <c r="IFU338" s="35"/>
      <c r="IFV338" s="35"/>
      <c r="IFW338" s="35"/>
      <c r="IFX338" s="35"/>
      <c r="IFY338" s="35"/>
      <c r="IFZ338" s="35"/>
      <c r="IGA338" s="35"/>
      <c r="IGB338" s="35"/>
      <c r="IGC338" s="35"/>
      <c r="IGD338" s="35"/>
      <c r="IGE338" s="35"/>
      <c r="IGF338" s="35"/>
      <c r="IGG338" s="35"/>
      <c r="IGH338" s="35"/>
      <c r="IGI338" s="35"/>
      <c r="IGJ338" s="35"/>
      <c r="IGK338" s="35"/>
      <c r="IGL338" s="35"/>
      <c r="IGM338" s="35"/>
      <c r="IGN338" s="35"/>
      <c r="IGO338" s="35"/>
      <c r="IGP338" s="35"/>
      <c r="IGQ338" s="35"/>
      <c r="IGR338" s="35"/>
      <c r="IGS338" s="35"/>
      <c r="IGT338" s="35"/>
      <c r="IGU338" s="35"/>
      <c r="IGV338" s="35"/>
      <c r="IGW338" s="35"/>
      <c r="IGX338" s="35"/>
      <c r="IGY338" s="35"/>
      <c r="IGZ338" s="35"/>
      <c r="IHA338" s="35"/>
      <c r="IHB338" s="35"/>
      <c r="IHC338" s="35"/>
      <c r="IHD338" s="35"/>
      <c r="IHE338" s="35"/>
      <c r="IHF338" s="35"/>
      <c r="IHG338" s="35"/>
      <c r="IHH338" s="35"/>
      <c r="IHI338" s="35"/>
      <c r="IHJ338" s="35"/>
      <c r="IHK338" s="35"/>
      <c r="IHL338" s="35"/>
      <c r="IHM338" s="35"/>
      <c r="IHN338" s="35"/>
      <c r="IHO338" s="35"/>
      <c r="IHP338" s="35"/>
      <c r="IHQ338" s="35"/>
      <c r="IHR338" s="35"/>
      <c r="IHS338" s="35"/>
      <c r="IHT338" s="35"/>
      <c r="IHU338" s="35"/>
      <c r="IHV338" s="35"/>
      <c r="IHW338" s="35"/>
      <c r="IHX338" s="35"/>
      <c r="IHY338" s="35"/>
      <c r="IHZ338" s="35"/>
      <c r="IIA338" s="35"/>
      <c r="IIB338" s="35"/>
      <c r="IIC338" s="35"/>
      <c r="IID338" s="35"/>
      <c r="IIE338" s="35"/>
      <c r="IIF338" s="35"/>
      <c r="IIG338" s="35"/>
      <c r="IIH338" s="35"/>
      <c r="III338" s="35"/>
      <c r="IIJ338" s="35"/>
      <c r="IIK338" s="35"/>
      <c r="IIL338" s="35"/>
      <c r="IIM338" s="35"/>
      <c r="IIN338" s="35"/>
      <c r="IIO338" s="35"/>
      <c r="IIP338" s="35"/>
      <c r="IIQ338" s="35"/>
      <c r="IIR338" s="35"/>
      <c r="IIS338" s="35"/>
      <c r="IIT338" s="35"/>
      <c r="IIU338" s="35"/>
      <c r="IIV338" s="35"/>
      <c r="IIW338" s="35"/>
      <c r="IIX338" s="35"/>
      <c r="IIY338" s="35"/>
      <c r="IIZ338" s="35"/>
      <c r="IJA338" s="35"/>
      <c r="IJB338" s="35"/>
      <c r="IJC338" s="35"/>
      <c r="IJD338" s="35"/>
      <c r="IJE338" s="35"/>
      <c r="IJF338" s="35"/>
      <c r="IJG338" s="35"/>
      <c r="IJH338" s="35"/>
      <c r="IJI338" s="35"/>
      <c r="IJJ338" s="35"/>
      <c r="IJK338" s="35"/>
      <c r="IJL338" s="35"/>
      <c r="IJM338" s="35"/>
      <c r="IJN338" s="35"/>
      <c r="IJO338" s="35"/>
      <c r="IJP338" s="35"/>
      <c r="IJQ338" s="35"/>
      <c r="IJR338" s="35"/>
      <c r="IJS338" s="35"/>
      <c r="IJT338" s="35"/>
      <c r="IJU338" s="35"/>
      <c r="IJV338" s="35"/>
      <c r="IJW338" s="35"/>
      <c r="IJX338" s="35"/>
      <c r="IJY338" s="35"/>
      <c r="IJZ338" s="35"/>
      <c r="IKA338" s="35"/>
      <c r="IKB338" s="35"/>
      <c r="IKC338" s="35"/>
      <c r="IKD338" s="35"/>
      <c r="IKE338" s="35"/>
      <c r="IKF338" s="35"/>
      <c r="IKG338" s="35"/>
      <c r="IKH338" s="35"/>
      <c r="IKI338" s="35"/>
      <c r="IKJ338" s="35"/>
      <c r="IKK338" s="35"/>
      <c r="IKL338" s="35"/>
      <c r="IKM338" s="35"/>
      <c r="IKN338" s="35"/>
      <c r="IKO338" s="35"/>
      <c r="IKP338" s="35"/>
      <c r="IKQ338" s="35"/>
      <c r="IKR338" s="35"/>
      <c r="IKS338" s="35"/>
      <c r="IKT338" s="35"/>
      <c r="IKU338" s="35"/>
      <c r="IKV338" s="35"/>
      <c r="IKW338" s="35"/>
      <c r="IKX338" s="35"/>
      <c r="IKY338" s="35"/>
      <c r="IKZ338" s="35"/>
      <c r="ILA338" s="35"/>
      <c r="ILB338" s="35"/>
      <c r="ILC338" s="35"/>
      <c r="ILD338" s="35"/>
      <c r="ILE338" s="35"/>
      <c r="ILF338" s="35"/>
      <c r="ILG338" s="35"/>
      <c r="ILH338" s="35"/>
      <c r="ILI338" s="35"/>
      <c r="ILJ338" s="35"/>
      <c r="ILK338" s="35"/>
      <c r="ILL338" s="35"/>
      <c r="ILM338" s="35"/>
      <c r="ILN338" s="35"/>
      <c r="ILO338" s="35"/>
      <c r="ILP338" s="35"/>
      <c r="ILQ338" s="35"/>
      <c r="ILR338" s="35"/>
      <c r="ILS338" s="35"/>
      <c r="ILT338" s="35"/>
      <c r="ILU338" s="35"/>
      <c r="ILV338" s="35"/>
      <c r="ILW338" s="35"/>
      <c r="ILX338" s="35"/>
      <c r="ILY338" s="35"/>
      <c r="ILZ338" s="35"/>
      <c r="IMA338" s="35"/>
      <c r="IMB338" s="35"/>
      <c r="IMC338" s="35"/>
      <c r="IMD338" s="35"/>
      <c r="IME338" s="35"/>
      <c r="IMF338" s="35"/>
      <c r="IMG338" s="35"/>
      <c r="IMH338" s="35"/>
      <c r="IMI338" s="35"/>
      <c r="IMJ338" s="35"/>
      <c r="IMK338" s="35"/>
      <c r="IML338" s="35"/>
      <c r="IMM338" s="35"/>
      <c r="IMN338" s="35"/>
      <c r="IMO338" s="35"/>
      <c r="IMP338" s="35"/>
      <c r="IMQ338" s="35"/>
      <c r="IMR338" s="35"/>
      <c r="IMS338" s="35"/>
      <c r="IMT338" s="35"/>
      <c r="IMU338" s="35"/>
      <c r="IMV338" s="35"/>
      <c r="IMW338" s="35"/>
      <c r="IMX338" s="35"/>
      <c r="IMY338" s="35"/>
      <c r="IMZ338" s="35"/>
      <c r="INA338" s="35"/>
      <c r="INB338" s="35"/>
      <c r="INC338" s="35"/>
      <c r="IND338" s="35"/>
      <c r="INE338" s="35"/>
      <c r="INF338" s="35"/>
      <c r="ING338" s="35"/>
      <c r="INH338" s="35"/>
      <c r="INI338" s="35"/>
      <c r="INJ338" s="35"/>
      <c r="INK338" s="35"/>
      <c r="INL338" s="35"/>
      <c r="INM338" s="35"/>
      <c r="INN338" s="35"/>
      <c r="INO338" s="35"/>
      <c r="INP338" s="35"/>
      <c r="INQ338" s="35"/>
      <c r="INR338" s="35"/>
      <c r="INS338" s="35"/>
      <c r="INT338" s="35"/>
      <c r="INU338" s="35"/>
      <c r="INV338" s="35"/>
      <c r="INW338" s="35"/>
      <c r="INX338" s="35"/>
      <c r="INY338" s="35"/>
      <c r="INZ338" s="35"/>
      <c r="IOA338" s="35"/>
      <c r="IOB338" s="35"/>
      <c r="IOC338" s="35"/>
      <c r="IOD338" s="35"/>
      <c r="IOE338" s="35"/>
      <c r="IOF338" s="35"/>
      <c r="IOG338" s="35"/>
      <c r="IOH338" s="35"/>
      <c r="IOI338" s="35"/>
      <c r="IOJ338" s="35"/>
      <c r="IOK338" s="35"/>
      <c r="IOL338" s="35"/>
      <c r="IOM338" s="35"/>
      <c r="ION338" s="35"/>
      <c r="IOO338" s="35"/>
      <c r="IOP338" s="35"/>
      <c r="IOQ338" s="35"/>
      <c r="IOR338" s="35"/>
      <c r="IOS338" s="35"/>
      <c r="IOT338" s="35"/>
      <c r="IOU338" s="35"/>
      <c r="IOV338" s="35"/>
      <c r="IOW338" s="35"/>
      <c r="IOX338" s="35"/>
      <c r="IOY338" s="35"/>
      <c r="IOZ338" s="35"/>
      <c r="IPA338" s="35"/>
      <c r="IPB338" s="35"/>
      <c r="IPC338" s="35"/>
      <c r="IPD338" s="35"/>
      <c r="IPE338" s="35"/>
      <c r="IPF338" s="35"/>
      <c r="IPG338" s="35"/>
      <c r="IPH338" s="35"/>
      <c r="IPI338" s="35"/>
      <c r="IPJ338" s="35"/>
      <c r="IPK338" s="35"/>
      <c r="IPL338" s="35"/>
      <c r="IPM338" s="35"/>
      <c r="IPN338" s="35"/>
      <c r="IPO338" s="35"/>
      <c r="IPP338" s="35"/>
      <c r="IPQ338" s="35"/>
      <c r="IPR338" s="35"/>
      <c r="IPS338" s="35"/>
      <c r="IPT338" s="35"/>
      <c r="IPU338" s="35"/>
      <c r="IPV338" s="35"/>
      <c r="IPW338" s="35"/>
      <c r="IPX338" s="35"/>
      <c r="IPY338" s="35"/>
      <c r="IPZ338" s="35"/>
      <c r="IQA338" s="35"/>
      <c r="IQB338" s="35"/>
      <c r="IQC338" s="35"/>
      <c r="IQD338" s="35"/>
      <c r="IQE338" s="35"/>
      <c r="IQF338" s="35"/>
      <c r="IQG338" s="35"/>
      <c r="IQH338" s="35"/>
      <c r="IQI338" s="35"/>
      <c r="IQJ338" s="35"/>
      <c r="IQK338" s="35"/>
      <c r="IQL338" s="35"/>
      <c r="IQM338" s="35"/>
      <c r="IQN338" s="35"/>
      <c r="IQO338" s="35"/>
      <c r="IQP338" s="35"/>
      <c r="IQQ338" s="35"/>
      <c r="IQR338" s="35"/>
      <c r="IQS338" s="35"/>
      <c r="IQT338" s="35"/>
      <c r="IQU338" s="35"/>
      <c r="IQV338" s="35"/>
      <c r="IQW338" s="35"/>
      <c r="IQX338" s="35"/>
      <c r="IQY338" s="35"/>
      <c r="IQZ338" s="35"/>
      <c r="IRA338" s="35"/>
      <c r="IRB338" s="35"/>
      <c r="IRC338" s="35"/>
      <c r="IRD338" s="35"/>
      <c r="IRE338" s="35"/>
      <c r="IRF338" s="35"/>
      <c r="IRG338" s="35"/>
      <c r="IRH338" s="35"/>
      <c r="IRI338" s="35"/>
      <c r="IRJ338" s="35"/>
      <c r="IRK338" s="35"/>
      <c r="IRL338" s="35"/>
      <c r="IRM338" s="35"/>
      <c r="IRN338" s="35"/>
      <c r="IRO338" s="35"/>
      <c r="IRP338" s="35"/>
      <c r="IRQ338" s="35"/>
      <c r="IRR338" s="35"/>
      <c r="IRS338" s="35"/>
      <c r="IRT338" s="35"/>
      <c r="IRU338" s="35"/>
      <c r="IRV338" s="35"/>
      <c r="IRW338" s="35"/>
      <c r="IRX338" s="35"/>
      <c r="IRY338" s="35"/>
      <c r="IRZ338" s="35"/>
      <c r="ISA338" s="35"/>
      <c r="ISB338" s="35"/>
      <c r="ISC338" s="35"/>
      <c r="ISD338" s="35"/>
      <c r="ISE338" s="35"/>
      <c r="ISF338" s="35"/>
      <c r="ISG338" s="35"/>
      <c r="ISH338" s="35"/>
      <c r="ISI338" s="35"/>
      <c r="ISJ338" s="35"/>
      <c r="ISK338" s="35"/>
      <c r="ISL338" s="35"/>
      <c r="ISM338" s="35"/>
      <c r="ISN338" s="35"/>
      <c r="ISO338" s="35"/>
      <c r="ISP338" s="35"/>
      <c r="ISQ338" s="35"/>
      <c r="ISR338" s="35"/>
      <c r="ISS338" s="35"/>
      <c r="IST338" s="35"/>
      <c r="ISU338" s="35"/>
      <c r="ISV338" s="35"/>
      <c r="ISW338" s="35"/>
      <c r="ISX338" s="35"/>
      <c r="ISY338" s="35"/>
      <c r="ISZ338" s="35"/>
      <c r="ITA338" s="35"/>
      <c r="ITB338" s="35"/>
      <c r="ITC338" s="35"/>
      <c r="ITD338" s="35"/>
      <c r="ITE338" s="35"/>
      <c r="ITF338" s="35"/>
      <c r="ITG338" s="35"/>
      <c r="ITH338" s="35"/>
      <c r="ITI338" s="35"/>
      <c r="ITJ338" s="35"/>
      <c r="ITK338" s="35"/>
      <c r="ITL338" s="35"/>
      <c r="ITM338" s="35"/>
      <c r="ITN338" s="35"/>
      <c r="ITO338" s="35"/>
      <c r="ITP338" s="35"/>
      <c r="ITQ338" s="35"/>
      <c r="ITR338" s="35"/>
      <c r="ITS338" s="35"/>
      <c r="ITT338" s="35"/>
      <c r="ITU338" s="35"/>
      <c r="ITV338" s="35"/>
      <c r="ITW338" s="35"/>
      <c r="ITX338" s="35"/>
      <c r="ITY338" s="35"/>
      <c r="ITZ338" s="35"/>
      <c r="IUA338" s="35"/>
      <c r="IUB338" s="35"/>
      <c r="IUC338" s="35"/>
      <c r="IUD338" s="35"/>
      <c r="IUE338" s="35"/>
      <c r="IUF338" s="35"/>
      <c r="IUG338" s="35"/>
      <c r="IUH338" s="35"/>
      <c r="IUI338" s="35"/>
      <c r="IUJ338" s="35"/>
      <c r="IUK338" s="35"/>
      <c r="IUL338" s="35"/>
      <c r="IUM338" s="35"/>
      <c r="IUN338" s="35"/>
      <c r="IUO338" s="35"/>
      <c r="IUP338" s="35"/>
      <c r="IUQ338" s="35"/>
      <c r="IUR338" s="35"/>
      <c r="IUS338" s="35"/>
      <c r="IUT338" s="35"/>
      <c r="IUU338" s="35"/>
      <c r="IUV338" s="35"/>
      <c r="IUW338" s="35"/>
      <c r="IUX338" s="35"/>
      <c r="IUY338" s="35"/>
      <c r="IUZ338" s="35"/>
      <c r="IVA338" s="35"/>
      <c r="IVB338" s="35"/>
      <c r="IVC338" s="35"/>
      <c r="IVD338" s="35"/>
      <c r="IVE338" s="35"/>
      <c r="IVF338" s="35"/>
      <c r="IVG338" s="35"/>
      <c r="IVH338" s="35"/>
      <c r="IVI338" s="35"/>
      <c r="IVJ338" s="35"/>
      <c r="IVK338" s="35"/>
      <c r="IVL338" s="35"/>
      <c r="IVM338" s="35"/>
      <c r="IVN338" s="35"/>
      <c r="IVO338" s="35"/>
      <c r="IVP338" s="35"/>
      <c r="IVQ338" s="35"/>
      <c r="IVR338" s="35"/>
      <c r="IVS338" s="35"/>
      <c r="IVT338" s="35"/>
      <c r="IVU338" s="35"/>
      <c r="IVV338" s="35"/>
      <c r="IVW338" s="35"/>
      <c r="IVX338" s="35"/>
      <c r="IVY338" s="35"/>
      <c r="IVZ338" s="35"/>
      <c r="IWA338" s="35"/>
      <c r="IWB338" s="35"/>
      <c r="IWC338" s="35"/>
      <c r="IWD338" s="35"/>
      <c r="IWE338" s="35"/>
      <c r="IWF338" s="35"/>
      <c r="IWG338" s="35"/>
      <c r="IWH338" s="35"/>
      <c r="IWI338" s="35"/>
      <c r="IWJ338" s="35"/>
      <c r="IWK338" s="35"/>
      <c r="IWL338" s="35"/>
      <c r="IWM338" s="35"/>
      <c r="IWN338" s="35"/>
      <c r="IWO338" s="35"/>
      <c r="IWP338" s="35"/>
      <c r="IWQ338" s="35"/>
      <c r="IWR338" s="35"/>
      <c r="IWS338" s="35"/>
      <c r="IWT338" s="35"/>
      <c r="IWU338" s="35"/>
      <c r="IWV338" s="35"/>
      <c r="IWW338" s="35"/>
      <c r="IWX338" s="35"/>
      <c r="IWY338" s="35"/>
      <c r="IWZ338" s="35"/>
      <c r="IXA338" s="35"/>
      <c r="IXB338" s="35"/>
      <c r="IXC338" s="35"/>
      <c r="IXD338" s="35"/>
      <c r="IXE338" s="35"/>
      <c r="IXF338" s="35"/>
      <c r="IXG338" s="35"/>
      <c r="IXH338" s="35"/>
      <c r="IXI338" s="35"/>
      <c r="IXJ338" s="35"/>
      <c r="IXK338" s="35"/>
      <c r="IXL338" s="35"/>
      <c r="IXM338" s="35"/>
      <c r="IXN338" s="35"/>
      <c r="IXO338" s="35"/>
      <c r="IXP338" s="35"/>
      <c r="IXQ338" s="35"/>
      <c r="IXR338" s="35"/>
      <c r="IXS338" s="35"/>
      <c r="IXT338" s="35"/>
      <c r="IXU338" s="35"/>
      <c r="IXV338" s="35"/>
      <c r="IXW338" s="35"/>
      <c r="IXX338" s="35"/>
      <c r="IXY338" s="35"/>
      <c r="IXZ338" s="35"/>
      <c r="IYA338" s="35"/>
      <c r="IYB338" s="35"/>
      <c r="IYC338" s="35"/>
      <c r="IYD338" s="35"/>
      <c r="IYE338" s="35"/>
      <c r="IYF338" s="35"/>
      <c r="IYG338" s="35"/>
      <c r="IYH338" s="35"/>
      <c r="IYI338" s="35"/>
      <c r="IYJ338" s="35"/>
      <c r="IYK338" s="35"/>
      <c r="IYL338" s="35"/>
      <c r="IYM338" s="35"/>
      <c r="IYN338" s="35"/>
      <c r="IYO338" s="35"/>
      <c r="IYP338" s="35"/>
      <c r="IYQ338" s="35"/>
      <c r="IYR338" s="35"/>
      <c r="IYS338" s="35"/>
      <c r="IYT338" s="35"/>
      <c r="IYU338" s="35"/>
      <c r="IYV338" s="35"/>
      <c r="IYW338" s="35"/>
      <c r="IYX338" s="35"/>
      <c r="IYY338" s="35"/>
      <c r="IYZ338" s="35"/>
      <c r="IZA338" s="35"/>
      <c r="IZB338" s="35"/>
      <c r="IZC338" s="35"/>
      <c r="IZD338" s="35"/>
      <c r="IZE338" s="35"/>
      <c r="IZF338" s="35"/>
      <c r="IZG338" s="35"/>
      <c r="IZH338" s="35"/>
      <c r="IZI338" s="35"/>
      <c r="IZJ338" s="35"/>
      <c r="IZK338" s="35"/>
      <c r="IZL338" s="35"/>
      <c r="IZM338" s="35"/>
      <c r="IZN338" s="35"/>
      <c r="IZO338" s="35"/>
      <c r="IZP338" s="35"/>
      <c r="IZQ338" s="35"/>
      <c r="IZR338" s="35"/>
      <c r="IZS338" s="35"/>
      <c r="IZT338" s="35"/>
      <c r="IZU338" s="35"/>
      <c r="IZV338" s="35"/>
      <c r="IZW338" s="35"/>
      <c r="IZX338" s="35"/>
      <c r="IZY338" s="35"/>
      <c r="IZZ338" s="35"/>
      <c r="JAA338" s="35"/>
      <c r="JAB338" s="35"/>
      <c r="JAC338" s="35"/>
      <c r="JAD338" s="35"/>
      <c r="JAE338" s="35"/>
      <c r="JAF338" s="35"/>
      <c r="JAG338" s="35"/>
      <c r="JAH338" s="35"/>
      <c r="JAI338" s="35"/>
      <c r="JAJ338" s="35"/>
      <c r="JAK338" s="35"/>
      <c r="JAL338" s="35"/>
      <c r="JAM338" s="35"/>
      <c r="JAN338" s="35"/>
      <c r="JAO338" s="35"/>
      <c r="JAP338" s="35"/>
      <c r="JAQ338" s="35"/>
      <c r="JAR338" s="35"/>
      <c r="JAS338" s="35"/>
      <c r="JAT338" s="35"/>
      <c r="JAU338" s="35"/>
      <c r="JAV338" s="35"/>
      <c r="JAW338" s="35"/>
      <c r="JAX338" s="35"/>
      <c r="JAY338" s="35"/>
      <c r="JAZ338" s="35"/>
      <c r="JBA338" s="35"/>
      <c r="JBB338" s="35"/>
      <c r="JBC338" s="35"/>
      <c r="JBD338" s="35"/>
      <c r="JBE338" s="35"/>
      <c r="JBF338" s="35"/>
      <c r="JBG338" s="35"/>
      <c r="JBH338" s="35"/>
      <c r="JBI338" s="35"/>
      <c r="JBJ338" s="35"/>
      <c r="JBK338" s="35"/>
      <c r="JBL338" s="35"/>
      <c r="JBM338" s="35"/>
      <c r="JBN338" s="35"/>
      <c r="JBO338" s="35"/>
      <c r="JBP338" s="35"/>
      <c r="JBQ338" s="35"/>
      <c r="JBR338" s="35"/>
      <c r="JBS338" s="35"/>
      <c r="JBT338" s="35"/>
      <c r="JBU338" s="35"/>
      <c r="JBV338" s="35"/>
      <c r="JBW338" s="35"/>
      <c r="JBX338" s="35"/>
      <c r="JBY338" s="35"/>
      <c r="JBZ338" s="35"/>
      <c r="JCA338" s="35"/>
      <c r="JCB338" s="35"/>
      <c r="JCC338" s="35"/>
      <c r="JCD338" s="35"/>
      <c r="JCE338" s="35"/>
      <c r="JCF338" s="35"/>
      <c r="JCG338" s="35"/>
      <c r="JCH338" s="35"/>
      <c r="JCI338" s="35"/>
      <c r="JCJ338" s="35"/>
      <c r="JCK338" s="35"/>
      <c r="JCL338" s="35"/>
      <c r="JCM338" s="35"/>
      <c r="JCN338" s="35"/>
      <c r="JCO338" s="35"/>
      <c r="JCP338" s="35"/>
      <c r="JCQ338" s="35"/>
      <c r="JCR338" s="35"/>
      <c r="JCS338" s="35"/>
      <c r="JCT338" s="35"/>
      <c r="JCU338" s="35"/>
      <c r="JCV338" s="35"/>
      <c r="JCW338" s="35"/>
      <c r="JCX338" s="35"/>
      <c r="JCY338" s="35"/>
      <c r="JCZ338" s="35"/>
      <c r="JDA338" s="35"/>
      <c r="JDB338" s="35"/>
      <c r="JDC338" s="35"/>
      <c r="JDD338" s="35"/>
      <c r="JDE338" s="35"/>
      <c r="JDF338" s="35"/>
      <c r="JDG338" s="35"/>
      <c r="JDH338" s="35"/>
      <c r="JDI338" s="35"/>
      <c r="JDJ338" s="35"/>
      <c r="JDK338" s="35"/>
      <c r="JDL338" s="35"/>
      <c r="JDM338" s="35"/>
      <c r="JDN338" s="35"/>
      <c r="JDO338" s="35"/>
      <c r="JDP338" s="35"/>
      <c r="JDQ338" s="35"/>
      <c r="JDR338" s="35"/>
      <c r="JDS338" s="35"/>
      <c r="JDT338" s="35"/>
      <c r="JDU338" s="35"/>
      <c r="JDV338" s="35"/>
      <c r="JDW338" s="35"/>
      <c r="JDX338" s="35"/>
      <c r="JDY338" s="35"/>
      <c r="JDZ338" s="35"/>
      <c r="JEA338" s="35"/>
      <c r="JEB338" s="35"/>
      <c r="JEC338" s="35"/>
      <c r="JED338" s="35"/>
      <c r="JEE338" s="35"/>
      <c r="JEF338" s="35"/>
      <c r="JEG338" s="35"/>
      <c r="JEH338" s="35"/>
      <c r="JEI338" s="35"/>
      <c r="JEJ338" s="35"/>
      <c r="JEK338" s="35"/>
      <c r="JEL338" s="35"/>
      <c r="JEM338" s="35"/>
      <c r="JEN338" s="35"/>
      <c r="JEO338" s="35"/>
      <c r="JEP338" s="35"/>
      <c r="JEQ338" s="35"/>
      <c r="JER338" s="35"/>
      <c r="JES338" s="35"/>
      <c r="JET338" s="35"/>
      <c r="JEU338" s="35"/>
      <c r="JEV338" s="35"/>
      <c r="JEW338" s="35"/>
      <c r="JEX338" s="35"/>
      <c r="JEY338" s="35"/>
      <c r="JEZ338" s="35"/>
      <c r="JFA338" s="35"/>
      <c r="JFB338" s="35"/>
      <c r="JFC338" s="35"/>
      <c r="JFD338" s="35"/>
      <c r="JFE338" s="35"/>
      <c r="JFF338" s="35"/>
      <c r="JFG338" s="35"/>
      <c r="JFH338" s="35"/>
      <c r="JFI338" s="35"/>
      <c r="JFJ338" s="35"/>
      <c r="JFK338" s="35"/>
      <c r="JFL338" s="35"/>
      <c r="JFM338" s="35"/>
      <c r="JFN338" s="35"/>
      <c r="JFO338" s="35"/>
      <c r="JFP338" s="35"/>
      <c r="JFQ338" s="35"/>
      <c r="JFR338" s="35"/>
      <c r="JFS338" s="35"/>
      <c r="JFT338" s="35"/>
      <c r="JFU338" s="35"/>
      <c r="JFV338" s="35"/>
      <c r="JFW338" s="35"/>
      <c r="JFX338" s="35"/>
      <c r="JFY338" s="35"/>
      <c r="JFZ338" s="35"/>
      <c r="JGA338" s="35"/>
      <c r="JGB338" s="35"/>
      <c r="JGC338" s="35"/>
      <c r="JGD338" s="35"/>
      <c r="JGE338" s="35"/>
      <c r="JGF338" s="35"/>
      <c r="JGG338" s="35"/>
      <c r="JGH338" s="35"/>
      <c r="JGI338" s="35"/>
      <c r="JGJ338" s="35"/>
      <c r="JGK338" s="35"/>
      <c r="JGL338" s="35"/>
      <c r="JGM338" s="35"/>
      <c r="JGN338" s="35"/>
      <c r="JGO338" s="35"/>
      <c r="JGP338" s="35"/>
      <c r="JGQ338" s="35"/>
      <c r="JGR338" s="35"/>
      <c r="JGS338" s="35"/>
      <c r="JGT338" s="35"/>
      <c r="JGU338" s="35"/>
      <c r="JGV338" s="35"/>
      <c r="JGW338" s="35"/>
      <c r="JGX338" s="35"/>
      <c r="JGY338" s="35"/>
      <c r="JGZ338" s="35"/>
      <c r="JHA338" s="35"/>
      <c r="JHB338" s="35"/>
      <c r="JHC338" s="35"/>
      <c r="JHD338" s="35"/>
      <c r="JHE338" s="35"/>
      <c r="JHF338" s="35"/>
      <c r="JHG338" s="35"/>
      <c r="JHH338" s="35"/>
      <c r="JHI338" s="35"/>
      <c r="JHJ338" s="35"/>
      <c r="JHK338" s="35"/>
      <c r="JHL338" s="35"/>
      <c r="JHM338" s="35"/>
      <c r="JHN338" s="35"/>
      <c r="JHO338" s="35"/>
      <c r="JHP338" s="35"/>
      <c r="JHQ338" s="35"/>
      <c r="JHR338" s="35"/>
      <c r="JHS338" s="35"/>
      <c r="JHT338" s="35"/>
      <c r="JHU338" s="35"/>
      <c r="JHV338" s="35"/>
      <c r="JHW338" s="35"/>
      <c r="JHX338" s="35"/>
      <c r="JHY338" s="35"/>
      <c r="JHZ338" s="35"/>
      <c r="JIA338" s="35"/>
      <c r="JIB338" s="35"/>
      <c r="JIC338" s="35"/>
      <c r="JID338" s="35"/>
      <c r="JIE338" s="35"/>
      <c r="JIF338" s="35"/>
      <c r="JIG338" s="35"/>
      <c r="JIH338" s="35"/>
      <c r="JII338" s="35"/>
      <c r="JIJ338" s="35"/>
      <c r="JIK338" s="35"/>
      <c r="JIL338" s="35"/>
      <c r="JIM338" s="35"/>
      <c r="JIN338" s="35"/>
      <c r="JIO338" s="35"/>
      <c r="JIP338" s="35"/>
      <c r="JIQ338" s="35"/>
      <c r="JIR338" s="35"/>
      <c r="JIS338" s="35"/>
      <c r="JIT338" s="35"/>
      <c r="JIU338" s="35"/>
      <c r="JIV338" s="35"/>
      <c r="JIW338" s="35"/>
      <c r="JIX338" s="35"/>
      <c r="JIY338" s="35"/>
      <c r="JIZ338" s="35"/>
      <c r="JJA338" s="35"/>
      <c r="JJB338" s="35"/>
      <c r="JJC338" s="35"/>
      <c r="JJD338" s="35"/>
      <c r="JJE338" s="35"/>
      <c r="JJF338" s="35"/>
      <c r="JJG338" s="35"/>
      <c r="JJH338" s="35"/>
      <c r="JJI338" s="35"/>
      <c r="JJJ338" s="35"/>
      <c r="JJK338" s="35"/>
      <c r="JJL338" s="35"/>
      <c r="JJM338" s="35"/>
      <c r="JJN338" s="35"/>
      <c r="JJO338" s="35"/>
      <c r="JJP338" s="35"/>
      <c r="JJQ338" s="35"/>
      <c r="JJR338" s="35"/>
      <c r="JJS338" s="35"/>
      <c r="JJT338" s="35"/>
      <c r="JJU338" s="35"/>
      <c r="JJV338" s="35"/>
      <c r="JJW338" s="35"/>
      <c r="JJX338" s="35"/>
      <c r="JJY338" s="35"/>
      <c r="JJZ338" s="35"/>
      <c r="JKA338" s="35"/>
      <c r="JKB338" s="35"/>
      <c r="JKC338" s="35"/>
      <c r="JKD338" s="35"/>
      <c r="JKE338" s="35"/>
      <c r="JKF338" s="35"/>
      <c r="JKG338" s="35"/>
      <c r="JKH338" s="35"/>
      <c r="JKI338" s="35"/>
      <c r="JKJ338" s="35"/>
      <c r="JKK338" s="35"/>
      <c r="JKL338" s="35"/>
      <c r="JKM338" s="35"/>
      <c r="JKN338" s="35"/>
      <c r="JKO338" s="35"/>
      <c r="JKP338" s="35"/>
      <c r="JKQ338" s="35"/>
      <c r="JKR338" s="35"/>
      <c r="JKS338" s="35"/>
      <c r="JKT338" s="35"/>
      <c r="JKU338" s="35"/>
      <c r="JKV338" s="35"/>
      <c r="JKW338" s="35"/>
      <c r="JKX338" s="35"/>
      <c r="JKY338" s="35"/>
      <c r="JKZ338" s="35"/>
      <c r="JLA338" s="35"/>
      <c r="JLB338" s="35"/>
      <c r="JLC338" s="35"/>
      <c r="JLD338" s="35"/>
      <c r="JLE338" s="35"/>
      <c r="JLF338" s="35"/>
      <c r="JLG338" s="35"/>
      <c r="JLH338" s="35"/>
      <c r="JLI338" s="35"/>
      <c r="JLJ338" s="35"/>
      <c r="JLK338" s="35"/>
      <c r="JLL338" s="35"/>
      <c r="JLM338" s="35"/>
      <c r="JLN338" s="35"/>
      <c r="JLO338" s="35"/>
      <c r="JLP338" s="35"/>
      <c r="JLQ338" s="35"/>
      <c r="JLR338" s="35"/>
      <c r="JLS338" s="35"/>
      <c r="JLT338" s="35"/>
      <c r="JLU338" s="35"/>
      <c r="JLV338" s="35"/>
      <c r="JLW338" s="35"/>
      <c r="JLX338" s="35"/>
      <c r="JLY338" s="35"/>
      <c r="JLZ338" s="35"/>
      <c r="JMA338" s="35"/>
      <c r="JMB338" s="35"/>
      <c r="JMC338" s="35"/>
      <c r="JMD338" s="35"/>
      <c r="JME338" s="35"/>
      <c r="JMF338" s="35"/>
      <c r="JMG338" s="35"/>
      <c r="JMH338" s="35"/>
      <c r="JMI338" s="35"/>
      <c r="JMJ338" s="35"/>
      <c r="JMK338" s="35"/>
      <c r="JML338" s="35"/>
      <c r="JMM338" s="35"/>
      <c r="JMN338" s="35"/>
      <c r="JMO338" s="35"/>
      <c r="JMP338" s="35"/>
      <c r="JMQ338" s="35"/>
      <c r="JMR338" s="35"/>
      <c r="JMS338" s="35"/>
      <c r="JMT338" s="35"/>
      <c r="JMU338" s="35"/>
      <c r="JMV338" s="35"/>
      <c r="JMW338" s="35"/>
      <c r="JMX338" s="35"/>
      <c r="JMY338" s="35"/>
      <c r="JMZ338" s="35"/>
      <c r="JNA338" s="35"/>
      <c r="JNB338" s="35"/>
      <c r="JNC338" s="35"/>
      <c r="JND338" s="35"/>
      <c r="JNE338" s="35"/>
      <c r="JNF338" s="35"/>
      <c r="JNG338" s="35"/>
      <c r="JNH338" s="35"/>
      <c r="JNI338" s="35"/>
      <c r="JNJ338" s="35"/>
      <c r="JNK338" s="35"/>
      <c r="JNL338" s="35"/>
      <c r="JNM338" s="35"/>
      <c r="JNN338" s="35"/>
      <c r="JNO338" s="35"/>
      <c r="JNP338" s="35"/>
      <c r="JNQ338" s="35"/>
      <c r="JNR338" s="35"/>
      <c r="JNS338" s="35"/>
      <c r="JNT338" s="35"/>
      <c r="JNU338" s="35"/>
      <c r="JNV338" s="35"/>
      <c r="JNW338" s="35"/>
      <c r="JNX338" s="35"/>
      <c r="JNY338" s="35"/>
      <c r="JNZ338" s="35"/>
      <c r="JOA338" s="35"/>
      <c r="JOB338" s="35"/>
      <c r="JOC338" s="35"/>
      <c r="JOD338" s="35"/>
      <c r="JOE338" s="35"/>
      <c r="JOF338" s="35"/>
      <c r="JOG338" s="35"/>
      <c r="JOH338" s="35"/>
      <c r="JOI338" s="35"/>
      <c r="JOJ338" s="35"/>
      <c r="JOK338" s="35"/>
      <c r="JOL338" s="35"/>
      <c r="JOM338" s="35"/>
      <c r="JON338" s="35"/>
      <c r="JOO338" s="35"/>
      <c r="JOP338" s="35"/>
      <c r="JOQ338" s="35"/>
      <c r="JOR338" s="35"/>
      <c r="JOS338" s="35"/>
      <c r="JOT338" s="35"/>
      <c r="JOU338" s="35"/>
      <c r="JOV338" s="35"/>
      <c r="JOW338" s="35"/>
      <c r="JOX338" s="35"/>
      <c r="JOY338" s="35"/>
      <c r="JOZ338" s="35"/>
      <c r="JPA338" s="35"/>
      <c r="JPB338" s="35"/>
      <c r="JPC338" s="35"/>
      <c r="JPD338" s="35"/>
      <c r="JPE338" s="35"/>
      <c r="JPF338" s="35"/>
      <c r="JPG338" s="35"/>
      <c r="JPH338" s="35"/>
      <c r="JPI338" s="35"/>
      <c r="JPJ338" s="35"/>
      <c r="JPK338" s="35"/>
      <c r="JPL338" s="35"/>
      <c r="JPM338" s="35"/>
      <c r="JPN338" s="35"/>
      <c r="JPO338" s="35"/>
      <c r="JPP338" s="35"/>
      <c r="JPQ338" s="35"/>
      <c r="JPR338" s="35"/>
      <c r="JPS338" s="35"/>
      <c r="JPT338" s="35"/>
      <c r="JPU338" s="35"/>
      <c r="JPV338" s="35"/>
      <c r="JPW338" s="35"/>
      <c r="JPX338" s="35"/>
      <c r="JPY338" s="35"/>
      <c r="JPZ338" s="35"/>
      <c r="JQA338" s="35"/>
      <c r="JQB338" s="35"/>
      <c r="JQC338" s="35"/>
      <c r="JQD338" s="35"/>
      <c r="JQE338" s="35"/>
      <c r="JQF338" s="35"/>
      <c r="JQG338" s="35"/>
      <c r="JQH338" s="35"/>
      <c r="JQI338" s="35"/>
      <c r="JQJ338" s="35"/>
      <c r="JQK338" s="35"/>
      <c r="JQL338" s="35"/>
      <c r="JQM338" s="35"/>
      <c r="JQN338" s="35"/>
      <c r="JQO338" s="35"/>
      <c r="JQP338" s="35"/>
      <c r="JQQ338" s="35"/>
      <c r="JQR338" s="35"/>
      <c r="JQS338" s="35"/>
      <c r="JQT338" s="35"/>
      <c r="JQU338" s="35"/>
      <c r="JQV338" s="35"/>
      <c r="JQW338" s="35"/>
      <c r="JQX338" s="35"/>
      <c r="JQY338" s="35"/>
      <c r="JQZ338" s="35"/>
      <c r="JRA338" s="35"/>
      <c r="JRB338" s="35"/>
      <c r="JRC338" s="35"/>
      <c r="JRD338" s="35"/>
      <c r="JRE338" s="35"/>
      <c r="JRF338" s="35"/>
      <c r="JRG338" s="35"/>
      <c r="JRH338" s="35"/>
      <c r="JRI338" s="35"/>
      <c r="JRJ338" s="35"/>
      <c r="JRK338" s="35"/>
      <c r="JRL338" s="35"/>
      <c r="JRM338" s="35"/>
      <c r="JRN338" s="35"/>
      <c r="JRO338" s="35"/>
      <c r="JRP338" s="35"/>
      <c r="JRQ338" s="35"/>
      <c r="JRR338" s="35"/>
      <c r="JRS338" s="35"/>
      <c r="JRT338" s="35"/>
      <c r="JRU338" s="35"/>
      <c r="JRV338" s="35"/>
      <c r="JRW338" s="35"/>
      <c r="JRX338" s="35"/>
      <c r="JRY338" s="35"/>
      <c r="JRZ338" s="35"/>
      <c r="JSA338" s="35"/>
      <c r="JSB338" s="35"/>
      <c r="JSC338" s="35"/>
      <c r="JSD338" s="35"/>
      <c r="JSE338" s="35"/>
      <c r="JSF338" s="35"/>
      <c r="JSG338" s="35"/>
      <c r="JSH338" s="35"/>
      <c r="JSI338" s="35"/>
      <c r="JSJ338" s="35"/>
      <c r="JSK338" s="35"/>
      <c r="JSL338" s="35"/>
      <c r="JSM338" s="35"/>
      <c r="JSN338" s="35"/>
      <c r="JSO338" s="35"/>
      <c r="JSP338" s="35"/>
      <c r="JSQ338" s="35"/>
      <c r="JSR338" s="35"/>
      <c r="JSS338" s="35"/>
      <c r="JST338" s="35"/>
      <c r="JSU338" s="35"/>
      <c r="JSV338" s="35"/>
      <c r="JSW338" s="35"/>
      <c r="JSX338" s="35"/>
      <c r="JSY338" s="35"/>
      <c r="JSZ338" s="35"/>
      <c r="JTA338" s="35"/>
      <c r="JTB338" s="35"/>
      <c r="JTC338" s="35"/>
      <c r="JTD338" s="35"/>
      <c r="JTE338" s="35"/>
      <c r="JTF338" s="35"/>
      <c r="JTG338" s="35"/>
      <c r="JTH338" s="35"/>
      <c r="JTI338" s="35"/>
      <c r="JTJ338" s="35"/>
      <c r="JTK338" s="35"/>
      <c r="JTL338" s="35"/>
      <c r="JTM338" s="35"/>
      <c r="JTN338" s="35"/>
      <c r="JTO338" s="35"/>
      <c r="JTP338" s="35"/>
      <c r="JTQ338" s="35"/>
      <c r="JTR338" s="35"/>
      <c r="JTS338" s="35"/>
      <c r="JTT338" s="35"/>
      <c r="JTU338" s="35"/>
      <c r="JTV338" s="35"/>
      <c r="JTW338" s="35"/>
      <c r="JTX338" s="35"/>
      <c r="JTY338" s="35"/>
      <c r="JTZ338" s="35"/>
      <c r="JUA338" s="35"/>
      <c r="JUB338" s="35"/>
      <c r="JUC338" s="35"/>
      <c r="JUD338" s="35"/>
      <c r="JUE338" s="35"/>
      <c r="JUF338" s="35"/>
      <c r="JUG338" s="35"/>
      <c r="JUH338" s="35"/>
      <c r="JUI338" s="35"/>
      <c r="JUJ338" s="35"/>
      <c r="JUK338" s="35"/>
      <c r="JUL338" s="35"/>
      <c r="JUM338" s="35"/>
      <c r="JUN338" s="35"/>
      <c r="JUO338" s="35"/>
      <c r="JUP338" s="35"/>
      <c r="JUQ338" s="35"/>
      <c r="JUR338" s="35"/>
      <c r="JUS338" s="35"/>
      <c r="JUT338" s="35"/>
      <c r="JUU338" s="35"/>
      <c r="JUV338" s="35"/>
      <c r="JUW338" s="35"/>
      <c r="JUX338" s="35"/>
      <c r="JUY338" s="35"/>
      <c r="JUZ338" s="35"/>
      <c r="JVA338" s="35"/>
      <c r="JVB338" s="35"/>
      <c r="JVC338" s="35"/>
      <c r="JVD338" s="35"/>
      <c r="JVE338" s="35"/>
      <c r="JVF338" s="35"/>
      <c r="JVG338" s="35"/>
      <c r="JVH338" s="35"/>
      <c r="JVI338" s="35"/>
      <c r="JVJ338" s="35"/>
      <c r="JVK338" s="35"/>
      <c r="JVL338" s="35"/>
      <c r="JVM338" s="35"/>
      <c r="JVN338" s="35"/>
      <c r="JVO338" s="35"/>
      <c r="JVP338" s="35"/>
      <c r="JVQ338" s="35"/>
      <c r="JVR338" s="35"/>
      <c r="JVS338" s="35"/>
      <c r="JVT338" s="35"/>
      <c r="JVU338" s="35"/>
      <c r="JVV338" s="35"/>
      <c r="JVW338" s="35"/>
      <c r="JVX338" s="35"/>
      <c r="JVY338" s="35"/>
      <c r="JVZ338" s="35"/>
      <c r="JWA338" s="35"/>
      <c r="JWB338" s="35"/>
      <c r="JWC338" s="35"/>
      <c r="JWD338" s="35"/>
      <c r="JWE338" s="35"/>
      <c r="JWF338" s="35"/>
      <c r="JWG338" s="35"/>
      <c r="JWH338" s="35"/>
      <c r="JWI338" s="35"/>
      <c r="JWJ338" s="35"/>
      <c r="JWK338" s="35"/>
      <c r="JWL338" s="35"/>
      <c r="JWM338" s="35"/>
      <c r="JWN338" s="35"/>
      <c r="JWO338" s="35"/>
      <c r="JWP338" s="35"/>
      <c r="JWQ338" s="35"/>
      <c r="JWR338" s="35"/>
      <c r="JWS338" s="35"/>
      <c r="JWT338" s="35"/>
      <c r="JWU338" s="35"/>
      <c r="JWV338" s="35"/>
      <c r="JWW338" s="35"/>
      <c r="JWX338" s="35"/>
      <c r="JWY338" s="35"/>
      <c r="JWZ338" s="35"/>
      <c r="JXA338" s="35"/>
      <c r="JXB338" s="35"/>
      <c r="JXC338" s="35"/>
      <c r="JXD338" s="35"/>
      <c r="JXE338" s="35"/>
      <c r="JXF338" s="35"/>
      <c r="JXG338" s="35"/>
      <c r="JXH338" s="35"/>
      <c r="JXI338" s="35"/>
      <c r="JXJ338" s="35"/>
      <c r="JXK338" s="35"/>
      <c r="JXL338" s="35"/>
      <c r="JXM338" s="35"/>
      <c r="JXN338" s="35"/>
      <c r="JXO338" s="35"/>
      <c r="JXP338" s="35"/>
      <c r="JXQ338" s="35"/>
      <c r="JXR338" s="35"/>
      <c r="JXS338" s="35"/>
      <c r="JXT338" s="35"/>
      <c r="JXU338" s="35"/>
      <c r="JXV338" s="35"/>
      <c r="JXW338" s="35"/>
      <c r="JXX338" s="35"/>
      <c r="JXY338" s="35"/>
      <c r="JXZ338" s="35"/>
      <c r="JYA338" s="35"/>
      <c r="JYB338" s="35"/>
      <c r="JYC338" s="35"/>
      <c r="JYD338" s="35"/>
      <c r="JYE338" s="35"/>
      <c r="JYF338" s="35"/>
      <c r="JYG338" s="35"/>
      <c r="JYH338" s="35"/>
      <c r="JYI338" s="35"/>
      <c r="JYJ338" s="35"/>
      <c r="JYK338" s="35"/>
      <c r="JYL338" s="35"/>
      <c r="JYM338" s="35"/>
      <c r="JYN338" s="35"/>
      <c r="JYO338" s="35"/>
      <c r="JYP338" s="35"/>
      <c r="JYQ338" s="35"/>
      <c r="JYR338" s="35"/>
      <c r="JYS338" s="35"/>
      <c r="JYT338" s="35"/>
      <c r="JYU338" s="35"/>
      <c r="JYV338" s="35"/>
      <c r="JYW338" s="35"/>
      <c r="JYX338" s="35"/>
      <c r="JYY338" s="35"/>
      <c r="JYZ338" s="35"/>
      <c r="JZA338" s="35"/>
      <c r="JZB338" s="35"/>
      <c r="JZC338" s="35"/>
      <c r="JZD338" s="35"/>
      <c r="JZE338" s="35"/>
      <c r="JZF338" s="35"/>
      <c r="JZG338" s="35"/>
      <c r="JZH338" s="35"/>
      <c r="JZI338" s="35"/>
      <c r="JZJ338" s="35"/>
      <c r="JZK338" s="35"/>
      <c r="JZL338" s="35"/>
      <c r="JZM338" s="35"/>
      <c r="JZN338" s="35"/>
      <c r="JZO338" s="35"/>
      <c r="JZP338" s="35"/>
      <c r="JZQ338" s="35"/>
      <c r="JZR338" s="35"/>
      <c r="JZS338" s="35"/>
      <c r="JZT338" s="35"/>
      <c r="JZU338" s="35"/>
      <c r="JZV338" s="35"/>
      <c r="JZW338" s="35"/>
      <c r="JZX338" s="35"/>
      <c r="JZY338" s="35"/>
      <c r="JZZ338" s="35"/>
      <c r="KAA338" s="35"/>
      <c r="KAB338" s="35"/>
      <c r="KAC338" s="35"/>
      <c r="KAD338" s="35"/>
      <c r="KAE338" s="35"/>
      <c r="KAF338" s="35"/>
      <c r="KAG338" s="35"/>
      <c r="KAH338" s="35"/>
      <c r="KAI338" s="35"/>
      <c r="KAJ338" s="35"/>
      <c r="KAK338" s="35"/>
      <c r="KAL338" s="35"/>
      <c r="KAM338" s="35"/>
      <c r="KAN338" s="35"/>
      <c r="KAO338" s="35"/>
      <c r="KAP338" s="35"/>
      <c r="KAQ338" s="35"/>
      <c r="KAR338" s="35"/>
      <c r="KAS338" s="35"/>
      <c r="KAT338" s="35"/>
      <c r="KAU338" s="35"/>
      <c r="KAV338" s="35"/>
      <c r="KAW338" s="35"/>
      <c r="KAX338" s="35"/>
      <c r="KAY338" s="35"/>
      <c r="KAZ338" s="35"/>
      <c r="KBA338" s="35"/>
      <c r="KBB338" s="35"/>
      <c r="KBC338" s="35"/>
      <c r="KBD338" s="35"/>
      <c r="KBE338" s="35"/>
      <c r="KBF338" s="35"/>
      <c r="KBG338" s="35"/>
      <c r="KBH338" s="35"/>
      <c r="KBI338" s="35"/>
      <c r="KBJ338" s="35"/>
      <c r="KBK338" s="35"/>
      <c r="KBL338" s="35"/>
      <c r="KBM338" s="35"/>
      <c r="KBN338" s="35"/>
      <c r="KBO338" s="35"/>
      <c r="KBP338" s="35"/>
      <c r="KBQ338" s="35"/>
      <c r="KBR338" s="35"/>
      <c r="KBS338" s="35"/>
      <c r="KBT338" s="35"/>
      <c r="KBU338" s="35"/>
      <c r="KBV338" s="35"/>
      <c r="KBW338" s="35"/>
      <c r="KBX338" s="35"/>
      <c r="KBY338" s="35"/>
      <c r="KBZ338" s="35"/>
      <c r="KCA338" s="35"/>
      <c r="KCB338" s="35"/>
      <c r="KCC338" s="35"/>
      <c r="KCD338" s="35"/>
      <c r="KCE338" s="35"/>
      <c r="KCF338" s="35"/>
      <c r="KCG338" s="35"/>
      <c r="KCH338" s="35"/>
      <c r="KCI338" s="35"/>
      <c r="KCJ338" s="35"/>
      <c r="KCK338" s="35"/>
      <c r="KCL338" s="35"/>
      <c r="KCM338" s="35"/>
      <c r="KCN338" s="35"/>
      <c r="KCO338" s="35"/>
      <c r="KCP338" s="35"/>
      <c r="KCQ338" s="35"/>
      <c r="KCR338" s="35"/>
      <c r="KCS338" s="35"/>
      <c r="KCT338" s="35"/>
      <c r="KCU338" s="35"/>
      <c r="KCV338" s="35"/>
      <c r="KCW338" s="35"/>
      <c r="KCX338" s="35"/>
      <c r="KCY338" s="35"/>
      <c r="KCZ338" s="35"/>
      <c r="KDA338" s="35"/>
      <c r="KDB338" s="35"/>
      <c r="KDC338" s="35"/>
      <c r="KDD338" s="35"/>
      <c r="KDE338" s="35"/>
      <c r="KDF338" s="35"/>
      <c r="KDG338" s="35"/>
      <c r="KDH338" s="35"/>
      <c r="KDI338" s="35"/>
      <c r="KDJ338" s="35"/>
      <c r="KDK338" s="35"/>
      <c r="KDL338" s="35"/>
      <c r="KDM338" s="35"/>
      <c r="KDN338" s="35"/>
      <c r="KDO338" s="35"/>
      <c r="KDP338" s="35"/>
      <c r="KDQ338" s="35"/>
      <c r="KDR338" s="35"/>
      <c r="KDS338" s="35"/>
      <c r="KDT338" s="35"/>
      <c r="KDU338" s="35"/>
      <c r="KDV338" s="35"/>
      <c r="KDW338" s="35"/>
      <c r="KDX338" s="35"/>
      <c r="KDY338" s="35"/>
      <c r="KDZ338" s="35"/>
      <c r="KEA338" s="35"/>
      <c r="KEB338" s="35"/>
      <c r="KEC338" s="35"/>
      <c r="KED338" s="35"/>
      <c r="KEE338" s="35"/>
      <c r="KEF338" s="35"/>
      <c r="KEG338" s="35"/>
      <c r="KEH338" s="35"/>
      <c r="KEI338" s="35"/>
      <c r="KEJ338" s="35"/>
      <c r="KEK338" s="35"/>
      <c r="KEL338" s="35"/>
      <c r="KEM338" s="35"/>
      <c r="KEN338" s="35"/>
      <c r="KEO338" s="35"/>
      <c r="KEP338" s="35"/>
      <c r="KEQ338" s="35"/>
      <c r="KER338" s="35"/>
      <c r="KES338" s="35"/>
      <c r="KET338" s="35"/>
      <c r="KEU338" s="35"/>
      <c r="KEV338" s="35"/>
      <c r="KEW338" s="35"/>
      <c r="KEX338" s="35"/>
      <c r="KEY338" s="35"/>
      <c r="KEZ338" s="35"/>
      <c r="KFA338" s="35"/>
      <c r="KFB338" s="35"/>
      <c r="KFC338" s="35"/>
      <c r="KFD338" s="35"/>
      <c r="KFE338" s="35"/>
      <c r="KFF338" s="35"/>
      <c r="KFG338" s="35"/>
      <c r="KFH338" s="35"/>
      <c r="KFI338" s="35"/>
      <c r="KFJ338" s="35"/>
      <c r="KFK338" s="35"/>
      <c r="KFL338" s="35"/>
      <c r="KFM338" s="35"/>
      <c r="KFN338" s="35"/>
      <c r="KFO338" s="35"/>
      <c r="KFP338" s="35"/>
      <c r="KFQ338" s="35"/>
      <c r="KFR338" s="35"/>
      <c r="KFS338" s="35"/>
      <c r="KFT338" s="35"/>
      <c r="KFU338" s="35"/>
      <c r="KFV338" s="35"/>
      <c r="KFW338" s="35"/>
      <c r="KFX338" s="35"/>
      <c r="KFY338" s="35"/>
      <c r="KFZ338" s="35"/>
      <c r="KGA338" s="35"/>
      <c r="KGB338" s="35"/>
      <c r="KGC338" s="35"/>
      <c r="KGD338" s="35"/>
      <c r="KGE338" s="35"/>
      <c r="KGF338" s="35"/>
      <c r="KGG338" s="35"/>
      <c r="KGH338" s="35"/>
      <c r="KGI338" s="35"/>
      <c r="KGJ338" s="35"/>
      <c r="KGK338" s="35"/>
      <c r="KGL338" s="35"/>
      <c r="KGM338" s="35"/>
      <c r="KGN338" s="35"/>
      <c r="KGO338" s="35"/>
      <c r="KGP338" s="35"/>
      <c r="KGQ338" s="35"/>
      <c r="KGR338" s="35"/>
      <c r="KGS338" s="35"/>
      <c r="KGT338" s="35"/>
      <c r="KGU338" s="35"/>
      <c r="KGV338" s="35"/>
      <c r="KGW338" s="35"/>
      <c r="KGX338" s="35"/>
      <c r="KGY338" s="35"/>
      <c r="KGZ338" s="35"/>
      <c r="KHA338" s="35"/>
      <c r="KHB338" s="35"/>
      <c r="KHC338" s="35"/>
      <c r="KHD338" s="35"/>
      <c r="KHE338" s="35"/>
      <c r="KHF338" s="35"/>
      <c r="KHG338" s="35"/>
      <c r="KHH338" s="35"/>
      <c r="KHI338" s="35"/>
      <c r="KHJ338" s="35"/>
      <c r="KHK338" s="35"/>
      <c r="KHL338" s="35"/>
      <c r="KHM338" s="35"/>
      <c r="KHN338" s="35"/>
      <c r="KHO338" s="35"/>
      <c r="KHP338" s="35"/>
      <c r="KHQ338" s="35"/>
      <c r="KHR338" s="35"/>
      <c r="KHS338" s="35"/>
      <c r="KHT338" s="35"/>
      <c r="KHU338" s="35"/>
      <c r="KHV338" s="35"/>
      <c r="KHW338" s="35"/>
      <c r="KHX338" s="35"/>
      <c r="KHY338" s="35"/>
      <c r="KHZ338" s="35"/>
      <c r="KIA338" s="35"/>
      <c r="KIB338" s="35"/>
      <c r="KIC338" s="35"/>
      <c r="KID338" s="35"/>
      <c r="KIE338" s="35"/>
      <c r="KIF338" s="35"/>
      <c r="KIG338" s="35"/>
      <c r="KIH338" s="35"/>
      <c r="KII338" s="35"/>
      <c r="KIJ338" s="35"/>
      <c r="KIK338" s="35"/>
      <c r="KIL338" s="35"/>
      <c r="KIM338" s="35"/>
      <c r="KIN338" s="35"/>
      <c r="KIO338" s="35"/>
      <c r="KIP338" s="35"/>
      <c r="KIQ338" s="35"/>
      <c r="KIR338" s="35"/>
      <c r="KIS338" s="35"/>
      <c r="KIT338" s="35"/>
      <c r="KIU338" s="35"/>
      <c r="KIV338" s="35"/>
      <c r="KIW338" s="35"/>
      <c r="KIX338" s="35"/>
      <c r="KIY338" s="35"/>
      <c r="KIZ338" s="35"/>
      <c r="KJA338" s="35"/>
      <c r="KJB338" s="35"/>
      <c r="KJC338" s="35"/>
      <c r="KJD338" s="35"/>
      <c r="KJE338" s="35"/>
      <c r="KJF338" s="35"/>
      <c r="KJG338" s="35"/>
      <c r="KJH338" s="35"/>
      <c r="KJI338" s="35"/>
      <c r="KJJ338" s="35"/>
      <c r="KJK338" s="35"/>
      <c r="KJL338" s="35"/>
      <c r="KJM338" s="35"/>
      <c r="KJN338" s="35"/>
      <c r="KJO338" s="35"/>
      <c r="KJP338" s="35"/>
      <c r="KJQ338" s="35"/>
      <c r="KJR338" s="35"/>
      <c r="KJS338" s="35"/>
      <c r="KJT338" s="35"/>
      <c r="KJU338" s="35"/>
      <c r="KJV338" s="35"/>
      <c r="KJW338" s="35"/>
      <c r="KJX338" s="35"/>
      <c r="KJY338" s="35"/>
      <c r="KJZ338" s="35"/>
      <c r="KKA338" s="35"/>
      <c r="KKB338" s="35"/>
      <c r="KKC338" s="35"/>
      <c r="KKD338" s="35"/>
      <c r="KKE338" s="35"/>
      <c r="KKF338" s="35"/>
      <c r="KKG338" s="35"/>
      <c r="KKH338" s="35"/>
      <c r="KKI338" s="35"/>
      <c r="KKJ338" s="35"/>
      <c r="KKK338" s="35"/>
      <c r="KKL338" s="35"/>
      <c r="KKM338" s="35"/>
      <c r="KKN338" s="35"/>
      <c r="KKO338" s="35"/>
      <c r="KKP338" s="35"/>
      <c r="KKQ338" s="35"/>
      <c r="KKR338" s="35"/>
      <c r="KKS338" s="35"/>
      <c r="KKT338" s="35"/>
      <c r="KKU338" s="35"/>
      <c r="KKV338" s="35"/>
      <c r="KKW338" s="35"/>
      <c r="KKX338" s="35"/>
      <c r="KKY338" s="35"/>
      <c r="KKZ338" s="35"/>
      <c r="KLA338" s="35"/>
      <c r="KLB338" s="35"/>
      <c r="KLC338" s="35"/>
      <c r="KLD338" s="35"/>
      <c r="KLE338" s="35"/>
      <c r="KLF338" s="35"/>
      <c r="KLG338" s="35"/>
      <c r="KLH338" s="35"/>
      <c r="KLI338" s="35"/>
      <c r="KLJ338" s="35"/>
      <c r="KLK338" s="35"/>
      <c r="KLL338" s="35"/>
      <c r="KLM338" s="35"/>
      <c r="KLN338" s="35"/>
      <c r="KLO338" s="35"/>
      <c r="KLP338" s="35"/>
      <c r="KLQ338" s="35"/>
      <c r="KLR338" s="35"/>
      <c r="KLS338" s="35"/>
      <c r="KLT338" s="35"/>
      <c r="KLU338" s="35"/>
      <c r="KLV338" s="35"/>
      <c r="KLW338" s="35"/>
      <c r="KLX338" s="35"/>
      <c r="KLY338" s="35"/>
      <c r="KLZ338" s="35"/>
      <c r="KMA338" s="35"/>
      <c r="KMB338" s="35"/>
      <c r="KMC338" s="35"/>
      <c r="KMD338" s="35"/>
      <c r="KME338" s="35"/>
      <c r="KMF338" s="35"/>
      <c r="KMG338" s="35"/>
      <c r="KMH338" s="35"/>
      <c r="KMI338" s="35"/>
      <c r="KMJ338" s="35"/>
      <c r="KMK338" s="35"/>
      <c r="KML338" s="35"/>
      <c r="KMM338" s="35"/>
      <c r="KMN338" s="35"/>
      <c r="KMO338" s="35"/>
      <c r="KMP338" s="35"/>
      <c r="KMQ338" s="35"/>
      <c r="KMR338" s="35"/>
      <c r="KMS338" s="35"/>
      <c r="KMT338" s="35"/>
      <c r="KMU338" s="35"/>
      <c r="KMV338" s="35"/>
      <c r="KMW338" s="35"/>
      <c r="KMX338" s="35"/>
      <c r="KMY338" s="35"/>
      <c r="KMZ338" s="35"/>
      <c r="KNA338" s="35"/>
      <c r="KNB338" s="35"/>
      <c r="KNC338" s="35"/>
      <c r="KND338" s="35"/>
      <c r="KNE338" s="35"/>
      <c r="KNF338" s="35"/>
      <c r="KNG338" s="35"/>
      <c r="KNH338" s="35"/>
      <c r="KNI338" s="35"/>
      <c r="KNJ338" s="35"/>
      <c r="KNK338" s="35"/>
      <c r="KNL338" s="35"/>
      <c r="KNM338" s="35"/>
      <c r="KNN338" s="35"/>
      <c r="KNO338" s="35"/>
      <c r="KNP338" s="35"/>
      <c r="KNQ338" s="35"/>
      <c r="KNR338" s="35"/>
      <c r="KNS338" s="35"/>
      <c r="KNT338" s="35"/>
      <c r="KNU338" s="35"/>
      <c r="KNV338" s="35"/>
      <c r="KNW338" s="35"/>
      <c r="KNX338" s="35"/>
      <c r="KNY338" s="35"/>
      <c r="KNZ338" s="35"/>
      <c r="KOA338" s="35"/>
      <c r="KOB338" s="35"/>
      <c r="KOC338" s="35"/>
      <c r="KOD338" s="35"/>
      <c r="KOE338" s="35"/>
      <c r="KOF338" s="35"/>
      <c r="KOG338" s="35"/>
      <c r="KOH338" s="35"/>
      <c r="KOI338" s="35"/>
      <c r="KOJ338" s="35"/>
      <c r="KOK338" s="35"/>
      <c r="KOL338" s="35"/>
      <c r="KOM338" s="35"/>
      <c r="KON338" s="35"/>
      <c r="KOO338" s="35"/>
      <c r="KOP338" s="35"/>
      <c r="KOQ338" s="35"/>
      <c r="KOR338" s="35"/>
      <c r="KOS338" s="35"/>
      <c r="KOT338" s="35"/>
      <c r="KOU338" s="35"/>
      <c r="KOV338" s="35"/>
      <c r="KOW338" s="35"/>
      <c r="KOX338" s="35"/>
      <c r="KOY338" s="35"/>
      <c r="KOZ338" s="35"/>
      <c r="KPA338" s="35"/>
      <c r="KPB338" s="35"/>
      <c r="KPC338" s="35"/>
      <c r="KPD338" s="35"/>
      <c r="KPE338" s="35"/>
      <c r="KPF338" s="35"/>
      <c r="KPG338" s="35"/>
      <c r="KPH338" s="35"/>
      <c r="KPI338" s="35"/>
      <c r="KPJ338" s="35"/>
      <c r="KPK338" s="35"/>
      <c r="KPL338" s="35"/>
      <c r="KPM338" s="35"/>
      <c r="KPN338" s="35"/>
      <c r="KPO338" s="35"/>
      <c r="KPP338" s="35"/>
      <c r="KPQ338" s="35"/>
      <c r="KPR338" s="35"/>
      <c r="KPS338" s="35"/>
      <c r="KPT338" s="35"/>
      <c r="KPU338" s="35"/>
      <c r="KPV338" s="35"/>
      <c r="KPW338" s="35"/>
      <c r="KPX338" s="35"/>
      <c r="KPY338" s="35"/>
      <c r="KPZ338" s="35"/>
      <c r="KQA338" s="35"/>
      <c r="KQB338" s="35"/>
      <c r="KQC338" s="35"/>
      <c r="KQD338" s="35"/>
      <c r="KQE338" s="35"/>
      <c r="KQF338" s="35"/>
      <c r="KQG338" s="35"/>
      <c r="KQH338" s="35"/>
      <c r="KQI338" s="35"/>
      <c r="KQJ338" s="35"/>
      <c r="KQK338" s="35"/>
      <c r="KQL338" s="35"/>
      <c r="KQM338" s="35"/>
      <c r="KQN338" s="35"/>
      <c r="KQO338" s="35"/>
      <c r="KQP338" s="35"/>
      <c r="KQQ338" s="35"/>
      <c r="KQR338" s="35"/>
      <c r="KQS338" s="35"/>
      <c r="KQT338" s="35"/>
      <c r="KQU338" s="35"/>
      <c r="KQV338" s="35"/>
      <c r="KQW338" s="35"/>
      <c r="KQX338" s="35"/>
      <c r="KQY338" s="35"/>
      <c r="KQZ338" s="35"/>
      <c r="KRA338" s="35"/>
      <c r="KRB338" s="35"/>
      <c r="KRC338" s="35"/>
      <c r="KRD338" s="35"/>
      <c r="KRE338" s="35"/>
      <c r="KRF338" s="35"/>
      <c r="KRG338" s="35"/>
      <c r="KRH338" s="35"/>
      <c r="KRI338" s="35"/>
      <c r="KRJ338" s="35"/>
      <c r="KRK338" s="35"/>
      <c r="KRL338" s="35"/>
      <c r="KRM338" s="35"/>
      <c r="KRN338" s="35"/>
      <c r="KRO338" s="35"/>
      <c r="KRP338" s="35"/>
      <c r="KRQ338" s="35"/>
      <c r="KRR338" s="35"/>
      <c r="KRS338" s="35"/>
      <c r="KRT338" s="35"/>
      <c r="KRU338" s="35"/>
      <c r="KRV338" s="35"/>
      <c r="KRW338" s="35"/>
      <c r="KRX338" s="35"/>
      <c r="KRY338" s="35"/>
      <c r="KRZ338" s="35"/>
      <c r="KSA338" s="35"/>
      <c r="KSB338" s="35"/>
      <c r="KSC338" s="35"/>
      <c r="KSD338" s="35"/>
      <c r="KSE338" s="35"/>
      <c r="KSF338" s="35"/>
      <c r="KSG338" s="35"/>
      <c r="KSH338" s="35"/>
      <c r="KSI338" s="35"/>
      <c r="KSJ338" s="35"/>
      <c r="KSK338" s="35"/>
      <c r="KSL338" s="35"/>
      <c r="KSM338" s="35"/>
      <c r="KSN338" s="35"/>
      <c r="KSO338" s="35"/>
      <c r="KSP338" s="35"/>
      <c r="KSQ338" s="35"/>
      <c r="KSR338" s="35"/>
      <c r="KSS338" s="35"/>
      <c r="KST338" s="35"/>
      <c r="KSU338" s="35"/>
      <c r="KSV338" s="35"/>
      <c r="KSW338" s="35"/>
      <c r="KSX338" s="35"/>
      <c r="KSY338" s="35"/>
      <c r="KSZ338" s="35"/>
      <c r="KTA338" s="35"/>
      <c r="KTB338" s="35"/>
      <c r="KTC338" s="35"/>
      <c r="KTD338" s="35"/>
      <c r="KTE338" s="35"/>
      <c r="KTF338" s="35"/>
      <c r="KTG338" s="35"/>
      <c r="KTH338" s="35"/>
      <c r="KTI338" s="35"/>
      <c r="KTJ338" s="35"/>
      <c r="KTK338" s="35"/>
      <c r="KTL338" s="35"/>
      <c r="KTM338" s="35"/>
      <c r="KTN338" s="35"/>
      <c r="KTO338" s="35"/>
      <c r="KTP338" s="35"/>
      <c r="KTQ338" s="35"/>
      <c r="KTR338" s="35"/>
      <c r="KTS338" s="35"/>
      <c r="KTT338" s="35"/>
      <c r="KTU338" s="35"/>
      <c r="KTV338" s="35"/>
      <c r="KTW338" s="35"/>
      <c r="KTX338" s="35"/>
      <c r="KTY338" s="35"/>
      <c r="KTZ338" s="35"/>
      <c r="KUA338" s="35"/>
      <c r="KUB338" s="35"/>
      <c r="KUC338" s="35"/>
      <c r="KUD338" s="35"/>
      <c r="KUE338" s="35"/>
      <c r="KUF338" s="35"/>
      <c r="KUG338" s="35"/>
      <c r="KUH338" s="35"/>
      <c r="KUI338" s="35"/>
      <c r="KUJ338" s="35"/>
      <c r="KUK338" s="35"/>
      <c r="KUL338" s="35"/>
      <c r="KUM338" s="35"/>
      <c r="KUN338" s="35"/>
      <c r="KUO338" s="35"/>
      <c r="KUP338" s="35"/>
      <c r="KUQ338" s="35"/>
      <c r="KUR338" s="35"/>
      <c r="KUS338" s="35"/>
      <c r="KUT338" s="35"/>
      <c r="KUU338" s="35"/>
      <c r="KUV338" s="35"/>
      <c r="KUW338" s="35"/>
      <c r="KUX338" s="35"/>
      <c r="KUY338" s="35"/>
      <c r="KUZ338" s="35"/>
      <c r="KVA338" s="35"/>
      <c r="KVB338" s="35"/>
      <c r="KVC338" s="35"/>
      <c r="KVD338" s="35"/>
      <c r="KVE338" s="35"/>
      <c r="KVF338" s="35"/>
      <c r="KVG338" s="35"/>
      <c r="KVH338" s="35"/>
      <c r="KVI338" s="35"/>
      <c r="KVJ338" s="35"/>
      <c r="KVK338" s="35"/>
      <c r="KVL338" s="35"/>
      <c r="KVM338" s="35"/>
      <c r="KVN338" s="35"/>
      <c r="KVO338" s="35"/>
      <c r="KVP338" s="35"/>
      <c r="KVQ338" s="35"/>
      <c r="KVR338" s="35"/>
      <c r="KVS338" s="35"/>
      <c r="KVT338" s="35"/>
      <c r="KVU338" s="35"/>
      <c r="KVV338" s="35"/>
      <c r="KVW338" s="35"/>
      <c r="KVX338" s="35"/>
      <c r="KVY338" s="35"/>
      <c r="KVZ338" s="35"/>
      <c r="KWA338" s="35"/>
      <c r="KWB338" s="35"/>
      <c r="KWC338" s="35"/>
      <c r="KWD338" s="35"/>
      <c r="KWE338" s="35"/>
      <c r="KWF338" s="35"/>
      <c r="KWG338" s="35"/>
      <c r="KWH338" s="35"/>
      <c r="KWI338" s="35"/>
      <c r="KWJ338" s="35"/>
      <c r="KWK338" s="35"/>
      <c r="KWL338" s="35"/>
      <c r="KWM338" s="35"/>
      <c r="KWN338" s="35"/>
      <c r="KWO338" s="35"/>
      <c r="KWP338" s="35"/>
      <c r="KWQ338" s="35"/>
      <c r="KWR338" s="35"/>
      <c r="KWS338" s="35"/>
      <c r="KWT338" s="35"/>
      <c r="KWU338" s="35"/>
      <c r="KWV338" s="35"/>
      <c r="KWW338" s="35"/>
      <c r="KWX338" s="35"/>
      <c r="KWY338" s="35"/>
      <c r="KWZ338" s="35"/>
      <c r="KXA338" s="35"/>
      <c r="KXB338" s="35"/>
      <c r="KXC338" s="35"/>
      <c r="KXD338" s="35"/>
      <c r="KXE338" s="35"/>
      <c r="KXF338" s="35"/>
      <c r="KXG338" s="35"/>
      <c r="KXH338" s="35"/>
      <c r="KXI338" s="35"/>
      <c r="KXJ338" s="35"/>
      <c r="KXK338" s="35"/>
      <c r="KXL338" s="35"/>
      <c r="KXM338" s="35"/>
      <c r="KXN338" s="35"/>
      <c r="KXO338" s="35"/>
      <c r="KXP338" s="35"/>
      <c r="KXQ338" s="35"/>
      <c r="KXR338" s="35"/>
      <c r="KXS338" s="35"/>
      <c r="KXT338" s="35"/>
      <c r="KXU338" s="35"/>
      <c r="KXV338" s="35"/>
      <c r="KXW338" s="35"/>
      <c r="KXX338" s="35"/>
      <c r="KXY338" s="35"/>
      <c r="KXZ338" s="35"/>
      <c r="KYA338" s="35"/>
      <c r="KYB338" s="35"/>
      <c r="KYC338" s="35"/>
      <c r="KYD338" s="35"/>
      <c r="KYE338" s="35"/>
      <c r="KYF338" s="35"/>
      <c r="KYG338" s="35"/>
      <c r="KYH338" s="35"/>
      <c r="KYI338" s="35"/>
      <c r="KYJ338" s="35"/>
      <c r="KYK338" s="35"/>
      <c r="KYL338" s="35"/>
      <c r="KYM338" s="35"/>
      <c r="KYN338" s="35"/>
      <c r="KYO338" s="35"/>
      <c r="KYP338" s="35"/>
      <c r="KYQ338" s="35"/>
      <c r="KYR338" s="35"/>
      <c r="KYS338" s="35"/>
      <c r="KYT338" s="35"/>
      <c r="KYU338" s="35"/>
      <c r="KYV338" s="35"/>
      <c r="KYW338" s="35"/>
      <c r="KYX338" s="35"/>
      <c r="KYY338" s="35"/>
      <c r="KYZ338" s="35"/>
      <c r="KZA338" s="35"/>
      <c r="KZB338" s="35"/>
      <c r="KZC338" s="35"/>
      <c r="KZD338" s="35"/>
      <c r="KZE338" s="35"/>
      <c r="KZF338" s="35"/>
      <c r="KZG338" s="35"/>
      <c r="KZH338" s="35"/>
      <c r="KZI338" s="35"/>
      <c r="KZJ338" s="35"/>
      <c r="KZK338" s="35"/>
      <c r="KZL338" s="35"/>
      <c r="KZM338" s="35"/>
      <c r="KZN338" s="35"/>
      <c r="KZO338" s="35"/>
      <c r="KZP338" s="35"/>
      <c r="KZQ338" s="35"/>
      <c r="KZR338" s="35"/>
      <c r="KZS338" s="35"/>
      <c r="KZT338" s="35"/>
      <c r="KZU338" s="35"/>
      <c r="KZV338" s="35"/>
      <c r="KZW338" s="35"/>
      <c r="KZX338" s="35"/>
      <c r="KZY338" s="35"/>
      <c r="KZZ338" s="35"/>
      <c r="LAA338" s="35"/>
      <c r="LAB338" s="35"/>
      <c r="LAC338" s="35"/>
      <c r="LAD338" s="35"/>
      <c r="LAE338" s="35"/>
      <c r="LAF338" s="35"/>
      <c r="LAG338" s="35"/>
      <c r="LAH338" s="35"/>
      <c r="LAI338" s="35"/>
      <c r="LAJ338" s="35"/>
      <c r="LAK338" s="35"/>
      <c r="LAL338" s="35"/>
      <c r="LAM338" s="35"/>
      <c r="LAN338" s="35"/>
      <c r="LAO338" s="35"/>
      <c r="LAP338" s="35"/>
      <c r="LAQ338" s="35"/>
      <c r="LAR338" s="35"/>
      <c r="LAS338" s="35"/>
      <c r="LAT338" s="35"/>
      <c r="LAU338" s="35"/>
      <c r="LAV338" s="35"/>
      <c r="LAW338" s="35"/>
      <c r="LAX338" s="35"/>
      <c r="LAY338" s="35"/>
      <c r="LAZ338" s="35"/>
      <c r="LBA338" s="35"/>
      <c r="LBB338" s="35"/>
      <c r="LBC338" s="35"/>
      <c r="LBD338" s="35"/>
      <c r="LBE338" s="35"/>
      <c r="LBF338" s="35"/>
      <c r="LBG338" s="35"/>
      <c r="LBH338" s="35"/>
      <c r="LBI338" s="35"/>
      <c r="LBJ338" s="35"/>
      <c r="LBK338" s="35"/>
      <c r="LBL338" s="35"/>
      <c r="LBM338" s="35"/>
      <c r="LBN338" s="35"/>
      <c r="LBO338" s="35"/>
      <c r="LBP338" s="35"/>
      <c r="LBQ338" s="35"/>
      <c r="LBR338" s="35"/>
      <c r="LBS338" s="35"/>
      <c r="LBT338" s="35"/>
      <c r="LBU338" s="35"/>
      <c r="LBV338" s="35"/>
      <c r="LBW338" s="35"/>
      <c r="LBX338" s="35"/>
      <c r="LBY338" s="35"/>
      <c r="LBZ338" s="35"/>
      <c r="LCA338" s="35"/>
      <c r="LCB338" s="35"/>
      <c r="LCC338" s="35"/>
      <c r="LCD338" s="35"/>
      <c r="LCE338" s="35"/>
      <c r="LCF338" s="35"/>
      <c r="LCG338" s="35"/>
      <c r="LCH338" s="35"/>
      <c r="LCI338" s="35"/>
      <c r="LCJ338" s="35"/>
      <c r="LCK338" s="35"/>
      <c r="LCL338" s="35"/>
      <c r="LCM338" s="35"/>
      <c r="LCN338" s="35"/>
      <c r="LCO338" s="35"/>
      <c r="LCP338" s="35"/>
      <c r="LCQ338" s="35"/>
      <c r="LCR338" s="35"/>
      <c r="LCS338" s="35"/>
      <c r="LCT338" s="35"/>
      <c r="LCU338" s="35"/>
      <c r="LCV338" s="35"/>
      <c r="LCW338" s="35"/>
      <c r="LCX338" s="35"/>
      <c r="LCY338" s="35"/>
      <c r="LCZ338" s="35"/>
      <c r="LDA338" s="35"/>
      <c r="LDB338" s="35"/>
      <c r="LDC338" s="35"/>
      <c r="LDD338" s="35"/>
      <c r="LDE338" s="35"/>
      <c r="LDF338" s="35"/>
      <c r="LDG338" s="35"/>
      <c r="LDH338" s="35"/>
      <c r="LDI338" s="35"/>
      <c r="LDJ338" s="35"/>
      <c r="LDK338" s="35"/>
      <c r="LDL338" s="35"/>
      <c r="LDM338" s="35"/>
      <c r="LDN338" s="35"/>
      <c r="LDO338" s="35"/>
      <c r="LDP338" s="35"/>
      <c r="LDQ338" s="35"/>
      <c r="LDR338" s="35"/>
      <c r="LDS338" s="35"/>
      <c r="LDT338" s="35"/>
      <c r="LDU338" s="35"/>
      <c r="LDV338" s="35"/>
      <c r="LDW338" s="35"/>
      <c r="LDX338" s="35"/>
      <c r="LDY338" s="35"/>
      <c r="LDZ338" s="35"/>
      <c r="LEA338" s="35"/>
      <c r="LEB338" s="35"/>
      <c r="LEC338" s="35"/>
      <c r="LED338" s="35"/>
      <c r="LEE338" s="35"/>
      <c r="LEF338" s="35"/>
      <c r="LEG338" s="35"/>
      <c r="LEH338" s="35"/>
      <c r="LEI338" s="35"/>
      <c r="LEJ338" s="35"/>
      <c r="LEK338" s="35"/>
      <c r="LEL338" s="35"/>
      <c r="LEM338" s="35"/>
      <c r="LEN338" s="35"/>
      <c r="LEO338" s="35"/>
      <c r="LEP338" s="35"/>
      <c r="LEQ338" s="35"/>
      <c r="LER338" s="35"/>
      <c r="LES338" s="35"/>
      <c r="LET338" s="35"/>
      <c r="LEU338" s="35"/>
      <c r="LEV338" s="35"/>
      <c r="LEW338" s="35"/>
      <c r="LEX338" s="35"/>
      <c r="LEY338" s="35"/>
      <c r="LEZ338" s="35"/>
      <c r="LFA338" s="35"/>
      <c r="LFB338" s="35"/>
      <c r="LFC338" s="35"/>
      <c r="LFD338" s="35"/>
      <c r="LFE338" s="35"/>
      <c r="LFF338" s="35"/>
      <c r="LFG338" s="35"/>
      <c r="LFH338" s="35"/>
      <c r="LFI338" s="35"/>
      <c r="LFJ338" s="35"/>
      <c r="LFK338" s="35"/>
      <c r="LFL338" s="35"/>
      <c r="LFM338" s="35"/>
      <c r="LFN338" s="35"/>
      <c r="LFO338" s="35"/>
      <c r="LFP338" s="35"/>
      <c r="LFQ338" s="35"/>
      <c r="LFR338" s="35"/>
      <c r="LFS338" s="35"/>
      <c r="LFT338" s="35"/>
      <c r="LFU338" s="35"/>
      <c r="LFV338" s="35"/>
      <c r="LFW338" s="35"/>
      <c r="LFX338" s="35"/>
      <c r="LFY338" s="35"/>
      <c r="LFZ338" s="35"/>
      <c r="LGA338" s="35"/>
      <c r="LGB338" s="35"/>
      <c r="LGC338" s="35"/>
      <c r="LGD338" s="35"/>
      <c r="LGE338" s="35"/>
      <c r="LGF338" s="35"/>
      <c r="LGG338" s="35"/>
      <c r="LGH338" s="35"/>
      <c r="LGI338" s="35"/>
      <c r="LGJ338" s="35"/>
      <c r="LGK338" s="35"/>
      <c r="LGL338" s="35"/>
      <c r="LGM338" s="35"/>
      <c r="LGN338" s="35"/>
      <c r="LGO338" s="35"/>
      <c r="LGP338" s="35"/>
      <c r="LGQ338" s="35"/>
      <c r="LGR338" s="35"/>
      <c r="LGS338" s="35"/>
      <c r="LGT338" s="35"/>
      <c r="LGU338" s="35"/>
      <c r="LGV338" s="35"/>
      <c r="LGW338" s="35"/>
      <c r="LGX338" s="35"/>
      <c r="LGY338" s="35"/>
      <c r="LGZ338" s="35"/>
      <c r="LHA338" s="35"/>
      <c r="LHB338" s="35"/>
      <c r="LHC338" s="35"/>
      <c r="LHD338" s="35"/>
      <c r="LHE338" s="35"/>
      <c r="LHF338" s="35"/>
      <c r="LHG338" s="35"/>
      <c r="LHH338" s="35"/>
      <c r="LHI338" s="35"/>
      <c r="LHJ338" s="35"/>
      <c r="LHK338" s="35"/>
      <c r="LHL338" s="35"/>
      <c r="LHM338" s="35"/>
      <c r="LHN338" s="35"/>
      <c r="LHO338" s="35"/>
      <c r="LHP338" s="35"/>
      <c r="LHQ338" s="35"/>
      <c r="LHR338" s="35"/>
      <c r="LHS338" s="35"/>
      <c r="LHT338" s="35"/>
      <c r="LHU338" s="35"/>
      <c r="LHV338" s="35"/>
      <c r="LHW338" s="35"/>
      <c r="LHX338" s="35"/>
      <c r="LHY338" s="35"/>
      <c r="LHZ338" s="35"/>
      <c r="LIA338" s="35"/>
      <c r="LIB338" s="35"/>
      <c r="LIC338" s="35"/>
      <c r="LID338" s="35"/>
      <c r="LIE338" s="35"/>
      <c r="LIF338" s="35"/>
      <c r="LIG338" s="35"/>
      <c r="LIH338" s="35"/>
      <c r="LII338" s="35"/>
      <c r="LIJ338" s="35"/>
      <c r="LIK338" s="35"/>
      <c r="LIL338" s="35"/>
      <c r="LIM338" s="35"/>
      <c r="LIN338" s="35"/>
      <c r="LIO338" s="35"/>
      <c r="LIP338" s="35"/>
      <c r="LIQ338" s="35"/>
      <c r="LIR338" s="35"/>
      <c r="LIS338" s="35"/>
      <c r="LIT338" s="35"/>
      <c r="LIU338" s="35"/>
      <c r="LIV338" s="35"/>
      <c r="LIW338" s="35"/>
      <c r="LIX338" s="35"/>
      <c r="LIY338" s="35"/>
      <c r="LIZ338" s="35"/>
      <c r="LJA338" s="35"/>
      <c r="LJB338" s="35"/>
      <c r="LJC338" s="35"/>
      <c r="LJD338" s="35"/>
      <c r="LJE338" s="35"/>
      <c r="LJF338" s="35"/>
      <c r="LJG338" s="35"/>
      <c r="LJH338" s="35"/>
      <c r="LJI338" s="35"/>
      <c r="LJJ338" s="35"/>
      <c r="LJK338" s="35"/>
      <c r="LJL338" s="35"/>
      <c r="LJM338" s="35"/>
      <c r="LJN338" s="35"/>
      <c r="LJO338" s="35"/>
      <c r="LJP338" s="35"/>
      <c r="LJQ338" s="35"/>
      <c r="LJR338" s="35"/>
      <c r="LJS338" s="35"/>
      <c r="LJT338" s="35"/>
      <c r="LJU338" s="35"/>
      <c r="LJV338" s="35"/>
      <c r="LJW338" s="35"/>
      <c r="LJX338" s="35"/>
      <c r="LJY338" s="35"/>
      <c r="LJZ338" s="35"/>
      <c r="LKA338" s="35"/>
      <c r="LKB338" s="35"/>
      <c r="LKC338" s="35"/>
      <c r="LKD338" s="35"/>
      <c r="LKE338" s="35"/>
      <c r="LKF338" s="35"/>
      <c r="LKG338" s="35"/>
      <c r="LKH338" s="35"/>
      <c r="LKI338" s="35"/>
      <c r="LKJ338" s="35"/>
      <c r="LKK338" s="35"/>
      <c r="LKL338" s="35"/>
      <c r="LKM338" s="35"/>
      <c r="LKN338" s="35"/>
      <c r="LKO338" s="35"/>
      <c r="LKP338" s="35"/>
      <c r="LKQ338" s="35"/>
      <c r="LKR338" s="35"/>
      <c r="LKS338" s="35"/>
      <c r="LKT338" s="35"/>
      <c r="LKU338" s="35"/>
      <c r="LKV338" s="35"/>
      <c r="LKW338" s="35"/>
      <c r="LKX338" s="35"/>
      <c r="LKY338" s="35"/>
      <c r="LKZ338" s="35"/>
      <c r="LLA338" s="35"/>
      <c r="LLB338" s="35"/>
      <c r="LLC338" s="35"/>
      <c r="LLD338" s="35"/>
      <c r="LLE338" s="35"/>
      <c r="LLF338" s="35"/>
      <c r="LLG338" s="35"/>
      <c r="LLH338" s="35"/>
      <c r="LLI338" s="35"/>
      <c r="LLJ338" s="35"/>
      <c r="LLK338" s="35"/>
      <c r="LLL338" s="35"/>
      <c r="LLM338" s="35"/>
      <c r="LLN338" s="35"/>
      <c r="LLO338" s="35"/>
      <c r="LLP338" s="35"/>
      <c r="LLQ338" s="35"/>
      <c r="LLR338" s="35"/>
      <c r="LLS338" s="35"/>
      <c r="LLT338" s="35"/>
      <c r="LLU338" s="35"/>
      <c r="LLV338" s="35"/>
      <c r="LLW338" s="35"/>
      <c r="LLX338" s="35"/>
      <c r="LLY338" s="35"/>
      <c r="LLZ338" s="35"/>
      <c r="LMA338" s="35"/>
      <c r="LMB338" s="35"/>
      <c r="LMC338" s="35"/>
      <c r="LMD338" s="35"/>
      <c r="LME338" s="35"/>
      <c r="LMF338" s="35"/>
      <c r="LMG338" s="35"/>
      <c r="LMH338" s="35"/>
      <c r="LMI338" s="35"/>
      <c r="LMJ338" s="35"/>
      <c r="LMK338" s="35"/>
      <c r="LML338" s="35"/>
      <c r="LMM338" s="35"/>
      <c r="LMN338" s="35"/>
      <c r="LMO338" s="35"/>
      <c r="LMP338" s="35"/>
      <c r="LMQ338" s="35"/>
      <c r="LMR338" s="35"/>
      <c r="LMS338" s="35"/>
      <c r="LMT338" s="35"/>
      <c r="LMU338" s="35"/>
      <c r="LMV338" s="35"/>
      <c r="LMW338" s="35"/>
      <c r="LMX338" s="35"/>
      <c r="LMY338" s="35"/>
      <c r="LMZ338" s="35"/>
      <c r="LNA338" s="35"/>
      <c r="LNB338" s="35"/>
      <c r="LNC338" s="35"/>
      <c r="LND338" s="35"/>
      <c r="LNE338" s="35"/>
      <c r="LNF338" s="35"/>
      <c r="LNG338" s="35"/>
      <c r="LNH338" s="35"/>
      <c r="LNI338" s="35"/>
      <c r="LNJ338" s="35"/>
      <c r="LNK338" s="35"/>
      <c r="LNL338" s="35"/>
      <c r="LNM338" s="35"/>
      <c r="LNN338" s="35"/>
      <c r="LNO338" s="35"/>
      <c r="LNP338" s="35"/>
      <c r="LNQ338" s="35"/>
      <c r="LNR338" s="35"/>
      <c r="LNS338" s="35"/>
      <c r="LNT338" s="35"/>
      <c r="LNU338" s="35"/>
      <c r="LNV338" s="35"/>
      <c r="LNW338" s="35"/>
      <c r="LNX338" s="35"/>
      <c r="LNY338" s="35"/>
      <c r="LNZ338" s="35"/>
      <c r="LOA338" s="35"/>
      <c r="LOB338" s="35"/>
      <c r="LOC338" s="35"/>
      <c r="LOD338" s="35"/>
      <c r="LOE338" s="35"/>
      <c r="LOF338" s="35"/>
      <c r="LOG338" s="35"/>
      <c r="LOH338" s="35"/>
      <c r="LOI338" s="35"/>
      <c r="LOJ338" s="35"/>
      <c r="LOK338" s="35"/>
      <c r="LOL338" s="35"/>
      <c r="LOM338" s="35"/>
      <c r="LON338" s="35"/>
      <c r="LOO338" s="35"/>
      <c r="LOP338" s="35"/>
      <c r="LOQ338" s="35"/>
      <c r="LOR338" s="35"/>
      <c r="LOS338" s="35"/>
      <c r="LOT338" s="35"/>
      <c r="LOU338" s="35"/>
      <c r="LOV338" s="35"/>
      <c r="LOW338" s="35"/>
      <c r="LOX338" s="35"/>
      <c r="LOY338" s="35"/>
      <c r="LOZ338" s="35"/>
      <c r="LPA338" s="35"/>
      <c r="LPB338" s="35"/>
      <c r="LPC338" s="35"/>
      <c r="LPD338" s="35"/>
      <c r="LPE338" s="35"/>
      <c r="LPF338" s="35"/>
      <c r="LPG338" s="35"/>
      <c r="LPH338" s="35"/>
      <c r="LPI338" s="35"/>
      <c r="LPJ338" s="35"/>
      <c r="LPK338" s="35"/>
      <c r="LPL338" s="35"/>
      <c r="LPM338" s="35"/>
      <c r="LPN338" s="35"/>
      <c r="LPO338" s="35"/>
      <c r="LPP338" s="35"/>
      <c r="LPQ338" s="35"/>
      <c r="LPR338" s="35"/>
      <c r="LPS338" s="35"/>
      <c r="LPT338" s="35"/>
      <c r="LPU338" s="35"/>
      <c r="LPV338" s="35"/>
      <c r="LPW338" s="35"/>
      <c r="LPX338" s="35"/>
      <c r="LPY338" s="35"/>
      <c r="LPZ338" s="35"/>
      <c r="LQA338" s="35"/>
      <c r="LQB338" s="35"/>
      <c r="LQC338" s="35"/>
      <c r="LQD338" s="35"/>
      <c r="LQE338" s="35"/>
      <c r="LQF338" s="35"/>
      <c r="LQG338" s="35"/>
      <c r="LQH338" s="35"/>
      <c r="LQI338" s="35"/>
      <c r="LQJ338" s="35"/>
      <c r="LQK338" s="35"/>
      <c r="LQL338" s="35"/>
      <c r="LQM338" s="35"/>
      <c r="LQN338" s="35"/>
      <c r="LQO338" s="35"/>
      <c r="LQP338" s="35"/>
      <c r="LQQ338" s="35"/>
      <c r="LQR338" s="35"/>
      <c r="LQS338" s="35"/>
      <c r="LQT338" s="35"/>
      <c r="LQU338" s="35"/>
      <c r="LQV338" s="35"/>
      <c r="LQW338" s="35"/>
      <c r="LQX338" s="35"/>
      <c r="LQY338" s="35"/>
      <c r="LQZ338" s="35"/>
      <c r="LRA338" s="35"/>
      <c r="LRB338" s="35"/>
      <c r="LRC338" s="35"/>
      <c r="LRD338" s="35"/>
      <c r="LRE338" s="35"/>
      <c r="LRF338" s="35"/>
      <c r="LRG338" s="35"/>
      <c r="LRH338" s="35"/>
      <c r="LRI338" s="35"/>
      <c r="LRJ338" s="35"/>
      <c r="LRK338" s="35"/>
      <c r="LRL338" s="35"/>
      <c r="LRM338" s="35"/>
      <c r="LRN338" s="35"/>
      <c r="LRO338" s="35"/>
      <c r="LRP338" s="35"/>
      <c r="LRQ338" s="35"/>
      <c r="LRR338" s="35"/>
      <c r="LRS338" s="35"/>
      <c r="LRT338" s="35"/>
      <c r="LRU338" s="35"/>
      <c r="LRV338" s="35"/>
      <c r="LRW338" s="35"/>
      <c r="LRX338" s="35"/>
      <c r="LRY338" s="35"/>
      <c r="LRZ338" s="35"/>
      <c r="LSA338" s="35"/>
      <c r="LSB338" s="35"/>
      <c r="LSC338" s="35"/>
      <c r="LSD338" s="35"/>
      <c r="LSE338" s="35"/>
      <c r="LSF338" s="35"/>
      <c r="LSG338" s="35"/>
      <c r="LSH338" s="35"/>
      <c r="LSI338" s="35"/>
      <c r="LSJ338" s="35"/>
      <c r="LSK338" s="35"/>
      <c r="LSL338" s="35"/>
      <c r="LSM338" s="35"/>
      <c r="LSN338" s="35"/>
      <c r="LSO338" s="35"/>
      <c r="LSP338" s="35"/>
      <c r="LSQ338" s="35"/>
      <c r="LSR338" s="35"/>
      <c r="LSS338" s="35"/>
      <c r="LST338" s="35"/>
      <c r="LSU338" s="35"/>
      <c r="LSV338" s="35"/>
      <c r="LSW338" s="35"/>
      <c r="LSX338" s="35"/>
      <c r="LSY338" s="35"/>
      <c r="LSZ338" s="35"/>
      <c r="LTA338" s="35"/>
      <c r="LTB338" s="35"/>
      <c r="LTC338" s="35"/>
      <c r="LTD338" s="35"/>
      <c r="LTE338" s="35"/>
      <c r="LTF338" s="35"/>
      <c r="LTG338" s="35"/>
      <c r="LTH338" s="35"/>
      <c r="LTI338" s="35"/>
      <c r="LTJ338" s="35"/>
      <c r="LTK338" s="35"/>
      <c r="LTL338" s="35"/>
      <c r="LTM338" s="35"/>
      <c r="LTN338" s="35"/>
      <c r="LTO338" s="35"/>
      <c r="LTP338" s="35"/>
      <c r="LTQ338" s="35"/>
      <c r="LTR338" s="35"/>
      <c r="LTS338" s="35"/>
      <c r="LTT338" s="35"/>
      <c r="LTU338" s="35"/>
      <c r="LTV338" s="35"/>
      <c r="LTW338" s="35"/>
      <c r="LTX338" s="35"/>
      <c r="LTY338" s="35"/>
      <c r="LTZ338" s="35"/>
      <c r="LUA338" s="35"/>
      <c r="LUB338" s="35"/>
      <c r="LUC338" s="35"/>
      <c r="LUD338" s="35"/>
      <c r="LUE338" s="35"/>
      <c r="LUF338" s="35"/>
      <c r="LUG338" s="35"/>
      <c r="LUH338" s="35"/>
      <c r="LUI338" s="35"/>
      <c r="LUJ338" s="35"/>
      <c r="LUK338" s="35"/>
      <c r="LUL338" s="35"/>
      <c r="LUM338" s="35"/>
      <c r="LUN338" s="35"/>
      <c r="LUO338" s="35"/>
      <c r="LUP338" s="35"/>
      <c r="LUQ338" s="35"/>
      <c r="LUR338" s="35"/>
      <c r="LUS338" s="35"/>
      <c r="LUT338" s="35"/>
      <c r="LUU338" s="35"/>
      <c r="LUV338" s="35"/>
      <c r="LUW338" s="35"/>
      <c r="LUX338" s="35"/>
      <c r="LUY338" s="35"/>
      <c r="LUZ338" s="35"/>
      <c r="LVA338" s="35"/>
      <c r="LVB338" s="35"/>
      <c r="LVC338" s="35"/>
      <c r="LVD338" s="35"/>
      <c r="LVE338" s="35"/>
      <c r="LVF338" s="35"/>
      <c r="LVG338" s="35"/>
      <c r="LVH338" s="35"/>
      <c r="LVI338" s="35"/>
      <c r="LVJ338" s="35"/>
      <c r="LVK338" s="35"/>
      <c r="LVL338" s="35"/>
      <c r="LVM338" s="35"/>
      <c r="LVN338" s="35"/>
      <c r="LVO338" s="35"/>
      <c r="LVP338" s="35"/>
      <c r="LVQ338" s="35"/>
      <c r="LVR338" s="35"/>
      <c r="LVS338" s="35"/>
      <c r="LVT338" s="35"/>
      <c r="LVU338" s="35"/>
      <c r="LVV338" s="35"/>
      <c r="LVW338" s="35"/>
      <c r="LVX338" s="35"/>
      <c r="LVY338" s="35"/>
      <c r="LVZ338" s="35"/>
      <c r="LWA338" s="35"/>
      <c r="LWB338" s="35"/>
      <c r="LWC338" s="35"/>
      <c r="LWD338" s="35"/>
      <c r="LWE338" s="35"/>
      <c r="LWF338" s="35"/>
      <c r="LWG338" s="35"/>
      <c r="LWH338" s="35"/>
      <c r="LWI338" s="35"/>
      <c r="LWJ338" s="35"/>
      <c r="LWK338" s="35"/>
      <c r="LWL338" s="35"/>
      <c r="LWM338" s="35"/>
      <c r="LWN338" s="35"/>
      <c r="LWO338" s="35"/>
      <c r="LWP338" s="35"/>
      <c r="LWQ338" s="35"/>
      <c r="LWR338" s="35"/>
      <c r="LWS338" s="35"/>
      <c r="LWT338" s="35"/>
      <c r="LWU338" s="35"/>
      <c r="LWV338" s="35"/>
      <c r="LWW338" s="35"/>
      <c r="LWX338" s="35"/>
      <c r="LWY338" s="35"/>
      <c r="LWZ338" s="35"/>
      <c r="LXA338" s="35"/>
      <c r="LXB338" s="35"/>
      <c r="LXC338" s="35"/>
      <c r="LXD338" s="35"/>
      <c r="LXE338" s="35"/>
      <c r="LXF338" s="35"/>
      <c r="LXG338" s="35"/>
      <c r="LXH338" s="35"/>
      <c r="LXI338" s="35"/>
      <c r="LXJ338" s="35"/>
      <c r="LXK338" s="35"/>
      <c r="LXL338" s="35"/>
      <c r="LXM338" s="35"/>
      <c r="LXN338" s="35"/>
      <c r="LXO338" s="35"/>
      <c r="LXP338" s="35"/>
      <c r="LXQ338" s="35"/>
      <c r="LXR338" s="35"/>
      <c r="LXS338" s="35"/>
      <c r="LXT338" s="35"/>
      <c r="LXU338" s="35"/>
      <c r="LXV338" s="35"/>
      <c r="LXW338" s="35"/>
      <c r="LXX338" s="35"/>
      <c r="LXY338" s="35"/>
      <c r="LXZ338" s="35"/>
      <c r="LYA338" s="35"/>
      <c r="LYB338" s="35"/>
      <c r="LYC338" s="35"/>
      <c r="LYD338" s="35"/>
      <c r="LYE338" s="35"/>
      <c r="LYF338" s="35"/>
      <c r="LYG338" s="35"/>
      <c r="LYH338" s="35"/>
      <c r="LYI338" s="35"/>
      <c r="LYJ338" s="35"/>
      <c r="LYK338" s="35"/>
      <c r="LYL338" s="35"/>
      <c r="LYM338" s="35"/>
      <c r="LYN338" s="35"/>
      <c r="LYO338" s="35"/>
      <c r="LYP338" s="35"/>
      <c r="LYQ338" s="35"/>
      <c r="LYR338" s="35"/>
      <c r="LYS338" s="35"/>
      <c r="LYT338" s="35"/>
      <c r="LYU338" s="35"/>
      <c r="LYV338" s="35"/>
      <c r="LYW338" s="35"/>
      <c r="LYX338" s="35"/>
      <c r="LYY338" s="35"/>
      <c r="LYZ338" s="35"/>
      <c r="LZA338" s="35"/>
      <c r="LZB338" s="35"/>
      <c r="LZC338" s="35"/>
      <c r="LZD338" s="35"/>
      <c r="LZE338" s="35"/>
      <c r="LZF338" s="35"/>
      <c r="LZG338" s="35"/>
      <c r="LZH338" s="35"/>
      <c r="LZI338" s="35"/>
      <c r="LZJ338" s="35"/>
      <c r="LZK338" s="35"/>
      <c r="LZL338" s="35"/>
      <c r="LZM338" s="35"/>
      <c r="LZN338" s="35"/>
      <c r="LZO338" s="35"/>
      <c r="LZP338" s="35"/>
      <c r="LZQ338" s="35"/>
      <c r="LZR338" s="35"/>
      <c r="LZS338" s="35"/>
      <c r="LZT338" s="35"/>
      <c r="LZU338" s="35"/>
      <c r="LZV338" s="35"/>
      <c r="LZW338" s="35"/>
      <c r="LZX338" s="35"/>
      <c r="LZY338" s="35"/>
      <c r="LZZ338" s="35"/>
      <c r="MAA338" s="35"/>
      <c r="MAB338" s="35"/>
      <c r="MAC338" s="35"/>
      <c r="MAD338" s="35"/>
      <c r="MAE338" s="35"/>
      <c r="MAF338" s="35"/>
      <c r="MAG338" s="35"/>
      <c r="MAH338" s="35"/>
      <c r="MAI338" s="35"/>
      <c r="MAJ338" s="35"/>
      <c r="MAK338" s="35"/>
      <c r="MAL338" s="35"/>
      <c r="MAM338" s="35"/>
      <c r="MAN338" s="35"/>
      <c r="MAO338" s="35"/>
      <c r="MAP338" s="35"/>
      <c r="MAQ338" s="35"/>
      <c r="MAR338" s="35"/>
      <c r="MAS338" s="35"/>
      <c r="MAT338" s="35"/>
      <c r="MAU338" s="35"/>
      <c r="MAV338" s="35"/>
      <c r="MAW338" s="35"/>
      <c r="MAX338" s="35"/>
      <c r="MAY338" s="35"/>
      <c r="MAZ338" s="35"/>
      <c r="MBA338" s="35"/>
      <c r="MBB338" s="35"/>
      <c r="MBC338" s="35"/>
      <c r="MBD338" s="35"/>
      <c r="MBE338" s="35"/>
      <c r="MBF338" s="35"/>
      <c r="MBG338" s="35"/>
      <c r="MBH338" s="35"/>
      <c r="MBI338" s="35"/>
      <c r="MBJ338" s="35"/>
      <c r="MBK338" s="35"/>
      <c r="MBL338" s="35"/>
      <c r="MBM338" s="35"/>
      <c r="MBN338" s="35"/>
      <c r="MBO338" s="35"/>
      <c r="MBP338" s="35"/>
      <c r="MBQ338" s="35"/>
      <c r="MBR338" s="35"/>
      <c r="MBS338" s="35"/>
      <c r="MBT338" s="35"/>
      <c r="MBU338" s="35"/>
      <c r="MBV338" s="35"/>
      <c r="MBW338" s="35"/>
      <c r="MBX338" s="35"/>
      <c r="MBY338" s="35"/>
      <c r="MBZ338" s="35"/>
      <c r="MCA338" s="35"/>
      <c r="MCB338" s="35"/>
      <c r="MCC338" s="35"/>
      <c r="MCD338" s="35"/>
      <c r="MCE338" s="35"/>
      <c r="MCF338" s="35"/>
      <c r="MCG338" s="35"/>
      <c r="MCH338" s="35"/>
      <c r="MCI338" s="35"/>
      <c r="MCJ338" s="35"/>
      <c r="MCK338" s="35"/>
      <c r="MCL338" s="35"/>
      <c r="MCM338" s="35"/>
      <c r="MCN338" s="35"/>
      <c r="MCO338" s="35"/>
      <c r="MCP338" s="35"/>
      <c r="MCQ338" s="35"/>
      <c r="MCR338" s="35"/>
      <c r="MCS338" s="35"/>
      <c r="MCT338" s="35"/>
      <c r="MCU338" s="35"/>
      <c r="MCV338" s="35"/>
      <c r="MCW338" s="35"/>
      <c r="MCX338" s="35"/>
      <c r="MCY338" s="35"/>
      <c r="MCZ338" s="35"/>
      <c r="MDA338" s="35"/>
      <c r="MDB338" s="35"/>
      <c r="MDC338" s="35"/>
      <c r="MDD338" s="35"/>
      <c r="MDE338" s="35"/>
      <c r="MDF338" s="35"/>
      <c r="MDG338" s="35"/>
      <c r="MDH338" s="35"/>
      <c r="MDI338" s="35"/>
      <c r="MDJ338" s="35"/>
      <c r="MDK338" s="35"/>
      <c r="MDL338" s="35"/>
      <c r="MDM338" s="35"/>
      <c r="MDN338" s="35"/>
      <c r="MDO338" s="35"/>
      <c r="MDP338" s="35"/>
      <c r="MDQ338" s="35"/>
      <c r="MDR338" s="35"/>
      <c r="MDS338" s="35"/>
      <c r="MDT338" s="35"/>
      <c r="MDU338" s="35"/>
      <c r="MDV338" s="35"/>
      <c r="MDW338" s="35"/>
      <c r="MDX338" s="35"/>
      <c r="MDY338" s="35"/>
      <c r="MDZ338" s="35"/>
      <c r="MEA338" s="35"/>
      <c r="MEB338" s="35"/>
      <c r="MEC338" s="35"/>
      <c r="MED338" s="35"/>
      <c r="MEE338" s="35"/>
      <c r="MEF338" s="35"/>
      <c r="MEG338" s="35"/>
      <c r="MEH338" s="35"/>
      <c r="MEI338" s="35"/>
      <c r="MEJ338" s="35"/>
      <c r="MEK338" s="35"/>
      <c r="MEL338" s="35"/>
      <c r="MEM338" s="35"/>
      <c r="MEN338" s="35"/>
      <c r="MEO338" s="35"/>
      <c r="MEP338" s="35"/>
      <c r="MEQ338" s="35"/>
      <c r="MER338" s="35"/>
      <c r="MES338" s="35"/>
      <c r="MET338" s="35"/>
      <c r="MEU338" s="35"/>
      <c r="MEV338" s="35"/>
      <c r="MEW338" s="35"/>
      <c r="MEX338" s="35"/>
      <c r="MEY338" s="35"/>
      <c r="MEZ338" s="35"/>
      <c r="MFA338" s="35"/>
      <c r="MFB338" s="35"/>
      <c r="MFC338" s="35"/>
      <c r="MFD338" s="35"/>
      <c r="MFE338" s="35"/>
      <c r="MFF338" s="35"/>
      <c r="MFG338" s="35"/>
      <c r="MFH338" s="35"/>
      <c r="MFI338" s="35"/>
      <c r="MFJ338" s="35"/>
      <c r="MFK338" s="35"/>
      <c r="MFL338" s="35"/>
      <c r="MFM338" s="35"/>
      <c r="MFN338" s="35"/>
      <c r="MFO338" s="35"/>
      <c r="MFP338" s="35"/>
      <c r="MFQ338" s="35"/>
      <c r="MFR338" s="35"/>
      <c r="MFS338" s="35"/>
      <c r="MFT338" s="35"/>
      <c r="MFU338" s="35"/>
      <c r="MFV338" s="35"/>
      <c r="MFW338" s="35"/>
      <c r="MFX338" s="35"/>
      <c r="MFY338" s="35"/>
      <c r="MFZ338" s="35"/>
      <c r="MGA338" s="35"/>
      <c r="MGB338" s="35"/>
      <c r="MGC338" s="35"/>
      <c r="MGD338" s="35"/>
      <c r="MGE338" s="35"/>
      <c r="MGF338" s="35"/>
      <c r="MGG338" s="35"/>
      <c r="MGH338" s="35"/>
      <c r="MGI338" s="35"/>
      <c r="MGJ338" s="35"/>
      <c r="MGK338" s="35"/>
      <c r="MGL338" s="35"/>
      <c r="MGM338" s="35"/>
      <c r="MGN338" s="35"/>
      <c r="MGO338" s="35"/>
      <c r="MGP338" s="35"/>
      <c r="MGQ338" s="35"/>
      <c r="MGR338" s="35"/>
      <c r="MGS338" s="35"/>
      <c r="MGT338" s="35"/>
      <c r="MGU338" s="35"/>
      <c r="MGV338" s="35"/>
      <c r="MGW338" s="35"/>
      <c r="MGX338" s="35"/>
      <c r="MGY338" s="35"/>
      <c r="MGZ338" s="35"/>
      <c r="MHA338" s="35"/>
      <c r="MHB338" s="35"/>
      <c r="MHC338" s="35"/>
      <c r="MHD338" s="35"/>
      <c r="MHE338" s="35"/>
      <c r="MHF338" s="35"/>
      <c r="MHG338" s="35"/>
      <c r="MHH338" s="35"/>
      <c r="MHI338" s="35"/>
      <c r="MHJ338" s="35"/>
      <c r="MHK338" s="35"/>
      <c r="MHL338" s="35"/>
      <c r="MHM338" s="35"/>
      <c r="MHN338" s="35"/>
      <c r="MHO338" s="35"/>
      <c r="MHP338" s="35"/>
      <c r="MHQ338" s="35"/>
      <c r="MHR338" s="35"/>
      <c r="MHS338" s="35"/>
      <c r="MHT338" s="35"/>
      <c r="MHU338" s="35"/>
      <c r="MHV338" s="35"/>
      <c r="MHW338" s="35"/>
      <c r="MHX338" s="35"/>
      <c r="MHY338" s="35"/>
      <c r="MHZ338" s="35"/>
      <c r="MIA338" s="35"/>
      <c r="MIB338" s="35"/>
      <c r="MIC338" s="35"/>
      <c r="MID338" s="35"/>
      <c r="MIE338" s="35"/>
      <c r="MIF338" s="35"/>
      <c r="MIG338" s="35"/>
      <c r="MIH338" s="35"/>
      <c r="MII338" s="35"/>
      <c r="MIJ338" s="35"/>
      <c r="MIK338" s="35"/>
      <c r="MIL338" s="35"/>
      <c r="MIM338" s="35"/>
      <c r="MIN338" s="35"/>
      <c r="MIO338" s="35"/>
      <c r="MIP338" s="35"/>
      <c r="MIQ338" s="35"/>
      <c r="MIR338" s="35"/>
      <c r="MIS338" s="35"/>
      <c r="MIT338" s="35"/>
      <c r="MIU338" s="35"/>
      <c r="MIV338" s="35"/>
      <c r="MIW338" s="35"/>
      <c r="MIX338" s="35"/>
      <c r="MIY338" s="35"/>
      <c r="MIZ338" s="35"/>
      <c r="MJA338" s="35"/>
      <c r="MJB338" s="35"/>
      <c r="MJC338" s="35"/>
      <c r="MJD338" s="35"/>
      <c r="MJE338" s="35"/>
      <c r="MJF338" s="35"/>
      <c r="MJG338" s="35"/>
      <c r="MJH338" s="35"/>
      <c r="MJI338" s="35"/>
      <c r="MJJ338" s="35"/>
      <c r="MJK338" s="35"/>
      <c r="MJL338" s="35"/>
      <c r="MJM338" s="35"/>
      <c r="MJN338" s="35"/>
      <c r="MJO338" s="35"/>
      <c r="MJP338" s="35"/>
      <c r="MJQ338" s="35"/>
      <c r="MJR338" s="35"/>
      <c r="MJS338" s="35"/>
      <c r="MJT338" s="35"/>
      <c r="MJU338" s="35"/>
      <c r="MJV338" s="35"/>
      <c r="MJW338" s="35"/>
      <c r="MJX338" s="35"/>
      <c r="MJY338" s="35"/>
      <c r="MJZ338" s="35"/>
      <c r="MKA338" s="35"/>
      <c r="MKB338" s="35"/>
      <c r="MKC338" s="35"/>
      <c r="MKD338" s="35"/>
      <c r="MKE338" s="35"/>
      <c r="MKF338" s="35"/>
      <c r="MKG338" s="35"/>
      <c r="MKH338" s="35"/>
      <c r="MKI338" s="35"/>
      <c r="MKJ338" s="35"/>
      <c r="MKK338" s="35"/>
      <c r="MKL338" s="35"/>
      <c r="MKM338" s="35"/>
      <c r="MKN338" s="35"/>
      <c r="MKO338" s="35"/>
      <c r="MKP338" s="35"/>
      <c r="MKQ338" s="35"/>
      <c r="MKR338" s="35"/>
      <c r="MKS338" s="35"/>
      <c r="MKT338" s="35"/>
      <c r="MKU338" s="35"/>
      <c r="MKV338" s="35"/>
      <c r="MKW338" s="35"/>
      <c r="MKX338" s="35"/>
      <c r="MKY338" s="35"/>
      <c r="MKZ338" s="35"/>
      <c r="MLA338" s="35"/>
      <c r="MLB338" s="35"/>
      <c r="MLC338" s="35"/>
      <c r="MLD338" s="35"/>
      <c r="MLE338" s="35"/>
      <c r="MLF338" s="35"/>
      <c r="MLG338" s="35"/>
      <c r="MLH338" s="35"/>
      <c r="MLI338" s="35"/>
      <c r="MLJ338" s="35"/>
      <c r="MLK338" s="35"/>
      <c r="MLL338" s="35"/>
      <c r="MLM338" s="35"/>
      <c r="MLN338" s="35"/>
      <c r="MLO338" s="35"/>
      <c r="MLP338" s="35"/>
      <c r="MLQ338" s="35"/>
      <c r="MLR338" s="35"/>
      <c r="MLS338" s="35"/>
      <c r="MLT338" s="35"/>
      <c r="MLU338" s="35"/>
      <c r="MLV338" s="35"/>
      <c r="MLW338" s="35"/>
      <c r="MLX338" s="35"/>
      <c r="MLY338" s="35"/>
      <c r="MLZ338" s="35"/>
      <c r="MMA338" s="35"/>
      <c r="MMB338" s="35"/>
      <c r="MMC338" s="35"/>
      <c r="MMD338" s="35"/>
      <c r="MME338" s="35"/>
      <c r="MMF338" s="35"/>
      <c r="MMG338" s="35"/>
      <c r="MMH338" s="35"/>
      <c r="MMI338" s="35"/>
      <c r="MMJ338" s="35"/>
      <c r="MMK338" s="35"/>
      <c r="MML338" s="35"/>
      <c r="MMM338" s="35"/>
      <c r="MMN338" s="35"/>
      <c r="MMO338" s="35"/>
      <c r="MMP338" s="35"/>
      <c r="MMQ338" s="35"/>
      <c r="MMR338" s="35"/>
      <c r="MMS338" s="35"/>
      <c r="MMT338" s="35"/>
      <c r="MMU338" s="35"/>
      <c r="MMV338" s="35"/>
      <c r="MMW338" s="35"/>
      <c r="MMX338" s="35"/>
      <c r="MMY338" s="35"/>
      <c r="MMZ338" s="35"/>
      <c r="MNA338" s="35"/>
      <c r="MNB338" s="35"/>
      <c r="MNC338" s="35"/>
      <c r="MND338" s="35"/>
      <c r="MNE338" s="35"/>
      <c r="MNF338" s="35"/>
      <c r="MNG338" s="35"/>
      <c r="MNH338" s="35"/>
      <c r="MNI338" s="35"/>
      <c r="MNJ338" s="35"/>
      <c r="MNK338" s="35"/>
      <c r="MNL338" s="35"/>
      <c r="MNM338" s="35"/>
      <c r="MNN338" s="35"/>
      <c r="MNO338" s="35"/>
      <c r="MNP338" s="35"/>
      <c r="MNQ338" s="35"/>
      <c r="MNR338" s="35"/>
      <c r="MNS338" s="35"/>
      <c r="MNT338" s="35"/>
      <c r="MNU338" s="35"/>
      <c r="MNV338" s="35"/>
      <c r="MNW338" s="35"/>
      <c r="MNX338" s="35"/>
      <c r="MNY338" s="35"/>
      <c r="MNZ338" s="35"/>
      <c r="MOA338" s="35"/>
      <c r="MOB338" s="35"/>
      <c r="MOC338" s="35"/>
      <c r="MOD338" s="35"/>
      <c r="MOE338" s="35"/>
      <c r="MOF338" s="35"/>
      <c r="MOG338" s="35"/>
      <c r="MOH338" s="35"/>
      <c r="MOI338" s="35"/>
      <c r="MOJ338" s="35"/>
      <c r="MOK338" s="35"/>
      <c r="MOL338" s="35"/>
      <c r="MOM338" s="35"/>
      <c r="MON338" s="35"/>
      <c r="MOO338" s="35"/>
      <c r="MOP338" s="35"/>
      <c r="MOQ338" s="35"/>
      <c r="MOR338" s="35"/>
      <c r="MOS338" s="35"/>
      <c r="MOT338" s="35"/>
      <c r="MOU338" s="35"/>
      <c r="MOV338" s="35"/>
      <c r="MOW338" s="35"/>
      <c r="MOX338" s="35"/>
      <c r="MOY338" s="35"/>
      <c r="MOZ338" s="35"/>
      <c r="MPA338" s="35"/>
      <c r="MPB338" s="35"/>
      <c r="MPC338" s="35"/>
      <c r="MPD338" s="35"/>
      <c r="MPE338" s="35"/>
      <c r="MPF338" s="35"/>
      <c r="MPG338" s="35"/>
      <c r="MPH338" s="35"/>
      <c r="MPI338" s="35"/>
      <c r="MPJ338" s="35"/>
      <c r="MPK338" s="35"/>
      <c r="MPL338" s="35"/>
      <c r="MPM338" s="35"/>
      <c r="MPN338" s="35"/>
      <c r="MPO338" s="35"/>
      <c r="MPP338" s="35"/>
      <c r="MPQ338" s="35"/>
      <c r="MPR338" s="35"/>
      <c r="MPS338" s="35"/>
      <c r="MPT338" s="35"/>
      <c r="MPU338" s="35"/>
      <c r="MPV338" s="35"/>
      <c r="MPW338" s="35"/>
      <c r="MPX338" s="35"/>
      <c r="MPY338" s="35"/>
      <c r="MPZ338" s="35"/>
      <c r="MQA338" s="35"/>
      <c r="MQB338" s="35"/>
      <c r="MQC338" s="35"/>
      <c r="MQD338" s="35"/>
      <c r="MQE338" s="35"/>
      <c r="MQF338" s="35"/>
      <c r="MQG338" s="35"/>
      <c r="MQH338" s="35"/>
      <c r="MQI338" s="35"/>
      <c r="MQJ338" s="35"/>
      <c r="MQK338" s="35"/>
      <c r="MQL338" s="35"/>
      <c r="MQM338" s="35"/>
      <c r="MQN338" s="35"/>
      <c r="MQO338" s="35"/>
      <c r="MQP338" s="35"/>
      <c r="MQQ338" s="35"/>
      <c r="MQR338" s="35"/>
      <c r="MQS338" s="35"/>
      <c r="MQT338" s="35"/>
      <c r="MQU338" s="35"/>
      <c r="MQV338" s="35"/>
      <c r="MQW338" s="35"/>
      <c r="MQX338" s="35"/>
      <c r="MQY338" s="35"/>
      <c r="MQZ338" s="35"/>
      <c r="MRA338" s="35"/>
      <c r="MRB338" s="35"/>
      <c r="MRC338" s="35"/>
      <c r="MRD338" s="35"/>
      <c r="MRE338" s="35"/>
      <c r="MRF338" s="35"/>
      <c r="MRG338" s="35"/>
      <c r="MRH338" s="35"/>
      <c r="MRI338" s="35"/>
      <c r="MRJ338" s="35"/>
      <c r="MRK338" s="35"/>
      <c r="MRL338" s="35"/>
      <c r="MRM338" s="35"/>
      <c r="MRN338" s="35"/>
      <c r="MRO338" s="35"/>
      <c r="MRP338" s="35"/>
      <c r="MRQ338" s="35"/>
      <c r="MRR338" s="35"/>
      <c r="MRS338" s="35"/>
      <c r="MRT338" s="35"/>
      <c r="MRU338" s="35"/>
      <c r="MRV338" s="35"/>
      <c r="MRW338" s="35"/>
      <c r="MRX338" s="35"/>
      <c r="MRY338" s="35"/>
      <c r="MRZ338" s="35"/>
      <c r="MSA338" s="35"/>
      <c r="MSB338" s="35"/>
      <c r="MSC338" s="35"/>
      <c r="MSD338" s="35"/>
      <c r="MSE338" s="35"/>
      <c r="MSF338" s="35"/>
      <c r="MSG338" s="35"/>
      <c r="MSH338" s="35"/>
      <c r="MSI338" s="35"/>
      <c r="MSJ338" s="35"/>
      <c r="MSK338" s="35"/>
      <c r="MSL338" s="35"/>
      <c r="MSM338" s="35"/>
      <c r="MSN338" s="35"/>
      <c r="MSO338" s="35"/>
      <c r="MSP338" s="35"/>
      <c r="MSQ338" s="35"/>
      <c r="MSR338" s="35"/>
      <c r="MSS338" s="35"/>
      <c r="MST338" s="35"/>
      <c r="MSU338" s="35"/>
      <c r="MSV338" s="35"/>
      <c r="MSW338" s="35"/>
      <c r="MSX338" s="35"/>
      <c r="MSY338" s="35"/>
      <c r="MSZ338" s="35"/>
      <c r="MTA338" s="35"/>
      <c r="MTB338" s="35"/>
      <c r="MTC338" s="35"/>
      <c r="MTD338" s="35"/>
      <c r="MTE338" s="35"/>
      <c r="MTF338" s="35"/>
      <c r="MTG338" s="35"/>
      <c r="MTH338" s="35"/>
      <c r="MTI338" s="35"/>
      <c r="MTJ338" s="35"/>
      <c r="MTK338" s="35"/>
      <c r="MTL338" s="35"/>
      <c r="MTM338" s="35"/>
      <c r="MTN338" s="35"/>
      <c r="MTO338" s="35"/>
      <c r="MTP338" s="35"/>
      <c r="MTQ338" s="35"/>
      <c r="MTR338" s="35"/>
      <c r="MTS338" s="35"/>
      <c r="MTT338" s="35"/>
      <c r="MTU338" s="35"/>
      <c r="MTV338" s="35"/>
      <c r="MTW338" s="35"/>
      <c r="MTX338" s="35"/>
      <c r="MTY338" s="35"/>
      <c r="MTZ338" s="35"/>
      <c r="MUA338" s="35"/>
      <c r="MUB338" s="35"/>
      <c r="MUC338" s="35"/>
      <c r="MUD338" s="35"/>
      <c r="MUE338" s="35"/>
      <c r="MUF338" s="35"/>
      <c r="MUG338" s="35"/>
      <c r="MUH338" s="35"/>
      <c r="MUI338" s="35"/>
      <c r="MUJ338" s="35"/>
      <c r="MUK338" s="35"/>
      <c r="MUL338" s="35"/>
      <c r="MUM338" s="35"/>
      <c r="MUN338" s="35"/>
      <c r="MUO338" s="35"/>
      <c r="MUP338" s="35"/>
      <c r="MUQ338" s="35"/>
      <c r="MUR338" s="35"/>
      <c r="MUS338" s="35"/>
      <c r="MUT338" s="35"/>
      <c r="MUU338" s="35"/>
      <c r="MUV338" s="35"/>
      <c r="MUW338" s="35"/>
      <c r="MUX338" s="35"/>
      <c r="MUY338" s="35"/>
      <c r="MUZ338" s="35"/>
      <c r="MVA338" s="35"/>
      <c r="MVB338" s="35"/>
      <c r="MVC338" s="35"/>
      <c r="MVD338" s="35"/>
      <c r="MVE338" s="35"/>
      <c r="MVF338" s="35"/>
      <c r="MVG338" s="35"/>
      <c r="MVH338" s="35"/>
      <c r="MVI338" s="35"/>
      <c r="MVJ338" s="35"/>
      <c r="MVK338" s="35"/>
      <c r="MVL338" s="35"/>
      <c r="MVM338" s="35"/>
      <c r="MVN338" s="35"/>
      <c r="MVO338" s="35"/>
      <c r="MVP338" s="35"/>
      <c r="MVQ338" s="35"/>
      <c r="MVR338" s="35"/>
      <c r="MVS338" s="35"/>
      <c r="MVT338" s="35"/>
      <c r="MVU338" s="35"/>
      <c r="MVV338" s="35"/>
      <c r="MVW338" s="35"/>
      <c r="MVX338" s="35"/>
      <c r="MVY338" s="35"/>
      <c r="MVZ338" s="35"/>
      <c r="MWA338" s="35"/>
      <c r="MWB338" s="35"/>
      <c r="MWC338" s="35"/>
      <c r="MWD338" s="35"/>
      <c r="MWE338" s="35"/>
      <c r="MWF338" s="35"/>
      <c r="MWG338" s="35"/>
      <c r="MWH338" s="35"/>
      <c r="MWI338" s="35"/>
      <c r="MWJ338" s="35"/>
      <c r="MWK338" s="35"/>
      <c r="MWL338" s="35"/>
      <c r="MWM338" s="35"/>
      <c r="MWN338" s="35"/>
      <c r="MWO338" s="35"/>
      <c r="MWP338" s="35"/>
      <c r="MWQ338" s="35"/>
      <c r="MWR338" s="35"/>
      <c r="MWS338" s="35"/>
      <c r="MWT338" s="35"/>
      <c r="MWU338" s="35"/>
      <c r="MWV338" s="35"/>
      <c r="MWW338" s="35"/>
      <c r="MWX338" s="35"/>
      <c r="MWY338" s="35"/>
      <c r="MWZ338" s="35"/>
      <c r="MXA338" s="35"/>
      <c r="MXB338" s="35"/>
      <c r="MXC338" s="35"/>
      <c r="MXD338" s="35"/>
      <c r="MXE338" s="35"/>
      <c r="MXF338" s="35"/>
      <c r="MXG338" s="35"/>
      <c r="MXH338" s="35"/>
      <c r="MXI338" s="35"/>
      <c r="MXJ338" s="35"/>
      <c r="MXK338" s="35"/>
      <c r="MXL338" s="35"/>
      <c r="MXM338" s="35"/>
      <c r="MXN338" s="35"/>
      <c r="MXO338" s="35"/>
      <c r="MXP338" s="35"/>
      <c r="MXQ338" s="35"/>
      <c r="MXR338" s="35"/>
      <c r="MXS338" s="35"/>
      <c r="MXT338" s="35"/>
      <c r="MXU338" s="35"/>
      <c r="MXV338" s="35"/>
      <c r="MXW338" s="35"/>
      <c r="MXX338" s="35"/>
      <c r="MXY338" s="35"/>
      <c r="MXZ338" s="35"/>
      <c r="MYA338" s="35"/>
      <c r="MYB338" s="35"/>
      <c r="MYC338" s="35"/>
      <c r="MYD338" s="35"/>
      <c r="MYE338" s="35"/>
      <c r="MYF338" s="35"/>
      <c r="MYG338" s="35"/>
      <c r="MYH338" s="35"/>
      <c r="MYI338" s="35"/>
      <c r="MYJ338" s="35"/>
      <c r="MYK338" s="35"/>
      <c r="MYL338" s="35"/>
      <c r="MYM338" s="35"/>
      <c r="MYN338" s="35"/>
      <c r="MYO338" s="35"/>
      <c r="MYP338" s="35"/>
      <c r="MYQ338" s="35"/>
      <c r="MYR338" s="35"/>
      <c r="MYS338" s="35"/>
      <c r="MYT338" s="35"/>
      <c r="MYU338" s="35"/>
      <c r="MYV338" s="35"/>
      <c r="MYW338" s="35"/>
      <c r="MYX338" s="35"/>
      <c r="MYY338" s="35"/>
      <c r="MYZ338" s="35"/>
      <c r="MZA338" s="35"/>
      <c r="MZB338" s="35"/>
      <c r="MZC338" s="35"/>
      <c r="MZD338" s="35"/>
      <c r="MZE338" s="35"/>
      <c r="MZF338" s="35"/>
      <c r="MZG338" s="35"/>
      <c r="MZH338" s="35"/>
      <c r="MZI338" s="35"/>
      <c r="MZJ338" s="35"/>
      <c r="MZK338" s="35"/>
      <c r="MZL338" s="35"/>
      <c r="MZM338" s="35"/>
      <c r="MZN338" s="35"/>
      <c r="MZO338" s="35"/>
      <c r="MZP338" s="35"/>
      <c r="MZQ338" s="35"/>
      <c r="MZR338" s="35"/>
      <c r="MZS338" s="35"/>
      <c r="MZT338" s="35"/>
      <c r="MZU338" s="35"/>
      <c r="MZV338" s="35"/>
      <c r="MZW338" s="35"/>
      <c r="MZX338" s="35"/>
      <c r="MZY338" s="35"/>
      <c r="MZZ338" s="35"/>
      <c r="NAA338" s="35"/>
      <c r="NAB338" s="35"/>
      <c r="NAC338" s="35"/>
      <c r="NAD338" s="35"/>
      <c r="NAE338" s="35"/>
      <c r="NAF338" s="35"/>
      <c r="NAG338" s="35"/>
      <c r="NAH338" s="35"/>
      <c r="NAI338" s="35"/>
      <c r="NAJ338" s="35"/>
      <c r="NAK338" s="35"/>
      <c r="NAL338" s="35"/>
      <c r="NAM338" s="35"/>
      <c r="NAN338" s="35"/>
      <c r="NAO338" s="35"/>
      <c r="NAP338" s="35"/>
      <c r="NAQ338" s="35"/>
      <c r="NAR338" s="35"/>
      <c r="NAS338" s="35"/>
      <c r="NAT338" s="35"/>
      <c r="NAU338" s="35"/>
      <c r="NAV338" s="35"/>
      <c r="NAW338" s="35"/>
      <c r="NAX338" s="35"/>
      <c r="NAY338" s="35"/>
      <c r="NAZ338" s="35"/>
      <c r="NBA338" s="35"/>
      <c r="NBB338" s="35"/>
      <c r="NBC338" s="35"/>
      <c r="NBD338" s="35"/>
      <c r="NBE338" s="35"/>
      <c r="NBF338" s="35"/>
      <c r="NBG338" s="35"/>
      <c r="NBH338" s="35"/>
      <c r="NBI338" s="35"/>
      <c r="NBJ338" s="35"/>
      <c r="NBK338" s="35"/>
      <c r="NBL338" s="35"/>
      <c r="NBM338" s="35"/>
      <c r="NBN338" s="35"/>
      <c r="NBO338" s="35"/>
      <c r="NBP338" s="35"/>
      <c r="NBQ338" s="35"/>
      <c r="NBR338" s="35"/>
      <c r="NBS338" s="35"/>
      <c r="NBT338" s="35"/>
      <c r="NBU338" s="35"/>
      <c r="NBV338" s="35"/>
      <c r="NBW338" s="35"/>
      <c r="NBX338" s="35"/>
      <c r="NBY338" s="35"/>
      <c r="NBZ338" s="35"/>
      <c r="NCA338" s="35"/>
      <c r="NCB338" s="35"/>
      <c r="NCC338" s="35"/>
      <c r="NCD338" s="35"/>
      <c r="NCE338" s="35"/>
      <c r="NCF338" s="35"/>
      <c r="NCG338" s="35"/>
      <c r="NCH338" s="35"/>
      <c r="NCI338" s="35"/>
      <c r="NCJ338" s="35"/>
      <c r="NCK338" s="35"/>
      <c r="NCL338" s="35"/>
      <c r="NCM338" s="35"/>
      <c r="NCN338" s="35"/>
      <c r="NCO338" s="35"/>
      <c r="NCP338" s="35"/>
      <c r="NCQ338" s="35"/>
      <c r="NCR338" s="35"/>
      <c r="NCS338" s="35"/>
      <c r="NCT338" s="35"/>
      <c r="NCU338" s="35"/>
      <c r="NCV338" s="35"/>
      <c r="NCW338" s="35"/>
      <c r="NCX338" s="35"/>
      <c r="NCY338" s="35"/>
      <c r="NCZ338" s="35"/>
      <c r="NDA338" s="35"/>
      <c r="NDB338" s="35"/>
      <c r="NDC338" s="35"/>
      <c r="NDD338" s="35"/>
      <c r="NDE338" s="35"/>
      <c r="NDF338" s="35"/>
      <c r="NDG338" s="35"/>
      <c r="NDH338" s="35"/>
      <c r="NDI338" s="35"/>
      <c r="NDJ338" s="35"/>
      <c r="NDK338" s="35"/>
      <c r="NDL338" s="35"/>
      <c r="NDM338" s="35"/>
      <c r="NDN338" s="35"/>
      <c r="NDO338" s="35"/>
      <c r="NDP338" s="35"/>
      <c r="NDQ338" s="35"/>
      <c r="NDR338" s="35"/>
      <c r="NDS338" s="35"/>
      <c r="NDT338" s="35"/>
      <c r="NDU338" s="35"/>
      <c r="NDV338" s="35"/>
      <c r="NDW338" s="35"/>
      <c r="NDX338" s="35"/>
      <c r="NDY338" s="35"/>
      <c r="NDZ338" s="35"/>
      <c r="NEA338" s="35"/>
      <c r="NEB338" s="35"/>
      <c r="NEC338" s="35"/>
      <c r="NED338" s="35"/>
      <c r="NEE338" s="35"/>
      <c r="NEF338" s="35"/>
      <c r="NEG338" s="35"/>
      <c r="NEH338" s="35"/>
      <c r="NEI338" s="35"/>
      <c r="NEJ338" s="35"/>
      <c r="NEK338" s="35"/>
      <c r="NEL338" s="35"/>
      <c r="NEM338" s="35"/>
      <c r="NEN338" s="35"/>
      <c r="NEO338" s="35"/>
      <c r="NEP338" s="35"/>
      <c r="NEQ338" s="35"/>
      <c r="NER338" s="35"/>
      <c r="NES338" s="35"/>
      <c r="NET338" s="35"/>
      <c r="NEU338" s="35"/>
      <c r="NEV338" s="35"/>
      <c r="NEW338" s="35"/>
      <c r="NEX338" s="35"/>
      <c r="NEY338" s="35"/>
      <c r="NEZ338" s="35"/>
      <c r="NFA338" s="35"/>
      <c r="NFB338" s="35"/>
      <c r="NFC338" s="35"/>
      <c r="NFD338" s="35"/>
      <c r="NFE338" s="35"/>
      <c r="NFF338" s="35"/>
      <c r="NFG338" s="35"/>
      <c r="NFH338" s="35"/>
      <c r="NFI338" s="35"/>
      <c r="NFJ338" s="35"/>
      <c r="NFK338" s="35"/>
      <c r="NFL338" s="35"/>
      <c r="NFM338" s="35"/>
      <c r="NFN338" s="35"/>
      <c r="NFO338" s="35"/>
      <c r="NFP338" s="35"/>
      <c r="NFQ338" s="35"/>
      <c r="NFR338" s="35"/>
      <c r="NFS338" s="35"/>
      <c r="NFT338" s="35"/>
      <c r="NFU338" s="35"/>
      <c r="NFV338" s="35"/>
      <c r="NFW338" s="35"/>
      <c r="NFX338" s="35"/>
      <c r="NFY338" s="35"/>
      <c r="NFZ338" s="35"/>
      <c r="NGA338" s="35"/>
      <c r="NGB338" s="35"/>
      <c r="NGC338" s="35"/>
      <c r="NGD338" s="35"/>
      <c r="NGE338" s="35"/>
      <c r="NGF338" s="35"/>
      <c r="NGG338" s="35"/>
      <c r="NGH338" s="35"/>
      <c r="NGI338" s="35"/>
      <c r="NGJ338" s="35"/>
      <c r="NGK338" s="35"/>
      <c r="NGL338" s="35"/>
      <c r="NGM338" s="35"/>
      <c r="NGN338" s="35"/>
      <c r="NGO338" s="35"/>
      <c r="NGP338" s="35"/>
      <c r="NGQ338" s="35"/>
      <c r="NGR338" s="35"/>
      <c r="NGS338" s="35"/>
      <c r="NGT338" s="35"/>
      <c r="NGU338" s="35"/>
      <c r="NGV338" s="35"/>
      <c r="NGW338" s="35"/>
      <c r="NGX338" s="35"/>
      <c r="NGY338" s="35"/>
      <c r="NGZ338" s="35"/>
      <c r="NHA338" s="35"/>
      <c r="NHB338" s="35"/>
      <c r="NHC338" s="35"/>
      <c r="NHD338" s="35"/>
      <c r="NHE338" s="35"/>
      <c r="NHF338" s="35"/>
      <c r="NHG338" s="35"/>
      <c r="NHH338" s="35"/>
      <c r="NHI338" s="35"/>
      <c r="NHJ338" s="35"/>
      <c r="NHK338" s="35"/>
      <c r="NHL338" s="35"/>
      <c r="NHM338" s="35"/>
      <c r="NHN338" s="35"/>
      <c r="NHO338" s="35"/>
      <c r="NHP338" s="35"/>
      <c r="NHQ338" s="35"/>
      <c r="NHR338" s="35"/>
      <c r="NHS338" s="35"/>
      <c r="NHT338" s="35"/>
      <c r="NHU338" s="35"/>
      <c r="NHV338" s="35"/>
      <c r="NHW338" s="35"/>
      <c r="NHX338" s="35"/>
      <c r="NHY338" s="35"/>
      <c r="NHZ338" s="35"/>
      <c r="NIA338" s="35"/>
      <c r="NIB338" s="35"/>
      <c r="NIC338" s="35"/>
      <c r="NID338" s="35"/>
      <c r="NIE338" s="35"/>
      <c r="NIF338" s="35"/>
      <c r="NIG338" s="35"/>
      <c r="NIH338" s="35"/>
      <c r="NII338" s="35"/>
      <c r="NIJ338" s="35"/>
      <c r="NIK338" s="35"/>
      <c r="NIL338" s="35"/>
      <c r="NIM338" s="35"/>
      <c r="NIN338" s="35"/>
      <c r="NIO338" s="35"/>
      <c r="NIP338" s="35"/>
      <c r="NIQ338" s="35"/>
      <c r="NIR338" s="35"/>
      <c r="NIS338" s="35"/>
      <c r="NIT338" s="35"/>
      <c r="NIU338" s="35"/>
      <c r="NIV338" s="35"/>
      <c r="NIW338" s="35"/>
      <c r="NIX338" s="35"/>
      <c r="NIY338" s="35"/>
      <c r="NIZ338" s="35"/>
      <c r="NJA338" s="35"/>
      <c r="NJB338" s="35"/>
      <c r="NJC338" s="35"/>
      <c r="NJD338" s="35"/>
      <c r="NJE338" s="35"/>
      <c r="NJF338" s="35"/>
      <c r="NJG338" s="35"/>
      <c r="NJH338" s="35"/>
      <c r="NJI338" s="35"/>
      <c r="NJJ338" s="35"/>
      <c r="NJK338" s="35"/>
      <c r="NJL338" s="35"/>
      <c r="NJM338" s="35"/>
      <c r="NJN338" s="35"/>
      <c r="NJO338" s="35"/>
      <c r="NJP338" s="35"/>
      <c r="NJQ338" s="35"/>
      <c r="NJR338" s="35"/>
      <c r="NJS338" s="35"/>
      <c r="NJT338" s="35"/>
      <c r="NJU338" s="35"/>
      <c r="NJV338" s="35"/>
      <c r="NJW338" s="35"/>
      <c r="NJX338" s="35"/>
      <c r="NJY338" s="35"/>
      <c r="NJZ338" s="35"/>
      <c r="NKA338" s="35"/>
      <c r="NKB338" s="35"/>
      <c r="NKC338" s="35"/>
      <c r="NKD338" s="35"/>
      <c r="NKE338" s="35"/>
      <c r="NKF338" s="35"/>
      <c r="NKG338" s="35"/>
      <c r="NKH338" s="35"/>
      <c r="NKI338" s="35"/>
      <c r="NKJ338" s="35"/>
      <c r="NKK338" s="35"/>
      <c r="NKL338" s="35"/>
      <c r="NKM338" s="35"/>
      <c r="NKN338" s="35"/>
      <c r="NKO338" s="35"/>
      <c r="NKP338" s="35"/>
      <c r="NKQ338" s="35"/>
      <c r="NKR338" s="35"/>
      <c r="NKS338" s="35"/>
      <c r="NKT338" s="35"/>
      <c r="NKU338" s="35"/>
      <c r="NKV338" s="35"/>
      <c r="NKW338" s="35"/>
      <c r="NKX338" s="35"/>
      <c r="NKY338" s="35"/>
      <c r="NKZ338" s="35"/>
      <c r="NLA338" s="35"/>
      <c r="NLB338" s="35"/>
      <c r="NLC338" s="35"/>
      <c r="NLD338" s="35"/>
      <c r="NLE338" s="35"/>
      <c r="NLF338" s="35"/>
      <c r="NLG338" s="35"/>
      <c r="NLH338" s="35"/>
      <c r="NLI338" s="35"/>
      <c r="NLJ338" s="35"/>
      <c r="NLK338" s="35"/>
      <c r="NLL338" s="35"/>
      <c r="NLM338" s="35"/>
      <c r="NLN338" s="35"/>
      <c r="NLO338" s="35"/>
      <c r="NLP338" s="35"/>
      <c r="NLQ338" s="35"/>
      <c r="NLR338" s="35"/>
      <c r="NLS338" s="35"/>
      <c r="NLT338" s="35"/>
      <c r="NLU338" s="35"/>
      <c r="NLV338" s="35"/>
      <c r="NLW338" s="35"/>
      <c r="NLX338" s="35"/>
      <c r="NLY338" s="35"/>
      <c r="NLZ338" s="35"/>
      <c r="NMA338" s="35"/>
      <c r="NMB338" s="35"/>
      <c r="NMC338" s="35"/>
      <c r="NMD338" s="35"/>
      <c r="NME338" s="35"/>
      <c r="NMF338" s="35"/>
      <c r="NMG338" s="35"/>
      <c r="NMH338" s="35"/>
      <c r="NMI338" s="35"/>
      <c r="NMJ338" s="35"/>
      <c r="NMK338" s="35"/>
      <c r="NML338" s="35"/>
      <c r="NMM338" s="35"/>
      <c r="NMN338" s="35"/>
      <c r="NMO338" s="35"/>
      <c r="NMP338" s="35"/>
      <c r="NMQ338" s="35"/>
      <c r="NMR338" s="35"/>
      <c r="NMS338" s="35"/>
      <c r="NMT338" s="35"/>
      <c r="NMU338" s="35"/>
      <c r="NMV338" s="35"/>
      <c r="NMW338" s="35"/>
      <c r="NMX338" s="35"/>
      <c r="NMY338" s="35"/>
      <c r="NMZ338" s="35"/>
      <c r="NNA338" s="35"/>
      <c r="NNB338" s="35"/>
      <c r="NNC338" s="35"/>
      <c r="NND338" s="35"/>
      <c r="NNE338" s="35"/>
      <c r="NNF338" s="35"/>
      <c r="NNG338" s="35"/>
      <c r="NNH338" s="35"/>
      <c r="NNI338" s="35"/>
      <c r="NNJ338" s="35"/>
      <c r="NNK338" s="35"/>
      <c r="NNL338" s="35"/>
      <c r="NNM338" s="35"/>
      <c r="NNN338" s="35"/>
      <c r="NNO338" s="35"/>
      <c r="NNP338" s="35"/>
      <c r="NNQ338" s="35"/>
      <c r="NNR338" s="35"/>
      <c r="NNS338" s="35"/>
      <c r="NNT338" s="35"/>
      <c r="NNU338" s="35"/>
      <c r="NNV338" s="35"/>
      <c r="NNW338" s="35"/>
      <c r="NNX338" s="35"/>
      <c r="NNY338" s="35"/>
      <c r="NNZ338" s="35"/>
      <c r="NOA338" s="35"/>
      <c r="NOB338" s="35"/>
      <c r="NOC338" s="35"/>
      <c r="NOD338" s="35"/>
      <c r="NOE338" s="35"/>
      <c r="NOF338" s="35"/>
      <c r="NOG338" s="35"/>
      <c r="NOH338" s="35"/>
      <c r="NOI338" s="35"/>
      <c r="NOJ338" s="35"/>
      <c r="NOK338" s="35"/>
      <c r="NOL338" s="35"/>
      <c r="NOM338" s="35"/>
      <c r="NON338" s="35"/>
      <c r="NOO338" s="35"/>
      <c r="NOP338" s="35"/>
      <c r="NOQ338" s="35"/>
      <c r="NOR338" s="35"/>
      <c r="NOS338" s="35"/>
      <c r="NOT338" s="35"/>
      <c r="NOU338" s="35"/>
      <c r="NOV338" s="35"/>
      <c r="NOW338" s="35"/>
      <c r="NOX338" s="35"/>
      <c r="NOY338" s="35"/>
      <c r="NOZ338" s="35"/>
      <c r="NPA338" s="35"/>
      <c r="NPB338" s="35"/>
      <c r="NPC338" s="35"/>
      <c r="NPD338" s="35"/>
      <c r="NPE338" s="35"/>
      <c r="NPF338" s="35"/>
      <c r="NPG338" s="35"/>
      <c r="NPH338" s="35"/>
      <c r="NPI338" s="35"/>
      <c r="NPJ338" s="35"/>
      <c r="NPK338" s="35"/>
      <c r="NPL338" s="35"/>
      <c r="NPM338" s="35"/>
      <c r="NPN338" s="35"/>
      <c r="NPO338" s="35"/>
      <c r="NPP338" s="35"/>
      <c r="NPQ338" s="35"/>
      <c r="NPR338" s="35"/>
      <c r="NPS338" s="35"/>
      <c r="NPT338" s="35"/>
      <c r="NPU338" s="35"/>
      <c r="NPV338" s="35"/>
      <c r="NPW338" s="35"/>
      <c r="NPX338" s="35"/>
      <c r="NPY338" s="35"/>
      <c r="NPZ338" s="35"/>
      <c r="NQA338" s="35"/>
      <c r="NQB338" s="35"/>
      <c r="NQC338" s="35"/>
      <c r="NQD338" s="35"/>
      <c r="NQE338" s="35"/>
      <c r="NQF338" s="35"/>
      <c r="NQG338" s="35"/>
      <c r="NQH338" s="35"/>
      <c r="NQI338" s="35"/>
      <c r="NQJ338" s="35"/>
      <c r="NQK338" s="35"/>
      <c r="NQL338" s="35"/>
      <c r="NQM338" s="35"/>
      <c r="NQN338" s="35"/>
      <c r="NQO338" s="35"/>
      <c r="NQP338" s="35"/>
      <c r="NQQ338" s="35"/>
      <c r="NQR338" s="35"/>
      <c r="NQS338" s="35"/>
      <c r="NQT338" s="35"/>
      <c r="NQU338" s="35"/>
      <c r="NQV338" s="35"/>
      <c r="NQW338" s="35"/>
      <c r="NQX338" s="35"/>
      <c r="NQY338" s="35"/>
      <c r="NQZ338" s="35"/>
      <c r="NRA338" s="35"/>
      <c r="NRB338" s="35"/>
      <c r="NRC338" s="35"/>
      <c r="NRD338" s="35"/>
      <c r="NRE338" s="35"/>
      <c r="NRF338" s="35"/>
      <c r="NRG338" s="35"/>
      <c r="NRH338" s="35"/>
      <c r="NRI338" s="35"/>
      <c r="NRJ338" s="35"/>
      <c r="NRK338" s="35"/>
      <c r="NRL338" s="35"/>
      <c r="NRM338" s="35"/>
      <c r="NRN338" s="35"/>
      <c r="NRO338" s="35"/>
      <c r="NRP338" s="35"/>
      <c r="NRQ338" s="35"/>
      <c r="NRR338" s="35"/>
      <c r="NRS338" s="35"/>
      <c r="NRT338" s="35"/>
      <c r="NRU338" s="35"/>
      <c r="NRV338" s="35"/>
      <c r="NRW338" s="35"/>
      <c r="NRX338" s="35"/>
      <c r="NRY338" s="35"/>
      <c r="NRZ338" s="35"/>
      <c r="NSA338" s="35"/>
      <c r="NSB338" s="35"/>
      <c r="NSC338" s="35"/>
      <c r="NSD338" s="35"/>
      <c r="NSE338" s="35"/>
      <c r="NSF338" s="35"/>
      <c r="NSG338" s="35"/>
      <c r="NSH338" s="35"/>
      <c r="NSI338" s="35"/>
      <c r="NSJ338" s="35"/>
      <c r="NSK338" s="35"/>
      <c r="NSL338" s="35"/>
      <c r="NSM338" s="35"/>
      <c r="NSN338" s="35"/>
      <c r="NSO338" s="35"/>
      <c r="NSP338" s="35"/>
      <c r="NSQ338" s="35"/>
      <c r="NSR338" s="35"/>
      <c r="NSS338" s="35"/>
      <c r="NST338" s="35"/>
      <c r="NSU338" s="35"/>
      <c r="NSV338" s="35"/>
      <c r="NSW338" s="35"/>
      <c r="NSX338" s="35"/>
      <c r="NSY338" s="35"/>
      <c r="NSZ338" s="35"/>
      <c r="NTA338" s="35"/>
      <c r="NTB338" s="35"/>
      <c r="NTC338" s="35"/>
      <c r="NTD338" s="35"/>
      <c r="NTE338" s="35"/>
      <c r="NTF338" s="35"/>
      <c r="NTG338" s="35"/>
      <c r="NTH338" s="35"/>
      <c r="NTI338" s="35"/>
      <c r="NTJ338" s="35"/>
      <c r="NTK338" s="35"/>
      <c r="NTL338" s="35"/>
      <c r="NTM338" s="35"/>
      <c r="NTN338" s="35"/>
      <c r="NTO338" s="35"/>
      <c r="NTP338" s="35"/>
      <c r="NTQ338" s="35"/>
      <c r="NTR338" s="35"/>
      <c r="NTS338" s="35"/>
      <c r="NTT338" s="35"/>
      <c r="NTU338" s="35"/>
      <c r="NTV338" s="35"/>
      <c r="NTW338" s="35"/>
      <c r="NTX338" s="35"/>
      <c r="NTY338" s="35"/>
      <c r="NTZ338" s="35"/>
      <c r="NUA338" s="35"/>
      <c r="NUB338" s="35"/>
      <c r="NUC338" s="35"/>
      <c r="NUD338" s="35"/>
      <c r="NUE338" s="35"/>
      <c r="NUF338" s="35"/>
      <c r="NUG338" s="35"/>
      <c r="NUH338" s="35"/>
      <c r="NUI338" s="35"/>
      <c r="NUJ338" s="35"/>
      <c r="NUK338" s="35"/>
      <c r="NUL338" s="35"/>
      <c r="NUM338" s="35"/>
      <c r="NUN338" s="35"/>
      <c r="NUO338" s="35"/>
      <c r="NUP338" s="35"/>
      <c r="NUQ338" s="35"/>
      <c r="NUR338" s="35"/>
      <c r="NUS338" s="35"/>
      <c r="NUT338" s="35"/>
      <c r="NUU338" s="35"/>
      <c r="NUV338" s="35"/>
      <c r="NUW338" s="35"/>
      <c r="NUX338" s="35"/>
      <c r="NUY338" s="35"/>
      <c r="NUZ338" s="35"/>
      <c r="NVA338" s="35"/>
      <c r="NVB338" s="35"/>
      <c r="NVC338" s="35"/>
      <c r="NVD338" s="35"/>
      <c r="NVE338" s="35"/>
      <c r="NVF338" s="35"/>
      <c r="NVG338" s="35"/>
      <c r="NVH338" s="35"/>
      <c r="NVI338" s="35"/>
      <c r="NVJ338" s="35"/>
      <c r="NVK338" s="35"/>
      <c r="NVL338" s="35"/>
      <c r="NVM338" s="35"/>
      <c r="NVN338" s="35"/>
      <c r="NVO338" s="35"/>
      <c r="NVP338" s="35"/>
      <c r="NVQ338" s="35"/>
      <c r="NVR338" s="35"/>
      <c r="NVS338" s="35"/>
      <c r="NVT338" s="35"/>
      <c r="NVU338" s="35"/>
      <c r="NVV338" s="35"/>
      <c r="NVW338" s="35"/>
      <c r="NVX338" s="35"/>
      <c r="NVY338" s="35"/>
      <c r="NVZ338" s="35"/>
      <c r="NWA338" s="35"/>
      <c r="NWB338" s="35"/>
      <c r="NWC338" s="35"/>
      <c r="NWD338" s="35"/>
      <c r="NWE338" s="35"/>
      <c r="NWF338" s="35"/>
      <c r="NWG338" s="35"/>
      <c r="NWH338" s="35"/>
      <c r="NWI338" s="35"/>
      <c r="NWJ338" s="35"/>
      <c r="NWK338" s="35"/>
      <c r="NWL338" s="35"/>
      <c r="NWM338" s="35"/>
      <c r="NWN338" s="35"/>
      <c r="NWO338" s="35"/>
      <c r="NWP338" s="35"/>
      <c r="NWQ338" s="35"/>
      <c r="NWR338" s="35"/>
      <c r="NWS338" s="35"/>
      <c r="NWT338" s="35"/>
      <c r="NWU338" s="35"/>
      <c r="NWV338" s="35"/>
      <c r="NWW338" s="35"/>
      <c r="NWX338" s="35"/>
      <c r="NWY338" s="35"/>
      <c r="NWZ338" s="35"/>
      <c r="NXA338" s="35"/>
      <c r="NXB338" s="35"/>
      <c r="NXC338" s="35"/>
      <c r="NXD338" s="35"/>
      <c r="NXE338" s="35"/>
      <c r="NXF338" s="35"/>
      <c r="NXG338" s="35"/>
      <c r="NXH338" s="35"/>
      <c r="NXI338" s="35"/>
      <c r="NXJ338" s="35"/>
      <c r="NXK338" s="35"/>
      <c r="NXL338" s="35"/>
      <c r="NXM338" s="35"/>
      <c r="NXN338" s="35"/>
      <c r="NXO338" s="35"/>
      <c r="NXP338" s="35"/>
      <c r="NXQ338" s="35"/>
      <c r="NXR338" s="35"/>
      <c r="NXS338" s="35"/>
      <c r="NXT338" s="35"/>
      <c r="NXU338" s="35"/>
      <c r="NXV338" s="35"/>
      <c r="NXW338" s="35"/>
      <c r="NXX338" s="35"/>
      <c r="NXY338" s="35"/>
      <c r="NXZ338" s="35"/>
      <c r="NYA338" s="35"/>
      <c r="NYB338" s="35"/>
      <c r="NYC338" s="35"/>
      <c r="NYD338" s="35"/>
      <c r="NYE338" s="35"/>
      <c r="NYF338" s="35"/>
      <c r="NYG338" s="35"/>
      <c r="NYH338" s="35"/>
      <c r="NYI338" s="35"/>
      <c r="NYJ338" s="35"/>
      <c r="NYK338" s="35"/>
      <c r="NYL338" s="35"/>
      <c r="NYM338" s="35"/>
      <c r="NYN338" s="35"/>
      <c r="NYO338" s="35"/>
      <c r="NYP338" s="35"/>
      <c r="NYQ338" s="35"/>
      <c r="NYR338" s="35"/>
      <c r="NYS338" s="35"/>
      <c r="NYT338" s="35"/>
      <c r="NYU338" s="35"/>
      <c r="NYV338" s="35"/>
      <c r="NYW338" s="35"/>
      <c r="NYX338" s="35"/>
      <c r="NYY338" s="35"/>
      <c r="NYZ338" s="35"/>
      <c r="NZA338" s="35"/>
      <c r="NZB338" s="35"/>
      <c r="NZC338" s="35"/>
      <c r="NZD338" s="35"/>
      <c r="NZE338" s="35"/>
      <c r="NZF338" s="35"/>
      <c r="NZG338" s="35"/>
      <c r="NZH338" s="35"/>
      <c r="NZI338" s="35"/>
      <c r="NZJ338" s="35"/>
      <c r="NZK338" s="35"/>
      <c r="NZL338" s="35"/>
      <c r="NZM338" s="35"/>
      <c r="NZN338" s="35"/>
      <c r="NZO338" s="35"/>
      <c r="NZP338" s="35"/>
      <c r="NZQ338" s="35"/>
      <c r="NZR338" s="35"/>
      <c r="NZS338" s="35"/>
      <c r="NZT338" s="35"/>
      <c r="NZU338" s="35"/>
      <c r="NZV338" s="35"/>
      <c r="NZW338" s="35"/>
      <c r="NZX338" s="35"/>
      <c r="NZY338" s="35"/>
      <c r="NZZ338" s="35"/>
      <c r="OAA338" s="35"/>
      <c r="OAB338" s="35"/>
      <c r="OAC338" s="35"/>
      <c r="OAD338" s="35"/>
      <c r="OAE338" s="35"/>
      <c r="OAF338" s="35"/>
      <c r="OAG338" s="35"/>
      <c r="OAH338" s="35"/>
      <c r="OAI338" s="35"/>
      <c r="OAJ338" s="35"/>
      <c r="OAK338" s="35"/>
      <c r="OAL338" s="35"/>
      <c r="OAM338" s="35"/>
      <c r="OAN338" s="35"/>
      <c r="OAO338" s="35"/>
      <c r="OAP338" s="35"/>
      <c r="OAQ338" s="35"/>
      <c r="OAR338" s="35"/>
      <c r="OAS338" s="35"/>
      <c r="OAT338" s="35"/>
      <c r="OAU338" s="35"/>
      <c r="OAV338" s="35"/>
      <c r="OAW338" s="35"/>
      <c r="OAX338" s="35"/>
      <c r="OAY338" s="35"/>
      <c r="OAZ338" s="35"/>
      <c r="OBA338" s="35"/>
      <c r="OBB338" s="35"/>
      <c r="OBC338" s="35"/>
      <c r="OBD338" s="35"/>
      <c r="OBE338" s="35"/>
      <c r="OBF338" s="35"/>
      <c r="OBG338" s="35"/>
      <c r="OBH338" s="35"/>
      <c r="OBI338" s="35"/>
      <c r="OBJ338" s="35"/>
      <c r="OBK338" s="35"/>
      <c r="OBL338" s="35"/>
      <c r="OBM338" s="35"/>
      <c r="OBN338" s="35"/>
      <c r="OBO338" s="35"/>
      <c r="OBP338" s="35"/>
      <c r="OBQ338" s="35"/>
      <c r="OBR338" s="35"/>
      <c r="OBS338" s="35"/>
      <c r="OBT338" s="35"/>
      <c r="OBU338" s="35"/>
      <c r="OBV338" s="35"/>
      <c r="OBW338" s="35"/>
      <c r="OBX338" s="35"/>
      <c r="OBY338" s="35"/>
      <c r="OBZ338" s="35"/>
      <c r="OCA338" s="35"/>
      <c r="OCB338" s="35"/>
      <c r="OCC338" s="35"/>
      <c r="OCD338" s="35"/>
      <c r="OCE338" s="35"/>
      <c r="OCF338" s="35"/>
      <c r="OCG338" s="35"/>
      <c r="OCH338" s="35"/>
      <c r="OCI338" s="35"/>
      <c r="OCJ338" s="35"/>
      <c r="OCK338" s="35"/>
      <c r="OCL338" s="35"/>
      <c r="OCM338" s="35"/>
      <c r="OCN338" s="35"/>
      <c r="OCO338" s="35"/>
      <c r="OCP338" s="35"/>
      <c r="OCQ338" s="35"/>
      <c r="OCR338" s="35"/>
      <c r="OCS338" s="35"/>
      <c r="OCT338" s="35"/>
      <c r="OCU338" s="35"/>
      <c r="OCV338" s="35"/>
      <c r="OCW338" s="35"/>
      <c r="OCX338" s="35"/>
      <c r="OCY338" s="35"/>
      <c r="OCZ338" s="35"/>
      <c r="ODA338" s="35"/>
      <c r="ODB338" s="35"/>
      <c r="ODC338" s="35"/>
      <c r="ODD338" s="35"/>
      <c r="ODE338" s="35"/>
      <c r="ODF338" s="35"/>
      <c r="ODG338" s="35"/>
      <c r="ODH338" s="35"/>
      <c r="ODI338" s="35"/>
      <c r="ODJ338" s="35"/>
      <c r="ODK338" s="35"/>
      <c r="ODL338" s="35"/>
      <c r="ODM338" s="35"/>
      <c r="ODN338" s="35"/>
      <c r="ODO338" s="35"/>
      <c r="ODP338" s="35"/>
      <c r="ODQ338" s="35"/>
      <c r="ODR338" s="35"/>
      <c r="ODS338" s="35"/>
      <c r="ODT338" s="35"/>
      <c r="ODU338" s="35"/>
      <c r="ODV338" s="35"/>
      <c r="ODW338" s="35"/>
      <c r="ODX338" s="35"/>
      <c r="ODY338" s="35"/>
      <c r="ODZ338" s="35"/>
      <c r="OEA338" s="35"/>
      <c r="OEB338" s="35"/>
      <c r="OEC338" s="35"/>
      <c r="OED338" s="35"/>
      <c r="OEE338" s="35"/>
      <c r="OEF338" s="35"/>
      <c r="OEG338" s="35"/>
      <c r="OEH338" s="35"/>
      <c r="OEI338" s="35"/>
      <c r="OEJ338" s="35"/>
      <c r="OEK338" s="35"/>
      <c r="OEL338" s="35"/>
      <c r="OEM338" s="35"/>
      <c r="OEN338" s="35"/>
      <c r="OEO338" s="35"/>
      <c r="OEP338" s="35"/>
      <c r="OEQ338" s="35"/>
      <c r="OER338" s="35"/>
      <c r="OES338" s="35"/>
      <c r="OET338" s="35"/>
      <c r="OEU338" s="35"/>
      <c r="OEV338" s="35"/>
      <c r="OEW338" s="35"/>
      <c r="OEX338" s="35"/>
      <c r="OEY338" s="35"/>
      <c r="OEZ338" s="35"/>
      <c r="OFA338" s="35"/>
      <c r="OFB338" s="35"/>
      <c r="OFC338" s="35"/>
      <c r="OFD338" s="35"/>
      <c r="OFE338" s="35"/>
      <c r="OFF338" s="35"/>
      <c r="OFG338" s="35"/>
      <c r="OFH338" s="35"/>
      <c r="OFI338" s="35"/>
      <c r="OFJ338" s="35"/>
      <c r="OFK338" s="35"/>
      <c r="OFL338" s="35"/>
      <c r="OFM338" s="35"/>
      <c r="OFN338" s="35"/>
      <c r="OFO338" s="35"/>
      <c r="OFP338" s="35"/>
      <c r="OFQ338" s="35"/>
      <c r="OFR338" s="35"/>
      <c r="OFS338" s="35"/>
      <c r="OFT338" s="35"/>
      <c r="OFU338" s="35"/>
      <c r="OFV338" s="35"/>
      <c r="OFW338" s="35"/>
      <c r="OFX338" s="35"/>
      <c r="OFY338" s="35"/>
      <c r="OFZ338" s="35"/>
      <c r="OGA338" s="35"/>
      <c r="OGB338" s="35"/>
      <c r="OGC338" s="35"/>
      <c r="OGD338" s="35"/>
      <c r="OGE338" s="35"/>
      <c r="OGF338" s="35"/>
      <c r="OGG338" s="35"/>
      <c r="OGH338" s="35"/>
      <c r="OGI338" s="35"/>
      <c r="OGJ338" s="35"/>
      <c r="OGK338" s="35"/>
      <c r="OGL338" s="35"/>
      <c r="OGM338" s="35"/>
      <c r="OGN338" s="35"/>
      <c r="OGO338" s="35"/>
      <c r="OGP338" s="35"/>
      <c r="OGQ338" s="35"/>
      <c r="OGR338" s="35"/>
      <c r="OGS338" s="35"/>
      <c r="OGT338" s="35"/>
      <c r="OGU338" s="35"/>
      <c r="OGV338" s="35"/>
      <c r="OGW338" s="35"/>
      <c r="OGX338" s="35"/>
      <c r="OGY338" s="35"/>
      <c r="OGZ338" s="35"/>
      <c r="OHA338" s="35"/>
      <c r="OHB338" s="35"/>
      <c r="OHC338" s="35"/>
      <c r="OHD338" s="35"/>
      <c r="OHE338" s="35"/>
      <c r="OHF338" s="35"/>
      <c r="OHG338" s="35"/>
      <c r="OHH338" s="35"/>
      <c r="OHI338" s="35"/>
      <c r="OHJ338" s="35"/>
      <c r="OHK338" s="35"/>
      <c r="OHL338" s="35"/>
      <c r="OHM338" s="35"/>
      <c r="OHN338" s="35"/>
      <c r="OHO338" s="35"/>
      <c r="OHP338" s="35"/>
      <c r="OHQ338" s="35"/>
      <c r="OHR338" s="35"/>
      <c r="OHS338" s="35"/>
      <c r="OHT338" s="35"/>
      <c r="OHU338" s="35"/>
      <c r="OHV338" s="35"/>
      <c r="OHW338" s="35"/>
      <c r="OHX338" s="35"/>
      <c r="OHY338" s="35"/>
      <c r="OHZ338" s="35"/>
      <c r="OIA338" s="35"/>
      <c r="OIB338" s="35"/>
      <c r="OIC338" s="35"/>
      <c r="OID338" s="35"/>
      <c r="OIE338" s="35"/>
      <c r="OIF338" s="35"/>
      <c r="OIG338" s="35"/>
      <c r="OIH338" s="35"/>
      <c r="OII338" s="35"/>
      <c r="OIJ338" s="35"/>
      <c r="OIK338" s="35"/>
      <c r="OIL338" s="35"/>
      <c r="OIM338" s="35"/>
      <c r="OIN338" s="35"/>
      <c r="OIO338" s="35"/>
      <c r="OIP338" s="35"/>
      <c r="OIQ338" s="35"/>
      <c r="OIR338" s="35"/>
      <c r="OIS338" s="35"/>
      <c r="OIT338" s="35"/>
      <c r="OIU338" s="35"/>
      <c r="OIV338" s="35"/>
      <c r="OIW338" s="35"/>
      <c r="OIX338" s="35"/>
      <c r="OIY338" s="35"/>
      <c r="OIZ338" s="35"/>
      <c r="OJA338" s="35"/>
      <c r="OJB338" s="35"/>
      <c r="OJC338" s="35"/>
      <c r="OJD338" s="35"/>
      <c r="OJE338" s="35"/>
      <c r="OJF338" s="35"/>
      <c r="OJG338" s="35"/>
      <c r="OJH338" s="35"/>
      <c r="OJI338" s="35"/>
      <c r="OJJ338" s="35"/>
      <c r="OJK338" s="35"/>
      <c r="OJL338" s="35"/>
      <c r="OJM338" s="35"/>
      <c r="OJN338" s="35"/>
      <c r="OJO338" s="35"/>
      <c r="OJP338" s="35"/>
      <c r="OJQ338" s="35"/>
      <c r="OJR338" s="35"/>
      <c r="OJS338" s="35"/>
      <c r="OJT338" s="35"/>
      <c r="OJU338" s="35"/>
      <c r="OJV338" s="35"/>
      <c r="OJW338" s="35"/>
      <c r="OJX338" s="35"/>
      <c r="OJY338" s="35"/>
      <c r="OJZ338" s="35"/>
      <c r="OKA338" s="35"/>
      <c r="OKB338" s="35"/>
      <c r="OKC338" s="35"/>
      <c r="OKD338" s="35"/>
      <c r="OKE338" s="35"/>
      <c r="OKF338" s="35"/>
      <c r="OKG338" s="35"/>
      <c r="OKH338" s="35"/>
      <c r="OKI338" s="35"/>
      <c r="OKJ338" s="35"/>
      <c r="OKK338" s="35"/>
      <c r="OKL338" s="35"/>
      <c r="OKM338" s="35"/>
      <c r="OKN338" s="35"/>
      <c r="OKO338" s="35"/>
      <c r="OKP338" s="35"/>
      <c r="OKQ338" s="35"/>
      <c r="OKR338" s="35"/>
      <c r="OKS338" s="35"/>
      <c r="OKT338" s="35"/>
      <c r="OKU338" s="35"/>
      <c r="OKV338" s="35"/>
      <c r="OKW338" s="35"/>
      <c r="OKX338" s="35"/>
      <c r="OKY338" s="35"/>
      <c r="OKZ338" s="35"/>
      <c r="OLA338" s="35"/>
      <c r="OLB338" s="35"/>
      <c r="OLC338" s="35"/>
      <c r="OLD338" s="35"/>
      <c r="OLE338" s="35"/>
      <c r="OLF338" s="35"/>
      <c r="OLG338" s="35"/>
      <c r="OLH338" s="35"/>
      <c r="OLI338" s="35"/>
      <c r="OLJ338" s="35"/>
      <c r="OLK338" s="35"/>
      <c r="OLL338" s="35"/>
      <c r="OLM338" s="35"/>
      <c r="OLN338" s="35"/>
      <c r="OLO338" s="35"/>
      <c r="OLP338" s="35"/>
      <c r="OLQ338" s="35"/>
      <c r="OLR338" s="35"/>
      <c r="OLS338" s="35"/>
      <c r="OLT338" s="35"/>
      <c r="OLU338" s="35"/>
      <c r="OLV338" s="35"/>
      <c r="OLW338" s="35"/>
      <c r="OLX338" s="35"/>
      <c r="OLY338" s="35"/>
      <c r="OLZ338" s="35"/>
      <c r="OMA338" s="35"/>
      <c r="OMB338" s="35"/>
      <c r="OMC338" s="35"/>
      <c r="OMD338" s="35"/>
      <c r="OME338" s="35"/>
      <c r="OMF338" s="35"/>
      <c r="OMG338" s="35"/>
      <c r="OMH338" s="35"/>
      <c r="OMI338" s="35"/>
      <c r="OMJ338" s="35"/>
      <c r="OMK338" s="35"/>
      <c r="OML338" s="35"/>
      <c r="OMM338" s="35"/>
      <c r="OMN338" s="35"/>
      <c r="OMO338" s="35"/>
      <c r="OMP338" s="35"/>
      <c r="OMQ338" s="35"/>
      <c r="OMR338" s="35"/>
      <c r="OMS338" s="35"/>
      <c r="OMT338" s="35"/>
      <c r="OMU338" s="35"/>
      <c r="OMV338" s="35"/>
      <c r="OMW338" s="35"/>
      <c r="OMX338" s="35"/>
      <c r="OMY338" s="35"/>
      <c r="OMZ338" s="35"/>
      <c r="ONA338" s="35"/>
      <c r="ONB338" s="35"/>
      <c r="ONC338" s="35"/>
      <c r="OND338" s="35"/>
      <c r="ONE338" s="35"/>
      <c r="ONF338" s="35"/>
      <c r="ONG338" s="35"/>
      <c r="ONH338" s="35"/>
      <c r="ONI338" s="35"/>
      <c r="ONJ338" s="35"/>
      <c r="ONK338" s="35"/>
      <c r="ONL338" s="35"/>
      <c r="ONM338" s="35"/>
      <c r="ONN338" s="35"/>
      <c r="ONO338" s="35"/>
      <c r="ONP338" s="35"/>
      <c r="ONQ338" s="35"/>
      <c r="ONR338" s="35"/>
      <c r="ONS338" s="35"/>
      <c r="ONT338" s="35"/>
      <c r="ONU338" s="35"/>
      <c r="ONV338" s="35"/>
      <c r="ONW338" s="35"/>
      <c r="ONX338" s="35"/>
      <c r="ONY338" s="35"/>
      <c r="ONZ338" s="35"/>
      <c r="OOA338" s="35"/>
      <c r="OOB338" s="35"/>
      <c r="OOC338" s="35"/>
      <c r="OOD338" s="35"/>
      <c r="OOE338" s="35"/>
      <c r="OOF338" s="35"/>
      <c r="OOG338" s="35"/>
      <c r="OOH338" s="35"/>
      <c r="OOI338" s="35"/>
      <c r="OOJ338" s="35"/>
      <c r="OOK338" s="35"/>
      <c r="OOL338" s="35"/>
      <c r="OOM338" s="35"/>
      <c r="OON338" s="35"/>
      <c r="OOO338" s="35"/>
      <c r="OOP338" s="35"/>
      <c r="OOQ338" s="35"/>
      <c r="OOR338" s="35"/>
      <c r="OOS338" s="35"/>
      <c r="OOT338" s="35"/>
      <c r="OOU338" s="35"/>
      <c r="OOV338" s="35"/>
      <c r="OOW338" s="35"/>
      <c r="OOX338" s="35"/>
      <c r="OOY338" s="35"/>
      <c r="OOZ338" s="35"/>
      <c r="OPA338" s="35"/>
      <c r="OPB338" s="35"/>
      <c r="OPC338" s="35"/>
      <c r="OPD338" s="35"/>
      <c r="OPE338" s="35"/>
      <c r="OPF338" s="35"/>
      <c r="OPG338" s="35"/>
      <c r="OPH338" s="35"/>
      <c r="OPI338" s="35"/>
      <c r="OPJ338" s="35"/>
      <c r="OPK338" s="35"/>
      <c r="OPL338" s="35"/>
      <c r="OPM338" s="35"/>
      <c r="OPN338" s="35"/>
      <c r="OPO338" s="35"/>
      <c r="OPP338" s="35"/>
      <c r="OPQ338" s="35"/>
      <c r="OPR338" s="35"/>
      <c r="OPS338" s="35"/>
      <c r="OPT338" s="35"/>
      <c r="OPU338" s="35"/>
      <c r="OPV338" s="35"/>
      <c r="OPW338" s="35"/>
      <c r="OPX338" s="35"/>
      <c r="OPY338" s="35"/>
      <c r="OPZ338" s="35"/>
      <c r="OQA338" s="35"/>
      <c r="OQB338" s="35"/>
      <c r="OQC338" s="35"/>
      <c r="OQD338" s="35"/>
      <c r="OQE338" s="35"/>
      <c r="OQF338" s="35"/>
      <c r="OQG338" s="35"/>
      <c r="OQH338" s="35"/>
      <c r="OQI338" s="35"/>
      <c r="OQJ338" s="35"/>
      <c r="OQK338" s="35"/>
      <c r="OQL338" s="35"/>
      <c r="OQM338" s="35"/>
      <c r="OQN338" s="35"/>
      <c r="OQO338" s="35"/>
      <c r="OQP338" s="35"/>
      <c r="OQQ338" s="35"/>
      <c r="OQR338" s="35"/>
      <c r="OQS338" s="35"/>
      <c r="OQT338" s="35"/>
      <c r="OQU338" s="35"/>
      <c r="OQV338" s="35"/>
      <c r="OQW338" s="35"/>
      <c r="OQX338" s="35"/>
      <c r="OQY338" s="35"/>
      <c r="OQZ338" s="35"/>
      <c r="ORA338" s="35"/>
      <c r="ORB338" s="35"/>
      <c r="ORC338" s="35"/>
      <c r="ORD338" s="35"/>
      <c r="ORE338" s="35"/>
      <c r="ORF338" s="35"/>
      <c r="ORG338" s="35"/>
      <c r="ORH338" s="35"/>
      <c r="ORI338" s="35"/>
      <c r="ORJ338" s="35"/>
      <c r="ORK338" s="35"/>
      <c r="ORL338" s="35"/>
      <c r="ORM338" s="35"/>
      <c r="ORN338" s="35"/>
      <c r="ORO338" s="35"/>
      <c r="ORP338" s="35"/>
      <c r="ORQ338" s="35"/>
      <c r="ORR338" s="35"/>
      <c r="ORS338" s="35"/>
      <c r="ORT338" s="35"/>
      <c r="ORU338" s="35"/>
      <c r="ORV338" s="35"/>
      <c r="ORW338" s="35"/>
      <c r="ORX338" s="35"/>
      <c r="ORY338" s="35"/>
      <c r="ORZ338" s="35"/>
      <c r="OSA338" s="35"/>
      <c r="OSB338" s="35"/>
      <c r="OSC338" s="35"/>
      <c r="OSD338" s="35"/>
      <c r="OSE338" s="35"/>
      <c r="OSF338" s="35"/>
      <c r="OSG338" s="35"/>
      <c r="OSH338" s="35"/>
      <c r="OSI338" s="35"/>
      <c r="OSJ338" s="35"/>
      <c r="OSK338" s="35"/>
      <c r="OSL338" s="35"/>
      <c r="OSM338" s="35"/>
      <c r="OSN338" s="35"/>
      <c r="OSO338" s="35"/>
      <c r="OSP338" s="35"/>
      <c r="OSQ338" s="35"/>
      <c r="OSR338" s="35"/>
      <c r="OSS338" s="35"/>
      <c r="OST338" s="35"/>
      <c r="OSU338" s="35"/>
      <c r="OSV338" s="35"/>
      <c r="OSW338" s="35"/>
      <c r="OSX338" s="35"/>
      <c r="OSY338" s="35"/>
      <c r="OSZ338" s="35"/>
      <c r="OTA338" s="35"/>
      <c r="OTB338" s="35"/>
      <c r="OTC338" s="35"/>
      <c r="OTD338" s="35"/>
      <c r="OTE338" s="35"/>
      <c r="OTF338" s="35"/>
      <c r="OTG338" s="35"/>
      <c r="OTH338" s="35"/>
      <c r="OTI338" s="35"/>
      <c r="OTJ338" s="35"/>
      <c r="OTK338" s="35"/>
      <c r="OTL338" s="35"/>
      <c r="OTM338" s="35"/>
      <c r="OTN338" s="35"/>
      <c r="OTO338" s="35"/>
      <c r="OTP338" s="35"/>
      <c r="OTQ338" s="35"/>
      <c r="OTR338" s="35"/>
      <c r="OTS338" s="35"/>
      <c r="OTT338" s="35"/>
      <c r="OTU338" s="35"/>
      <c r="OTV338" s="35"/>
      <c r="OTW338" s="35"/>
      <c r="OTX338" s="35"/>
      <c r="OTY338" s="35"/>
      <c r="OTZ338" s="35"/>
      <c r="OUA338" s="35"/>
      <c r="OUB338" s="35"/>
      <c r="OUC338" s="35"/>
      <c r="OUD338" s="35"/>
      <c r="OUE338" s="35"/>
      <c r="OUF338" s="35"/>
      <c r="OUG338" s="35"/>
      <c r="OUH338" s="35"/>
      <c r="OUI338" s="35"/>
      <c r="OUJ338" s="35"/>
      <c r="OUK338" s="35"/>
      <c r="OUL338" s="35"/>
      <c r="OUM338" s="35"/>
      <c r="OUN338" s="35"/>
      <c r="OUO338" s="35"/>
      <c r="OUP338" s="35"/>
      <c r="OUQ338" s="35"/>
      <c r="OUR338" s="35"/>
      <c r="OUS338" s="35"/>
      <c r="OUT338" s="35"/>
      <c r="OUU338" s="35"/>
      <c r="OUV338" s="35"/>
      <c r="OUW338" s="35"/>
      <c r="OUX338" s="35"/>
      <c r="OUY338" s="35"/>
      <c r="OUZ338" s="35"/>
      <c r="OVA338" s="35"/>
      <c r="OVB338" s="35"/>
      <c r="OVC338" s="35"/>
      <c r="OVD338" s="35"/>
      <c r="OVE338" s="35"/>
      <c r="OVF338" s="35"/>
      <c r="OVG338" s="35"/>
      <c r="OVH338" s="35"/>
      <c r="OVI338" s="35"/>
      <c r="OVJ338" s="35"/>
      <c r="OVK338" s="35"/>
      <c r="OVL338" s="35"/>
      <c r="OVM338" s="35"/>
      <c r="OVN338" s="35"/>
      <c r="OVO338" s="35"/>
      <c r="OVP338" s="35"/>
      <c r="OVQ338" s="35"/>
      <c r="OVR338" s="35"/>
      <c r="OVS338" s="35"/>
      <c r="OVT338" s="35"/>
      <c r="OVU338" s="35"/>
      <c r="OVV338" s="35"/>
      <c r="OVW338" s="35"/>
      <c r="OVX338" s="35"/>
      <c r="OVY338" s="35"/>
      <c r="OVZ338" s="35"/>
      <c r="OWA338" s="35"/>
      <c r="OWB338" s="35"/>
      <c r="OWC338" s="35"/>
      <c r="OWD338" s="35"/>
      <c r="OWE338" s="35"/>
      <c r="OWF338" s="35"/>
      <c r="OWG338" s="35"/>
      <c r="OWH338" s="35"/>
      <c r="OWI338" s="35"/>
      <c r="OWJ338" s="35"/>
      <c r="OWK338" s="35"/>
      <c r="OWL338" s="35"/>
      <c r="OWM338" s="35"/>
      <c r="OWN338" s="35"/>
      <c r="OWO338" s="35"/>
      <c r="OWP338" s="35"/>
      <c r="OWQ338" s="35"/>
      <c r="OWR338" s="35"/>
      <c r="OWS338" s="35"/>
      <c r="OWT338" s="35"/>
      <c r="OWU338" s="35"/>
      <c r="OWV338" s="35"/>
      <c r="OWW338" s="35"/>
      <c r="OWX338" s="35"/>
      <c r="OWY338" s="35"/>
      <c r="OWZ338" s="35"/>
      <c r="OXA338" s="35"/>
      <c r="OXB338" s="35"/>
      <c r="OXC338" s="35"/>
      <c r="OXD338" s="35"/>
      <c r="OXE338" s="35"/>
      <c r="OXF338" s="35"/>
      <c r="OXG338" s="35"/>
      <c r="OXH338" s="35"/>
      <c r="OXI338" s="35"/>
      <c r="OXJ338" s="35"/>
      <c r="OXK338" s="35"/>
      <c r="OXL338" s="35"/>
      <c r="OXM338" s="35"/>
      <c r="OXN338" s="35"/>
      <c r="OXO338" s="35"/>
      <c r="OXP338" s="35"/>
      <c r="OXQ338" s="35"/>
      <c r="OXR338" s="35"/>
      <c r="OXS338" s="35"/>
      <c r="OXT338" s="35"/>
      <c r="OXU338" s="35"/>
      <c r="OXV338" s="35"/>
      <c r="OXW338" s="35"/>
      <c r="OXX338" s="35"/>
      <c r="OXY338" s="35"/>
      <c r="OXZ338" s="35"/>
      <c r="OYA338" s="35"/>
      <c r="OYB338" s="35"/>
      <c r="OYC338" s="35"/>
      <c r="OYD338" s="35"/>
      <c r="OYE338" s="35"/>
      <c r="OYF338" s="35"/>
      <c r="OYG338" s="35"/>
      <c r="OYH338" s="35"/>
      <c r="OYI338" s="35"/>
      <c r="OYJ338" s="35"/>
      <c r="OYK338" s="35"/>
      <c r="OYL338" s="35"/>
      <c r="OYM338" s="35"/>
      <c r="OYN338" s="35"/>
      <c r="OYO338" s="35"/>
      <c r="OYP338" s="35"/>
      <c r="OYQ338" s="35"/>
      <c r="OYR338" s="35"/>
      <c r="OYS338" s="35"/>
      <c r="OYT338" s="35"/>
      <c r="OYU338" s="35"/>
      <c r="OYV338" s="35"/>
      <c r="OYW338" s="35"/>
      <c r="OYX338" s="35"/>
      <c r="OYY338" s="35"/>
      <c r="OYZ338" s="35"/>
      <c r="OZA338" s="35"/>
      <c r="OZB338" s="35"/>
      <c r="OZC338" s="35"/>
      <c r="OZD338" s="35"/>
      <c r="OZE338" s="35"/>
      <c r="OZF338" s="35"/>
      <c r="OZG338" s="35"/>
      <c r="OZH338" s="35"/>
      <c r="OZI338" s="35"/>
      <c r="OZJ338" s="35"/>
      <c r="OZK338" s="35"/>
      <c r="OZL338" s="35"/>
      <c r="OZM338" s="35"/>
      <c r="OZN338" s="35"/>
      <c r="OZO338" s="35"/>
      <c r="OZP338" s="35"/>
      <c r="OZQ338" s="35"/>
      <c r="OZR338" s="35"/>
      <c r="OZS338" s="35"/>
      <c r="OZT338" s="35"/>
      <c r="OZU338" s="35"/>
      <c r="OZV338" s="35"/>
      <c r="OZW338" s="35"/>
      <c r="OZX338" s="35"/>
      <c r="OZY338" s="35"/>
      <c r="OZZ338" s="35"/>
      <c r="PAA338" s="35"/>
      <c r="PAB338" s="35"/>
      <c r="PAC338" s="35"/>
      <c r="PAD338" s="35"/>
      <c r="PAE338" s="35"/>
      <c r="PAF338" s="35"/>
      <c r="PAG338" s="35"/>
      <c r="PAH338" s="35"/>
      <c r="PAI338" s="35"/>
      <c r="PAJ338" s="35"/>
      <c r="PAK338" s="35"/>
      <c r="PAL338" s="35"/>
      <c r="PAM338" s="35"/>
      <c r="PAN338" s="35"/>
      <c r="PAO338" s="35"/>
      <c r="PAP338" s="35"/>
      <c r="PAQ338" s="35"/>
      <c r="PAR338" s="35"/>
      <c r="PAS338" s="35"/>
      <c r="PAT338" s="35"/>
      <c r="PAU338" s="35"/>
      <c r="PAV338" s="35"/>
      <c r="PAW338" s="35"/>
      <c r="PAX338" s="35"/>
      <c r="PAY338" s="35"/>
      <c r="PAZ338" s="35"/>
      <c r="PBA338" s="35"/>
      <c r="PBB338" s="35"/>
      <c r="PBC338" s="35"/>
      <c r="PBD338" s="35"/>
      <c r="PBE338" s="35"/>
      <c r="PBF338" s="35"/>
      <c r="PBG338" s="35"/>
      <c r="PBH338" s="35"/>
      <c r="PBI338" s="35"/>
      <c r="PBJ338" s="35"/>
      <c r="PBK338" s="35"/>
      <c r="PBL338" s="35"/>
      <c r="PBM338" s="35"/>
      <c r="PBN338" s="35"/>
      <c r="PBO338" s="35"/>
      <c r="PBP338" s="35"/>
      <c r="PBQ338" s="35"/>
      <c r="PBR338" s="35"/>
      <c r="PBS338" s="35"/>
      <c r="PBT338" s="35"/>
      <c r="PBU338" s="35"/>
      <c r="PBV338" s="35"/>
      <c r="PBW338" s="35"/>
      <c r="PBX338" s="35"/>
      <c r="PBY338" s="35"/>
      <c r="PBZ338" s="35"/>
      <c r="PCA338" s="35"/>
      <c r="PCB338" s="35"/>
      <c r="PCC338" s="35"/>
      <c r="PCD338" s="35"/>
      <c r="PCE338" s="35"/>
      <c r="PCF338" s="35"/>
      <c r="PCG338" s="35"/>
      <c r="PCH338" s="35"/>
      <c r="PCI338" s="35"/>
      <c r="PCJ338" s="35"/>
      <c r="PCK338" s="35"/>
      <c r="PCL338" s="35"/>
      <c r="PCM338" s="35"/>
      <c r="PCN338" s="35"/>
      <c r="PCO338" s="35"/>
      <c r="PCP338" s="35"/>
      <c r="PCQ338" s="35"/>
      <c r="PCR338" s="35"/>
      <c r="PCS338" s="35"/>
      <c r="PCT338" s="35"/>
      <c r="PCU338" s="35"/>
      <c r="PCV338" s="35"/>
      <c r="PCW338" s="35"/>
      <c r="PCX338" s="35"/>
      <c r="PCY338" s="35"/>
      <c r="PCZ338" s="35"/>
      <c r="PDA338" s="35"/>
      <c r="PDB338" s="35"/>
      <c r="PDC338" s="35"/>
      <c r="PDD338" s="35"/>
      <c r="PDE338" s="35"/>
      <c r="PDF338" s="35"/>
      <c r="PDG338" s="35"/>
      <c r="PDH338" s="35"/>
      <c r="PDI338" s="35"/>
      <c r="PDJ338" s="35"/>
      <c r="PDK338" s="35"/>
      <c r="PDL338" s="35"/>
      <c r="PDM338" s="35"/>
      <c r="PDN338" s="35"/>
      <c r="PDO338" s="35"/>
      <c r="PDP338" s="35"/>
      <c r="PDQ338" s="35"/>
      <c r="PDR338" s="35"/>
      <c r="PDS338" s="35"/>
      <c r="PDT338" s="35"/>
      <c r="PDU338" s="35"/>
      <c r="PDV338" s="35"/>
      <c r="PDW338" s="35"/>
      <c r="PDX338" s="35"/>
      <c r="PDY338" s="35"/>
      <c r="PDZ338" s="35"/>
      <c r="PEA338" s="35"/>
      <c r="PEB338" s="35"/>
      <c r="PEC338" s="35"/>
      <c r="PED338" s="35"/>
      <c r="PEE338" s="35"/>
      <c r="PEF338" s="35"/>
      <c r="PEG338" s="35"/>
      <c r="PEH338" s="35"/>
      <c r="PEI338" s="35"/>
      <c r="PEJ338" s="35"/>
      <c r="PEK338" s="35"/>
      <c r="PEL338" s="35"/>
      <c r="PEM338" s="35"/>
      <c r="PEN338" s="35"/>
      <c r="PEO338" s="35"/>
      <c r="PEP338" s="35"/>
      <c r="PEQ338" s="35"/>
      <c r="PER338" s="35"/>
      <c r="PES338" s="35"/>
      <c r="PET338" s="35"/>
      <c r="PEU338" s="35"/>
      <c r="PEV338" s="35"/>
      <c r="PEW338" s="35"/>
      <c r="PEX338" s="35"/>
      <c r="PEY338" s="35"/>
      <c r="PEZ338" s="35"/>
      <c r="PFA338" s="35"/>
      <c r="PFB338" s="35"/>
      <c r="PFC338" s="35"/>
      <c r="PFD338" s="35"/>
      <c r="PFE338" s="35"/>
      <c r="PFF338" s="35"/>
      <c r="PFG338" s="35"/>
      <c r="PFH338" s="35"/>
      <c r="PFI338" s="35"/>
      <c r="PFJ338" s="35"/>
      <c r="PFK338" s="35"/>
      <c r="PFL338" s="35"/>
      <c r="PFM338" s="35"/>
      <c r="PFN338" s="35"/>
      <c r="PFO338" s="35"/>
      <c r="PFP338" s="35"/>
      <c r="PFQ338" s="35"/>
      <c r="PFR338" s="35"/>
      <c r="PFS338" s="35"/>
      <c r="PFT338" s="35"/>
      <c r="PFU338" s="35"/>
      <c r="PFV338" s="35"/>
      <c r="PFW338" s="35"/>
      <c r="PFX338" s="35"/>
      <c r="PFY338" s="35"/>
      <c r="PFZ338" s="35"/>
      <c r="PGA338" s="35"/>
      <c r="PGB338" s="35"/>
      <c r="PGC338" s="35"/>
      <c r="PGD338" s="35"/>
      <c r="PGE338" s="35"/>
      <c r="PGF338" s="35"/>
      <c r="PGG338" s="35"/>
      <c r="PGH338" s="35"/>
      <c r="PGI338" s="35"/>
      <c r="PGJ338" s="35"/>
      <c r="PGK338" s="35"/>
      <c r="PGL338" s="35"/>
      <c r="PGM338" s="35"/>
      <c r="PGN338" s="35"/>
      <c r="PGO338" s="35"/>
      <c r="PGP338" s="35"/>
      <c r="PGQ338" s="35"/>
      <c r="PGR338" s="35"/>
      <c r="PGS338" s="35"/>
      <c r="PGT338" s="35"/>
      <c r="PGU338" s="35"/>
      <c r="PGV338" s="35"/>
      <c r="PGW338" s="35"/>
      <c r="PGX338" s="35"/>
      <c r="PGY338" s="35"/>
      <c r="PGZ338" s="35"/>
      <c r="PHA338" s="35"/>
      <c r="PHB338" s="35"/>
      <c r="PHC338" s="35"/>
      <c r="PHD338" s="35"/>
      <c r="PHE338" s="35"/>
      <c r="PHF338" s="35"/>
      <c r="PHG338" s="35"/>
      <c r="PHH338" s="35"/>
      <c r="PHI338" s="35"/>
      <c r="PHJ338" s="35"/>
      <c r="PHK338" s="35"/>
      <c r="PHL338" s="35"/>
      <c r="PHM338" s="35"/>
      <c r="PHN338" s="35"/>
      <c r="PHO338" s="35"/>
      <c r="PHP338" s="35"/>
      <c r="PHQ338" s="35"/>
      <c r="PHR338" s="35"/>
      <c r="PHS338" s="35"/>
      <c r="PHT338" s="35"/>
      <c r="PHU338" s="35"/>
      <c r="PHV338" s="35"/>
      <c r="PHW338" s="35"/>
      <c r="PHX338" s="35"/>
      <c r="PHY338" s="35"/>
      <c r="PHZ338" s="35"/>
      <c r="PIA338" s="35"/>
      <c r="PIB338" s="35"/>
      <c r="PIC338" s="35"/>
      <c r="PID338" s="35"/>
      <c r="PIE338" s="35"/>
      <c r="PIF338" s="35"/>
      <c r="PIG338" s="35"/>
      <c r="PIH338" s="35"/>
      <c r="PII338" s="35"/>
      <c r="PIJ338" s="35"/>
      <c r="PIK338" s="35"/>
      <c r="PIL338" s="35"/>
      <c r="PIM338" s="35"/>
      <c r="PIN338" s="35"/>
      <c r="PIO338" s="35"/>
      <c r="PIP338" s="35"/>
      <c r="PIQ338" s="35"/>
      <c r="PIR338" s="35"/>
      <c r="PIS338" s="35"/>
      <c r="PIT338" s="35"/>
      <c r="PIU338" s="35"/>
      <c r="PIV338" s="35"/>
      <c r="PIW338" s="35"/>
      <c r="PIX338" s="35"/>
      <c r="PIY338" s="35"/>
      <c r="PIZ338" s="35"/>
      <c r="PJA338" s="35"/>
      <c r="PJB338" s="35"/>
      <c r="PJC338" s="35"/>
      <c r="PJD338" s="35"/>
      <c r="PJE338" s="35"/>
      <c r="PJF338" s="35"/>
      <c r="PJG338" s="35"/>
      <c r="PJH338" s="35"/>
      <c r="PJI338" s="35"/>
      <c r="PJJ338" s="35"/>
      <c r="PJK338" s="35"/>
      <c r="PJL338" s="35"/>
      <c r="PJM338" s="35"/>
      <c r="PJN338" s="35"/>
      <c r="PJO338" s="35"/>
      <c r="PJP338" s="35"/>
      <c r="PJQ338" s="35"/>
      <c r="PJR338" s="35"/>
      <c r="PJS338" s="35"/>
      <c r="PJT338" s="35"/>
      <c r="PJU338" s="35"/>
      <c r="PJV338" s="35"/>
      <c r="PJW338" s="35"/>
      <c r="PJX338" s="35"/>
      <c r="PJY338" s="35"/>
      <c r="PJZ338" s="35"/>
      <c r="PKA338" s="35"/>
      <c r="PKB338" s="35"/>
      <c r="PKC338" s="35"/>
      <c r="PKD338" s="35"/>
      <c r="PKE338" s="35"/>
      <c r="PKF338" s="35"/>
      <c r="PKG338" s="35"/>
      <c r="PKH338" s="35"/>
      <c r="PKI338" s="35"/>
      <c r="PKJ338" s="35"/>
      <c r="PKK338" s="35"/>
      <c r="PKL338" s="35"/>
      <c r="PKM338" s="35"/>
      <c r="PKN338" s="35"/>
      <c r="PKO338" s="35"/>
      <c r="PKP338" s="35"/>
      <c r="PKQ338" s="35"/>
      <c r="PKR338" s="35"/>
      <c r="PKS338" s="35"/>
      <c r="PKT338" s="35"/>
      <c r="PKU338" s="35"/>
      <c r="PKV338" s="35"/>
      <c r="PKW338" s="35"/>
      <c r="PKX338" s="35"/>
      <c r="PKY338" s="35"/>
      <c r="PKZ338" s="35"/>
      <c r="PLA338" s="35"/>
      <c r="PLB338" s="35"/>
      <c r="PLC338" s="35"/>
      <c r="PLD338" s="35"/>
      <c r="PLE338" s="35"/>
      <c r="PLF338" s="35"/>
      <c r="PLG338" s="35"/>
      <c r="PLH338" s="35"/>
      <c r="PLI338" s="35"/>
      <c r="PLJ338" s="35"/>
      <c r="PLK338" s="35"/>
      <c r="PLL338" s="35"/>
      <c r="PLM338" s="35"/>
      <c r="PLN338" s="35"/>
      <c r="PLO338" s="35"/>
      <c r="PLP338" s="35"/>
      <c r="PLQ338" s="35"/>
      <c r="PLR338" s="35"/>
      <c r="PLS338" s="35"/>
      <c r="PLT338" s="35"/>
      <c r="PLU338" s="35"/>
      <c r="PLV338" s="35"/>
      <c r="PLW338" s="35"/>
      <c r="PLX338" s="35"/>
      <c r="PLY338" s="35"/>
      <c r="PLZ338" s="35"/>
      <c r="PMA338" s="35"/>
      <c r="PMB338" s="35"/>
      <c r="PMC338" s="35"/>
      <c r="PMD338" s="35"/>
      <c r="PME338" s="35"/>
      <c r="PMF338" s="35"/>
      <c r="PMG338" s="35"/>
      <c r="PMH338" s="35"/>
      <c r="PMI338" s="35"/>
      <c r="PMJ338" s="35"/>
      <c r="PMK338" s="35"/>
      <c r="PML338" s="35"/>
      <c r="PMM338" s="35"/>
      <c r="PMN338" s="35"/>
      <c r="PMO338" s="35"/>
      <c r="PMP338" s="35"/>
      <c r="PMQ338" s="35"/>
      <c r="PMR338" s="35"/>
      <c r="PMS338" s="35"/>
      <c r="PMT338" s="35"/>
      <c r="PMU338" s="35"/>
      <c r="PMV338" s="35"/>
      <c r="PMW338" s="35"/>
      <c r="PMX338" s="35"/>
      <c r="PMY338" s="35"/>
      <c r="PMZ338" s="35"/>
      <c r="PNA338" s="35"/>
      <c r="PNB338" s="35"/>
      <c r="PNC338" s="35"/>
      <c r="PND338" s="35"/>
      <c r="PNE338" s="35"/>
      <c r="PNF338" s="35"/>
      <c r="PNG338" s="35"/>
      <c r="PNH338" s="35"/>
      <c r="PNI338" s="35"/>
      <c r="PNJ338" s="35"/>
      <c r="PNK338" s="35"/>
      <c r="PNL338" s="35"/>
      <c r="PNM338" s="35"/>
      <c r="PNN338" s="35"/>
      <c r="PNO338" s="35"/>
      <c r="PNP338" s="35"/>
      <c r="PNQ338" s="35"/>
      <c r="PNR338" s="35"/>
      <c r="PNS338" s="35"/>
      <c r="PNT338" s="35"/>
      <c r="PNU338" s="35"/>
      <c r="PNV338" s="35"/>
      <c r="PNW338" s="35"/>
      <c r="PNX338" s="35"/>
      <c r="PNY338" s="35"/>
      <c r="PNZ338" s="35"/>
      <c r="POA338" s="35"/>
      <c r="POB338" s="35"/>
      <c r="POC338" s="35"/>
      <c r="POD338" s="35"/>
      <c r="POE338" s="35"/>
      <c r="POF338" s="35"/>
      <c r="POG338" s="35"/>
      <c r="POH338" s="35"/>
      <c r="POI338" s="35"/>
      <c r="POJ338" s="35"/>
      <c r="POK338" s="35"/>
      <c r="POL338" s="35"/>
      <c r="POM338" s="35"/>
      <c r="PON338" s="35"/>
      <c r="POO338" s="35"/>
      <c r="POP338" s="35"/>
      <c r="POQ338" s="35"/>
      <c r="POR338" s="35"/>
      <c r="POS338" s="35"/>
      <c r="POT338" s="35"/>
      <c r="POU338" s="35"/>
      <c r="POV338" s="35"/>
      <c r="POW338" s="35"/>
      <c r="POX338" s="35"/>
      <c r="POY338" s="35"/>
      <c r="POZ338" s="35"/>
      <c r="PPA338" s="35"/>
      <c r="PPB338" s="35"/>
      <c r="PPC338" s="35"/>
      <c r="PPD338" s="35"/>
      <c r="PPE338" s="35"/>
      <c r="PPF338" s="35"/>
      <c r="PPG338" s="35"/>
      <c r="PPH338" s="35"/>
      <c r="PPI338" s="35"/>
      <c r="PPJ338" s="35"/>
      <c r="PPK338" s="35"/>
      <c r="PPL338" s="35"/>
      <c r="PPM338" s="35"/>
      <c r="PPN338" s="35"/>
      <c r="PPO338" s="35"/>
      <c r="PPP338" s="35"/>
      <c r="PPQ338" s="35"/>
      <c r="PPR338" s="35"/>
      <c r="PPS338" s="35"/>
      <c r="PPT338" s="35"/>
      <c r="PPU338" s="35"/>
      <c r="PPV338" s="35"/>
      <c r="PPW338" s="35"/>
      <c r="PPX338" s="35"/>
      <c r="PPY338" s="35"/>
      <c r="PPZ338" s="35"/>
      <c r="PQA338" s="35"/>
      <c r="PQB338" s="35"/>
      <c r="PQC338" s="35"/>
      <c r="PQD338" s="35"/>
      <c r="PQE338" s="35"/>
      <c r="PQF338" s="35"/>
      <c r="PQG338" s="35"/>
      <c r="PQH338" s="35"/>
      <c r="PQI338" s="35"/>
      <c r="PQJ338" s="35"/>
      <c r="PQK338" s="35"/>
      <c r="PQL338" s="35"/>
      <c r="PQM338" s="35"/>
      <c r="PQN338" s="35"/>
      <c r="PQO338" s="35"/>
      <c r="PQP338" s="35"/>
      <c r="PQQ338" s="35"/>
      <c r="PQR338" s="35"/>
      <c r="PQS338" s="35"/>
      <c r="PQT338" s="35"/>
      <c r="PQU338" s="35"/>
      <c r="PQV338" s="35"/>
      <c r="PQW338" s="35"/>
      <c r="PQX338" s="35"/>
      <c r="PQY338" s="35"/>
      <c r="PQZ338" s="35"/>
      <c r="PRA338" s="35"/>
      <c r="PRB338" s="35"/>
      <c r="PRC338" s="35"/>
      <c r="PRD338" s="35"/>
      <c r="PRE338" s="35"/>
      <c r="PRF338" s="35"/>
      <c r="PRG338" s="35"/>
      <c r="PRH338" s="35"/>
      <c r="PRI338" s="35"/>
      <c r="PRJ338" s="35"/>
      <c r="PRK338" s="35"/>
      <c r="PRL338" s="35"/>
      <c r="PRM338" s="35"/>
      <c r="PRN338" s="35"/>
      <c r="PRO338" s="35"/>
      <c r="PRP338" s="35"/>
      <c r="PRQ338" s="35"/>
      <c r="PRR338" s="35"/>
      <c r="PRS338" s="35"/>
      <c r="PRT338" s="35"/>
      <c r="PRU338" s="35"/>
      <c r="PRV338" s="35"/>
      <c r="PRW338" s="35"/>
      <c r="PRX338" s="35"/>
      <c r="PRY338" s="35"/>
      <c r="PRZ338" s="35"/>
      <c r="PSA338" s="35"/>
      <c r="PSB338" s="35"/>
      <c r="PSC338" s="35"/>
      <c r="PSD338" s="35"/>
      <c r="PSE338" s="35"/>
      <c r="PSF338" s="35"/>
      <c r="PSG338" s="35"/>
      <c r="PSH338" s="35"/>
      <c r="PSI338" s="35"/>
      <c r="PSJ338" s="35"/>
      <c r="PSK338" s="35"/>
      <c r="PSL338" s="35"/>
      <c r="PSM338" s="35"/>
      <c r="PSN338" s="35"/>
      <c r="PSO338" s="35"/>
      <c r="PSP338" s="35"/>
      <c r="PSQ338" s="35"/>
      <c r="PSR338" s="35"/>
      <c r="PSS338" s="35"/>
      <c r="PST338" s="35"/>
      <c r="PSU338" s="35"/>
      <c r="PSV338" s="35"/>
      <c r="PSW338" s="35"/>
      <c r="PSX338" s="35"/>
      <c r="PSY338" s="35"/>
      <c r="PSZ338" s="35"/>
      <c r="PTA338" s="35"/>
      <c r="PTB338" s="35"/>
      <c r="PTC338" s="35"/>
      <c r="PTD338" s="35"/>
      <c r="PTE338" s="35"/>
      <c r="PTF338" s="35"/>
      <c r="PTG338" s="35"/>
      <c r="PTH338" s="35"/>
      <c r="PTI338" s="35"/>
      <c r="PTJ338" s="35"/>
      <c r="PTK338" s="35"/>
      <c r="PTL338" s="35"/>
      <c r="PTM338" s="35"/>
      <c r="PTN338" s="35"/>
      <c r="PTO338" s="35"/>
      <c r="PTP338" s="35"/>
      <c r="PTQ338" s="35"/>
      <c r="PTR338" s="35"/>
      <c r="PTS338" s="35"/>
      <c r="PTT338" s="35"/>
      <c r="PTU338" s="35"/>
      <c r="PTV338" s="35"/>
      <c r="PTW338" s="35"/>
      <c r="PTX338" s="35"/>
      <c r="PTY338" s="35"/>
      <c r="PTZ338" s="35"/>
      <c r="PUA338" s="35"/>
      <c r="PUB338" s="35"/>
      <c r="PUC338" s="35"/>
      <c r="PUD338" s="35"/>
      <c r="PUE338" s="35"/>
      <c r="PUF338" s="35"/>
      <c r="PUG338" s="35"/>
      <c r="PUH338" s="35"/>
      <c r="PUI338" s="35"/>
      <c r="PUJ338" s="35"/>
      <c r="PUK338" s="35"/>
      <c r="PUL338" s="35"/>
      <c r="PUM338" s="35"/>
      <c r="PUN338" s="35"/>
      <c r="PUO338" s="35"/>
      <c r="PUP338" s="35"/>
      <c r="PUQ338" s="35"/>
      <c r="PUR338" s="35"/>
      <c r="PUS338" s="35"/>
      <c r="PUT338" s="35"/>
      <c r="PUU338" s="35"/>
      <c r="PUV338" s="35"/>
      <c r="PUW338" s="35"/>
      <c r="PUX338" s="35"/>
      <c r="PUY338" s="35"/>
      <c r="PUZ338" s="35"/>
      <c r="PVA338" s="35"/>
      <c r="PVB338" s="35"/>
      <c r="PVC338" s="35"/>
      <c r="PVD338" s="35"/>
      <c r="PVE338" s="35"/>
      <c r="PVF338" s="35"/>
      <c r="PVG338" s="35"/>
      <c r="PVH338" s="35"/>
      <c r="PVI338" s="35"/>
      <c r="PVJ338" s="35"/>
      <c r="PVK338" s="35"/>
      <c r="PVL338" s="35"/>
      <c r="PVM338" s="35"/>
      <c r="PVN338" s="35"/>
      <c r="PVO338" s="35"/>
      <c r="PVP338" s="35"/>
      <c r="PVQ338" s="35"/>
      <c r="PVR338" s="35"/>
      <c r="PVS338" s="35"/>
      <c r="PVT338" s="35"/>
      <c r="PVU338" s="35"/>
      <c r="PVV338" s="35"/>
      <c r="PVW338" s="35"/>
      <c r="PVX338" s="35"/>
      <c r="PVY338" s="35"/>
      <c r="PVZ338" s="35"/>
      <c r="PWA338" s="35"/>
      <c r="PWB338" s="35"/>
      <c r="PWC338" s="35"/>
      <c r="PWD338" s="35"/>
      <c r="PWE338" s="35"/>
      <c r="PWF338" s="35"/>
      <c r="PWG338" s="35"/>
      <c r="PWH338" s="35"/>
      <c r="PWI338" s="35"/>
      <c r="PWJ338" s="35"/>
      <c r="PWK338" s="35"/>
      <c r="PWL338" s="35"/>
      <c r="PWM338" s="35"/>
      <c r="PWN338" s="35"/>
      <c r="PWO338" s="35"/>
      <c r="PWP338" s="35"/>
      <c r="PWQ338" s="35"/>
      <c r="PWR338" s="35"/>
      <c r="PWS338" s="35"/>
      <c r="PWT338" s="35"/>
      <c r="PWU338" s="35"/>
      <c r="PWV338" s="35"/>
      <c r="PWW338" s="35"/>
      <c r="PWX338" s="35"/>
      <c r="PWY338" s="35"/>
      <c r="PWZ338" s="35"/>
      <c r="PXA338" s="35"/>
      <c r="PXB338" s="35"/>
      <c r="PXC338" s="35"/>
      <c r="PXD338" s="35"/>
      <c r="PXE338" s="35"/>
      <c r="PXF338" s="35"/>
      <c r="PXG338" s="35"/>
      <c r="PXH338" s="35"/>
      <c r="PXI338" s="35"/>
      <c r="PXJ338" s="35"/>
      <c r="PXK338" s="35"/>
      <c r="PXL338" s="35"/>
      <c r="PXM338" s="35"/>
      <c r="PXN338" s="35"/>
      <c r="PXO338" s="35"/>
      <c r="PXP338" s="35"/>
      <c r="PXQ338" s="35"/>
      <c r="PXR338" s="35"/>
      <c r="PXS338" s="35"/>
      <c r="PXT338" s="35"/>
      <c r="PXU338" s="35"/>
      <c r="PXV338" s="35"/>
      <c r="PXW338" s="35"/>
      <c r="PXX338" s="35"/>
      <c r="PXY338" s="35"/>
      <c r="PXZ338" s="35"/>
      <c r="PYA338" s="35"/>
      <c r="PYB338" s="35"/>
      <c r="PYC338" s="35"/>
      <c r="PYD338" s="35"/>
      <c r="PYE338" s="35"/>
      <c r="PYF338" s="35"/>
      <c r="PYG338" s="35"/>
      <c r="PYH338" s="35"/>
      <c r="PYI338" s="35"/>
      <c r="PYJ338" s="35"/>
      <c r="PYK338" s="35"/>
      <c r="PYL338" s="35"/>
      <c r="PYM338" s="35"/>
      <c r="PYN338" s="35"/>
      <c r="PYO338" s="35"/>
      <c r="PYP338" s="35"/>
      <c r="PYQ338" s="35"/>
      <c r="PYR338" s="35"/>
      <c r="PYS338" s="35"/>
      <c r="PYT338" s="35"/>
      <c r="PYU338" s="35"/>
      <c r="PYV338" s="35"/>
      <c r="PYW338" s="35"/>
      <c r="PYX338" s="35"/>
      <c r="PYY338" s="35"/>
      <c r="PYZ338" s="35"/>
      <c r="PZA338" s="35"/>
      <c r="PZB338" s="35"/>
      <c r="PZC338" s="35"/>
      <c r="PZD338" s="35"/>
      <c r="PZE338" s="35"/>
      <c r="PZF338" s="35"/>
      <c r="PZG338" s="35"/>
      <c r="PZH338" s="35"/>
      <c r="PZI338" s="35"/>
      <c r="PZJ338" s="35"/>
      <c r="PZK338" s="35"/>
      <c r="PZL338" s="35"/>
      <c r="PZM338" s="35"/>
      <c r="PZN338" s="35"/>
      <c r="PZO338" s="35"/>
      <c r="PZP338" s="35"/>
      <c r="PZQ338" s="35"/>
      <c r="PZR338" s="35"/>
      <c r="PZS338" s="35"/>
      <c r="PZT338" s="35"/>
      <c r="PZU338" s="35"/>
      <c r="PZV338" s="35"/>
      <c r="PZW338" s="35"/>
      <c r="PZX338" s="35"/>
      <c r="PZY338" s="35"/>
      <c r="PZZ338" s="35"/>
      <c r="QAA338" s="35"/>
      <c r="QAB338" s="35"/>
      <c r="QAC338" s="35"/>
      <c r="QAD338" s="35"/>
      <c r="QAE338" s="35"/>
      <c r="QAF338" s="35"/>
      <c r="QAG338" s="35"/>
      <c r="QAH338" s="35"/>
      <c r="QAI338" s="35"/>
      <c r="QAJ338" s="35"/>
      <c r="QAK338" s="35"/>
      <c r="QAL338" s="35"/>
      <c r="QAM338" s="35"/>
      <c r="QAN338" s="35"/>
      <c r="QAO338" s="35"/>
      <c r="QAP338" s="35"/>
      <c r="QAQ338" s="35"/>
      <c r="QAR338" s="35"/>
      <c r="QAS338" s="35"/>
      <c r="QAT338" s="35"/>
      <c r="QAU338" s="35"/>
      <c r="QAV338" s="35"/>
      <c r="QAW338" s="35"/>
      <c r="QAX338" s="35"/>
      <c r="QAY338" s="35"/>
      <c r="QAZ338" s="35"/>
      <c r="QBA338" s="35"/>
      <c r="QBB338" s="35"/>
      <c r="QBC338" s="35"/>
      <c r="QBD338" s="35"/>
      <c r="QBE338" s="35"/>
      <c r="QBF338" s="35"/>
      <c r="QBG338" s="35"/>
      <c r="QBH338" s="35"/>
      <c r="QBI338" s="35"/>
      <c r="QBJ338" s="35"/>
      <c r="QBK338" s="35"/>
      <c r="QBL338" s="35"/>
      <c r="QBM338" s="35"/>
      <c r="QBN338" s="35"/>
      <c r="QBO338" s="35"/>
      <c r="QBP338" s="35"/>
      <c r="QBQ338" s="35"/>
      <c r="QBR338" s="35"/>
      <c r="QBS338" s="35"/>
      <c r="QBT338" s="35"/>
      <c r="QBU338" s="35"/>
      <c r="QBV338" s="35"/>
      <c r="QBW338" s="35"/>
      <c r="QBX338" s="35"/>
      <c r="QBY338" s="35"/>
      <c r="QBZ338" s="35"/>
      <c r="QCA338" s="35"/>
      <c r="QCB338" s="35"/>
      <c r="QCC338" s="35"/>
      <c r="QCD338" s="35"/>
      <c r="QCE338" s="35"/>
      <c r="QCF338" s="35"/>
      <c r="QCG338" s="35"/>
      <c r="QCH338" s="35"/>
      <c r="QCI338" s="35"/>
      <c r="QCJ338" s="35"/>
      <c r="QCK338" s="35"/>
      <c r="QCL338" s="35"/>
      <c r="QCM338" s="35"/>
      <c r="QCN338" s="35"/>
      <c r="QCO338" s="35"/>
      <c r="QCP338" s="35"/>
      <c r="QCQ338" s="35"/>
      <c r="QCR338" s="35"/>
      <c r="QCS338" s="35"/>
      <c r="QCT338" s="35"/>
      <c r="QCU338" s="35"/>
      <c r="QCV338" s="35"/>
      <c r="QCW338" s="35"/>
      <c r="QCX338" s="35"/>
      <c r="QCY338" s="35"/>
      <c r="QCZ338" s="35"/>
      <c r="QDA338" s="35"/>
      <c r="QDB338" s="35"/>
      <c r="QDC338" s="35"/>
      <c r="QDD338" s="35"/>
      <c r="QDE338" s="35"/>
      <c r="QDF338" s="35"/>
      <c r="QDG338" s="35"/>
      <c r="QDH338" s="35"/>
      <c r="QDI338" s="35"/>
      <c r="QDJ338" s="35"/>
      <c r="QDK338" s="35"/>
      <c r="QDL338" s="35"/>
      <c r="QDM338" s="35"/>
      <c r="QDN338" s="35"/>
      <c r="QDO338" s="35"/>
      <c r="QDP338" s="35"/>
      <c r="QDQ338" s="35"/>
      <c r="QDR338" s="35"/>
      <c r="QDS338" s="35"/>
      <c r="QDT338" s="35"/>
      <c r="QDU338" s="35"/>
      <c r="QDV338" s="35"/>
      <c r="QDW338" s="35"/>
      <c r="QDX338" s="35"/>
      <c r="QDY338" s="35"/>
      <c r="QDZ338" s="35"/>
      <c r="QEA338" s="35"/>
      <c r="QEB338" s="35"/>
      <c r="QEC338" s="35"/>
      <c r="QED338" s="35"/>
      <c r="QEE338" s="35"/>
      <c r="QEF338" s="35"/>
      <c r="QEG338" s="35"/>
      <c r="QEH338" s="35"/>
      <c r="QEI338" s="35"/>
      <c r="QEJ338" s="35"/>
      <c r="QEK338" s="35"/>
      <c r="QEL338" s="35"/>
      <c r="QEM338" s="35"/>
      <c r="QEN338" s="35"/>
      <c r="QEO338" s="35"/>
      <c r="QEP338" s="35"/>
      <c r="QEQ338" s="35"/>
      <c r="QER338" s="35"/>
      <c r="QES338" s="35"/>
      <c r="QET338" s="35"/>
      <c r="QEU338" s="35"/>
      <c r="QEV338" s="35"/>
      <c r="QEW338" s="35"/>
      <c r="QEX338" s="35"/>
      <c r="QEY338" s="35"/>
      <c r="QEZ338" s="35"/>
      <c r="QFA338" s="35"/>
      <c r="QFB338" s="35"/>
      <c r="QFC338" s="35"/>
      <c r="QFD338" s="35"/>
      <c r="QFE338" s="35"/>
      <c r="QFF338" s="35"/>
      <c r="QFG338" s="35"/>
      <c r="QFH338" s="35"/>
      <c r="QFI338" s="35"/>
      <c r="QFJ338" s="35"/>
      <c r="QFK338" s="35"/>
      <c r="QFL338" s="35"/>
      <c r="QFM338" s="35"/>
      <c r="QFN338" s="35"/>
      <c r="QFO338" s="35"/>
      <c r="QFP338" s="35"/>
      <c r="QFQ338" s="35"/>
      <c r="QFR338" s="35"/>
      <c r="QFS338" s="35"/>
      <c r="QFT338" s="35"/>
      <c r="QFU338" s="35"/>
      <c r="QFV338" s="35"/>
      <c r="QFW338" s="35"/>
      <c r="QFX338" s="35"/>
      <c r="QFY338" s="35"/>
      <c r="QFZ338" s="35"/>
      <c r="QGA338" s="35"/>
      <c r="QGB338" s="35"/>
      <c r="QGC338" s="35"/>
      <c r="QGD338" s="35"/>
      <c r="QGE338" s="35"/>
      <c r="QGF338" s="35"/>
      <c r="QGG338" s="35"/>
      <c r="QGH338" s="35"/>
      <c r="QGI338" s="35"/>
      <c r="QGJ338" s="35"/>
      <c r="QGK338" s="35"/>
      <c r="QGL338" s="35"/>
      <c r="QGM338" s="35"/>
      <c r="QGN338" s="35"/>
      <c r="QGO338" s="35"/>
      <c r="QGP338" s="35"/>
      <c r="QGQ338" s="35"/>
      <c r="QGR338" s="35"/>
      <c r="QGS338" s="35"/>
      <c r="QGT338" s="35"/>
      <c r="QGU338" s="35"/>
      <c r="QGV338" s="35"/>
      <c r="QGW338" s="35"/>
      <c r="QGX338" s="35"/>
      <c r="QGY338" s="35"/>
      <c r="QGZ338" s="35"/>
      <c r="QHA338" s="35"/>
      <c r="QHB338" s="35"/>
      <c r="QHC338" s="35"/>
      <c r="QHD338" s="35"/>
      <c r="QHE338" s="35"/>
      <c r="QHF338" s="35"/>
      <c r="QHG338" s="35"/>
      <c r="QHH338" s="35"/>
      <c r="QHI338" s="35"/>
      <c r="QHJ338" s="35"/>
      <c r="QHK338" s="35"/>
      <c r="QHL338" s="35"/>
      <c r="QHM338" s="35"/>
      <c r="QHN338" s="35"/>
      <c r="QHO338" s="35"/>
      <c r="QHP338" s="35"/>
      <c r="QHQ338" s="35"/>
      <c r="QHR338" s="35"/>
      <c r="QHS338" s="35"/>
      <c r="QHT338" s="35"/>
      <c r="QHU338" s="35"/>
      <c r="QHV338" s="35"/>
      <c r="QHW338" s="35"/>
      <c r="QHX338" s="35"/>
      <c r="QHY338" s="35"/>
      <c r="QHZ338" s="35"/>
      <c r="QIA338" s="35"/>
      <c r="QIB338" s="35"/>
      <c r="QIC338" s="35"/>
      <c r="QID338" s="35"/>
      <c r="QIE338" s="35"/>
      <c r="QIF338" s="35"/>
      <c r="QIG338" s="35"/>
      <c r="QIH338" s="35"/>
      <c r="QII338" s="35"/>
      <c r="QIJ338" s="35"/>
      <c r="QIK338" s="35"/>
      <c r="QIL338" s="35"/>
      <c r="QIM338" s="35"/>
      <c r="QIN338" s="35"/>
      <c r="QIO338" s="35"/>
      <c r="QIP338" s="35"/>
      <c r="QIQ338" s="35"/>
      <c r="QIR338" s="35"/>
      <c r="QIS338" s="35"/>
      <c r="QIT338" s="35"/>
      <c r="QIU338" s="35"/>
      <c r="QIV338" s="35"/>
      <c r="QIW338" s="35"/>
      <c r="QIX338" s="35"/>
      <c r="QIY338" s="35"/>
      <c r="QIZ338" s="35"/>
      <c r="QJA338" s="35"/>
      <c r="QJB338" s="35"/>
      <c r="QJC338" s="35"/>
      <c r="QJD338" s="35"/>
      <c r="QJE338" s="35"/>
      <c r="QJF338" s="35"/>
      <c r="QJG338" s="35"/>
      <c r="QJH338" s="35"/>
      <c r="QJI338" s="35"/>
      <c r="QJJ338" s="35"/>
      <c r="QJK338" s="35"/>
      <c r="QJL338" s="35"/>
      <c r="QJM338" s="35"/>
      <c r="QJN338" s="35"/>
      <c r="QJO338" s="35"/>
      <c r="QJP338" s="35"/>
      <c r="QJQ338" s="35"/>
      <c r="QJR338" s="35"/>
      <c r="QJS338" s="35"/>
      <c r="QJT338" s="35"/>
      <c r="QJU338" s="35"/>
      <c r="QJV338" s="35"/>
      <c r="QJW338" s="35"/>
      <c r="QJX338" s="35"/>
      <c r="QJY338" s="35"/>
      <c r="QJZ338" s="35"/>
      <c r="QKA338" s="35"/>
      <c r="QKB338" s="35"/>
      <c r="QKC338" s="35"/>
      <c r="QKD338" s="35"/>
      <c r="QKE338" s="35"/>
      <c r="QKF338" s="35"/>
      <c r="QKG338" s="35"/>
      <c r="QKH338" s="35"/>
      <c r="QKI338" s="35"/>
      <c r="QKJ338" s="35"/>
      <c r="QKK338" s="35"/>
      <c r="QKL338" s="35"/>
      <c r="QKM338" s="35"/>
      <c r="QKN338" s="35"/>
      <c r="QKO338" s="35"/>
      <c r="QKP338" s="35"/>
      <c r="QKQ338" s="35"/>
      <c r="QKR338" s="35"/>
      <c r="QKS338" s="35"/>
      <c r="QKT338" s="35"/>
      <c r="QKU338" s="35"/>
      <c r="QKV338" s="35"/>
      <c r="QKW338" s="35"/>
      <c r="QKX338" s="35"/>
      <c r="QKY338" s="35"/>
      <c r="QKZ338" s="35"/>
      <c r="QLA338" s="35"/>
      <c r="QLB338" s="35"/>
      <c r="QLC338" s="35"/>
      <c r="QLD338" s="35"/>
      <c r="QLE338" s="35"/>
      <c r="QLF338" s="35"/>
      <c r="QLG338" s="35"/>
      <c r="QLH338" s="35"/>
      <c r="QLI338" s="35"/>
      <c r="QLJ338" s="35"/>
      <c r="QLK338" s="35"/>
      <c r="QLL338" s="35"/>
      <c r="QLM338" s="35"/>
      <c r="QLN338" s="35"/>
      <c r="QLO338" s="35"/>
      <c r="QLP338" s="35"/>
      <c r="QLQ338" s="35"/>
      <c r="QLR338" s="35"/>
      <c r="QLS338" s="35"/>
      <c r="QLT338" s="35"/>
      <c r="QLU338" s="35"/>
      <c r="QLV338" s="35"/>
      <c r="QLW338" s="35"/>
      <c r="QLX338" s="35"/>
      <c r="QLY338" s="35"/>
      <c r="QLZ338" s="35"/>
      <c r="QMA338" s="35"/>
      <c r="QMB338" s="35"/>
      <c r="QMC338" s="35"/>
      <c r="QMD338" s="35"/>
      <c r="QME338" s="35"/>
      <c r="QMF338" s="35"/>
      <c r="QMG338" s="35"/>
      <c r="QMH338" s="35"/>
      <c r="QMI338" s="35"/>
      <c r="QMJ338" s="35"/>
      <c r="QMK338" s="35"/>
      <c r="QML338" s="35"/>
      <c r="QMM338" s="35"/>
      <c r="QMN338" s="35"/>
      <c r="QMO338" s="35"/>
      <c r="QMP338" s="35"/>
      <c r="QMQ338" s="35"/>
      <c r="QMR338" s="35"/>
      <c r="QMS338" s="35"/>
      <c r="QMT338" s="35"/>
      <c r="QMU338" s="35"/>
      <c r="QMV338" s="35"/>
      <c r="QMW338" s="35"/>
      <c r="QMX338" s="35"/>
      <c r="QMY338" s="35"/>
      <c r="QMZ338" s="35"/>
      <c r="QNA338" s="35"/>
      <c r="QNB338" s="35"/>
      <c r="QNC338" s="35"/>
      <c r="QND338" s="35"/>
      <c r="QNE338" s="35"/>
      <c r="QNF338" s="35"/>
      <c r="QNG338" s="35"/>
      <c r="QNH338" s="35"/>
      <c r="QNI338" s="35"/>
      <c r="QNJ338" s="35"/>
      <c r="QNK338" s="35"/>
      <c r="QNL338" s="35"/>
      <c r="QNM338" s="35"/>
      <c r="QNN338" s="35"/>
      <c r="QNO338" s="35"/>
      <c r="QNP338" s="35"/>
      <c r="QNQ338" s="35"/>
      <c r="QNR338" s="35"/>
      <c r="QNS338" s="35"/>
      <c r="QNT338" s="35"/>
      <c r="QNU338" s="35"/>
      <c r="QNV338" s="35"/>
      <c r="QNW338" s="35"/>
      <c r="QNX338" s="35"/>
      <c r="QNY338" s="35"/>
      <c r="QNZ338" s="35"/>
      <c r="QOA338" s="35"/>
      <c r="QOB338" s="35"/>
      <c r="QOC338" s="35"/>
      <c r="QOD338" s="35"/>
      <c r="QOE338" s="35"/>
      <c r="QOF338" s="35"/>
      <c r="QOG338" s="35"/>
      <c r="QOH338" s="35"/>
      <c r="QOI338" s="35"/>
      <c r="QOJ338" s="35"/>
      <c r="QOK338" s="35"/>
      <c r="QOL338" s="35"/>
      <c r="QOM338" s="35"/>
      <c r="QON338" s="35"/>
      <c r="QOO338" s="35"/>
      <c r="QOP338" s="35"/>
      <c r="QOQ338" s="35"/>
      <c r="QOR338" s="35"/>
      <c r="QOS338" s="35"/>
      <c r="QOT338" s="35"/>
      <c r="QOU338" s="35"/>
      <c r="QOV338" s="35"/>
      <c r="QOW338" s="35"/>
      <c r="QOX338" s="35"/>
      <c r="QOY338" s="35"/>
      <c r="QOZ338" s="35"/>
      <c r="QPA338" s="35"/>
      <c r="QPB338" s="35"/>
      <c r="QPC338" s="35"/>
      <c r="QPD338" s="35"/>
      <c r="QPE338" s="35"/>
      <c r="QPF338" s="35"/>
      <c r="QPG338" s="35"/>
      <c r="QPH338" s="35"/>
      <c r="QPI338" s="35"/>
      <c r="QPJ338" s="35"/>
      <c r="QPK338" s="35"/>
      <c r="QPL338" s="35"/>
      <c r="QPM338" s="35"/>
      <c r="QPN338" s="35"/>
      <c r="QPO338" s="35"/>
      <c r="QPP338" s="35"/>
      <c r="QPQ338" s="35"/>
      <c r="QPR338" s="35"/>
      <c r="QPS338" s="35"/>
      <c r="QPT338" s="35"/>
      <c r="QPU338" s="35"/>
      <c r="QPV338" s="35"/>
      <c r="QPW338" s="35"/>
      <c r="QPX338" s="35"/>
      <c r="QPY338" s="35"/>
      <c r="QPZ338" s="35"/>
      <c r="QQA338" s="35"/>
      <c r="QQB338" s="35"/>
      <c r="QQC338" s="35"/>
      <c r="QQD338" s="35"/>
      <c r="QQE338" s="35"/>
      <c r="QQF338" s="35"/>
      <c r="QQG338" s="35"/>
      <c r="QQH338" s="35"/>
      <c r="QQI338" s="35"/>
      <c r="QQJ338" s="35"/>
      <c r="QQK338" s="35"/>
      <c r="QQL338" s="35"/>
      <c r="QQM338" s="35"/>
      <c r="QQN338" s="35"/>
      <c r="QQO338" s="35"/>
      <c r="QQP338" s="35"/>
      <c r="QQQ338" s="35"/>
      <c r="QQR338" s="35"/>
      <c r="QQS338" s="35"/>
      <c r="QQT338" s="35"/>
      <c r="QQU338" s="35"/>
      <c r="QQV338" s="35"/>
      <c r="QQW338" s="35"/>
      <c r="QQX338" s="35"/>
      <c r="QQY338" s="35"/>
      <c r="QQZ338" s="35"/>
      <c r="QRA338" s="35"/>
      <c r="QRB338" s="35"/>
      <c r="QRC338" s="35"/>
      <c r="QRD338" s="35"/>
      <c r="QRE338" s="35"/>
      <c r="QRF338" s="35"/>
      <c r="QRG338" s="35"/>
      <c r="QRH338" s="35"/>
      <c r="QRI338" s="35"/>
      <c r="QRJ338" s="35"/>
      <c r="QRK338" s="35"/>
      <c r="QRL338" s="35"/>
      <c r="QRM338" s="35"/>
      <c r="QRN338" s="35"/>
      <c r="QRO338" s="35"/>
      <c r="QRP338" s="35"/>
      <c r="QRQ338" s="35"/>
      <c r="QRR338" s="35"/>
      <c r="QRS338" s="35"/>
      <c r="QRT338" s="35"/>
      <c r="QRU338" s="35"/>
      <c r="QRV338" s="35"/>
      <c r="QRW338" s="35"/>
      <c r="QRX338" s="35"/>
      <c r="QRY338" s="35"/>
      <c r="QRZ338" s="35"/>
      <c r="QSA338" s="35"/>
      <c r="QSB338" s="35"/>
      <c r="QSC338" s="35"/>
      <c r="QSD338" s="35"/>
      <c r="QSE338" s="35"/>
      <c r="QSF338" s="35"/>
      <c r="QSG338" s="35"/>
      <c r="QSH338" s="35"/>
      <c r="QSI338" s="35"/>
      <c r="QSJ338" s="35"/>
      <c r="QSK338" s="35"/>
      <c r="QSL338" s="35"/>
      <c r="QSM338" s="35"/>
      <c r="QSN338" s="35"/>
      <c r="QSO338" s="35"/>
      <c r="QSP338" s="35"/>
      <c r="QSQ338" s="35"/>
      <c r="QSR338" s="35"/>
      <c r="QSS338" s="35"/>
      <c r="QST338" s="35"/>
      <c r="QSU338" s="35"/>
      <c r="QSV338" s="35"/>
      <c r="QSW338" s="35"/>
      <c r="QSX338" s="35"/>
      <c r="QSY338" s="35"/>
      <c r="QSZ338" s="35"/>
      <c r="QTA338" s="35"/>
      <c r="QTB338" s="35"/>
      <c r="QTC338" s="35"/>
      <c r="QTD338" s="35"/>
      <c r="QTE338" s="35"/>
      <c r="QTF338" s="35"/>
      <c r="QTG338" s="35"/>
      <c r="QTH338" s="35"/>
      <c r="QTI338" s="35"/>
      <c r="QTJ338" s="35"/>
      <c r="QTK338" s="35"/>
      <c r="QTL338" s="35"/>
      <c r="QTM338" s="35"/>
      <c r="QTN338" s="35"/>
      <c r="QTO338" s="35"/>
      <c r="QTP338" s="35"/>
      <c r="QTQ338" s="35"/>
      <c r="QTR338" s="35"/>
      <c r="QTS338" s="35"/>
      <c r="QTT338" s="35"/>
      <c r="QTU338" s="35"/>
      <c r="QTV338" s="35"/>
      <c r="QTW338" s="35"/>
      <c r="QTX338" s="35"/>
      <c r="QTY338" s="35"/>
      <c r="QTZ338" s="35"/>
      <c r="QUA338" s="35"/>
      <c r="QUB338" s="35"/>
      <c r="QUC338" s="35"/>
      <c r="QUD338" s="35"/>
      <c r="QUE338" s="35"/>
      <c r="QUF338" s="35"/>
      <c r="QUG338" s="35"/>
      <c r="QUH338" s="35"/>
      <c r="QUI338" s="35"/>
      <c r="QUJ338" s="35"/>
      <c r="QUK338" s="35"/>
      <c r="QUL338" s="35"/>
      <c r="QUM338" s="35"/>
      <c r="QUN338" s="35"/>
      <c r="QUO338" s="35"/>
      <c r="QUP338" s="35"/>
      <c r="QUQ338" s="35"/>
      <c r="QUR338" s="35"/>
      <c r="QUS338" s="35"/>
      <c r="QUT338" s="35"/>
      <c r="QUU338" s="35"/>
      <c r="QUV338" s="35"/>
      <c r="QUW338" s="35"/>
      <c r="QUX338" s="35"/>
      <c r="QUY338" s="35"/>
      <c r="QUZ338" s="35"/>
      <c r="QVA338" s="35"/>
      <c r="QVB338" s="35"/>
      <c r="QVC338" s="35"/>
      <c r="QVD338" s="35"/>
      <c r="QVE338" s="35"/>
      <c r="QVF338" s="35"/>
      <c r="QVG338" s="35"/>
      <c r="QVH338" s="35"/>
      <c r="QVI338" s="35"/>
      <c r="QVJ338" s="35"/>
      <c r="QVK338" s="35"/>
      <c r="QVL338" s="35"/>
      <c r="QVM338" s="35"/>
      <c r="QVN338" s="35"/>
      <c r="QVO338" s="35"/>
      <c r="QVP338" s="35"/>
      <c r="QVQ338" s="35"/>
      <c r="QVR338" s="35"/>
      <c r="QVS338" s="35"/>
      <c r="QVT338" s="35"/>
      <c r="QVU338" s="35"/>
      <c r="QVV338" s="35"/>
      <c r="QVW338" s="35"/>
      <c r="QVX338" s="35"/>
      <c r="QVY338" s="35"/>
      <c r="QVZ338" s="35"/>
      <c r="QWA338" s="35"/>
      <c r="QWB338" s="35"/>
      <c r="QWC338" s="35"/>
      <c r="QWD338" s="35"/>
      <c r="QWE338" s="35"/>
      <c r="QWF338" s="35"/>
      <c r="QWG338" s="35"/>
      <c r="QWH338" s="35"/>
      <c r="QWI338" s="35"/>
      <c r="QWJ338" s="35"/>
      <c r="QWK338" s="35"/>
      <c r="QWL338" s="35"/>
      <c r="QWM338" s="35"/>
      <c r="QWN338" s="35"/>
      <c r="QWO338" s="35"/>
      <c r="QWP338" s="35"/>
      <c r="QWQ338" s="35"/>
      <c r="QWR338" s="35"/>
      <c r="QWS338" s="35"/>
      <c r="QWT338" s="35"/>
      <c r="QWU338" s="35"/>
      <c r="QWV338" s="35"/>
      <c r="QWW338" s="35"/>
      <c r="QWX338" s="35"/>
      <c r="QWY338" s="35"/>
      <c r="QWZ338" s="35"/>
      <c r="QXA338" s="35"/>
      <c r="QXB338" s="35"/>
      <c r="QXC338" s="35"/>
      <c r="QXD338" s="35"/>
      <c r="QXE338" s="35"/>
      <c r="QXF338" s="35"/>
      <c r="QXG338" s="35"/>
      <c r="QXH338" s="35"/>
      <c r="QXI338" s="35"/>
      <c r="QXJ338" s="35"/>
      <c r="QXK338" s="35"/>
      <c r="QXL338" s="35"/>
      <c r="QXM338" s="35"/>
      <c r="QXN338" s="35"/>
      <c r="QXO338" s="35"/>
      <c r="QXP338" s="35"/>
      <c r="QXQ338" s="35"/>
      <c r="QXR338" s="35"/>
      <c r="QXS338" s="35"/>
      <c r="QXT338" s="35"/>
      <c r="QXU338" s="35"/>
      <c r="QXV338" s="35"/>
      <c r="QXW338" s="35"/>
      <c r="QXX338" s="35"/>
      <c r="QXY338" s="35"/>
      <c r="QXZ338" s="35"/>
      <c r="QYA338" s="35"/>
      <c r="QYB338" s="35"/>
      <c r="QYC338" s="35"/>
      <c r="QYD338" s="35"/>
      <c r="QYE338" s="35"/>
      <c r="QYF338" s="35"/>
      <c r="QYG338" s="35"/>
      <c r="QYH338" s="35"/>
      <c r="QYI338" s="35"/>
      <c r="QYJ338" s="35"/>
      <c r="QYK338" s="35"/>
      <c r="QYL338" s="35"/>
      <c r="QYM338" s="35"/>
      <c r="QYN338" s="35"/>
      <c r="QYO338" s="35"/>
      <c r="QYP338" s="35"/>
      <c r="QYQ338" s="35"/>
      <c r="QYR338" s="35"/>
      <c r="QYS338" s="35"/>
      <c r="QYT338" s="35"/>
      <c r="QYU338" s="35"/>
      <c r="QYV338" s="35"/>
      <c r="QYW338" s="35"/>
      <c r="QYX338" s="35"/>
      <c r="QYY338" s="35"/>
      <c r="QYZ338" s="35"/>
      <c r="QZA338" s="35"/>
      <c r="QZB338" s="35"/>
      <c r="QZC338" s="35"/>
      <c r="QZD338" s="35"/>
      <c r="QZE338" s="35"/>
      <c r="QZF338" s="35"/>
      <c r="QZG338" s="35"/>
      <c r="QZH338" s="35"/>
      <c r="QZI338" s="35"/>
      <c r="QZJ338" s="35"/>
      <c r="QZK338" s="35"/>
      <c r="QZL338" s="35"/>
      <c r="QZM338" s="35"/>
      <c r="QZN338" s="35"/>
      <c r="QZO338" s="35"/>
      <c r="QZP338" s="35"/>
      <c r="QZQ338" s="35"/>
      <c r="QZR338" s="35"/>
      <c r="QZS338" s="35"/>
      <c r="QZT338" s="35"/>
      <c r="QZU338" s="35"/>
      <c r="QZV338" s="35"/>
      <c r="QZW338" s="35"/>
      <c r="QZX338" s="35"/>
      <c r="QZY338" s="35"/>
      <c r="QZZ338" s="35"/>
      <c r="RAA338" s="35"/>
      <c r="RAB338" s="35"/>
      <c r="RAC338" s="35"/>
      <c r="RAD338" s="35"/>
      <c r="RAE338" s="35"/>
      <c r="RAF338" s="35"/>
      <c r="RAG338" s="35"/>
      <c r="RAH338" s="35"/>
      <c r="RAI338" s="35"/>
      <c r="RAJ338" s="35"/>
      <c r="RAK338" s="35"/>
      <c r="RAL338" s="35"/>
      <c r="RAM338" s="35"/>
      <c r="RAN338" s="35"/>
      <c r="RAO338" s="35"/>
      <c r="RAP338" s="35"/>
      <c r="RAQ338" s="35"/>
      <c r="RAR338" s="35"/>
      <c r="RAS338" s="35"/>
      <c r="RAT338" s="35"/>
      <c r="RAU338" s="35"/>
      <c r="RAV338" s="35"/>
      <c r="RAW338" s="35"/>
      <c r="RAX338" s="35"/>
      <c r="RAY338" s="35"/>
      <c r="RAZ338" s="35"/>
      <c r="RBA338" s="35"/>
      <c r="RBB338" s="35"/>
      <c r="RBC338" s="35"/>
      <c r="RBD338" s="35"/>
      <c r="RBE338" s="35"/>
      <c r="RBF338" s="35"/>
      <c r="RBG338" s="35"/>
      <c r="RBH338" s="35"/>
      <c r="RBI338" s="35"/>
      <c r="RBJ338" s="35"/>
      <c r="RBK338" s="35"/>
      <c r="RBL338" s="35"/>
      <c r="RBM338" s="35"/>
      <c r="RBN338" s="35"/>
      <c r="RBO338" s="35"/>
      <c r="RBP338" s="35"/>
      <c r="RBQ338" s="35"/>
      <c r="RBR338" s="35"/>
      <c r="RBS338" s="35"/>
      <c r="RBT338" s="35"/>
      <c r="RBU338" s="35"/>
      <c r="RBV338" s="35"/>
      <c r="RBW338" s="35"/>
      <c r="RBX338" s="35"/>
      <c r="RBY338" s="35"/>
      <c r="RBZ338" s="35"/>
      <c r="RCA338" s="35"/>
      <c r="RCB338" s="35"/>
      <c r="RCC338" s="35"/>
      <c r="RCD338" s="35"/>
      <c r="RCE338" s="35"/>
      <c r="RCF338" s="35"/>
      <c r="RCG338" s="35"/>
      <c r="RCH338" s="35"/>
      <c r="RCI338" s="35"/>
      <c r="RCJ338" s="35"/>
      <c r="RCK338" s="35"/>
      <c r="RCL338" s="35"/>
      <c r="RCM338" s="35"/>
      <c r="RCN338" s="35"/>
      <c r="RCO338" s="35"/>
      <c r="RCP338" s="35"/>
      <c r="RCQ338" s="35"/>
      <c r="RCR338" s="35"/>
      <c r="RCS338" s="35"/>
      <c r="RCT338" s="35"/>
      <c r="RCU338" s="35"/>
      <c r="RCV338" s="35"/>
      <c r="RCW338" s="35"/>
      <c r="RCX338" s="35"/>
      <c r="RCY338" s="35"/>
      <c r="RCZ338" s="35"/>
      <c r="RDA338" s="35"/>
      <c r="RDB338" s="35"/>
      <c r="RDC338" s="35"/>
      <c r="RDD338" s="35"/>
      <c r="RDE338" s="35"/>
      <c r="RDF338" s="35"/>
      <c r="RDG338" s="35"/>
      <c r="RDH338" s="35"/>
      <c r="RDI338" s="35"/>
      <c r="RDJ338" s="35"/>
      <c r="RDK338" s="35"/>
      <c r="RDL338" s="35"/>
      <c r="RDM338" s="35"/>
      <c r="RDN338" s="35"/>
      <c r="RDO338" s="35"/>
      <c r="RDP338" s="35"/>
      <c r="RDQ338" s="35"/>
      <c r="RDR338" s="35"/>
      <c r="RDS338" s="35"/>
      <c r="RDT338" s="35"/>
      <c r="RDU338" s="35"/>
      <c r="RDV338" s="35"/>
      <c r="RDW338" s="35"/>
      <c r="RDX338" s="35"/>
      <c r="RDY338" s="35"/>
      <c r="RDZ338" s="35"/>
      <c r="REA338" s="35"/>
      <c r="REB338" s="35"/>
      <c r="REC338" s="35"/>
      <c r="RED338" s="35"/>
      <c r="REE338" s="35"/>
      <c r="REF338" s="35"/>
      <c r="REG338" s="35"/>
      <c r="REH338" s="35"/>
      <c r="REI338" s="35"/>
      <c r="REJ338" s="35"/>
      <c r="REK338" s="35"/>
      <c r="REL338" s="35"/>
      <c r="REM338" s="35"/>
      <c r="REN338" s="35"/>
      <c r="REO338" s="35"/>
      <c r="REP338" s="35"/>
      <c r="REQ338" s="35"/>
      <c r="RER338" s="35"/>
      <c r="RES338" s="35"/>
      <c r="RET338" s="35"/>
      <c r="REU338" s="35"/>
      <c r="REV338" s="35"/>
      <c r="REW338" s="35"/>
      <c r="REX338" s="35"/>
      <c r="REY338" s="35"/>
      <c r="REZ338" s="35"/>
      <c r="RFA338" s="35"/>
      <c r="RFB338" s="35"/>
      <c r="RFC338" s="35"/>
      <c r="RFD338" s="35"/>
      <c r="RFE338" s="35"/>
      <c r="RFF338" s="35"/>
      <c r="RFG338" s="35"/>
      <c r="RFH338" s="35"/>
      <c r="RFI338" s="35"/>
      <c r="RFJ338" s="35"/>
      <c r="RFK338" s="35"/>
      <c r="RFL338" s="35"/>
      <c r="RFM338" s="35"/>
      <c r="RFN338" s="35"/>
      <c r="RFO338" s="35"/>
      <c r="RFP338" s="35"/>
      <c r="RFQ338" s="35"/>
      <c r="RFR338" s="35"/>
      <c r="RFS338" s="35"/>
      <c r="RFT338" s="35"/>
      <c r="RFU338" s="35"/>
      <c r="RFV338" s="35"/>
      <c r="RFW338" s="35"/>
      <c r="RFX338" s="35"/>
      <c r="RFY338" s="35"/>
      <c r="RFZ338" s="35"/>
      <c r="RGA338" s="35"/>
      <c r="RGB338" s="35"/>
      <c r="RGC338" s="35"/>
      <c r="RGD338" s="35"/>
      <c r="RGE338" s="35"/>
      <c r="RGF338" s="35"/>
      <c r="RGG338" s="35"/>
      <c r="RGH338" s="35"/>
      <c r="RGI338" s="35"/>
      <c r="RGJ338" s="35"/>
      <c r="RGK338" s="35"/>
      <c r="RGL338" s="35"/>
      <c r="RGM338" s="35"/>
      <c r="RGN338" s="35"/>
      <c r="RGO338" s="35"/>
      <c r="RGP338" s="35"/>
      <c r="RGQ338" s="35"/>
      <c r="RGR338" s="35"/>
      <c r="RGS338" s="35"/>
      <c r="RGT338" s="35"/>
      <c r="RGU338" s="35"/>
      <c r="RGV338" s="35"/>
      <c r="RGW338" s="35"/>
      <c r="RGX338" s="35"/>
      <c r="RGY338" s="35"/>
      <c r="RGZ338" s="35"/>
      <c r="RHA338" s="35"/>
      <c r="RHB338" s="35"/>
      <c r="RHC338" s="35"/>
      <c r="RHD338" s="35"/>
      <c r="RHE338" s="35"/>
      <c r="RHF338" s="35"/>
      <c r="RHG338" s="35"/>
      <c r="RHH338" s="35"/>
      <c r="RHI338" s="35"/>
      <c r="RHJ338" s="35"/>
      <c r="RHK338" s="35"/>
      <c r="RHL338" s="35"/>
      <c r="RHM338" s="35"/>
      <c r="RHN338" s="35"/>
      <c r="RHO338" s="35"/>
      <c r="RHP338" s="35"/>
      <c r="RHQ338" s="35"/>
      <c r="RHR338" s="35"/>
      <c r="RHS338" s="35"/>
      <c r="RHT338" s="35"/>
      <c r="RHU338" s="35"/>
      <c r="RHV338" s="35"/>
      <c r="RHW338" s="35"/>
      <c r="RHX338" s="35"/>
      <c r="RHY338" s="35"/>
      <c r="RHZ338" s="35"/>
      <c r="RIA338" s="35"/>
      <c r="RIB338" s="35"/>
      <c r="RIC338" s="35"/>
      <c r="RID338" s="35"/>
      <c r="RIE338" s="35"/>
      <c r="RIF338" s="35"/>
      <c r="RIG338" s="35"/>
      <c r="RIH338" s="35"/>
      <c r="RII338" s="35"/>
      <c r="RIJ338" s="35"/>
      <c r="RIK338" s="35"/>
      <c r="RIL338" s="35"/>
      <c r="RIM338" s="35"/>
      <c r="RIN338" s="35"/>
      <c r="RIO338" s="35"/>
      <c r="RIP338" s="35"/>
      <c r="RIQ338" s="35"/>
      <c r="RIR338" s="35"/>
      <c r="RIS338" s="35"/>
      <c r="RIT338" s="35"/>
      <c r="RIU338" s="35"/>
      <c r="RIV338" s="35"/>
      <c r="RIW338" s="35"/>
      <c r="RIX338" s="35"/>
      <c r="RIY338" s="35"/>
      <c r="RIZ338" s="35"/>
      <c r="RJA338" s="35"/>
      <c r="RJB338" s="35"/>
      <c r="RJC338" s="35"/>
      <c r="RJD338" s="35"/>
      <c r="RJE338" s="35"/>
      <c r="RJF338" s="35"/>
      <c r="RJG338" s="35"/>
      <c r="RJH338" s="35"/>
      <c r="RJI338" s="35"/>
      <c r="RJJ338" s="35"/>
      <c r="RJK338" s="35"/>
      <c r="RJL338" s="35"/>
      <c r="RJM338" s="35"/>
      <c r="RJN338" s="35"/>
      <c r="RJO338" s="35"/>
      <c r="RJP338" s="35"/>
      <c r="RJQ338" s="35"/>
      <c r="RJR338" s="35"/>
      <c r="RJS338" s="35"/>
      <c r="RJT338" s="35"/>
      <c r="RJU338" s="35"/>
      <c r="RJV338" s="35"/>
      <c r="RJW338" s="35"/>
      <c r="RJX338" s="35"/>
      <c r="RJY338" s="35"/>
      <c r="RJZ338" s="35"/>
      <c r="RKA338" s="35"/>
      <c r="RKB338" s="35"/>
      <c r="RKC338" s="35"/>
      <c r="RKD338" s="35"/>
      <c r="RKE338" s="35"/>
      <c r="RKF338" s="35"/>
      <c r="RKG338" s="35"/>
      <c r="RKH338" s="35"/>
      <c r="RKI338" s="35"/>
      <c r="RKJ338" s="35"/>
      <c r="RKK338" s="35"/>
      <c r="RKL338" s="35"/>
      <c r="RKM338" s="35"/>
      <c r="RKN338" s="35"/>
      <c r="RKO338" s="35"/>
      <c r="RKP338" s="35"/>
      <c r="RKQ338" s="35"/>
      <c r="RKR338" s="35"/>
      <c r="RKS338" s="35"/>
      <c r="RKT338" s="35"/>
      <c r="RKU338" s="35"/>
      <c r="RKV338" s="35"/>
      <c r="RKW338" s="35"/>
      <c r="RKX338" s="35"/>
      <c r="RKY338" s="35"/>
      <c r="RKZ338" s="35"/>
      <c r="RLA338" s="35"/>
      <c r="RLB338" s="35"/>
      <c r="RLC338" s="35"/>
      <c r="RLD338" s="35"/>
      <c r="RLE338" s="35"/>
      <c r="RLF338" s="35"/>
      <c r="RLG338" s="35"/>
      <c r="RLH338" s="35"/>
      <c r="RLI338" s="35"/>
      <c r="RLJ338" s="35"/>
      <c r="RLK338" s="35"/>
      <c r="RLL338" s="35"/>
      <c r="RLM338" s="35"/>
      <c r="RLN338" s="35"/>
      <c r="RLO338" s="35"/>
      <c r="RLP338" s="35"/>
      <c r="RLQ338" s="35"/>
      <c r="RLR338" s="35"/>
      <c r="RLS338" s="35"/>
      <c r="RLT338" s="35"/>
      <c r="RLU338" s="35"/>
      <c r="RLV338" s="35"/>
      <c r="RLW338" s="35"/>
      <c r="RLX338" s="35"/>
      <c r="RLY338" s="35"/>
      <c r="RLZ338" s="35"/>
      <c r="RMA338" s="35"/>
      <c r="RMB338" s="35"/>
      <c r="RMC338" s="35"/>
      <c r="RMD338" s="35"/>
      <c r="RME338" s="35"/>
      <c r="RMF338" s="35"/>
      <c r="RMG338" s="35"/>
      <c r="RMH338" s="35"/>
      <c r="RMI338" s="35"/>
      <c r="RMJ338" s="35"/>
      <c r="RMK338" s="35"/>
      <c r="RML338" s="35"/>
      <c r="RMM338" s="35"/>
      <c r="RMN338" s="35"/>
      <c r="RMO338" s="35"/>
      <c r="RMP338" s="35"/>
      <c r="RMQ338" s="35"/>
      <c r="RMR338" s="35"/>
      <c r="RMS338" s="35"/>
      <c r="RMT338" s="35"/>
      <c r="RMU338" s="35"/>
      <c r="RMV338" s="35"/>
      <c r="RMW338" s="35"/>
      <c r="RMX338" s="35"/>
      <c r="RMY338" s="35"/>
      <c r="RMZ338" s="35"/>
      <c r="RNA338" s="35"/>
      <c r="RNB338" s="35"/>
      <c r="RNC338" s="35"/>
      <c r="RND338" s="35"/>
      <c r="RNE338" s="35"/>
      <c r="RNF338" s="35"/>
      <c r="RNG338" s="35"/>
      <c r="RNH338" s="35"/>
      <c r="RNI338" s="35"/>
      <c r="RNJ338" s="35"/>
      <c r="RNK338" s="35"/>
      <c r="RNL338" s="35"/>
      <c r="RNM338" s="35"/>
      <c r="RNN338" s="35"/>
      <c r="RNO338" s="35"/>
      <c r="RNP338" s="35"/>
      <c r="RNQ338" s="35"/>
      <c r="RNR338" s="35"/>
      <c r="RNS338" s="35"/>
      <c r="RNT338" s="35"/>
      <c r="RNU338" s="35"/>
      <c r="RNV338" s="35"/>
      <c r="RNW338" s="35"/>
      <c r="RNX338" s="35"/>
      <c r="RNY338" s="35"/>
      <c r="RNZ338" s="35"/>
      <c r="ROA338" s="35"/>
      <c r="ROB338" s="35"/>
      <c r="ROC338" s="35"/>
      <c r="ROD338" s="35"/>
      <c r="ROE338" s="35"/>
      <c r="ROF338" s="35"/>
      <c r="ROG338" s="35"/>
      <c r="ROH338" s="35"/>
      <c r="ROI338" s="35"/>
      <c r="ROJ338" s="35"/>
      <c r="ROK338" s="35"/>
      <c r="ROL338" s="35"/>
      <c r="ROM338" s="35"/>
      <c r="RON338" s="35"/>
      <c r="ROO338" s="35"/>
      <c r="ROP338" s="35"/>
      <c r="ROQ338" s="35"/>
      <c r="ROR338" s="35"/>
      <c r="ROS338" s="35"/>
      <c r="ROT338" s="35"/>
      <c r="ROU338" s="35"/>
      <c r="ROV338" s="35"/>
      <c r="ROW338" s="35"/>
      <c r="ROX338" s="35"/>
      <c r="ROY338" s="35"/>
      <c r="ROZ338" s="35"/>
      <c r="RPA338" s="35"/>
      <c r="RPB338" s="35"/>
      <c r="RPC338" s="35"/>
      <c r="RPD338" s="35"/>
      <c r="RPE338" s="35"/>
      <c r="RPF338" s="35"/>
      <c r="RPG338" s="35"/>
      <c r="RPH338" s="35"/>
      <c r="RPI338" s="35"/>
      <c r="RPJ338" s="35"/>
      <c r="RPK338" s="35"/>
      <c r="RPL338" s="35"/>
      <c r="RPM338" s="35"/>
      <c r="RPN338" s="35"/>
      <c r="RPO338" s="35"/>
      <c r="RPP338" s="35"/>
      <c r="RPQ338" s="35"/>
      <c r="RPR338" s="35"/>
      <c r="RPS338" s="35"/>
      <c r="RPT338" s="35"/>
      <c r="RPU338" s="35"/>
      <c r="RPV338" s="35"/>
      <c r="RPW338" s="35"/>
      <c r="RPX338" s="35"/>
      <c r="RPY338" s="35"/>
      <c r="RPZ338" s="35"/>
      <c r="RQA338" s="35"/>
      <c r="RQB338" s="35"/>
      <c r="RQC338" s="35"/>
      <c r="RQD338" s="35"/>
      <c r="RQE338" s="35"/>
      <c r="RQF338" s="35"/>
      <c r="RQG338" s="35"/>
      <c r="RQH338" s="35"/>
      <c r="RQI338" s="35"/>
      <c r="RQJ338" s="35"/>
      <c r="RQK338" s="35"/>
      <c r="RQL338" s="35"/>
      <c r="RQM338" s="35"/>
      <c r="RQN338" s="35"/>
      <c r="RQO338" s="35"/>
      <c r="RQP338" s="35"/>
      <c r="RQQ338" s="35"/>
      <c r="RQR338" s="35"/>
      <c r="RQS338" s="35"/>
      <c r="RQT338" s="35"/>
      <c r="RQU338" s="35"/>
      <c r="RQV338" s="35"/>
      <c r="RQW338" s="35"/>
      <c r="RQX338" s="35"/>
      <c r="RQY338" s="35"/>
      <c r="RQZ338" s="35"/>
      <c r="RRA338" s="35"/>
      <c r="RRB338" s="35"/>
      <c r="RRC338" s="35"/>
      <c r="RRD338" s="35"/>
      <c r="RRE338" s="35"/>
      <c r="RRF338" s="35"/>
      <c r="RRG338" s="35"/>
      <c r="RRH338" s="35"/>
      <c r="RRI338" s="35"/>
      <c r="RRJ338" s="35"/>
      <c r="RRK338" s="35"/>
      <c r="RRL338" s="35"/>
      <c r="RRM338" s="35"/>
      <c r="RRN338" s="35"/>
      <c r="RRO338" s="35"/>
      <c r="RRP338" s="35"/>
      <c r="RRQ338" s="35"/>
      <c r="RRR338" s="35"/>
      <c r="RRS338" s="35"/>
      <c r="RRT338" s="35"/>
      <c r="RRU338" s="35"/>
      <c r="RRV338" s="35"/>
      <c r="RRW338" s="35"/>
      <c r="RRX338" s="35"/>
      <c r="RRY338" s="35"/>
      <c r="RRZ338" s="35"/>
      <c r="RSA338" s="35"/>
      <c r="RSB338" s="35"/>
      <c r="RSC338" s="35"/>
      <c r="RSD338" s="35"/>
      <c r="RSE338" s="35"/>
      <c r="RSF338" s="35"/>
      <c r="RSG338" s="35"/>
      <c r="RSH338" s="35"/>
      <c r="RSI338" s="35"/>
      <c r="RSJ338" s="35"/>
      <c r="RSK338" s="35"/>
      <c r="RSL338" s="35"/>
      <c r="RSM338" s="35"/>
      <c r="RSN338" s="35"/>
      <c r="RSO338" s="35"/>
      <c r="RSP338" s="35"/>
      <c r="RSQ338" s="35"/>
      <c r="RSR338" s="35"/>
      <c r="RSS338" s="35"/>
      <c r="RST338" s="35"/>
      <c r="RSU338" s="35"/>
      <c r="RSV338" s="35"/>
      <c r="RSW338" s="35"/>
      <c r="RSX338" s="35"/>
      <c r="RSY338" s="35"/>
      <c r="RSZ338" s="35"/>
      <c r="RTA338" s="35"/>
      <c r="RTB338" s="35"/>
      <c r="RTC338" s="35"/>
      <c r="RTD338" s="35"/>
      <c r="RTE338" s="35"/>
      <c r="RTF338" s="35"/>
      <c r="RTG338" s="35"/>
      <c r="RTH338" s="35"/>
      <c r="RTI338" s="35"/>
      <c r="RTJ338" s="35"/>
      <c r="RTK338" s="35"/>
      <c r="RTL338" s="35"/>
      <c r="RTM338" s="35"/>
      <c r="RTN338" s="35"/>
      <c r="RTO338" s="35"/>
      <c r="RTP338" s="35"/>
      <c r="RTQ338" s="35"/>
      <c r="RTR338" s="35"/>
      <c r="RTS338" s="35"/>
      <c r="RTT338" s="35"/>
      <c r="RTU338" s="35"/>
      <c r="RTV338" s="35"/>
      <c r="RTW338" s="35"/>
      <c r="RTX338" s="35"/>
      <c r="RTY338" s="35"/>
      <c r="RTZ338" s="35"/>
      <c r="RUA338" s="35"/>
      <c r="RUB338" s="35"/>
      <c r="RUC338" s="35"/>
      <c r="RUD338" s="35"/>
      <c r="RUE338" s="35"/>
      <c r="RUF338" s="35"/>
      <c r="RUG338" s="35"/>
      <c r="RUH338" s="35"/>
      <c r="RUI338" s="35"/>
      <c r="RUJ338" s="35"/>
      <c r="RUK338" s="35"/>
      <c r="RUL338" s="35"/>
      <c r="RUM338" s="35"/>
      <c r="RUN338" s="35"/>
      <c r="RUO338" s="35"/>
      <c r="RUP338" s="35"/>
      <c r="RUQ338" s="35"/>
      <c r="RUR338" s="35"/>
      <c r="RUS338" s="35"/>
      <c r="RUT338" s="35"/>
      <c r="RUU338" s="35"/>
      <c r="RUV338" s="35"/>
      <c r="RUW338" s="35"/>
      <c r="RUX338" s="35"/>
      <c r="RUY338" s="35"/>
      <c r="RUZ338" s="35"/>
      <c r="RVA338" s="35"/>
      <c r="RVB338" s="35"/>
      <c r="RVC338" s="35"/>
      <c r="RVD338" s="35"/>
      <c r="RVE338" s="35"/>
      <c r="RVF338" s="35"/>
      <c r="RVG338" s="35"/>
      <c r="RVH338" s="35"/>
      <c r="RVI338" s="35"/>
      <c r="RVJ338" s="35"/>
      <c r="RVK338" s="35"/>
      <c r="RVL338" s="35"/>
      <c r="RVM338" s="35"/>
      <c r="RVN338" s="35"/>
      <c r="RVO338" s="35"/>
      <c r="RVP338" s="35"/>
      <c r="RVQ338" s="35"/>
      <c r="RVR338" s="35"/>
      <c r="RVS338" s="35"/>
      <c r="RVT338" s="35"/>
      <c r="RVU338" s="35"/>
      <c r="RVV338" s="35"/>
      <c r="RVW338" s="35"/>
      <c r="RVX338" s="35"/>
      <c r="RVY338" s="35"/>
      <c r="RVZ338" s="35"/>
      <c r="RWA338" s="35"/>
      <c r="RWB338" s="35"/>
      <c r="RWC338" s="35"/>
      <c r="RWD338" s="35"/>
      <c r="RWE338" s="35"/>
      <c r="RWF338" s="35"/>
      <c r="RWG338" s="35"/>
      <c r="RWH338" s="35"/>
      <c r="RWI338" s="35"/>
      <c r="RWJ338" s="35"/>
      <c r="RWK338" s="35"/>
      <c r="RWL338" s="35"/>
      <c r="RWM338" s="35"/>
      <c r="RWN338" s="35"/>
      <c r="RWO338" s="35"/>
      <c r="RWP338" s="35"/>
      <c r="RWQ338" s="35"/>
      <c r="RWR338" s="35"/>
      <c r="RWS338" s="35"/>
      <c r="RWT338" s="35"/>
      <c r="RWU338" s="35"/>
      <c r="RWV338" s="35"/>
      <c r="RWW338" s="35"/>
      <c r="RWX338" s="35"/>
      <c r="RWY338" s="35"/>
      <c r="RWZ338" s="35"/>
      <c r="RXA338" s="35"/>
      <c r="RXB338" s="35"/>
      <c r="RXC338" s="35"/>
      <c r="RXD338" s="35"/>
      <c r="RXE338" s="35"/>
      <c r="RXF338" s="35"/>
      <c r="RXG338" s="35"/>
      <c r="RXH338" s="35"/>
      <c r="RXI338" s="35"/>
      <c r="RXJ338" s="35"/>
      <c r="RXK338" s="35"/>
      <c r="RXL338" s="35"/>
      <c r="RXM338" s="35"/>
      <c r="RXN338" s="35"/>
      <c r="RXO338" s="35"/>
      <c r="RXP338" s="35"/>
      <c r="RXQ338" s="35"/>
      <c r="RXR338" s="35"/>
      <c r="RXS338" s="35"/>
      <c r="RXT338" s="35"/>
      <c r="RXU338" s="35"/>
      <c r="RXV338" s="35"/>
      <c r="RXW338" s="35"/>
      <c r="RXX338" s="35"/>
      <c r="RXY338" s="35"/>
      <c r="RXZ338" s="35"/>
      <c r="RYA338" s="35"/>
      <c r="RYB338" s="35"/>
      <c r="RYC338" s="35"/>
      <c r="RYD338" s="35"/>
      <c r="RYE338" s="35"/>
      <c r="RYF338" s="35"/>
      <c r="RYG338" s="35"/>
      <c r="RYH338" s="35"/>
      <c r="RYI338" s="35"/>
      <c r="RYJ338" s="35"/>
      <c r="RYK338" s="35"/>
      <c r="RYL338" s="35"/>
      <c r="RYM338" s="35"/>
      <c r="RYN338" s="35"/>
      <c r="RYO338" s="35"/>
      <c r="RYP338" s="35"/>
      <c r="RYQ338" s="35"/>
      <c r="RYR338" s="35"/>
      <c r="RYS338" s="35"/>
      <c r="RYT338" s="35"/>
      <c r="RYU338" s="35"/>
      <c r="RYV338" s="35"/>
      <c r="RYW338" s="35"/>
      <c r="RYX338" s="35"/>
      <c r="RYY338" s="35"/>
      <c r="RYZ338" s="35"/>
      <c r="RZA338" s="35"/>
      <c r="RZB338" s="35"/>
      <c r="RZC338" s="35"/>
      <c r="RZD338" s="35"/>
      <c r="RZE338" s="35"/>
      <c r="RZF338" s="35"/>
      <c r="RZG338" s="35"/>
      <c r="RZH338" s="35"/>
      <c r="RZI338" s="35"/>
      <c r="RZJ338" s="35"/>
      <c r="RZK338" s="35"/>
      <c r="RZL338" s="35"/>
      <c r="RZM338" s="35"/>
      <c r="RZN338" s="35"/>
      <c r="RZO338" s="35"/>
      <c r="RZP338" s="35"/>
      <c r="RZQ338" s="35"/>
      <c r="RZR338" s="35"/>
      <c r="RZS338" s="35"/>
      <c r="RZT338" s="35"/>
      <c r="RZU338" s="35"/>
      <c r="RZV338" s="35"/>
      <c r="RZW338" s="35"/>
      <c r="RZX338" s="35"/>
      <c r="RZY338" s="35"/>
      <c r="RZZ338" s="35"/>
      <c r="SAA338" s="35"/>
      <c r="SAB338" s="35"/>
      <c r="SAC338" s="35"/>
      <c r="SAD338" s="35"/>
      <c r="SAE338" s="35"/>
      <c r="SAF338" s="35"/>
      <c r="SAG338" s="35"/>
      <c r="SAH338" s="35"/>
      <c r="SAI338" s="35"/>
      <c r="SAJ338" s="35"/>
      <c r="SAK338" s="35"/>
      <c r="SAL338" s="35"/>
      <c r="SAM338" s="35"/>
      <c r="SAN338" s="35"/>
      <c r="SAO338" s="35"/>
      <c r="SAP338" s="35"/>
      <c r="SAQ338" s="35"/>
      <c r="SAR338" s="35"/>
      <c r="SAS338" s="35"/>
      <c r="SAT338" s="35"/>
      <c r="SAU338" s="35"/>
      <c r="SAV338" s="35"/>
      <c r="SAW338" s="35"/>
      <c r="SAX338" s="35"/>
      <c r="SAY338" s="35"/>
      <c r="SAZ338" s="35"/>
      <c r="SBA338" s="35"/>
      <c r="SBB338" s="35"/>
      <c r="SBC338" s="35"/>
      <c r="SBD338" s="35"/>
      <c r="SBE338" s="35"/>
      <c r="SBF338" s="35"/>
      <c r="SBG338" s="35"/>
      <c r="SBH338" s="35"/>
      <c r="SBI338" s="35"/>
      <c r="SBJ338" s="35"/>
      <c r="SBK338" s="35"/>
      <c r="SBL338" s="35"/>
      <c r="SBM338" s="35"/>
      <c r="SBN338" s="35"/>
      <c r="SBO338" s="35"/>
      <c r="SBP338" s="35"/>
      <c r="SBQ338" s="35"/>
      <c r="SBR338" s="35"/>
      <c r="SBS338" s="35"/>
      <c r="SBT338" s="35"/>
      <c r="SBU338" s="35"/>
      <c r="SBV338" s="35"/>
      <c r="SBW338" s="35"/>
      <c r="SBX338" s="35"/>
      <c r="SBY338" s="35"/>
      <c r="SBZ338" s="35"/>
      <c r="SCA338" s="35"/>
      <c r="SCB338" s="35"/>
      <c r="SCC338" s="35"/>
      <c r="SCD338" s="35"/>
      <c r="SCE338" s="35"/>
      <c r="SCF338" s="35"/>
      <c r="SCG338" s="35"/>
      <c r="SCH338" s="35"/>
      <c r="SCI338" s="35"/>
      <c r="SCJ338" s="35"/>
      <c r="SCK338" s="35"/>
      <c r="SCL338" s="35"/>
      <c r="SCM338" s="35"/>
      <c r="SCN338" s="35"/>
      <c r="SCO338" s="35"/>
      <c r="SCP338" s="35"/>
      <c r="SCQ338" s="35"/>
      <c r="SCR338" s="35"/>
      <c r="SCS338" s="35"/>
      <c r="SCT338" s="35"/>
      <c r="SCU338" s="35"/>
      <c r="SCV338" s="35"/>
      <c r="SCW338" s="35"/>
      <c r="SCX338" s="35"/>
      <c r="SCY338" s="35"/>
      <c r="SCZ338" s="35"/>
      <c r="SDA338" s="35"/>
      <c r="SDB338" s="35"/>
      <c r="SDC338" s="35"/>
      <c r="SDD338" s="35"/>
      <c r="SDE338" s="35"/>
      <c r="SDF338" s="35"/>
      <c r="SDG338" s="35"/>
      <c r="SDH338" s="35"/>
      <c r="SDI338" s="35"/>
      <c r="SDJ338" s="35"/>
      <c r="SDK338" s="35"/>
      <c r="SDL338" s="35"/>
      <c r="SDM338" s="35"/>
      <c r="SDN338" s="35"/>
      <c r="SDO338" s="35"/>
      <c r="SDP338" s="35"/>
      <c r="SDQ338" s="35"/>
      <c r="SDR338" s="35"/>
      <c r="SDS338" s="35"/>
      <c r="SDT338" s="35"/>
      <c r="SDU338" s="35"/>
      <c r="SDV338" s="35"/>
      <c r="SDW338" s="35"/>
      <c r="SDX338" s="35"/>
      <c r="SDY338" s="35"/>
      <c r="SDZ338" s="35"/>
      <c r="SEA338" s="35"/>
      <c r="SEB338" s="35"/>
      <c r="SEC338" s="35"/>
      <c r="SED338" s="35"/>
      <c r="SEE338" s="35"/>
      <c r="SEF338" s="35"/>
      <c r="SEG338" s="35"/>
      <c r="SEH338" s="35"/>
      <c r="SEI338" s="35"/>
      <c r="SEJ338" s="35"/>
      <c r="SEK338" s="35"/>
      <c r="SEL338" s="35"/>
      <c r="SEM338" s="35"/>
      <c r="SEN338" s="35"/>
      <c r="SEO338" s="35"/>
      <c r="SEP338" s="35"/>
      <c r="SEQ338" s="35"/>
      <c r="SER338" s="35"/>
      <c r="SES338" s="35"/>
      <c r="SET338" s="35"/>
      <c r="SEU338" s="35"/>
      <c r="SEV338" s="35"/>
      <c r="SEW338" s="35"/>
      <c r="SEX338" s="35"/>
      <c r="SEY338" s="35"/>
      <c r="SEZ338" s="35"/>
      <c r="SFA338" s="35"/>
      <c r="SFB338" s="35"/>
      <c r="SFC338" s="35"/>
      <c r="SFD338" s="35"/>
      <c r="SFE338" s="35"/>
      <c r="SFF338" s="35"/>
      <c r="SFG338" s="35"/>
      <c r="SFH338" s="35"/>
      <c r="SFI338" s="35"/>
      <c r="SFJ338" s="35"/>
      <c r="SFK338" s="35"/>
      <c r="SFL338" s="35"/>
      <c r="SFM338" s="35"/>
      <c r="SFN338" s="35"/>
      <c r="SFO338" s="35"/>
      <c r="SFP338" s="35"/>
      <c r="SFQ338" s="35"/>
      <c r="SFR338" s="35"/>
      <c r="SFS338" s="35"/>
      <c r="SFT338" s="35"/>
      <c r="SFU338" s="35"/>
      <c r="SFV338" s="35"/>
      <c r="SFW338" s="35"/>
      <c r="SFX338" s="35"/>
      <c r="SFY338" s="35"/>
      <c r="SFZ338" s="35"/>
      <c r="SGA338" s="35"/>
      <c r="SGB338" s="35"/>
      <c r="SGC338" s="35"/>
      <c r="SGD338" s="35"/>
      <c r="SGE338" s="35"/>
      <c r="SGF338" s="35"/>
      <c r="SGG338" s="35"/>
      <c r="SGH338" s="35"/>
      <c r="SGI338" s="35"/>
      <c r="SGJ338" s="35"/>
      <c r="SGK338" s="35"/>
      <c r="SGL338" s="35"/>
      <c r="SGM338" s="35"/>
      <c r="SGN338" s="35"/>
      <c r="SGO338" s="35"/>
      <c r="SGP338" s="35"/>
      <c r="SGQ338" s="35"/>
      <c r="SGR338" s="35"/>
      <c r="SGS338" s="35"/>
      <c r="SGT338" s="35"/>
      <c r="SGU338" s="35"/>
      <c r="SGV338" s="35"/>
      <c r="SGW338" s="35"/>
      <c r="SGX338" s="35"/>
      <c r="SGY338" s="35"/>
      <c r="SGZ338" s="35"/>
      <c r="SHA338" s="35"/>
      <c r="SHB338" s="35"/>
      <c r="SHC338" s="35"/>
      <c r="SHD338" s="35"/>
      <c r="SHE338" s="35"/>
      <c r="SHF338" s="35"/>
      <c r="SHG338" s="35"/>
      <c r="SHH338" s="35"/>
      <c r="SHI338" s="35"/>
      <c r="SHJ338" s="35"/>
      <c r="SHK338" s="35"/>
      <c r="SHL338" s="35"/>
      <c r="SHM338" s="35"/>
      <c r="SHN338" s="35"/>
      <c r="SHO338" s="35"/>
      <c r="SHP338" s="35"/>
      <c r="SHQ338" s="35"/>
      <c r="SHR338" s="35"/>
      <c r="SHS338" s="35"/>
      <c r="SHT338" s="35"/>
      <c r="SHU338" s="35"/>
      <c r="SHV338" s="35"/>
      <c r="SHW338" s="35"/>
      <c r="SHX338" s="35"/>
      <c r="SHY338" s="35"/>
      <c r="SHZ338" s="35"/>
      <c r="SIA338" s="35"/>
      <c r="SIB338" s="35"/>
      <c r="SIC338" s="35"/>
      <c r="SID338" s="35"/>
      <c r="SIE338" s="35"/>
      <c r="SIF338" s="35"/>
      <c r="SIG338" s="35"/>
      <c r="SIH338" s="35"/>
      <c r="SII338" s="35"/>
      <c r="SIJ338" s="35"/>
      <c r="SIK338" s="35"/>
      <c r="SIL338" s="35"/>
      <c r="SIM338" s="35"/>
      <c r="SIN338" s="35"/>
      <c r="SIO338" s="35"/>
      <c r="SIP338" s="35"/>
      <c r="SIQ338" s="35"/>
      <c r="SIR338" s="35"/>
      <c r="SIS338" s="35"/>
      <c r="SIT338" s="35"/>
      <c r="SIU338" s="35"/>
      <c r="SIV338" s="35"/>
      <c r="SIW338" s="35"/>
      <c r="SIX338" s="35"/>
      <c r="SIY338" s="35"/>
      <c r="SIZ338" s="35"/>
      <c r="SJA338" s="35"/>
      <c r="SJB338" s="35"/>
      <c r="SJC338" s="35"/>
      <c r="SJD338" s="35"/>
      <c r="SJE338" s="35"/>
      <c r="SJF338" s="35"/>
      <c r="SJG338" s="35"/>
      <c r="SJH338" s="35"/>
      <c r="SJI338" s="35"/>
      <c r="SJJ338" s="35"/>
      <c r="SJK338" s="35"/>
      <c r="SJL338" s="35"/>
      <c r="SJM338" s="35"/>
      <c r="SJN338" s="35"/>
      <c r="SJO338" s="35"/>
      <c r="SJP338" s="35"/>
      <c r="SJQ338" s="35"/>
      <c r="SJR338" s="35"/>
      <c r="SJS338" s="35"/>
      <c r="SJT338" s="35"/>
      <c r="SJU338" s="35"/>
      <c r="SJV338" s="35"/>
      <c r="SJW338" s="35"/>
      <c r="SJX338" s="35"/>
      <c r="SJY338" s="35"/>
      <c r="SJZ338" s="35"/>
      <c r="SKA338" s="35"/>
      <c r="SKB338" s="35"/>
      <c r="SKC338" s="35"/>
      <c r="SKD338" s="35"/>
      <c r="SKE338" s="35"/>
      <c r="SKF338" s="35"/>
      <c r="SKG338" s="35"/>
      <c r="SKH338" s="35"/>
      <c r="SKI338" s="35"/>
      <c r="SKJ338" s="35"/>
      <c r="SKK338" s="35"/>
      <c r="SKL338" s="35"/>
      <c r="SKM338" s="35"/>
      <c r="SKN338" s="35"/>
      <c r="SKO338" s="35"/>
      <c r="SKP338" s="35"/>
      <c r="SKQ338" s="35"/>
      <c r="SKR338" s="35"/>
      <c r="SKS338" s="35"/>
      <c r="SKT338" s="35"/>
      <c r="SKU338" s="35"/>
      <c r="SKV338" s="35"/>
      <c r="SKW338" s="35"/>
      <c r="SKX338" s="35"/>
      <c r="SKY338" s="35"/>
      <c r="SKZ338" s="35"/>
      <c r="SLA338" s="35"/>
      <c r="SLB338" s="35"/>
      <c r="SLC338" s="35"/>
      <c r="SLD338" s="35"/>
      <c r="SLE338" s="35"/>
      <c r="SLF338" s="35"/>
      <c r="SLG338" s="35"/>
      <c r="SLH338" s="35"/>
      <c r="SLI338" s="35"/>
      <c r="SLJ338" s="35"/>
      <c r="SLK338" s="35"/>
      <c r="SLL338" s="35"/>
      <c r="SLM338" s="35"/>
      <c r="SLN338" s="35"/>
      <c r="SLO338" s="35"/>
      <c r="SLP338" s="35"/>
      <c r="SLQ338" s="35"/>
      <c r="SLR338" s="35"/>
      <c r="SLS338" s="35"/>
      <c r="SLT338" s="35"/>
      <c r="SLU338" s="35"/>
      <c r="SLV338" s="35"/>
      <c r="SLW338" s="35"/>
      <c r="SLX338" s="35"/>
      <c r="SLY338" s="35"/>
      <c r="SLZ338" s="35"/>
      <c r="SMA338" s="35"/>
      <c r="SMB338" s="35"/>
      <c r="SMC338" s="35"/>
      <c r="SMD338" s="35"/>
      <c r="SME338" s="35"/>
      <c r="SMF338" s="35"/>
      <c r="SMG338" s="35"/>
      <c r="SMH338" s="35"/>
      <c r="SMI338" s="35"/>
      <c r="SMJ338" s="35"/>
      <c r="SMK338" s="35"/>
      <c r="SML338" s="35"/>
      <c r="SMM338" s="35"/>
      <c r="SMN338" s="35"/>
      <c r="SMO338" s="35"/>
      <c r="SMP338" s="35"/>
      <c r="SMQ338" s="35"/>
      <c r="SMR338" s="35"/>
      <c r="SMS338" s="35"/>
      <c r="SMT338" s="35"/>
      <c r="SMU338" s="35"/>
      <c r="SMV338" s="35"/>
      <c r="SMW338" s="35"/>
      <c r="SMX338" s="35"/>
      <c r="SMY338" s="35"/>
      <c r="SMZ338" s="35"/>
      <c r="SNA338" s="35"/>
      <c r="SNB338" s="35"/>
      <c r="SNC338" s="35"/>
      <c r="SND338" s="35"/>
      <c r="SNE338" s="35"/>
      <c r="SNF338" s="35"/>
      <c r="SNG338" s="35"/>
      <c r="SNH338" s="35"/>
      <c r="SNI338" s="35"/>
      <c r="SNJ338" s="35"/>
      <c r="SNK338" s="35"/>
      <c r="SNL338" s="35"/>
      <c r="SNM338" s="35"/>
      <c r="SNN338" s="35"/>
      <c r="SNO338" s="35"/>
      <c r="SNP338" s="35"/>
      <c r="SNQ338" s="35"/>
      <c r="SNR338" s="35"/>
      <c r="SNS338" s="35"/>
      <c r="SNT338" s="35"/>
      <c r="SNU338" s="35"/>
      <c r="SNV338" s="35"/>
      <c r="SNW338" s="35"/>
      <c r="SNX338" s="35"/>
      <c r="SNY338" s="35"/>
      <c r="SNZ338" s="35"/>
      <c r="SOA338" s="35"/>
      <c r="SOB338" s="35"/>
      <c r="SOC338" s="35"/>
      <c r="SOD338" s="35"/>
      <c r="SOE338" s="35"/>
      <c r="SOF338" s="35"/>
      <c r="SOG338" s="35"/>
      <c r="SOH338" s="35"/>
      <c r="SOI338" s="35"/>
      <c r="SOJ338" s="35"/>
      <c r="SOK338" s="35"/>
      <c r="SOL338" s="35"/>
      <c r="SOM338" s="35"/>
      <c r="SON338" s="35"/>
      <c r="SOO338" s="35"/>
      <c r="SOP338" s="35"/>
      <c r="SOQ338" s="35"/>
      <c r="SOR338" s="35"/>
      <c r="SOS338" s="35"/>
      <c r="SOT338" s="35"/>
      <c r="SOU338" s="35"/>
      <c r="SOV338" s="35"/>
      <c r="SOW338" s="35"/>
      <c r="SOX338" s="35"/>
      <c r="SOY338" s="35"/>
      <c r="SOZ338" s="35"/>
      <c r="SPA338" s="35"/>
      <c r="SPB338" s="35"/>
      <c r="SPC338" s="35"/>
      <c r="SPD338" s="35"/>
      <c r="SPE338" s="35"/>
      <c r="SPF338" s="35"/>
      <c r="SPG338" s="35"/>
      <c r="SPH338" s="35"/>
      <c r="SPI338" s="35"/>
      <c r="SPJ338" s="35"/>
      <c r="SPK338" s="35"/>
      <c r="SPL338" s="35"/>
      <c r="SPM338" s="35"/>
      <c r="SPN338" s="35"/>
      <c r="SPO338" s="35"/>
      <c r="SPP338" s="35"/>
      <c r="SPQ338" s="35"/>
      <c r="SPR338" s="35"/>
      <c r="SPS338" s="35"/>
      <c r="SPT338" s="35"/>
      <c r="SPU338" s="35"/>
      <c r="SPV338" s="35"/>
      <c r="SPW338" s="35"/>
      <c r="SPX338" s="35"/>
      <c r="SPY338" s="35"/>
      <c r="SPZ338" s="35"/>
      <c r="SQA338" s="35"/>
      <c r="SQB338" s="35"/>
      <c r="SQC338" s="35"/>
      <c r="SQD338" s="35"/>
      <c r="SQE338" s="35"/>
      <c r="SQF338" s="35"/>
      <c r="SQG338" s="35"/>
      <c r="SQH338" s="35"/>
      <c r="SQI338" s="35"/>
      <c r="SQJ338" s="35"/>
      <c r="SQK338" s="35"/>
      <c r="SQL338" s="35"/>
      <c r="SQM338" s="35"/>
      <c r="SQN338" s="35"/>
      <c r="SQO338" s="35"/>
      <c r="SQP338" s="35"/>
      <c r="SQQ338" s="35"/>
      <c r="SQR338" s="35"/>
      <c r="SQS338" s="35"/>
      <c r="SQT338" s="35"/>
      <c r="SQU338" s="35"/>
      <c r="SQV338" s="35"/>
      <c r="SQW338" s="35"/>
      <c r="SQX338" s="35"/>
      <c r="SQY338" s="35"/>
      <c r="SQZ338" s="35"/>
      <c r="SRA338" s="35"/>
      <c r="SRB338" s="35"/>
      <c r="SRC338" s="35"/>
      <c r="SRD338" s="35"/>
      <c r="SRE338" s="35"/>
      <c r="SRF338" s="35"/>
      <c r="SRG338" s="35"/>
      <c r="SRH338" s="35"/>
      <c r="SRI338" s="35"/>
      <c r="SRJ338" s="35"/>
      <c r="SRK338" s="35"/>
      <c r="SRL338" s="35"/>
      <c r="SRM338" s="35"/>
      <c r="SRN338" s="35"/>
      <c r="SRO338" s="35"/>
      <c r="SRP338" s="35"/>
      <c r="SRQ338" s="35"/>
      <c r="SRR338" s="35"/>
      <c r="SRS338" s="35"/>
      <c r="SRT338" s="35"/>
      <c r="SRU338" s="35"/>
      <c r="SRV338" s="35"/>
      <c r="SRW338" s="35"/>
      <c r="SRX338" s="35"/>
      <c r="SRY338" s="35"/>
      <c r="SRZ338" s="35"/>
      <c r="SSA338" s="35"/>
      <c r="SSB338" s="35"/>
      <c r="SSC338" s="35"/>
      <c r="SSD338" s="35"/>
      <c r="SSE338" s="35"/>
      <c r="SSF338" s="35"/>
      <c r="SSG338" s="35"/>
      <c r="SSH338" s="35"/>
      <c r="SSI338" s="35"/>
      <c r="SSJ338" s="35"/>
      <c r="SSK338" s="35"/>
      <c r="SSL338" s="35"/>
      <c r="SSM338" s="35"/>
      <c r="SSN338" s="35"/>
      <c r="SSO338" s="35"/>
      <c r="SSP338" s="35"/>
      <c r="SSQ338" s="35"/>
      <c r="SSR338" s="35"/>
      <c r="SSS338" s="35"/>
      <c r="SST338" s="35"/>
      <c r="SSU338" s="35"/>
      <c r="SSV338" s="35"/>
      <c r="SSW338" s="35"/>
      <c r="SSX338" s="35"/>
      <c r="SSY338" s="35"/>
      <c r="SSZ338" s="35"/>
      <c r="STA338" s="35"/>
      <c r="STB338" s="35"/>
      <c r="STC338" s="35"/>
      <c r="STD338" s="35"/>
      <c r="STE338" s="35"/>
      <c r="STF338" s="35"/>
      <c r="STG338" s="35"/>
      <c r="STH338" s="35"/>
      <c r="STI338" s="35"/>
      <c r="STJ338" s="35"/>
      <c r="STK338" s="35"/>
      <c r="STL338" s="35"/>
      <c r="STM338" s="35"/>
      <c r="STN338" s="35"/>
      <c r="STO338" s="35"/>
      <c r="STP338" s="35"/>
      <c r="STQ338" s="35"/>
      <c r="STR338" s="35"/>
      <c r="STS338" s="35"/>
      <c r="STT338" s="35"/>
      <c r="STU338" s="35"/>
      <c r="STV338" s="35"/>
      <c r="STW338" s="35"/>
      <c r="STX338" s="35"/>
      <c r="STY338" s="35"/>
      <c r="STZ338" s="35"/>
      <c r="SUA338" s="35"/>
      <c r="SUB338" s="35"/>
      <c r="SUC338" s="35"/>
      <c r="SUD338" s="35"/>
      <c r="SUE338" s="35"/>
      <c r="SUF338" s="35"/>
      <c r="SUG338" s="35"/>
      <c r="SUH338" s="35"/>
      <c r="SUI338" s="35"/>
      <c r="SUJ338" s="35"/>
      <c r="SUK338" s="35"/>
      <c r="SUL338" s="35"/>
      <c r="SUM338" s="35"/>
      <c r="SUN338" s="35"/>
      <c r="SUO338" s="35"/>
      <c r="SUP338" s="35"/>
      <c r="SUQ338" s="35"/>
      <c r="SUR338" s="35"/>
      <c r="SUS338" s="35"/>
      <c r="SUT338" s="35"/>
      <c r="SUU338" s="35"/>
      <c r="SUV338" s="35"/>
      <c r="SUW338" s="35"/>
      <c r="SUX338" s="35"/>
      <c r="SUY338" s="35"/>
      <c r="SUZ338" s="35"/>
      <c r="SVA338" s="35"/>
      <c r="SVB338" s="35"/>
      <c r="SVC338" s="35"/>
      <c r="SVD338" s="35"/>
      <c r="SVE338" s="35"/>
      <c r="SVF338" s="35"/>
      <c r="SVG338" s="35"/>
      <c r="SVH338" s="35"/>
      <c r="SVI338" s="35"/>
      <c r="SVJ338" s="35"/>
      <c r="SVK338" s="35"/>
      <c r="SVL338" s="35"/>
      <c r="SVM338" s="35"/>
      <c r="SVN338" s="35"/>
      <c r="SVO338" s="35"/>
      <c r="SVP338" s="35"/>
      <c r="SVQ338" s="35"/>
      <c r="SVR338" s="35"/>
      <c r="SVS338" s="35"/>
      <c r="SVT338" s="35"/>
      <c r="SVU338" s="35"/>
      <c r="SVV338" s="35"/>
      <c r="SVW338" s="35"/>
      <c r="SVX338" s="35"/>
      <c r="SVY338" s="35"/>
      <c r="SVZ338" s="35"/>
      <c r="SWA338" s="35"/>
      <c r="SWB338" s="35"/>
      <c r="SWC338" s="35"/>
      <c r="SWD338" s="35"/>
      <c r="SWE338" s="35"/>
      <c r="SWF338" s="35"/>
      <c r="SWG338" s="35"/>
      <c r="SWH338" s="35"/>
      <c r="SWI338" s="35"/>
      <c r="SWJ338" s="35"/>
      <c r="SWK338" s="35"/>
      <c r="SWL338" s="35"/>
      <c r="SWM338" s="35"/>
      <c r="SWN338" s="35"/>
      <c r="SWO338" s="35"/>
      <c r="SWP338" s="35"/>
      <c r="SWQ338" s="35"/>
      <c r="SWR338" s="35"/>
      <c r="SWS338" s="35"/>
      <c r="SWT338" s="35"/>
      <c r="SWU338" s="35"/>
      <c r="SWV338" s="35"/>
      <c r="SWW338" s="35"/>
      <c r="SWX338" s="35"/>
      <c r="SWY338" s="35"/>
      <c r="SWZ338" s="35"/>
      <c r="SXA338" s="35"/>
      <c r="SXB338" s="35"/>
      <c r="SXC338" s="35"/>
      <c r="SXD338" s="35"/>
      <c r="SXE338" s="35"/>
      <c r="SXF338" s="35"/>
      <c r="SXG338" s="35"/>
      <c r="SXH338" s="35"/>
      <c r="SXI338" s="35"/>
      <c r="SXJ338" s="35"/>
      <c r="SXK338" s="35"/>
      <c r="SXL338" s="35"/>
      <c r="SXM338" s="35"/>
      <c r="SXN338" s="35"/>
      <c r="SXO338" s="35"/>
      <c r="SXP338" s="35"/>
      <c r="SXQ338" s="35"/>
      <c r="SXR338" s="35"/>
      <c r="SXS338" s="35"/>
      <c r="SXT338" s="35"/>
      <c r="SXU338" s="35"/>
      <c r="SXV338" s="35"/>
      <c r="SXW338" s="35"/>
      <c r="SXX338" s="35"/>
      <c r="SXY338" s="35"/>
      <c r="SXZ338" s="35"/>
      <c r="SYA338" s="35"/>
      <c r="SYB338" s="35"/>
      <c r="SYC338" s="35"/>
      <c r="SYD338" s="35"/>
      <c r="SYE338" s="35"/>
      <c r="SYF338" s="35"/>
      <c r="SYG338" s="35"/>
      <c r="SYH338" s="35"/>
      <c r="SYI338" s="35"/>
      <c r="SYJ338" s="35"/>
      <c r="SYK338" s="35"/>
      <c r="SYL338" s="35"/>
      <c r="SYM338" s="35"/>
      <c r="SYN338" s="35"/>
      <c r="SYO338" s="35"/>
      <c r="SYP338" s="35"/>
      <c r="SYQ338" s="35"/>
      <c r="SYR338" s="35"/>
      <c r="SYS338" s="35"/>
      <c r="SYT338" s="35"/>
      <c r="SYU338" s="35"/>
      <c r="SYV338" s="35"/>
      <c r="SYW338" s="35"/>
      <c r="SYX338" s="35"/>
      <c r="SYY338" s="35"/>
      <c r="SYZ338" s="35"/>
      <c r="SZA338" s="35"/>
      <c r="SZB338" s="35"/>
      <c r="SZC338" s="35"/>
      <c r="SZD338" s="35"/>
      <c r="SZE338" s="35"/>
      <c r="SZF338" s="35"/>
      <c r="SZG338" s="35"/>
      <c r="SZH338" s="35"/>
      <c r="SZI338" s="35"/>
      <c r="SZJ338" s="35"/>
      <c r="SZK338" s="35"/>
      <c r="SZL338" s="35"/>
      <c r="SZM338" s="35"/>
      <c r="SZN338" s="35"/>
      <c r="SZO338" s="35"/>
      <c r="SZP338" s="35"/>
      <c r="SZQ338" s="35"/>
      <c r="SZR338" s="35"/>
      <c r="SZS338" s="35"/>
      <c r="SZT338" s="35"/>
      <c r="SZU338" s="35"/>
      <c r="SZV338" s="35"/>
      <c r="SZW338" s="35"/>
      <c r="SZX338" s="35"/>
      <c r="SZY338" s="35"/>
      <c r="SZZ338" s="35"/>
      <c r="TAA338" s="35"/>
      <c r="TAB338" s="35"/>
      <c r="TAC338" s="35"/>
      <c r="TAD338" s="35"/>
      <c r="TAE338" s="35"/>
      <c r="TAF338" s="35"/>
      <c r="TAG338" s="35"/>
      <c r="TAH338" s="35"/>
      <c r="TAI338" s="35"/>
      <c r="TAJ338" s="35"/>
      <c r="TAK338" s="35"/>
      <c r="TAL338" s="35"/>
      <c r="TAM338" s="35"/>
      <c r="TAN338" s="35"/>
      <c r="TAO338" s="35"/>
      <c r="TAP338" s="35"/>
      <c r="TAQ338" s="35"/>
      <c r="TAR338" s="35"/>
      <c r="TAS338" s="35"/>
      <c r="TAT338" s="35"/>
      <c r="TAU338" s="35"/>
      <c r="TAV338" s="35"/>
      <c r="TAW338" s="35"/>
      <c r="TAX338" s="35"/>
      <c r="TAY338" s="35"/>
      <c r="TAZ338" s="35"/>
      <c r="TBA338" s="35"/>
      <c r="TBB338" s="35"/>
      <c r="TBC338" s="35"/>
      <c r="TBD338" s="35"/>
      <c r="TBE338" s="35"/>
      <c r="TBF338" s="35"/>
      <c r="TBG338" s="35"/>
      <c r="TBH338" s="35"/>
      <c r="TBI338" s="35"/>
      <c r="TBJ338" s="35"/>
      <c r="TBK338" s="35"/>
      <c r="TBL338" s="35"/>
      <c r="TBM338" s="35"/>
      <c r="TBN338" s="35"/>
      <c r="TBO338" s="35"/>
      <c r="TBP338" s="35"/>
      <c r="TBQ338" s="35"/>
      <c r="TBR338" s="35"/>
      <c r="TBS338" s="35"/>
      <c r="TBT338" s="35"/>
      <c r="TBU338" s="35"/>
      <c r="TBV338" s="35"/>
      <c r="TBW338" s="35"/>
      <c r="TBX338" s="35"/>
      <c r="TBY338" s="35"/>
      <c r="TBZ338" s="35"/>
      <c r="TCA338" s="35"/>
      <c r="TCB338" s="35"/>
      <c r="TCC338" s="35"/>
      <c r="TCD338" s="35"/>
      <c r="TCE338" s="35"/>
      <c r="TCF338" s="35"/>
      <c r="TCG338" s="35"/>
      <c r="TCH338" s="35"/>
      <c r="TCI338" s="35"/>
      <c r="TCJ338" s="35"/>
      <c r="TCK338" s="35"/>
      <c r="TCL338" s="35"/>
      <c r="TCM338" s="35"/>
      <c r="TCN338" s="35"/>
      <c r="TCO338" s="35"/>
      <c r="TCP338" s="35"/>
      <c r="TCQ338" s="35"/>
      <c r="TCR338" s="35"/>
      <c r="TCS338" s="35"/>
      <c r="TCT338" s="35"/>
      <c r="TCU338" s="35"/>
      <c r="TCV338" s="35"/>
      <c r="TCW338" s="35"/>
      <c r="TCX338" s="35"/>
      <c r="TCY338" s="35"/>
      <c r="TCZ338" s="35"/>
      <c r="TDA338" s="35"/>
      <c r="TDB338" s="35"/>
      <c r="TDC338" s="35"/>
      <c r="TDD338" s="35"/>
      <c r="TDE338" s="35"/>
      <c r="TDF338" s="35"/>
      <c r="TDG338" s="35"/>
      <c r="TDH338" s="35"/>
      <c r="TDI338" s="35"/>
      <c r="TDJ338" s="35"/>
      <c r="TDK338" s="35"/>
      <c r="TDL338" s="35"/>
      <c r="TDM338" s="35"/>
      <c r="TDN338" s="35"/>
      <c r="TDO338" s="35"/>
      <c r="TDP338" s="35"/>
      <c r="TDQ338" s="35"/>
      <c r="TDR338" s="35"/>
      <c r="TDS338" s="35"/>
      <c r="TDT338" s="35"/>
      <c r="TDU338" s="35"/>
      <c r="TDV338" s="35"/>
      <c r="TDW338" s="35"/>
      <c r="TDX338" s="35"/>
      <c r="TDY338" s="35"/>
      <c r="TDZ338" s="35"/>
      <c r="TEA338" s="35"/>
      <c r="TEB338" s="35"/>
      <c r="TEC338" s="35"/>
      <c r="TED338" s="35"/>
      <c r="TEE338" s="35"/>
      <c r="TEF338" s="35"/>
      <c r="TEG338" s="35"/>
      <c r="TEH338" s="35"/>
      <c r="TEI338" s="35"/>
      <c r="TEJ338" s="35"/>
      <c r="TEK338" s="35"/>
      <c r="TEL338" s="35"/>
      <c r="TEM338" s="35"/>
      <c r="TEN338" s="35"/>
      <c r="TEO338" s="35"/>
      <c r="TEP338" s="35"/>
      <c r="TEQ338" s="35"/>
      <c r="TER338" s="35"/>
      <c r="TES338" s="35"/>
      <c r="TET338" s="35"/>
      <c r="TEU338" s="35"/>
      <c r="TEV338" s="35"/>
      <c r="TEW338" s="35"/>
      <c r="TEX338" s="35"/>
      <c r="TEY338" s="35"/>
      <c r="TEZ338" s="35"/>
      <c r="TFA338" s="35"/>
      <c r="TFB338" s="35"/>
      <c r="TFC338" s="35"/>
      <c r="TFD338" s="35"/>
      <c r="TFE338" s="35"/>
      <c r="TFF338" s="35"/>
      <c r="TFG338" s="35"/>
      <c r="TFH338" s="35"/>
      <c r="TFI338" s="35"/>
      <c r="TFJ338" s="35"/>
      <c r="TFK338" s="35"/>
      <c r="TFL338" s="35"/>
      <c r="TFM338" s="35"/>
      <c r="TFN338" s="35"/>
      <c r="TFO338" s="35"/>
      <c r="TFP338" s="35"/>
      <c r="TFQ338" s="35"/>
      <c r="TFR338" s="35"/>
      <c r="TFS338" s="35"/>
      <c r="TFT338" s="35"/>
      <c r="TFU338" s="35"/>
      <c r="TFV338" s="35"/>
      <c r="TFW338" s="35"/>
      <c r="TFX338" s="35"/>
      <c r="TFY338" s="35"/>
      <c r="TFZ338" s="35"/>
      <c r="TGA338" s="35"/>
      <c r="TGB338" s="35"/>
      <c r="TGC338" s="35"/>
      <c r="TGD338" s="35"/>
      <c r="TGE338" s="35"/>
      <c r="TGF338" s="35"/>
      <c r="TGG338" s="35"/>
      <c r="TGH338" s="35"/>
      <c r="TGI338" s="35"/>
      <c r="TGJ338" s="35"/>
      <c r="TGK338" s="35"/>
      <c r="TGL338" s="35"/>
      <c r="TGM338" s="35"/>
      <c r="TGN338" s="35"/>
      <c r="TGO338" s="35"/>
      <c r="TGP338" s="35"/>
      <c r="TGQ338" s="35"/>
      <c r="TGR338" s="35"/>
      <c r="TGS338" s="35"/>
      <c r="TGT338" s="35"/>
      <c r="TGU338" s="35"/>
      <c r="TGV338" s="35"/>
      <c r="TGW338" s="35"/>
      <c r="TGX338" s="35"/>
      <c r="TGY338" s="35"/>
      <c r="TGZ338" s="35"/>
      <c r="THA338" s="35"/>
      <c r="THB338" s="35"/>
      <c r="THC338" s="35"/>
      <c r="THD338" s="35"/>
      <c r="THE338" s="35"/>
      <c r="THF338" s="35"/>
      <c r="THG338" s="35"/>
      <c r="THH338" s="35"/>
      <c r="THI338" s="35"/>
      <c r="THJ338" s="35"/>
      <c r="THK338" s="35"/>
      <c r="THL338" s="35"/>
      <c r="THM338" s="35"/>
      <c r="THN338" s="35"/>
      <c r="THO338" s="35"/>
      <c r="THP338" s="35"/>
      <c r="THQ338" s="35"/>
      <c r="THR338" s="35"/>
      <c r="THS338" s="35"/>
      <c r="THT338" s="35"/>
      <c r="THU338" s="35"/>
      <c r="THV338" s="35"/>
      <c r="THW338" s="35"/>
      <c r="THX338" s="35"/>
      <c r="THY338" s="35"/>
      <c r="THZ338" s="35"/>
      <c r="TIA338" s="35"/>
      <c r="TIB338" s="35"/>
      <c r="TIC338" s="35"/>
      <c r="TID338" s="35"/>
      <c r="TIE338" s="35"/>
      <c r="TIF338" s="35"/>
      <c r="TIG338" s="35"/>
      <c r="TIH338" s="35"/>
      <c r="TII338" s="35"/>
      <c r="TIJ338" s="35"/>
      <c r="TIK338" s="35"/>
      <c r="TIL338" s="35"/>
      <c r="TIM338" s="35"/>
      <c r="TIN338" s="35"/>
      <c r="TIO338" s="35"/>
      <c r="TIP338" s="35"/>
      <c r="TIQ338" s="35"/>
      <c r="TIR338" s="35"/>
      <c r="TIS338" s="35"/>
      <c r="TIT338" s="35"/>
      <c r="TIU338" s="35"/>
      <c r="TIV338" s="35"/>
      <c r="TIW338" s="35"/>
      <c r="TIX338" s="35"/>
      <c r="TIY338" s="35"/>
      <c r="TIZ338" s="35"/>
      <c r="TJA338" s="35"/>
      <c r="TJB338" s="35"/>
      <c r="TJC338" s="35"/>
      <c r="TJD338" s="35"/>
      <c r="TJE338" s="35"/>
      <c r="TJF338" s="35"/>
      <c r="TJG338" s="35"/>
      <c r="TJH338" s="35"/>
      <c r="TJI338" s="35"/>
      <c r="TJJ338" s="35"/>
      <c r="TJK338" s="35"/>
      <c r="TJL338" s="35"/>
      <c r="TJM338" s="35"/>
      <c r="TJN338" s="35"/>
      <c r="TJO338" s="35"/>
      <c r="TJP338" s="35"/>
      <c r="TJQ338" s="35"/>
      <c r="TJR338" s="35"/>
      <c r="TJS338" s="35"/>
      <c r="TJT338" s="35"/>
      <c r="TJU338" s="35"/>
      <c r="TJV338" s="35"/>
      <c r="TJW338" s="35"/>
      <c r="TJX338" s="35"/>
      <c r="TJY338" s="35"/>
      <c r="TJZ338" s="35"/>
      <c r="TKA338" s="35"/>
      <c r="TKB338" s="35"/>
      <c r="TKC338" s="35"/>
      <c r="TKD338" s="35"/>
      <c r="TKE338" s="35"/>
      <c r="TKF338" s="35"/>
      <c r="TKG338" s="35"/>
      <c r="TKH338" s="35"/>
      <c r="TKI338" s="35"/>
      <c r="TKJ338" s="35"/>
      <c r="TKK338" s="35"/>
      <c r="TKL338" s="35"/>
      <c r="TKM338" s="35"/>
      <c r="TKN338" s="35"/>
      <c r="TKO338" s="35"/>
      <c r="TKP338" s="35"/>
      <c r="TKQ338" s="35"/>
      <c r="TKR338" s="35"/>
      <c r="TKS338" s="35"/>
      <c r="TKT338" s="35"/>
      <c r="TKU338" s="35"/>
      <c r="TKV338" s="35"/>
      <c r="TKW338" s="35"/>
      <c r="TKX338" s="35"/>
      <c r="TKY338" s="35"/>
      <c r="TKZ338" s="35"/>
      <c r="TLA338" s="35"/>
      <c r="TLB338" s="35"/>
      <c r="TLC338" s="35"/>
      <c r="TLD338" s="35"/>
      <c r="TLE338" s="35"/>
      <c r="TLF338" s="35"/>
      <c r="TLG338" s="35"/>
      <c r="TLH338" s="35"/>
      <c r="TLI338" s="35"/>
      <c r="TLJ338" s="35"/>
      <c r="TLK338" s="35"/>
      <c r="TLL338" s="35"/>
      <c r="TLM338" s="35"/>
      <c r="TLN338" s="35"/>
      <c r="TLO338" s="35"/>
      <c r="TLP338" s="35"/>
      <c r="TLQ338" s="35"/>
      <c r="TLR338" s="35"/>
      <c r="TLS338" s="35"/>
      <c r="TLT338" s="35"/>
      <c r="TLU338" s="35"/>
      <c r="TLV338" s="35"/>
      <c r="TLW338" s="35"/>
      <c r="TLX338" s="35"/>
      <c r="TLY338" s="35"/>
      <c r="TLZ338" s="35"/>
      <c r="TMA338" s="35"/>
      <c r="TMB338" s="35"/>
      <c r="TMC338" s="35"/>
      <c r="TMD338" s="35"/>
      <c r="TME338" s="35"/>
      <c r="TMF338" s="35"/>
      <c r="TMG338" s="35"/>
      <c r="TMH338" s="35"/>
      <c r="TMI338" s="35"/>
      <c r="TMJ338" s="35"/>
      <c r="TMK338" s="35"/>
      <c r="TML338" s="35"/>
      <c r="TMM338" s="35"/>
      <c r="TMN338" s="35"/>
      <c r="TMO338" s="35"/>
      <c r="TMP338" s="35"/>
      <c r="TMQ338" s="35"/>
      <c r="TMR338" s="35"/>
      <c r="TMS338" s="35"/>
      <c r="TMT338" s="35"/>
      <c r="TMU338" s="35"/>
      <c r="TMV338" s="35"/>
      <c r="TMW338" s="35"/>
      <c r="TMX338" s="35"/>
      <c r="TMY338" s="35"/>
      <c r="TMZ338" s="35"/>
      <c r="TNA338" s="35"/>
      <c r="TNB338" s="35"/>
      <c r="TNC338" s="35"/>
      <c r="TND338" s="35"/>
      <c r="TNE338" s="35"/>
      <c r="TNF338" s="35"/>
      <c r="TNG338" s="35"/>
      <c r="TNH338" s="35"/>
      <c r="TNI338" s="35"/>
      <c r="TNJ338" s="35"/>
      <c r="TNK338" s="35"/>
      <c r="TNL338" s="35"/>
      <c r="TNM338" s="35"/>
      <c r="TNN338" s="35"/>
      <c r="TNO338" s="35"/>
      <c r="TNP338" s="35"/>
      <c r="TNQ338" s="35"/>
      <c r="TNR338" s="35"/>
      <c r="TNS338" s="35"/>
      <c r="TNT338" s="35"/>
      <c r="TNU338" s="35"/>
      <c r="TNV338" s="35"/>
      <c r="TNW338" s="35"/>
      <c r="TNX338" s="35"/>
      <c r="TNY338" s="35"/>
      <c r="TNZ338" s="35"/>
      <c r="TOA338" s="35"/>
      <c r="TOB338" s="35"/>
      <c r="TOC338" s="35"/>
      <c r="TOD338" s="35"/>
      <c r="TOE338" s="35"/>
      <c r="TOF338" s="35"/>
      <c r="TOG338" s="35"/>
      <c r="TOH338" s="35"/>
      <c r="TOI338" s="35"/>
      <c r="TOJ338" s="35"/>
      <c r="TOK338" s="35"/>
      <c r="TOL338" s="35"/>
      <c r="TOM338" s="35"/>
      <c r="TON338" s="35"/>
      <c r="TOO338" s="35"/>
      <c r="TOP338" s="35"/>
      <c r="TOQ338" s="35"/>
      <c r="TOR338" s="35"/>
      <c r="TOS338" s="35"/>
      <c r="TOT338" s="35"/>
      <c r="TOU338" s="35"/>
      <c r="TOV338" s="35"/>
      <c r="TOW338" s="35"/>
      <c r="TOX338" s="35"/>
      <c r="TOY338" s="35"/>
      <c r="TOZ338" s="35"/>
      <c r="TPA338" s="35"/>
      <c r="TPB338" s="35"/>
      <c r="TPC338" s="35"/>
      <c r="TPD338" s="35"/>
      <c r="TPE338" s="35"/>
      <c r="TPF338" s="35"/>
      <c r="TPG338" s="35"/>
      <c r="TPH338" s="35"/>
      <c r="TPI338" s="35"/>
      <c r="TPJ338" s="35"/>
      <c r="TPK338" s="35"/>
      <c r="TPL338" s="35"/>
      <c r="TPM338" s="35"/>
      <c r="TPN338" s="35"/>
      <c r="TPO338" s="35"/>
      <c r="TPP338" s="35"/>
      <c r="TPQ338" s="35"/>
      <c r="TPR338" s="35"/>
      <c r="TPS338" s="35"/>
      <c r="TPT338" s="35"/>
      <c r="TPU338" s="35"/>
      <c r="TPV338" s="35"/>
      <c r="TPW338" s="35"/>
      <c r="TPX338" s="35"/>
      <c r="TPY338" s="35"/>
      <c r="TPZ338" s="35"/>
      <c r="TQA338" s="35"/>
      <c r="TQB338" s="35"/>
      <c r="TQC338" s="35"/>
      <c r="TQD338" s="35"/>
      <c r="TQE338" s="35"/>
      <c r="TQF338" s="35"/>
      <c r="TQG338" s="35"/>
      <c r="TQH338" s="35"/>
      <c r="TQI338" s="35"/>
      <c r="TQJ338" s="35"/>
      <c r="TQK338" s="35"/>
      <c r="TQL338" s="35"/>
      <c r="TQM338" s="35"/>
      <c r="TQN338" s="35"/>
      <c r="TQO338" s="35"/>
      <c r="TQP338" s="35"/>
      <c r="TQQ338" s="35"/>
      <c r="TQR338" s="35"/>
      <c r="TQS338" s="35"/>
      <c r="TQT338" s="35"/>
      <c r="TQU338" s="35"/>
      <c r="TQV338" s="35"/>
      <c r="TQW338" s="35"/>
      <c r="TQX338" s="35"/>
      <c r="TQY338" s="35"/>
      <c r="TQZ338" s="35"/>
      <c r="TRA338" s="35"/>
      <c r="TRB338" s="35"/>
      <c r="TRC338" s="35"/>
      <c r="TRD338" s="35"/>
      <c r="TRE338" s="35"/>
      <c r="TRF338" s="35"/>
      <c r="TRG338" s="35"/>
      <c r="TRH338" s="35"/>
      <c r="TRI338" s="35"/>
      <c r="TRJ338" s="35"/>
      <c r="TRK338" s="35"/>
      <c r="TRL338" s="35"/>
      <c r="TRM338" s="35"/>
      <c r="TRN338" s="35"/>
      <c r="TRO338" s="35"/>
      <c r="TRP338" s="35"/>
      <c r="TRQ338" s="35"/>
      <c r="TRR338" s="35"/>
      <c r="TRS338" s="35"/>
      <c r="TRT338" s="35"/>
      <c r="TRU338" s="35"/>
      <c r="TRV338" s="35"/>
      <c r="TRW338" s="35"/>
      <c r="TRX338" s="35"/>
      <c r="TRY338" s="35"/>
      <c r="TRZ338" s="35"/>
      <c r="TSA338" s="35"/>
      <c r="TSB338" s="35"/>
      <c r="TSC338" s="35"/>
      <c r="TSD338" s="35"/>
      <c r="TSE338" s="35"/>
      <c r="TSF338" s="35"/>
      <c r="TSG338" s="35"/>
      <c r="TSH338" s="35"/>
      <c r="TSI338" s="35"/>
      <c r="TSJ338" s="35"/>
      <c r="TSK338" s="35"/>
      <c r="TSL338" s="35"/>
      <c r="TSM338" s="35"/>
      <c r="TSN338" s="35"/>
      <c r="TSO338" s="35"/>
      <c r="TSP338" s="35"/>
      <c r="TSQ338" s="35"/>
      <c r="TSR338" s="35"/>
      <c r="TSS338" s="35"/>
      <c r="TST338" s="35"/>
      <c r="TSU338" s="35"/>
      <c r="TSV338" s="35"/>
      <c r="TSW338" s="35"/>
      <c r="TSX338" s="35"/>
      <c r="TSY338" s="35"/>
      <c r="TSZ338" s="35"/>
      <c r="TTA338" s="35"/>
      <c r="TTB338" s="35"/>
      <c r="TTC338" s="35"/>
      <c r="TTD338" s="35"/>
      <c r="TTE338" s="35"/>
      <c r="TTF338" s="35"/>
      <c r="TTG338" s="35"/>
      <c r="TTH338" s="35"/>
      <c r="TTI338" s="35"/>
      <c r="TTJ338" s="35"/>
      <c r="TTK338" s="35"/>
      <c r="TTL338" s="35"/>
      <c r="TTM338" s="35"/>
      <c r="TTN338" s="35"/>
      <c r="TTO338" s="35"/>
      <c r="TTP338" s="35"/>
      <c r="TTQ338" s="35"/>
      <c r="TTR338" s="35"/>
      <c r="TTS338" s="35"/>
      <c r="TTT338" s="35"/>
      <c r="TTU338" s="35"/>
      <c r="TTV338" s="35"/>
      <c r="TTW338" s="35"/>
      <c r="TTX338" s="35"/>
      <c r="TTY338" s="35"/>
      <c r="TTZ338" s="35"/>
      <c r="TUA338" s="35"/>
      <c r="TUB338" s="35"/>
      <c r="TUC338" s="35"/>
      <c r="TUD338" s="35"/>
      <c r="TUE338" s="35"/>
      <c r="TUF338" s="35"/>
      <c r="TUG338" s="35"/>
      <c r="TUH338" s="35"/>
      <c r="TUI338" s="35"/>
      <c r="TUJ338" s="35"/>
      <c r="TUK338" s="35"/>
      <c r="TUL338" s="35"/>
      <c r="TUM338" s="35"/>
      <c r="TUN338" s="35"/>
      <c r="TUO338" s="35"/>
      <c r="TUP338" s="35"/>
      <c r="TUQ338" s="35"/>
      <c r="TUR338" s="35"/>
      <c r="TUS338" s="35"/>
      <c r="TUT338" s="35"/>
      <c r="TUU338" s="35"/>
      <c r="TUV338" s="35"/>
      <c r="TUW338" s="35"/>
      <c r="TUX338" s="35"/>
      <c r="TUY338" s="35"/>
      <c r="TUZ338" s="35"/>
      <c r="TVA338" s="35"/>
      <c r="TVB338" s="35"/>
      <c r="TVC338" s="35"/>
      <c r="TVD338" s="35"/>
      <c r="TVE338" s="35"/>
      <c r="TVF338" s="35"/>
      <c r="TVG338" s="35"/>
      <c r="TVH338" s="35"/>
      <c r="TVI338" s="35"/>
      <c r="TVJ338" s="35"/>
      <c r="TVK338" s="35"/>
      <c r="TVL338" s="35"/>
      <c r="TVM338" s="35"/>
      <c r="TVN338" s="35"/>
      <c r="TVO338" s="35"/>
      <c r="TVP338" s="35"/>
      <c r="TVQ338" s="35"/>
      <c r="TVR338" s="35"/>
      <c r="TVS338" s="35"/>
      <c r="TVT338" s="35"/>
      <c r="TVU338" s="35"/>
      <c r="TVV338" s="35"/>
      <c r="TVW338" s="35"/>
      <c r="TVX338" s="35"/>
      <c r="TVY338" s="35"/>
      <c r="TVZ338" s="35"/>
      <c r="TWA338" s="35"/>
      <c r="TWB338" s="35"/>
      <c r="TWC338" s="35"/>
      <c r="TWD338" s="35"/>
      <c r="TWE338" s="35"/>
      <c r="TWF338" s="35"/>
      <c r="TWG338" s="35"/>
      <c r="TWH338" s="35"/>
      <c r="TWI338" s="35"/>
      <c r="TWJ338" s="35"/>
      <c r="TWK338" s="35"/>
      <c r="TWL338" s="35"/>
      <c r="TWM338" s="35"/>
      <c r="TWN338" s="35"/>
      <c r="TWO338" s="35"/>
      <c r="TWP338" s="35"/>
      <c r="TWQ338" s="35"/>
      <c r="TWR338" s="35"/>
      <c r="TWS338" s="35"/>
      <c r="TWT338" s="35"/>
      <c r="TWU338" s="35"/>
      <c r="TWV338" s="35"/>
      <c r="TWW338" s="35"/>
      <c r="TWX338" s="35"/>
      <c r="TWY338" s="35"/>
      <c r="TWZ338" s="35"/>
      <c r="TXA338" s="35"/>
      <c r="TXB338" s="35"/>
      <c r="TXC338" s="35"/>
      <c r="TXD338" s="35"/>
      <c r="TXE338" s="35"/>
      <c r="TXF338" s="35"/>
      <c r="TXG338" s="35"/>
      <c r="TXH338" s="35"/>
      <c r="TXI338" s="35"/>
      <c r="TXJ338" s="35"/>
      <c r="TXK338" s="35"/>
      <c r="TXL338" s="35"/>
      <c r="TXM338" s="35"/>
      <c r="TXN338" s="35"/>
      <c r="TXO338" s="35"/>
      <c r="TXP338" s="35"/>
      <c r="TXQ338" s="35"/>
      <c r="TXR338" s="35"/>
      <c r="TXS338" s="35"/>
      <c r="TXT338" s="35"/>
      <c r="TXU338" s="35"/>
      <c r="TXV338" s="35"/>
      <c r="TXW338" s="35"/>
      <c r="TXX338" s="35"/>
      <c r="TXY338" s="35"/>
      <c r="TXZ338" s="35"/>
      <c r="TYA338" s="35"/>
      <c r="TYB338" s="35"/>
      <c r="TYC338" s="35"/>
      <c r="TYD338" s="35"/>
      <c r="TYE338" s="35"/>
      <c r="TYF338" s="35"/>
      <c r="TYG338" s="35"/>
      <c r="TYH338" s="35"/>
      <c r="TYI338" s="35"/>
      <c r="TYJ338" s="35"/>
      <c r="TYK338" s="35"/>
      <c r="TYL338" s="35"/>
      <c r="TYM338" s="35"/>
      <c r="TYN338" s="35"/>
      <c r="TYO338" s="35"/>
      <c r="TYP338" s="35"/>
      <c r="TYQ338" s="35"/>
      <c r="TYR338" s="35"/>
      <c r="TYS338" s="35"/>
      <c r="TYT338" s="35"/>
      <c r="TYU338" s="35"/>
      <c r="TYV338" s="35"/>
      <c r="TYW338" s="35"/>
      <c r="TYX338" s="35"/>
      <c r="TYY338" s="35"/>
      <c r="TYZ338" s="35"/>
      <c r="TZA338" s="35"/>
      <c r="TZB338" s="35"/>
      <c r="TZC338" s="35"/>
      <c r="TZD338" s="35"/>
      <c r="TZE338" s="35"/>
      <c r="TZF338" s="35"/>
      <c r="TZG338" s="35"/>
      <c r="TZH338" s="35"/>
      <c r="TZI338" s="35"/>
      <c r="TZJ338" s="35"/>
      <c r="TZK338" s="35"/>
      <c r="TZL338" s="35"/>
      <c r="TZM338" s="35"/>
      <c r="TZN338" s="35"/>
      <c r="TZO338" s="35"/>
      <c r="TZP338" s="35"/>
      <c r="TZQ338" s="35"/>
      <c r="TZR338" s="35"/>
      <c r="TZS338" s="35"/>
      <c r="TZT338" s="35"/>
      <c r="TZU338" s="35"/>
      <c r="TZV338" s="35"/>
      <c r="TZW338" s="35"/>
      <c r="TZX338" s="35"/>
      <c r="TZY338" s="35"/>
      <c r="TZZ338" s="35"/>
      <c r="UAA338" s="35"/>
      <c r="UAB338" s="35"/>
      <c r="UAC338" s="35"/>
      <c r="UAD338" s="35"/>
      <c r="UAE338" s="35"/>
      <c r="UAF338" s="35"/>
      <c r="UAG338" s="35"/>
      <c r="UAH338" s="35"/>
      <c r="UAI338" s="35"/>
      <c r="UAJ338" s="35"/>
      <c r="UAK338" s="35"/>
      <c r="UAL338" s="35"/>
      <c r="UAM338" s="35"/>
      <c r="UAN338" s="35"/>
      <c r="UAO338" s="35"/>
      <c r="UAP338" s="35"/>
      <c r="UAQ338" s="35"/>
      <c r="UAR338" s="35"/>
      <c r="UAS338" s="35"/>
      <c r="UAT338" s="35"/>
      <c r="UAU338" s="35"/>
      <c r="UAV338" s="35"/>
      <c r="UAW338" s="35"/>
      <c r="UAX338" s="35"/>
      <c r="UAY338" s="35"/>
      <c r="UAZ338" s="35"/>
      <c r="UBA338" s="35"/>
      <c r="UBB338" s="35"/>
      <c r="UBC338" s="35"/>
      <c r="UBD338" s="35"/>
      <c r="UBE338" s="35"/>
      <c r="UBF338" s="35"/>
      <c r="UBG338" s="35"/>
      <c r="UBH338" s="35"/>
      <c r="UBI338" s="35"/>
      <c r="UBJ338" s="35"/>
      <c r="UBK338" s="35"/>
      <c r="UBL338" s="35"/>
      <c r="UBM338" s="35"/>
      <c r="UBN338" s="35"/>
      <c r="UBO338" s="35"/>
      <c r="UBP338" s="35"/>
      <c r="UBQ338" s="35"/>
      <c r="UBR338" s="35"/>
      <c r="UBS338" s="35"/>
      <c r="UBT338" s="35"/>
      <c r="UBU338" s="35"/>
      <c r="UBV338" s="35"/>
      <c r="UBW338" s="35"/>
      <c r="UBX338" s="35"/>
      <c r="UBY338" s="35"/>
      <c r="UBZ338" s="35"/>
      <c r="UCA338" s="35"/>
      <c r="UCB338" s="35"/>
      <c r="UCC338" s="35"/>
      <c r="UCD338" s="35"/>
      <c r="UCE338" s="35"/>
      <c r="UCF338" s="35"/>
      <c r="UCG338" s="35"/>
      <c r="UCH338" s="35"/>
      <c r="UCI338" s="35"/>
      <c r="UCJ338" s="35"/>
      <c r="UCK338" s="35"/>
      <c r="UCL338" s="35"/>
      <c r="UCM338" s="35"/>
      <c r="UCN338" s="35"/>
      <c r="UCO338" s="35"/>
      <c r="UCP338" s="35"/>
      <c r="UCQ338" s="35"/>
      <c r="UCR338" s="35"/>
      <c r="UCS338" s="35"/>
      <c r="UCT338" s="35"/>
      <c r="UCU338" s="35"/>
      <c r="UCV338" s="35"/>
      <c r="UCW338" s="35"/>
      <c r="UCX338" s="35"/>
      <c r="UCY338" s="35"/>
      <c r="UCZ338" s="35"/>
      <c r="UDA338" s="35"/>
      <c r="UDB338" s="35"/>
      <c r="UDC338" s="35"/>
      <c r="UDD338" s="35"/>
      <c r="UDE338" s="35"/>
      <c r="UDF338" s="35"/>
      <c r="UDG338" s="35"/>
      <c r="UDH338" s="35"/>
      <c r="UDI338" s="35"/>
      <c r="UDJ338" s="35"/>
      <c r="UDK338" s="35"/>
      <c r="UDL338" s="35"/>
      <c r="UDM338" s="35"/>
      <c r="UDN338" s="35"/>
      <c r="UDO338" s="35"/>
      <c r="UDP338" s="35"/>
      <c r="UDQ338" s="35"/>
      <c r="UDR338" s="35"/>
      <c r="UDS338" s="35"/>
      <c r="UDT338" s="35"/>
      <c r="UDU338" s="35"/>
      <c r="UDV338" s="35"/>
      <c r="UDW338" s="35"/>
      <c r="UDX338" s="35"/>
      <c r="UDY338" s="35"/>
      <c r="UDZ338" s="35"/>
      <c r="UEA338" s="35"/>
      <c r="UEB338" s="35"/>
      <c r="UEC338" s="35"/>
      <c r="UED338" s="35"/>
      <c r="UEE338" s="35"/>
      <c r="UEF338" s="35"/>
      <c r="UEG338" s="35"/>
      <c r="UEH338" s="35"/>
      <c r="UEI338" s="35"/>
      <c r="UEJ338" s="35"/>
      <c r="UEK338" s="35"/>
      <c r="UEL338" s="35"/>
      <c r="UEM338" s="35"/>
      <c r="UEN338" s="35"/>
      <c r="UEO338" s="35"/>
      <c r="UEP338" s="35"/>
      <c r="UEQ338" s="35"/>
      <c r="UER338" s="35"/>
      <c r="UES338" s="35"/>
      <c r="UET338" s="35"/>
      <c r="UEU338" s="35"/>
      <c r="UEV338" s="35"/>
      <c r="UEW338" s="35"/>
      <c r="UEX338" s="35"/>
      <c r="UEY338" s="35"/>
      <c r="UEZ338" s="35"/>
      <c r="UFA338" s="35"/>
      <c r="UFB338" s="35"/>
      <c r="UFC338" s="35"/>
      <c r="UFD338" s="35"/>
      <c r="UFE338" s="35"/>
      <c r="UFF338" s="35"/>
      <c r="UFG338" s="35"/>
      <c r="UFH338" s="35"/>
      <c r="UFI338" s="35"/>
      <c r="UFJ338" s="35"/>
      <c r="UFK338" s="35"/>
      <c r="UFL338" s="35"/>
      <c r="UFM338" s="35"/>
      <c r="UFN338" s="35"/>
      <c r="UFO338" s="35"/>
      <c r="UFP338" s="35"/>
      <c r="UFQ338" s="35"/>
      <c r="UFR338" s="35"/>
      <c r="UFS338" s="35"/>
      <c r="UFT338" s="35"/>
      <c r="UFU338" s="35"/>
      <c r="UFV338" s="35"/>
      <c r="UFW338" s="35"/>
      <c r="UFX338" s="35"/>
      <c r="UFY338" s="35"/>
      <c r="UFZ338" s="35"/>
      <c r="UGA338" s="35"/>
      <c r="UGB338" s="35"/>
      <c r="UGC338" s="35"/>
      <c r="UGD338" s="35"/>
      <c r="UGE338" s="35"/>
      <c r="UGF338" s="35"/>
      <c r="UGG338" s="35"/>
      <c r="UGH338" s="35"/>
      <c r="UGI338" s="35"/>
      <c r="UGJ338" s="35"/>
      <c r="UGK338" s="35"/>
      <c r="UGL338" s="35"/>
      <c r="UGM338" s="35"/>
      <c r="UGN338" s="35"/>
      <c r="UGO338" s="35"/>
      <c r="UGP338" s="35"/>
      <c r="UGQ338" s="35"/>
      <c r="UGR338" s="35"/>
      <c r="UGS338" s="35"/>
      <c r="UGT338" s="35"/>
      <c r="UGU338" s="35"/>
      <c r="UGV338" s="35"/>
      <c r="UGW338" s="35"/>
      <c r="UGX338" s="35"/>
      <c r="UGY338" s="35"/>
      <c r="UGZ338" s="35"/>
      <c r="UHA338" s="35"/>
      <c r="UHB338" s="35"/>
      <c r="UHC338" s="35"/>
      <c r="UHD338" s="35"/>
      <c r="UHE338" s="35"/>
      <c r="UHF338" s="35"/>
      <c r="UHG338" s="35"/>
      <c r="UHH338" s="35"/>
      <c r="UHI338" s="35"/>
      <c r="UHJ338" s="35"/>
      <c r="UHK338" s="35"/>
      <c r="UHL338" s="35"/>
      <c r="UHM338" s="35"/>
      <c r="UHN338" s="35"/>
      <c r="UHO338" s="35"/>
      <c r="UHP338" s="35"/>
      <c r="UHQ338" s="35"/>
      <c r="UHR338" s="35"/>
      <c r="UHS338" s="35"/>
      <c r="UHT338" s="35"/>
      <c r="UHU338" s="35"/>
      <c r="UHV338" s="35"/>
      <c r="UHW338" s="35"/>
      <c r="UHX338" s="35"/>
      <c r="UHY338" s="35"/>
      <c r="UHZ338" s="35"/>
      <c r="UIA338" s="35"/>
      <c r="UIB338" s="35"/>
      <c r="UIC338" s="35"/>
      <c r="UID338" s="35"/>
      <c r="UIE338" s="35"/>
      <c r="UIF338" s="35"/>
      <c r="UIG338" s="35"/>
      <c r="UIH338" s="35"/>
      <c r="UII338" s="35"/>
      <c r="UIJ338" s="35"/>
      <c r="UIK338" s="35"/>
      <c r="UIL338" s="35"/>
      <c r="UIM338" s="35"/>
      <c r="UIN338" s="35"/>
      <c r="UIO338" s="35"/>
      <c r="UIP338" s="35"/>
      <c r="UIQ338" s="35"/>
      <c r="UIR338" s="35"/>
      <c r="UIS338" s="35"/>
      <c r="UIT338" s="35"/>
      <c r="UIU338" s="35"/>
      <c r="UIV338" s="35"/>
      <c r="UIW338" s="35"/>
      <c r="UIX338" s="35"/>
      <c r="UIY338" s="35"/>
      <c r="UIZ338" s="35"/>
      <c r="UJA338" s="35"/>
      <c r="UJB338" s="35"/>
      <c r="UJC338" s="35"/>
      <c r="UJD338" s="35"/>
      <c r="UJE338" s="35"/>
      <c r="UJF338" s="35"/>
      <c r="UJG338" s="35"/>
      <c r="UJH338" s="35"/>
      <c r="UJI338" s="35"/>
      <c r="UJJ338" s="35"/>
      <c r="UJK338" s="35"/>
      <c r="UJL338" s="35"/>
      <c r="UJM338" s="35"/>
      <c r="UJN338" s="35"/>
      <c r="UJO338" s="35"/>
      <c r="UJP338" s="35"/>
      <c r="UJQ338" s="35"/>
      <c r="UJR338" s="35"/>
      <c r="UJS338" s="35"/>
      <c r="UJT338" s="35"/>
      <c r="UJU338" s="35"/>
      <c r="UJV338" s="35"/>
      <c r="UJW338" s="35"/>
      <c r="UJX338" s="35"/>
      <c r="UJY338" s="35"/>
      <c r="UJZ338" s="35"/>
      <c r="UKA338" s="35"/>
      <c r="UKB338" s="35"/>
      <c r="UKC338" s="35"/>
      <c r="UKD338" s="35"/>
      <c r="UKE338" s="35"/>
      <c r="UKF338" s="35"/>
      <c r="UKG338" s="35"/>
      <c r="UKH338" s="35"/>
      <c r="UKI338" s="35"/>
      <c r="UKJ338" s="35"/>
      <c r="UKK338" s="35"/>
      <c r="UKL338" s="35"/>
      <c r="UKM338" s="35"/>
      <c r="UKN338" s="35"/>
      <c r="UKO338" s="35"/>
      <c r="UKP338" s="35"/>
      <c r="UKQ338" s="35"/>
      <c r="UKR338" s="35"/>
      <c r="UKS338" s="35"/>
      <c r="UKT338" s="35"/>
      <c r="UKU338" s="35"/>
      <c r="UKV338" s="35"/>
      <c r="UKW338" s="35"/>
      <c r="UKX338" s="35"/>
      <c r="UKY338" s="35"/>
      <c r="UKZ338" s="35"/>
      <c r="ULA338" s="35"/>
      <c r="ULB338" s="35"/>
      <c r="ULC338" s="35"/>
      <c r="ULD338" s="35"/>
      <c r="ULE338" s="35"/>
      <c r="ULF338" s="35"/>
      <c r="ULG338" s="35"/>
      <c r="ULH338" s="35"/>
      <c r="ULI338" s="35"/>
      <c r="ULJ338" s="35"/>
      <c r="ULK338" s="35"/>
      <c r="ULL338" s="35"/>
      <c r="ULM338" s="35"/>
      <c r="ULN338" s="35"/>
      <c r="ULO338" s="35"/>
      <c r="ULP338" s="35"/>
      <c r="ULQ338" s="35"/>
      <c r="ULR338" s="35"/>
      <c r="ULS338" s="35"/>
      <c r="ULT338" s="35"/>
      <c r="ULU338" s="35"/>
      <c r="ULV338" s="35"/>
      <c r="ULW338" s="35"/>
      <c r="ULX338" s="35"/>
      <c r="ULY338" s="35"/>
      <c r="ULZ338" s="35"/>
      <c r="UMA338" s="35"/>
      <c r="UMB338" s="35"/>
      <c r="UMC338" s="35"/>
      <c r="UMD338" s="35"/>
      <c r="UME338" s="35"/>
      <c r="UMF338" s="35"/>
      <c r="UMG338" s="35"/>
      <c r="UMH338" s="35"/>
      <c r="UMI338" s="35"/>
      <c r="UMJ338" s="35"/>
      <c r="UMK338" s="35"/>
      <c r="UML338" s="35"/>
      <c r="UMM338" s="35"/>
      <c r="UMN338" s="35"/>
      <c r="UMO338" s="35"/>
      <c r="UMP338" s="35"/>
      <c r="UMQ338" s="35"/>
      <c r="UMR338" s="35"/>
      <c r="UMS338" s="35"/>
      <c r="UMT338" s="35"/>
      <c r="UMU338" s="35"/>
      <c r="UMV338" s="35"/>
      <c r="UMW338" s="35"/>
      <c r="UMX338" s="35"/>
      <c r="UMY338" s="35"/>
      <c r="UMZ338" s="35"/>
      <c r="UNA338" s="35"/>
      <c r="UNB338" s="35"/>
      <c r="UNC338" s="35"/>
      <c r="UND338" s="35"/>
      <c r="UNE338" s="35"/>
      <c r="UNF338" s="35"/>
      <c r="UNG338" s="35"/>
      <c r="UNH338" s="35"/>
      <c r="UNI338" s="35"/>
      <c r="UNJ338" s="35"/>
      <c r="UNK338" s="35"/>
      <c r="UNL338" s="35"/>
      <c r="UNM338" s="35"/>
      <c r="UNN338" s="35"/>
      <c r="UNO338" s="35"/>
      <c r="UNP338" s="35"/>
      <c r="UNQ338" s="35"/>
      <c r="UNR338" s="35"/>
      <c r="UNS338" s="35"/>
      <c r="UNT338" s="35"/>
      <c r="UNU338" s="35"/>
      <c r="UNV338" s="35"/>
      <c r="UNW338" s="35"/>
      <c r="UNX338" s="35"/>
      <c r="UNY338" s="35"/>
      <c r="UNZ338" s="35"/>
      <c r="UOA338" s="35"/>
      <c r="UOB338" s="35"/>
      <c r="UOC338" s="35"/>
      <c r="UOD338" s="35"/>
      <c r="UOE338" s="35"/>
      <c r="UOF338" s="35"/>
      <c r="UOG338" s="35"/>
      <c r="UOH338" s="35"/>
      <c r="UOI338" s="35"/>
      <c r="UOJ338" s="35"/>
      <c r="UOK338" s="35"/>
      <c r="UOL338" s="35"/>
      <c r="UOM338" s="35"/>
      <c r="UON338" s="35"/>
      <c r="UOO338" s="35"/>
      <c r="UOP338" s="35"/>
      <c r="UOQ338" s="35"/>
      <c r="UOR338" s="35"/>
      <c r="UOS338" s="35"/>
      <c r="UOT338" s="35"/>
      <c r="UOU338" s="35"/>
      <c r="UOV338" s="35"/>
      <c r="UOW338" s="35"/>
      <c r="UOX338" s="35"/>
      <c r="UOY338" s="35"/>
      <c r="UOZ338" s="35"/>
      <c r="UPA338" s="35"/>
      <c r="UPB338" s="35"/>
      <c r="UPC338" s="35"/>
      <c r="UPD338" s="35"/>
      <c r="UPE338" s="35"/>
      <c r="UPF338" s="35"/>
      <c r="UPG338" s="35"/>
      <c r="UPH338" s="35"/>
      <c r="UPI338" s="35"/>
      <c r="UPJ338" s="35"/>
      <c r="UPK338" s="35"/>
      <c r="UPL338" s="35"/>
      <c r="UPM338" s="35"/>
      <c r="UPN338" s="35"/>
      <c r="UPO338" s="35"/>
      <c r="UPP338" s="35"/>
      <c r="UPQ338" s="35"/>
      <c r="UPR338" s="35"/>
      <c r="UPS338" s="35"/>
      <c r="UPT338" s="35"/>
      <c r="UPU338" s="35"/>
      <c r="UPV338" s="35"/>
      <c r="UPW338" s="35"/>
      <c r="UPX338" s="35"/>
      <c r="UPY338" s="35"/>
      <c r="UPZ338" s="35"/>
      <c r="UQA338" s="35"/>
      <c r="UQB338" s="35"/>
      <c r="UQC338" s="35"/>
      <c r="UQD338" s="35"/>
      <c r="UQE338" s="35"/>
      <c r="UQF338" s="35"/>
      <c r="UQG338" s="35"/>
      <c r="UQH338" s="35"/>
      <c r="UQI338" s="35"/>
      <c r="UQJ338" s="35"/>
      <c r="UQK338" s="35"/>
      <c r="UQL338" s="35"/>
      <c r="UQM338" s="35"/>
      <c r="UQN338" s="35"/>
      <c r="UQO338" s="35"/>
      <c r="UQP338" s="35"/>
      <c r="UQQ338" s="35"/>
      <c r="UQR338" s="35"/>
      <c r="UQS338" s="35"/>
      <c r="UQT338" s="35"/>
      <c r="UQU338" s="35"/>
      <c r="UQV338" s="35"/>
      <c r="UQW338" s="35"/>
      <c r="UQX338" s="35"/>
      <c r="UQY338" s="35"/>
      <c r="UQZ338" s="35"/>
      <c r="URA338" s="35"/>
      <c r="URB338" s="35"/>
      <c r="URC338" s="35"/>
      <c r="URD338" s="35"/>
      <c r="URE338" s="35"/>
      <c r="URF338" s="35"/>
      <c r="URG338" s="35"/>
      <c r="URH338" s="35"/>
      <c r="URI338" s="35"/>
      <c r="URJ338" s="35"/>
      <c r="URK338" s="35"/>
      <c r="URL338" s="35"/>
      <c r="URM338" s="35"/>
      <c r="URN338" s="35"/>
      <c r="URO338" s="35"/>
      <c r="URP338" s="35"/>
      <c r="URQ338" s="35"/>
      <c r="URR338" s="35"/>
      <c r="URS338" s="35"/>
      <c r="URT338" s="35"/>
      <c r="URU338" s="35"/>
      <c r="URV338" s="35"/>
      <c r="URW338" s="35"/>
      <c r="URX338" s="35"/>
      <c r="URY338" s="35"/>
      <c r="URZ338" s="35"/>
      <c r="USA338" s="35"/>
      <c r="USB338" s="35"/>
      <c r="USC338" s="35"/>
      <c r="USD338" s="35"/>
      <c r="USE338" s="35"/>
      <c r="USF338" s="35"/>
      <c r="USG338" s="35"/>
      <c r="USH338" s="35"/>
      <c r="USI338" s="35"/>
      <c r="USJ338" s="35"/>
      <c r="USK338" s="35"/>
      <c r="USL338" s="35"/>
      <c r="USM338" s="35"/>
      <c r="USN338" s="35"/>
      <c r="USO338" s="35"/>
      <c r="USP338" s="35"/>
      <c r="USQ338" s="35"/>
      <c r="USR338" s="35"/>
      <c r="USS338" s="35"/>
      <c r="UST338" s="35"/>
      <c r="USU338" s="35"/>
      <c r="USV338" s="35"/>
      <c r="USW338" s="35"/>
      <c r="USX338" s="35"/>
      <c r="USY338" s="35"/>
      <c r="USZ338" s="35"/>
      <c r="UTA338" s="35"/>
      <c r="UTB338" s="35"/>
      <c r="UTC338" s="35"/>
      <c r="UTD338" s="35"/>
      <c r="UTE338" s="35"/>
      <c r="UTF338" s="35"/>
      <c r="UTG338" s="35"/>
      <c r="UTH338" s="35"/>
      <c r="UTI338" s="35"/>
      <c r="UTJ338" s="35"/>
      <c r="UTK338" s="35"/>
      <c r="UTL338" s="35"/>
      <c r="UTM338" s="35"/>
      <c r="UTN338" s="35"/>
      <c r="UTO338" s="35"/>
      <c r="UTP338" s="35"/>
      <c r="UTQ338" s="35"/>
      <c r="UTR338" s="35"/>
      <c r="UTS338" s="35"/>
      <c r="UTT338" s="35"/>
      <c r="UTU338" s="35"/>
      <c r="UTV338" s="35"/>
      <c r="UTW338" s="35"/>
      <c r="UTX338" s="35"/>
      <c r="UTY338" s="35"/>
      <c r="UTZ338" s="35"/>
      <c r="UUA338" s="35"/>
      <c r="UUB338" s="35"/>
      <c r="UUC338" s="35"/>
      <c r="UUD338" s="35"/>
      <c r="UUE338" s="35"/>
      <c r="UUF338" s="35"/>
      <c r="UUG338" s="35"/>
      <c r="UUH338" s="35"/>
      <c r="UUI338" s="35"/>
      <c r="UUJ338" s="35"/>
      <c r="UUK338" s="35"/>
      <c r="UUL338" s="35"/>
      <c r="UUM338" s="35"/>
      <c r="UUN338" s="35"/>
      <c r="UUO338" s="35"/>
      <c r="UUP338" s="35"/>
      <c r="UUQ338" s="35"/>
      <c r="UUR338" s="35"/>
      <c r="UUS338" s="35"/>
      <c r="UUT338" s="35"/>
      <c r="UUU338" s="35"/>
      <c r="UUV338" s="35"/>
      <c r="UUW338" s="35"/>
      <c r="UUX338" s="35"/>
      <c r="UUY338" s="35"/>
      <c r="UUZ338" s="35"/>
      <c r="UVA338" s="35"/>
      <c r="UVB338" s="35"/>
      <c r="UVC338" s="35"/>
      <c r="UVD338" s="35"/>
      <c r="UVE338" s="35"/>
      <c r="UVF338" s="35"/>
      <c r="UVG338" s="35"/>
      <c r="UVH338" s="35"/>
      <c r="UVI338" s="35"/>
      <c r="UVJ338" s="35"/>
      <c r="UVK338" s="35"/>
      <c r="UVL338" s="35"/>
      <c r="UVM338" s="35"/>
      <c r="UVN338" s="35"/>
      <c r="UVO338" s="35"/>
      <c r="UVP338" s="35"/>
      <c r="UVQ338" s="35"/>
      <c r="UVR338" s="35"/>
      <c r="UVS338" s="35"/>
      <c r="UVT338" s="35"/>
      <c r="UVU338" s="35"/>
      <c r="UVV338" s="35"/>
      <c r="UVW338" s="35"/>
      <c r="UVX338" s="35"/>
      <c r="UVY338" s="35"/>
      <c r="UVZ338" s="35"/>
      <c r="UWA338" s="35"/>
      <c r="UWB338" s="35"/>
      <c r="UWC338" s="35"/>
      <c r="UWD338" s="35"/>
      <c r="UWE338" s="35"/>
      <c r="UWF338" s="35"/>
      <c r="UWG338" s="35"/>
      <c r="UWH338" s="35"/>
      <c r="UWI338" s="35"/>
      <c r="UWJ338" s="35"/>
      <c r="UWK338" s="35"/>
      <c r="UWL338" s="35"/>
      <c r="UWM338" s="35"/>
      <c r="UWN338" s="35"/>
      <c r="UWO338" s="35"/>
      <c r="UWP338" s="35"/>
      <c r="UWQ338" s="35"/>
      <c r="UWR338" s="35"/>
      <c r="UWS338" s="35"/>
      <c r="UWT338" s="35"/>
      <c r="UWU338" s="35"/>
      <c r="UWV338" s="35"/>
      <c r="UWW338" s="35"/>
      <c r="UWX338" s="35"/>
      <c r="UWY338" s="35"/>
      <c r="UWZ338" s="35"/>
      <c r="UXA338" s="35"/>
      <c r="UXB338" s="35"/>
      <c r="UXC338" s="35"/>
      <c r="UXD338" s="35"/>
      <c r="UXE338" s="35"/>
      <c r="UXF338" s="35"/>
      <c r="UXG338" s="35"/>
      <c r="UXH338" s="35"/>
      <c r="UXI338" s="35"/>
      <c r="UXJ338" s="35"/>
      <c r="UXK338" s="35"/>
      <c r="UXL338" s="35"/>
      <c r="UXM338" s="35"/>
      <c r="UXN338" s="35"/>
      <c r="UXO338" s="35"/>
      <c r="UXP338" s="35"/>
      <c r="UXQ338" s="35"/>
      <c r="UXR338" s="35"/>
      <c r="UXS338" s="35"/>
      <c r="UXT338" s="35"/>
      <c r="UXU338" s="35"/>
      <c r="UXV338" s="35"/>
      <c r="UXW338" s="35"/>
      <c r="UXX338" s="35"/>
      <c r="UXY338" s="35"/>
      <c r="UXZ338" s="35"/>
      <c r="UYA338" s="35"/>
      <c r="UYB338" s="35"/>
      <c r="UYC338" s="35"/>
      <c r="UYD338" s="35"/>
      <c r="UYE338" s="35"/>
      <c r="UYF338" s="35"/>
      <c r="UYG338" s="35"/>
      <c r="UYH338" s="35"/>
      <c r="UYI338" s="35"/>
      <c r="UYJ338" s="35"/>
      <c r="UYK338" s="35"/>
      <c r="UYL338" s="35"/>
      <c r="UYM338" s="35"/>
      <c r="UYN338" s="35"/>
      <c r="UYO338" s="35"/>
      <c r="UYP338" s="35"/>
      <c r="UYQ338" s="35"/>
      <c r="UYR338" s="35"/>
      <c r="UYS338" s="35"/>
      <c r="UYT338" s="35"/>
      <c r="UYU338" s="35"/>
      <c r="UYV338" s="35"/>
      <c r="UYW338" s="35"/>
      <c r="UYX338" s="35"/>
      <c r="UYY338" s="35"/>
      <c r="UYZ338" s="35"/>
      <c r="UZA338" s="35"/>
      <c r="UZB338" s="35"/>
      <c r="UZC338" s="35"/>
      <c r="UZD338" s="35"/>
      <c r="UZE338" s="35"/>
      <c r="UZF338" s="35"/>
      <c r="UZG338" s="35"/>
      <c r="UZH338" s="35"/>
      <c r="UZI338" s="35"/>
      <c r="UZJ338" s="35"/>
      <c r="UZK338" s="35"/>
      <c r="UZL338" s="35"/>
      <c r="UZM338" s="35"/>
      <c r="UZN338" s="35"/>
      <c r="UZO338" s="35"/>
      <c r="UZP338" s="35"/>
      <c r="UZQ338" s="35"/>
      <c r="UZR338" s="35"/>
      <c r="UZS338" s="35"/>
      <c r="UZT338" s="35"/>
      <c r="UZU338" s="35"/>
      <c r="UZV338" s="35"/>
      <c r="UZW338" s="35"/>
      <c r="UZX338" s="35"/>
      <c r="UZY338" s="35"/>
      <c r="UZZ338" s="35"/>
      <c r="VAA338" s="35"/>
      <c r="VAB338" s="35"/>
      <c r="VAC338" s="35"/>
      <c r="VAD338" s="35"/>
      <c r="VAE338" s="35"/>
      <c r="VAF338" s="35"/>
      <c r="VAG338" s="35"/>
      <c r="VAH338" s="35"/>
      <c r="VAI338" s="35"/>
      <c r="VAJ338" s="35"/>
      <c r="VAK338" s="35"/>
      <c r="VAL338" s="35"/>
      <c r="VAM338" s="35"/>
      <c r="VAN338" s="35"/>
      <c r="VAO338" s="35"/>
      <c r="VAP338" s="35"/>
      <c r="VAQ338" s="35"/>
      <c r="VAR338" s="35"/>
      <c r="VAS338" s="35"/>
      <c r="VAT338" s="35"/>
      <c r="VAU338" s="35"/>
      <c r="VAV338" s="35"/>
      <c r="VAW338" s="35"/>
      <c r="VAX338" s="35"/>
      <c r="VAY338" s="35"/>
      <c r="VAZ338" s="35"/>
      <c r="VBA338" s="35"/>
      <c r="VBB338" s="35"/>
      <c r="VBC338" s="35"/>
      <c r="VBD338" s="35"/>
      <c r="VBE338" s="35"/>
      <c r="VBF338" s="35"/>
      <c r="VBG338" s="35"/>
      <c r="VBH338" s="35"/>
      <c r="VBI338" s="35"/>
      <c r="VBJ338" s="35"/>
      <c r="VBK338" s="35"/>
      <c r="VBL338" s="35"/>
      <c r="VBM338" s="35"/>
      <c r="VBN338" s="35"/>
      <c r="VBO338" s="35"/>
      <c r="VBP338" s="35"/>
      <c r="VBQ338" s="35"/>
      <c r="VBR338" s="35"/>
      <c r="VBS338" s="35"/>
      <c r="VBT338" s="35"/>
      <c r="VBU338" s="35"/>
      <c r="VBV338" s="35"/>
      <c r="VBW338" s="35"/>
      <c r="VBX338" s="35"/>
      <c r="VBY338" s="35"/>
      <c r="VBZ338" s="35"/>
      <c r="VCA338" s="35"/>
      <c r="VCB338" s="35"/>
      <c r="VCC338" s="35"/>
      <c r="VCD338" s="35"/>
      <c r="VCE338" s="35"/>
      <c r="VCF338" s="35"/>
      <c r="VCG338" s="35"/>
      <c r="VCH338" s="35"/>
      <c r="VCI338" s="35"/>
      <c r="VCJ338" s="35"/>
      <c r="VCK338" s="35"/>
      <c r="VCL338" s="35"/>
      <c r="VCM338" s="35"/>
      <c r="VCN338" s="35"/>
      <c r="VCO338" s="35"/>
      <c r="VCP338" s="35"/>
      <c r="VCQ338" s="35"/>
      <c r="VCR338" s="35"/>
      <c r="VCS338" s="35"/>
      <c r="VCT338" s="35"/>
      <c r="VCU338" s="35"/>
      <c r="VCV338" s="35"/>
      <c r="VCW338" s="35"/>
      <c r="VCX338" s="35"/>
      <c r="VCY338" s="35"/>
      <c r="VCZ338" s="35"/>
      <c r="VDA338" s="35"/>
      <c r="VDB338" s="35"/>
      <c r="VDC338" s="35"/>
      <c r="VDD338" s="35"/>
      <c r="VDE338" s="35"/>
      <c r="VDF338" s="35"/>
      <c r="VDG338" s="35"/>
      <c r="VDH338" s="35"/>
      <c r="VDI338" s="35"/>
      <c r="VDJ338" s="35"/>
      <c r="VDK338" s="35"/>
      <c r="VDL338" s="35"/>
      <c r="VDM338" s="35"/>
      <c r="VDN338" s="35"/>
      <c r="VDO338" s="35"/>
      <c r="VDP338" s="35"/>
      <c r="VDQ338" s="35"/>
      <c r="VDR338" s="35"/>
      <c r="VDS338" s="35"/>
      <c r="VDT338" s="35"/>
      <c r="VDU338" s="35"/>
      <c r="VDV338" s="35"/>
      <c r="VDW338" s="35"/>
      <c r="VDX338" s="35"/>
      <c r="VDY338" s="35"/>
      <c r="VDZ338" s="35"/>
      <c r="VEA338" s="35"/>
      <c r="VEB338" s="35"/>
      <c r="VEC338" s="35"/>
      <c r="VED338" s="35"/>
      <c r="VEE338" s="35"/>
      <c r="VEF338" s="35"/>
      <c r="VEG338" s="35"/>
      <c r="VEH338" s="35"/>
      <c r="VEI338" s="35"/>
      <c r="VEJ338" s="35"/>
      <c r="VEK338" s="35"/>
      <c r="VEL338" s="35"/>
      <c r="VEM338" s="35"/>
      <c r="VEN338" s="35"/>
      <c r="VEO338" s="35"/>
      <c r="VEP338" s="35"/>
      <c r="VEQ338" s="35"/>
      <c r="VER338" s="35"/>
      <c r="VES338" s="35"/>
      <c r="VET338" s="35"/>
      <c r="VEU338" s="35"/>
      <c r="VEV338" s="35"/>
      <c r="VEW338" s="35"/>
      <c r="VEX338" s="35"/>
      <c r="VEY338" s="35"/>
      <c r="VEZ338" s="35"/>
      <c r="VFA338" s="35"/>
      <c r="VFB338" s="35"/>
      <c r="VFC338" s="35"/>
      <c r="VFD338" s="35"/>
      <c r="VFE338" s="35"/>
      <c r="VFF338" s="35"/>
      <c r="VFG338" s="35"/>
      <c r="VFH338" s="35"/>
      <c r="VFI338" s="35"/>
      <c r="VFJ338" s="35"/>
      <c r="VFK338" s="35"/>
      <c r="VFL338" s="35"/>
      <c r="VFM338" s="35"/>
      <c r="VFN338" s="35"/>
      <c r="VFO338" s="35"/>
      <c r="VFP338" s="35"/>
      <c r="VFQ338" s="35"/>
      <c r="VFR338" s="35"/>
      <c r="VFS338" s="35"/>
      <c r="VFT338" s="35"/>
      <c r="VFU338" s="35"/>
      <c r="VFV338" s="35"/>
      <c r="VFW338" s="35"/>
      <c r="VFX338" s="35"/>
      <c r="VFY338" s="35"/>
      <c r="VFZ338" s="35"/>
      <c r="VGA338" s="35"/>
      <c r="VGB338" s="35"/>
      <c r="VGC338" s="35"/>
      <c r="VGD338" s="35"/>
      <c r="VGE338" s="35"/>
      <c r="VGF338" s="35"/>
      <c r="VGG338" s="35"/>
      <c r="VGH338" s="35"/>
      <c r="VGI338" s="35"/>
      <c r="VGJ338" s="35"/>
      <c r="VGK338" s="35"/>
      <c r="VGL338" s="35"/>
      <c r="VGM338" s="35"/>
      <c r="VGN338" s="35"/>
      <c r="VGO338" s="35"/>
      <c r="VGP338" s="35"/>
      <c r="VGQ338" s="35"/>
      <c r="VGR338" s="35"/>
      <c r="VGS338" s="35"/>
      <c r="VGT338" s="35"/>
      <c r="VGU338" s="35"/>
      <c r="VGV338" s="35"/>
      <c r="VGW338" s="35"/>
      <c r="VGX338" s="35"/>
      <c r="VGY338" s="35"/>
      <c r="VGZ338" s="35"/>
      <c r="VHA338" s="35"/>
      <c r="VHB338" s="35"/>
      <c r="VHC338" s="35"/>
      <c r="VHD338" s="35"/>
      <c r="VHE338" s="35"/>
      <c r="VHF338" s="35"/>
      <c r="VHG338" s="35"/>
      <c r="VHH338" s="35"/>
      <c r="VHI338" s="35"/>
      <c r="VHJ338" s="35"/>
      <c r="VHK338" s="35"/>
      <c r="VHL338" s="35"/>
      <c r="VHM338" s="35"/>
      <c r="VHN338" s="35"/>
      <c r="VHO338" s="35"/>
      <c r="VHP338" s="35"/>
      <c r="VHQ338" s="35"/>
      <c r="VHR338" s="35"/>
      <c r="VHS338" s="35"/>
      <c r="VHT338" s="35"/>
      <c r="VHU338" s="35"/>
      <c r="VHV338" s="35"/>
      <c r="VHW338" s="35"/>
      <c r="VHX338" s="35"/>
      <c r="VHY338" s="35"/>
      <c r="VHZ338" s="35"/>
      <c r="VIA338" s="35"/>
      <c r="VIB338" s="35"/>
      <c r="VIC338" s="35"/>
      <c r="VID338" s="35"/>
      <c r="VIE338" s="35"/>
      <c r="VIF338" s="35"/>
      <c r="VIG338" s="35"/>
      <c r="VIH338" s="35"/>
      <c r="VII338" s="35"/>
      <c r="VIJ338" s="35"/>
      <c r="VIK338" s="35"/>
      <c r="VIL338" s="35"/>
      <c r="VIM338" s="35"/>
      <c r="VIN338" s="35"/>
      <c r="VIO338" s="35"/>
      <c r="VIP338" s="35"/>
      <c r="VIQ338" s="35"/>
      <c r="VIR338" s="35"/>
      <c r="VIS338" s="35"/>
      <c r="VIT338" s="35"/>
      <c r="VIU338" s="35"/>
      <c r="VIV338" s="35"/>
      <c r="VIW338" s="35"/>
      <c r="VIX338" s="35"/>
      <c r="VIY338" s="35"/>
      <c r="VIZ338" s="35"/>
      <c r="VJA338" s="35"/>
      <c r="VJB338" s="35"/>
      <c r="VJC338" s="35"/>
      <c r="VJD338" s="35"/>
      <c r="VJE338" s="35"/>
      <c r="VJF338" s="35"/>
      <c r="VJG338" s="35"/>
      <c r="VJH338" s="35"/>
      <c r="VJI338" s="35"/>
      <c r="VJJ338" s="35"/>
      <c r="VJK338" s="35"/>
      <c r="VJL338" s="35"/>
      <c r="VJM338" s="35"/>
      <c r="VJN338" s="35"/>
      <c r="VJO338" s="35"/>
      <c r="VJP338" s="35"/>
      <c r="VJQ338" s="35"/>
      <c r="VJR338" s="35"/>
      <c r="VJS338" s="35"/>
      <c r="VJT338" s="35"/>
      <c r="VJU338" s="35"/>
      <c r="VJV338" s="35"/>
      <c r="VJW338" s="35"/>
      <c r="VJX338" s="35"/>
      <c r="VJY338" s="35"/>
      <c r="VJZ338" s="35"/>
      <c r="VKA338" s="35"/>
      <c r="VKB338" s="35"/>
      <c r="VKC338" s="35"/>
      <c r="VKD338" s="35"/>
      <c r="VKE338" s="35"/>
      <c r="VKF338" s="35"/>
      <c r="VKG338" s="35"/>
      <c r="VKH338" s="35"/>
      <c r="VKI338" s="35"/>
      <c r="VKJ338" s="35"/>
      <c r="VKK338" s="35"/>
      <c r="VKL338" s="35"/>
      <c r="VKM338" s="35"/>
      <c r="VKN338" s="35"/>
      <c r="VKO338" s="35"/>
      <c r="VKP338" s="35"/>
      <c r="VKQ338" s="35"/>
      <c r="VKR338" s="35"/>
      <c r="VKS338" s="35"/>
      <c r="VKT338" s="35"/>
      <c r="VKU338" s="35"/>
      <c r="VKV338" s="35"/>
      <c r="VKW338" s="35"/>
      <c r="VKX338" s="35"/>
      <c r="VKY338" s="35"/>
      <c r="VKZ338" s="35"/>
      <c r="VLA338" s="35"/>
      <c r="VLB338" s="35"/>
      <c r="VLC338" s="35"/>
      <c r="VLD338" s="35"/>
      <c r="VLE338" s="35"/>
      <c r="VLF338" s="35"/>
      <c r="VLG338" s="35"/>
      <c r="VLH338" s="35"/>
      <c r="VLI338" s="35"/>
      <c r="VLJ338" s="35"/>
      <c r="VLK338" s="35"/>
      <c r="VLL338" s="35"/>
      <c r="VLM338" s="35"/>
      <c r="VLN338" s="35"/>
      <c r="VLO338" s="35"/>
      <c r="VLP338" s="35"/>
      <c r="VLQ338" s="35"/>
      <c r="VLR338" s="35"/>
      <c r="VLS338" s="35"/>
      <c r="VLT338" s="35"/>
      <c r="VLU338" s="35"/>
      <c r="VLV338" s="35"/>
      <c r="VLW338" s="35"/>
      <c r="VLX338" s="35"/>
      <c r="VLY338" s="35"/>
      <c r="VLZ338" s="35"/>
      <c r="VMA338" s="35"/>
      <c r="VMB338" s="35"/>
      <c r="VMC338" s="35"/>
      <c r="VMD338" s="35"/>
      <c r="VME338" s="35"/>
      <c r="VMF338" s="35"/>
      <c r="VMG338" s="35"/>
      <c r="VMH338" s="35"/>
      <c r="VMI338" s="35"/>
      <c r="VMJ338" s="35"/>
      <c r="VMK338" s="35"/>
      <c r="VML338" s="35"/>
      <c r="VMM338" s="35"/>
      <c r="VMN338" s="35"/>
      <c r="VMO338" s="35"/>
      <c r="VMP338" s="35"/>
      <c r="VMQ338" s="35"/>
      <c r="VMR338" s="35"/>
      <c r="VMS338" s="35"/>
      <c r="VMT338" s="35"/>
      <c r="VMU338" s="35"/>
      <c r="VMV338" s="35"/>
      <c r="VMW338" s="35"/>
      <c r="VMX338" s="35"/>
      <c r="VMY338" s="35"/>
      <c r="VMZ338" s="35"/>
      <c r="VNA338" s="35"/>
      <c r="VNB338" s="35"/>
      <c r="VNC338" s="35"/>
      <c r="VND338" s="35"/>
      <c r="VNE338" s="35"/>
      <c r="VNF338" s="35"/>
      <c r="VNG338" s="35"/>
      <c r="VNH338" s="35"/>
      <c r="VNI338" s="35"/>
      <c r="VNJ338" s="35"/>
      <c r="VNK338" s="35"/>
      <c r="VNL338" s="35"/>
      <c r="VNM338" s="35"/>
      <c r="VNN338" s="35"/>
      <c r="VNO338" s="35"/>
      <c r="VNP338" s="35"/>
      <c r="VNQ338" s="35"/>
      <c r="VNR338" s="35"/>
      <c r="VNS338" s="35"/>
      <c r="VNT338" s="35"/>
      <c r="VNU338" s="35"/>
      <c r="VNV338" s="35"/>
      <c r="VNW338" s="35"/>
      <c r="VNX338" s="35"/>
      <c r="VNY338" s="35"/>
      <c r="VNZ338" s="35"/>
      <c r="VOA338" s="35"/>
      <c r="VOB338" s="35"/>
      <c r="VOC338" s="35"/>
      <c r="VOD338" s="35"/>
      <c r="VOE338" s="35"/>
      <c r="VOF338" s="35"/>
      <c r="VOG338" s="35"/>
      <c r="VOH338" s="35"/>
      <c r="VOI338" s="35"/>
      <c r="VOJ338" s="35"/>
      <c r="VOK338" s="35"/>
      <c r="VOL338" s="35"/>
      <c r="VOM338" s="35"/>
      <c r="VON338" s="35"/>
      <c r="VOO338" s="35"/>
      <c r="VOP338" s="35"/>
      <c r="VOQ338" s="35"/>
      <c r="VOR338" s="35"/>
      <c r="VOS338" s="35"/>
      <c r="VOT338" s="35"/>
      <c r="VOU338" s="35"/>
      <c r="VOV338" s="35"/>
      <c r="VOW338" s="35"/>
      <c r="VOX338" s="35"/>
      <c r="VOY338" s="35"/>
      <c r="VOZ338" s="35"/>
      <c r="VPA338" s="35"/>
      <c r="VPB338" s="35"/>
      <c r="VPC338" s="35"/>
      <c r="VPD338" s="35"/>
      <c r="VPE338" s="35"/>
      <c r="VPF338" s="35"/>
      <c r="VPG338" s="35"/>
      <c r="VPH338" s="35"/>
      <c r="VPI338" s="35"/>
      <c r="VPJ338" s="35"/>
      <c r="VPK338" s="35"/>
      <c r="VPL338" s="35"/>
      <c r="VPM338" s="35"/>
      <c r="VPN338" s="35"/>
      <c r="VPO338" s="35"/>
      <c r="VPP338" s="35"/>
      <c r="VPQ338" s="35"/>
      <c r="VPR338" s="35"/>
      <c r="VPS338" s="35"/>
      <c r="VPT338" s="35"/>
      <c r="VPU338" s="35"/>
      <c r="VPV338" s="35"/>
      <c r="VPW338" s="35"/>
      <c r="VPX338" s="35"/>
      <c r="VPY338" s="35"/>
      <c r="VPZ338" s="35"/>
      <c r="VQA338" s="35"/>
      <c r="VQB338" s="35"/>
      <c r="VQC338" s="35"/>
      <c r="VQD338" s="35"/>
      <c r="VQE338" s="35"/>
      <c r="VQF338" s="35"/>
      <c r="VQG338" s="35"/>
      <c r="VQH338" s="35"/>
      <c r="VQI338" s="35"/>
      <c r="VQJ338" s="35"/>
      <c r="VQK338" s="35"/>
      <c r="VQL338" s="35"/>
      <c r="VQM338" s="35"/>
      <c r="VQN338" s="35"/>
      <c r="VQO338" s="35"/>
      <c r="VQP338" s="35"/>
      <c r="VQQ338" s="35"/>
      <c r="VQR338" s="35"/>
      <c r="VQS338" s="35"/>
      <c r="VQT338" s="35"/>
      <c r="VQU338" s="35"/>
      <c r="VQV338" s="35"/>
      <c r="VQW338" s="35"/>
      <c r="VQX338" s="35"/>
      <c r="VQY338" s="35"/>
      <c r="VQZ338" s="35"/>
      <c r="VRA338" s="35"/>
      <c r="VRB338" s="35"/>
      <c r="VRC338" s="35"/>
      <c r="VRD338" s="35"/>
      <c r="VRE338" s="35"/>
      <c r="VRF338" s="35"/>
      <c r="VRG338" s="35"/>
      <c r="VRH338" s="35"/>
      <c r="VRI338" s="35"/>
      <c r="VRJ338" s="35"/>
      <c r="VRK338" s="35"/>
      <c r="VRL338" s="35"/>
      <c r="VRM338" s="35"/>
      <c r="VRN338" s="35"/>
      <c r="VRO338" s="35"/>
      <c r="VRP338" s="35"/>
      <c r="VRQ338" s="35"/>
      <c r="VRR338" s="35"/>
      <c r="VRS338" s="35"/>
      <c r="VRT338" s="35"/>
      <c r="VRU338" s="35"/>
      <c r="VRV338" s="35"/>
      <c r="VRW338" s="35"/>
      <c r="VRX338" s="35"/>
      <c r="VRY338" s="35"/>
      <c r="VRZ338" s="35"/>
      <c r="VSA338" s="35"/>
      <c r="VSB338" s="35"/>
      <c r="VSC338" s="35"/>
      <c r="VSD338" s="35"/>
      <c r="VSE338" s="35"/>
      <c r="VSF338" s="35"/>
      <c r="VSG338" s="35"/>
      <c r="VSH338" s="35"/>
      <c r="VSI338" s="35"/>
      <c r="VSJ338" s="35"/>
      <c r="VSK338" s="35"/>
      <c r="VSL338" s="35"/>
      <c r="VSM338" s="35"/>
      <c r="VSN338" s="35"/>
      <c r="VSO338" s="35"/>
      <c r="VSP338" s="35"/>
      <c r="VSQ338" s="35"/>
      <c r="VSR338" s="35"/>
      <c r="VSS338" s="35"/>
      <c r="VST338" s="35"/>
      <c r="VSU338" s="35"/>
      <c r="VSV338" s="35"/>
      <c r="VSW338" s="35"/>
      <c r="VSX338" s="35"/>
      <c r="VSY338" s="35"/>
      <c r="VSZ338" s="35"/>
      <c r="VTA338" s="35"/>
      <c r="VTB338" s="35"/>
      <c r="VTC338" s="35"/>
      <c r="VTD338" s="35"/>
      <c r="VTE338" s="35"/>
      <c r="VTF338" s="35"/>
      <c r="VTG338" s="35"/>
      <c r="VTH338" s="35"/>
      <c r="VTI338" s="35"/>
      <c r="VTJ338" s="35"/>
      <c r="VTK338" s="35"/>
      <c r="VTL338" s="35"/>
      <c r="VTM338" s="35"/>
      <c r="VTN338" s="35"/>
      <c r="VTO338" s="35"/>
      <c r="VTP338" s="35"/>
      <c r="VTQ338" s="35"/>
      <c r="VTR338" s="35"/>
      <c r="VTS338" s="35"/>
      <c r="VTT338" s="35"/>
      <c r="VTU338" s="35"/>
      <c r="VTV338" s="35"/>
      <c r="VTW338" s="35"/>
      <c r="VTX338" s="35"/>
      <c r="VTY338" s="35"/>
      <c r="VTZ338" s="35"/>
      <c r="VUA338" s="35"/>
      <c r="VUB338" s="35"/>
      <c r="VUC338" s="35"/>
      <c r="VUD338" s="35"/>
      <c r="VUE338" s="35"/>
      <c r="VUF338" s="35"/>
      <c r="VUG338" s="35"/>
      <c r="VUH338" s="35"/>
      <c r="VUI338" s="35"/>
      <c r="VUJ338" s="35"/>
      <c r="VUK338" s="35"/>
      <c r="VUL338" s="35"/>
      <c r="VUM338" s="35"/>
      <c r="VUN338" s="35"/>
      <c r="VUO338" s="35"/>
      <c r="VUP338" s="35"/>
      <c r="VUQ338" s="35"/>
      <c r="VUR338" s="35"/>
      <c r="VUS338" s="35"/>
      <c r="VUT338" s="35"/>
      <c r="VUU338" s="35"/>
      <c r="VUV338" s="35"/>
      <c r="VUW338" s="35"/>
      <c r="VUX338" s="35"/>
      <c r="VUY338" s="35"/>
      <c r="VUZ338" s="35"/>
      <c r="VVA338" s="35"/>
      <c r="VVB338" s="35"/>
      <c r="VVC338" s="35"/>
      <c r="VVD338" s="35"/>
      <c r="VVE338" s="35"/>
      <c r="VVF338" s="35"/>
      <c r="VVG338" s="35"/>
      <c r="VVH338" s="35"/>
      <c r="VVI338" s="35"/>
      <c r="VVJ338" s="35"/>
      <c r="VVK338" s="35"/>
      <c r="VVL338" s="35"/>
      <c r="VVM338" s="35"/>
      <c r="VVN338" s="35"/>
      <c r="VVO338" s="35"/>
      <c r="VVP338" s="35"/>
      <c r="VVQ338" s="35"/>
      <c r="VVR338" s="35"/>
      <c r="VVS338" s="35"/>
      <c r="VVT338" s="35"/>
      <c r="VVU338" s="35"/>
      <c r="VVV338" s="35"/>
      <c r="VVW338" s="35"/>
      <c r="VVX338" s="35"/>
      <c r="VVY338" s="35"/>
      <c r="VVZ338" s="35"/>
      <c r="VWA338" s="35"/>
      <c r="VWB338" s="35"/>
      <c r="VWC338" s="35"/>
      <c r="VWD338" s="35"/>
      <c r="VWE338" s="35"/>
      <c r="VWF338" s="35"/>
      <c r="VWG338" s="35"/>
      <c r="VWH338" s="35"/>
      <c r="VWI338" s="35"/>
      <c r="VWJ338" s="35"/>
      <c r="VWK338" s="35"/>
      <c r="VWL338" s="35"/>
      <c r="VWM338" s="35"/>
      <c r="VWN338" s="35"/>
      <c r="VWO338" s="35"/>
      <c r="VWP338" s="35"/>
      <c r="VWQ338" s="35"/>
      <c r="VWR338" s="35"/>
      <c r="VWS338" s="35"/>
      <c r="VWT338" s="35"/>
      <c r="VWU338" s="35"/>
      <c r="VWV338" s="35"/>
      <c r="VWW338" s="35"/>
      <c r="VWX338" s="35"/>
      <c r="VWY338" s="35"/>
      <c r="VWZ338" s="35"/>
      <c r="VXA338" s="35"/>
      <c r="VXB338" s="35"/>
      <c r="VXC338" s="35"/>
      <c r="VXD338" s="35"/>
      <c r="VXE338" s="35"/>
      <c r="VXF338" s="35"/>
      <c r="VXG338" s="35"/>
      <c r="VXH338" s="35"/>
      <c r="VXI338" s="35"/>
      <c r="VXJ338" s="35"/>
      <c r="VXK338" s="35"/>
      <c r="VXL338" s="35"/>
      <c r="VXM338" s="35"/>
      <c r="VXN338" s="35"/>
      <c r="VXO338" s="35"/>
      <c r="VXP338" s="35"/>
      <c r="VXQ338" s="35"/>
      <c r="VXR338" s="35"/>
      <c r="VXS338" s="35"/>
      <c r="VXT338" s="35"/>
      <c r="VXU338" s="35"/>
      <c r="VXV338" s="35"/>
      <c r="VXW338" s="35"/>
      <c r="VXX338" s="35"/>
      <c r="VXY338" s="35"/>
      <c r="VXZ338" s="35"/>
      <c r="VYA338" s="35"/>
      <c r="VYB338" s="35"/>
      <c r="VYC338" s="35"/>
      <c r="VYD338" s="35"/>
      <c r="VYE338" s="35"/>
      <c r="VYF338" s="35"/>
      <c r="VYG338" s="35"/>
      <c r="VYH338" s="35"/>
      <c r="VYI338" s="35"/>
      <c r="VYJ338" s="35"/>
      <c r="VYK338" s="35"/>
      <c r="VYL338" s="35"/>
      <c r="VYM338" s="35"/>
      <c r="VYN338" s="35"/>
      <c r="VYO338" s="35"/>
      <c r="VYP338" s="35"/>
      <c r="VYQ338" s="35"/>
      <c r="VYR338" s="35"/>
      <c r="VYS338" s="35"/>
      <c r="VYT338" s="35"/>
      <c r="VYU338" s="35"/>
      <c r="VYV338" s="35"/>
      <c r="VYW338" s="35"/>
      <c r="VYX338" s="35"/>
      <c r="VYY338" s="35"/>
      <c r="VYZ338" s="35"/>
      <c r="VZA338" s="35"/>
      <c r="VZB338" s="35"/>
      <c r="VZC338" s="35"/>
      <c r="VZD338" s="35"/>
      <c r="VZE338" s="35"/>
      <c r="VZF338" s="35"/>
      <c r="VZG338" s="35"/>
      <c r="VZH338" s="35"/>
      <c r="VZI338" s="35"/>
      <c r="VZJ338" s="35"/>
      <c r="VZK338" s="35"/>
      <c r="VZL338" s="35"/>
      <c r="VZM338" s="35"/>
      <c r="VZN338" s="35"/>
      <c r="VZO338" s="35"/>
      <c r="VZP338" s="35"/>
      <c r="VZQ338" s="35"/>
      <c r="VZR338" s="35"/>
      <c r="VZS338" s="35"/>
      <c r="VZT338" s="35"/>
      <c r="VZU338" s="35"/>
      <c r="VZV338" s="35"/>
      <c r="VZW338" s="35"/>
      <c r="VZX338" s="35"/>
      <c r="VZY338" s="35"/>
      <c r="VZZ338" s="35"/>
      <c r="WAA338" s="35"/>
      <c r="WAB338" s="35"/>
      <c r="WAC338" s="35"/>
      <c r="WAD338" s="35"/>
      <c r="WAE338" s="35"/>
      <c r="WAF338" s="35"/>
      <c r="WAG338" s="35"/>
      <c r="WAH338" s="35"/>
      <c r="WAI338" s="35"/>
      <c r="WAJ338" s="35"/>
      <c r="WAK338" s="35"/>
      <c r="WAL338" s="35"/>
      <c r="WAM338" s="35"/>
      <c r="WAN338" s="35"/>
      <c r="WAO338" s="35"/>
      <c r="WAP338" s="35"/>
      <c r="WAQ338" s="35"/>
      <c r="WAR338" s="35"/>
      <c r="WAS338" s="35"/>
      <c r="WAT338" s="35"/>
      <c r="WAU338" s="35"/>
      <c r="WAV338" s="35"/>
      <c r="WAW338" s="35"/>
      <c r="WAX338" s="35"/>
      <c r="WAY338" s="35"/>
      <c r="WAZ338" s="35"/>
      <c r="WBA338" s="35"/>
      <c r="WBB338" s="35"/>
      <c r="WBC338" s="35"/>
      <c r="WBD338" s="35"/>
      <c r="WBE338" s="35"/>
      <c r="WBF338" s="35"/>
      <c r="WBG338" s="35"/>
      <c r="WBH338" s="35"/>
      <c r="WBI338" s="35"/>
      <c r="WBJ338" s="35"/>
      <c r="WBK338" s="35"/>
      <c r="WBL338" s="35"/>
      <c r="WBM338" s="35"/>
      <c r="WBN338" s="35"/>
      <c r="WBO338" s="35"/>
      <c r="WBP338" s="35"/>
      <c r="WBQ338" s="35"/>
      <c r="WBR338" s="35"/>
      <c r="WBS338" s="35"/>
      <c r="WBT338" s="35"/>
      <c r="WBU338" s="35"/>
      <c r="WBV338" s="35"/>
      <c r="WBW338" s="35"/>
      <c r="WBX338" s="35"/>
      <c r="WBY338" s="35"/>
      <c r="WBZ338" s="35"/>
      <c r="WCA338" s="35"/>
      <c r="WCB338" s="35"/>
      <c r="WCC338" s="35"/>
      <c r="WCD338" s="35"/>
      <c r="WCE338" s="35"/>
      <c r="WCF338" s="35"/>
      <c r="WCG338" s="35"/>
      <c r="WCH338" s="35"/>
      <c r="WCI338" s="35"/>
      <c r="WCJ338" s="35"/>
      <c r="WCK338" s="35"/>
      <c r="WCL338" s="35"/>
      <c r="WCM338" s="35"/>
      <c r="WCN338" s="35"/>
      <c r="WCO338" s="35"/>
      <c r="WCP338" s="35"/>
      <c r="WCQ338" s="35"/>
      <c r="WCR338" s="35"/>
      <c r="WCS338" s="35"/>
      <c r="WCT338" s="35"/>
      <c r="WCU338" s="35"/>
      <c r="WCV338" s="35"/>
      <c r="WCW338" s="35"/>
      <c r="WCX338" s="35"/>
      <c r="WCY338" s="35"/>
      <c r="WCZ338" s="35"/>
      <c r="WDA338" s="35"/>
      <c r="WDB338" s="35"/>
      <c r="WDC338" s="35"/>
      <c r="WDD338" s="35"/>
      <c r="WDE338" s="35"/>
      <c r="WDF338" s="35"/>
      <c r="WDG338" s="35"/>
      <c r="WDH338" s="35"/>
      <c r="WDI338" s="35"/>
      <c r="WDJ338" s="35"/>
      <c r="WDK338" s="35"/>
      <c r="WDL338" s="35"/>
      <c r="WDM338" s="35"/>
      <c r="WDN338" s="35"/>
      <c r="WDO338" s="35"/>
      <c r="WDP338" s="35"/>
      <c r="WDQ338" s="35"/>
      <c r="WDR338" s="35"/>
      <c r="WDS338" s="35"/>
      <c r="WDT338" s="35"/>
      <c r="WDU338" s="35"/>
      <c r="WDV338" s="35"/>
      <c r="WDW338" s="35"/>
      <c r="WDX338" s="35"/>
      <c r="WDY338" s="35"/>
      <c r="WDZ338" s="35"/>
      <c r="WEA338" s="35"/>
      <c r="WEB338" s="35"/>
      <c r="WEC338" s="35"/>
      <c r="WED338" s="35"/>
      <c r="WEE338" s="35"/>
      <c r="WEF338" s="35"/>
      <c r="WEG338" s="35"/>
      <c r="WEH338" s="35"/>
      <c r="WEI338" s="35"/>
      <c r="WEJ338" s="35"/>
      <c r="WEK338" s="35"/>
      <c r="WEL338" s="35"/>
      <c r="WEM338" s="35"/>
      <c r="WEN338" s="35"/>
      <c r="WEO338" s="35"/>
      <c r="WEP338" s="35"/>
      <c r="WEQ338" s="35"/>
      <c r="WER338" s="35"/>
      <c r="WES338" s="35"/>
      <c r="WET338" s="35"/>
      <c r="WEU338" s="35"/>
      <c r="WEV338" s="35"/>
      <c r="WEW338" s="35"/>
      <c r="WEX338" s="35"/>
      <c r="WEY338" s="35"/>
      <c r="WEZ338" s="35"/>
      <c r="WFA338" s="35"/>
      <c r="WFB338" s="35"/>
      <c r="WFC338" s="35"/>
      <c r="WFD338" s="35"/>
      <c r="WFE338" s="35"/>
      <c r="WFF338" s="35"/>
      <c r="WFG338" s="35"/>
      <c r="WFH338" s="35"/>
      <c r="WFI338" s="35"/>
      <c r="WFJ338" s="35"/>
      <c r="WFK338" s="35"/>
      <c r="WFL338" s="35"/>
      <c r="WFM338" s="35"/>
      <c r="WFN338" s="35"/>
      <c r="WFO338" s="35"/>
      <c r="WFP338" s="35"/>
      <c r="WFQ338" s="35"/>
      <c r="WFR338" s="35"/>
      <c r="WFS338" s="35"/>
      <c r="WFT338" s="35"/>
      <c r="WFU338" s="35"/>
      <c r="WFV338" s="35"/>
      <c r="WFW338" s="35"/>
      <c r="WFX338" s="35"/>
      <c r="WFY338" s="35"/>
      <c r="WFZ338" s="35"/>
      <c r="WGA338" s="35"/>
      <c r="WGB338" s="35"/>
      <c r="WGC338" s="35"/>
      <c r="WGD338" s="35"/>
      <c r="WGE338" s="35"/>
      <c r="WGF338" s="35"/>
      <c r="WGG338" s="35"/>
      <c r="WGH338" s="35"/>
      <c r="WGI338" s="35"/>
      <c r="WGJ338" s="35"/>
      <c r="WGK338" s="35"/>
      <c r="WGL338" s="35"/>
      <c r="WGM338" s="35"/>
      <c r="WGN338" s="35"/>
      <c r="WGO338" s="35"/>
      <c r="WGP338" s="35"/>
      <c r="WGQ338" s="35"/>
      <c r="WGR338" s="35"/>
      <c r="WGS338" s="35"/>
      <c r="WGT338" s="35"/>
      <c r="WGU338" s="35"/>
      <c r="WGV338" s="35"/>
      <c r="WGW338" s="35"/>
      <c r="WGX338" s="35"/>
      <c r="WGY338" s="35"/>
      <c r="WGZ338" s="35"/>
      <c r="WHA338" s="35"/>
      <c r="WHB338" s="35"/>
      <c r="WHC338" s="35"/>
      <c r="WHD338" s="35"/>
      <c r="WHE338" s="35"/>
      <c r="WHF338" s="35"/>
      <c r="WHG338" s="35"/>
      <c r="WHH338" s="35"/>
      <c r="WHI338" s="35"/>
      <c r="WHJ338" s="35"/>
      <c r="WHK338" s="35"/>
      <c r="WHL338" s="35"/>
      <c r="WHM338" s="35"/>
      <c r="WHN338" s="35"/>
      <c r="WHO338" s="35"/>
      <c r="WHP338" s="35"/>
      <c r="WHQ338" s="35"/>
      <c r="WHR338" s="35"/>
      <c r="WHS338" s="35"/>
      <c r="WHT338" s="35"/>
      <c r="WHU338" s="35"/>
      <c r="WHV338" s="35"/>
      <c r="WHW338" s="35"/>
      <c r="WHX338" s="35"/>
      <c r="WHY338" s="35"/>
      <c r="WHZ338" s="35"/>
      <c r="WIA338" s="35"/>
      <c r="WIB338" s="35"/>
      <c r="WIC338" s="35"/>
      <c r="WID338" s="35"/>
      <c r="WIE338" s="35"/>
      <c r="WIF338" s="35"/>
      <c r="WIG338" s="35"/>
      <c r="WIH338" s="35"/>
      <c r="WII338" s="35"/>
      <c r="WIJ338" s="35"/>
      <c r="WIK338" s="35"/>
      <c r="WIL338" s="35"/>
      <c r="WIM338" s="35"/>
      <c r="WIN338" s="35"/>
      <c r="WIO338" s="35"/>
      <c r="WIP338" s="35"/>
      <c r="WIQ338" s="35"/>
      <c r="WIR338" s="35"/>
      <c r="WIS338" s="35"/>
      <c r="WIT338" s="35"/>
      <c r="WIU338" s="35"/>
      <c r="WIV338" s="35"/>
      <c r="WIW338" s="35"/>
      <c r="WIX338" s="35"/>
      <c r="WIY338" s="35"/>
      <c r="WIZ338" s="35"/>
      <c r="WJA338" s="35"/>
      <c r="WJB338" s="35"/>
      <c r="WJC338" s="35"/>
      <c r="WJD338" s="35"/>
      <c r="WJE338" s="35"/>
      <c r="WJF338" s="35"/>
      <c r="WJG338" s="35"/>
      <c r="WJH338" s="35"/>
      <c r="WJI338" s="35"/>
      <c r="WJJ338" s="35"/>
      <c r="WJK338" s="35"/>
      <c r="WJL338" s="35"/>
      <c r="WJM338" s="35"/>
      <c r="WJN338" s="35"/>
      <c r="WJO338" s="35"/>
      <c r="WJP338" s="35"/>
      <c r="WJQ338" s="35"/>
      <c r="WJR338" s="35"/>
      <c r="WJS338" s="35"/>
      <c r="WJT338" s="35"/>
      <c r="WJU338" s="35"/>
      <c r="WJV338" s="35"/>
      <c r="WJW338" s="35"/>
      <c r="WJX338" s="35"/>
      <c r="WJY338" s="35"/>
      <c r="WJZ338" s="35"/>
      <c r="WKA338" s="35"/>
      <c r="WKB338" s="35"/>
      <c r="WKC338" s="35"/>
      <c r="WKD338" s="35"/>
      <c r="WKE338" s="35"/>
      <c r="WKF338" s="35"/>
      <c r="WKG338" s="35"/>
      <c r="WKH338" s="35"/>
      <c r="WKI338" s="35"/>
      <c r="WKJ338" s="35"/>
      <c r="WKK338" s="35"/>
      <c r="WKL338" s="35"/>
      <c r="WKM338" s="35"/>
      <c r="WKN338" s="35"/>
      <c r="WKO338" s="35"/>
      <c r="WKP338" s="35"/>
      <c r="WKQ338" s="35"/>
      <c r="WKR338" s="35"/>
      <c r="WKS338" s="35"/>
      <c r="WKT338" s="35"/>
      <c r="WKU338" s="35"/>
      <c r="WKV338" s="35"/>
      <c r="WKW338" s="35"/>
      <c r="WKX338" s="35"/>
      <c r="WKY338" s="35"/>
      <c r="WKZ338" s="35"/>
      <c r="WLA338" s="35"/>
      <c r="WLB338" s="35"/>
      <c r="WLC338" s="35"/>
      <c r="WLD338" s="35"/>
      <c r="WLE338" s="35"/>
      <c r="WLF338" s="35"/>
      <c r="WLG338" s="35"/>
      <c r="WLH338" s="35"/>
      <c r="WLI338" s="35"/>
      <c r="WLJ338" s="35"/>
      <c r="WLK338" s="35"/>
      <c r="WLL338" s="35"/>
      <c r="WLM338" s="35"/>
      <c r="WLN338" s="35"/>
      <c r="WLO338" s="35"/>
      <c r="WLP338" s="35"/>
      <c r="WLQ338" s="35"/>
      <c r="WLR338" s="35"/>
      <c r="WLS338" s="35"/>
      <c r="WLT338" s="35"/>
      <c r="WLU338" s="35"/>
      <c r="WLV338" s="35"/>
      <c r="WLW338" s="35"/>
      <c r="WLX338" s="35"/>
      <c r="WLY338" s="35"/>
      <c r="WLZ338" s="35"/>
      <c r="WMA338" s="35"/>
      <c r="WMB338" s="35"/>
      <c r="WMC338" s="35"/>
      <c r="WMD338" s="35"/>
      <c r="WME338" s="35"/>
      <c r="WMF338" s="35"/>
      <c r="WMG338" s="35"/>
      <c r="WMH338" s="35"/>
      <c r="WMI338" s="35"/>
      <c r="WMJ338" s="35"/>
      <c r="WMK338" s="35"/>
      <c r="WML338" s="35"/>
      <c r="WMM338" s="35"/>
      <c r="WMN338" s="35"/>
      <c r="WMO338" s="35"/>
      <c r="WMP338" s="35"/>
      <c r="WMQ338" s="35"/>
      <c r="WMR338" s="35"/>
      <c r="WMS338" s="35"/>
      <c r="WMT338" s="35"/>
      <c r="WMU338" s="35"/>
      <c r="WMV338" s="35"/>
      <c r="WMW338" s="35"/>
      <c r="WMX338" s="35"/>
      <c r="WMY338" s="35"/>
      <c r="WMZ338" s="35"/>
      <c r="WNA338" s="35"/>
      <c r="WNB338" s="35"/>
      <c r="WNC338" s="35"/>
      <c r="WND338" s="35"/>
      <c r="WNE338" s="35"/>
      <c r="WNF338" s="35"/>
      <c r="WNG338" s="35"/>
      <c r="WNH338" s="35"/>
      <c r="WNI338" s="35"/>
      <c r="WNJ338" s="35"/>
      <c r="WNK338" s="35"/>
      <c r="WNL338" s="35"/>
      <c r="WNM338" s="35"/>
      <c r="WNN338" s="35"/>
      <c r="WNO338" s="35"/>
      <c r="WNP338" s="35"/>
      <c r="WNQ338" s="35"/>
      <c r="WNR338" s="35"/>
      <c r="WNS338" s="35"/>
      <c r="WNT338" s="35"/>
      <c r="WNU338" s="35"/>
      <c r="WNV338" s="35"/>
      <c r="WNW338" s="35"/>
      <c r="WNX338" s="35"/>
      <c r="WNY338" s="35"/>
      <c r="WNZ338" s="35"/>
      <c r="WOA338" s="35"/>
      <c r="WOB338" s="35"/>
      <c r="WOC338" s="35"/>
      <c r="WOD338" s="35"/>
      <c r="WOE338" s="35"/>
      <c r="WOF338" s="35"/>
      <c r="WOG338" s="35"/>
      <c r="WOH338" s="35"/>
      <c r="WOI338" s="35"/>
      <c r="WOJ338" s="35"/>
      <c r="WOK338" s="35"/>
      <c r="WOL338" s="35"/>
      <c r="WOM338" s="35"/>
      <c r="WON338" s="35"/>
      <c r="WOO338" s="35"/>
      <c r="WOP338" s="35"/>
      <c r="WOQ338" s="35"/>
      <c r="WOR338" s="35"/>
      <c r="WOS338" s="35"/>
      <c r="WOT338" s="35"/>
      <c r="WOU338" s="35"/>
      <c r="WOV338" s="35"/>
      <c r="WOW338" s="35"/>
      <c r="WOX338" s="35"/>
      <c r="WOY338" s="35"/>
      <c r="WOZ338" s="35"/>
      <c r="WPA338" s="35"/>
      <c r="WPB338" s="35"/>
      <c r="WPC338" s="35"/>
      <c r="WPD338" s="35"/>
      <c r="WPE338" s="35"/>
      <c r="WPF338" s="35"/>
      <c r="WPG338" s="35"/>
      <c r="WPH338" s="35"/>
      <c r="WPI338" s="35"/>
      <c r="WPJ338" s="35"/>
      <c r="WPK338" s="35"/>
      <c r="WPL338" s="35"/>
      <c r="WPM338" s="35"/>
      <c r="WPN338" s="35"/>
      <c r="WPO338" s="35"/>
      <c r="WPP338" s="35"/>
      <c r="WPQ338" s="35"/>
      <c r="WPR338" s="35"/>
      <c r="WPS338" s="35"/>
      <c r="WPT338" s="35"/>
      <c r="WPU338" s="35"/>
      <c r="WPV338" s="35"/>
      <c r="WPW338" s="35"/>
      <c r="WPX338" s="35"/>
      <c r="WPY338" s="35"/>
      <c r="WPZ338" s="35"/>
      <c r="WQA338" s="35"/>
      <c r="WQB338" s="35"/>
      <c r="WQC338" s="35"/>
      <c r="WQD338" s="35"/>
      <c r="WQE338" s="35"/>
      <c r="WQF338" s="35"/>
      <c r="WQG338" s="35"/>
      <c r="WQH338" s="35"/>
      <c r="WQI338" s="35"/>
      <c r="WQJ338" s="35"/>
      <c r="WQK338" s="35"/>
      <c r="WQL338" s="35"/>
      <c r="WQM338" s="35"/>
      <c r="WQN338" s="35"/>
      <c r="WQO338" s="35"/>
      <c r="WQP338" s="35"/>
      <c r="WQQ338" s="35"/>
      <c r="WQR338" s="35"/>
      <c r="WQS338" s="35"/>
      <c r="WQT338" s="35"/>
      <c r="WQU338" s="35"/>
      <c r="WQV338" s="35"/>
      <c r="WQW338" s="35"/>
      <c r="WQX338" s="35"/>
      <c r="WQY338" s="35"/>
      <c r="WQZ338" s="35"/>
      <c r="WRA338" s="35"/>
      <c r="WRB338" s="35"/>
      <c r="WRC338" s="35"/>
      <c r="WRD338" s="35"/>
      <c r="WRE338" s="35"/>
      <c r="WRF338" s="35"/>
      <c r="WRG338" s="35"/>
      <c r="WRH338" s="35"/>
      <c r="WRI338" s="35"/>
      <c r="WRJ338" s="35"/>
      <c r="WRK338" s="35"/>
      <c r="WRL338" s="35"/>
      <c r="WRM338" s="35"/>
      <c r="WRN338" s="35"/>
      <c r="WRO338" s="35"/>
      <c r="WRP338" s="35"/>
      <c r="WRQ338" s="35"/>
      <c r="WRR338" s="35"/>
      <c r="WRS338" s="35"/>
      <c r="WRT338" s="35"/>
      <c r="WRU338" s="35"/>
      <c r="WRV338" s="35"/>
      <c r="WRW338" s="35"/>
      <c r="WRX338" s="35"/>
      <c r="WRY338" s="35"/>
      <c r="WRZ338" s="35"/>
      <c r="WSA338" s="35"/>
      <c r="WSB338" s="35"/>
      <c r="WSC338" s="35"/>
      <c r="WSD338" s="35"/>
      <c r="WSE338" s="35"/>
      <c r="WSF338" s="35"/>
      <c r="WSG338" s="35"/>
      <c r="WSH338" s="35"/>
      <c r="WSI338" s="35"/>
      <c r="WSJ338" s="35"/>
      <c r="WSK338" s="35"/>
      <c r="WSL338" s="35"/>
      <c r="WSM338" s="35"/>
      <c r="WSN338" s="35"/>
      <c r="WSO338" s="35"/>
      <c r="WSP338" s="35"/>
      <c r="WSQ338" s="35"/>
      <c r="WSR338" s="35"/>
      <c r="WSS338" s="35"/>
      <c r="WST338" s="35"/>
      <c r="WSU338" s="35"/>
      <c r="WSV338" s="35"/>
      <c r="WSW338" s="35"/>
      <c r="WSX338" s="35"/>
      <c r="WSY338" s="35"/>
      <c r="WSZ338" s="35"/>
      <c r="WTA338" s="35"/>
      <c r="WTB338" s="35"/>
      <c r="WTC338" s="35"/>
      <c r="WTD338" s="35"/>
      <c r="WTE338" s="35"/>
      <c r="WTF338" s="35"/>
      <c r="WTG338" s="35"/>
      <c r="WTH338" s="35"/>
      <c r="WTI338" s="35"/>
      <c r="WTJ338" s="35"/>
      <c r="WTK338" s="35"/>
      <c r="WTL338" s="35"/>
      <c r="WTM338" s="35"/>
      <c r="WTN338" s="35"/>
      <c r="WTO338" s="35"/>
      <c r="WTP338" s="35"/>
      <c r="WTQ338" s="35"/>
      <c r="WTR338" s="35"/>
      <c r="WTS338" s="35"/>
      <c r="WTT338" s="35"/>
      <c r="WTU338" s="35"/>
      <c r="WTV338" s="35"/>
      <c r="WTW338" s="35"/>
      <c r="WTX338" s="35"/>
      <c r="WTY338" s="35"/>
      <c r="WTZ338" s="35"/>
      <c r="WUA338" s="35"/>
      <c r="WUB338" s="35"/>
      <c r="WUC338" s="35"/>
      <c r="WUD338" s="35"/>
      <c r="WUE338" s="35"/>
      <c r="WUF338" s="35"/>
      <c r="WUG338" s="35"/>
      <c r="WUH338" s="35"/>
      <c r="WUI338" s="35"/>
      <c r="WUJ338" s="35"/>
      <c r="WUK338" s="35"/>
      <c r="WUL338" s="35"/>
      <c r="WUM338" s="35"/>
      <c r="WUN338" s="35"/>
      <c r="WUO338" s="35"/>
      <c r="WUP338" s="35"/>
      <c r="WUQ338" s="35"/>
      <c r="WUR338" s="35"/>
      <c r="WUS338" s="35"/>
      <c r="WUT338" s="35"/>
      <c r="WUU338" s="35"/>
      <c r="WUV338" s="35"/>
      <c r="WUW338" s="35"/>
      <c r="WUX338" s="35"/>
      <c r="WUY338" s="35"/>
      <c r="WUZ338" s="35"/>
      <c r="WVA338" s="35"/>
      <c r="WVB338" s="35"/>
      <c r="WVC338" s="35"/>
      <c r="WVD338" s="35"/>
      <c r="WVE338" s="35"/>
      <c r="WVF338" s="35"/>
      <c r="WVG338" s="35"/>
      <c r="WVH338" s="35"/>
      <c r="WVI338" s="35"/>
      <c r="WVJ338" s="35"/>
      <c r="WVK338" s="35"/>
      <c r="WVL338" s="35"/>
      <c r="WVM338" s="35"/>
      <c r="WVN338" s="35"/>
      <c r="WVO338" s="35"/>
      <c r="WVP338" s="35"/>
      <c r="WVQ338" s="35"/>
      <c r="WVR338" s="35"/>
      <c r="WVS338" s="35"/>
      <c r="WVT338" s="35"/>
      <c r="WVU338" s="35"/>
      <c r="WVV338" s="35"/>
      <c r="WVW338" s="35"/>
      <c r="WVX338" s="35"/>
      <c r="WVY338" s="35"/>
      <c r="WVZ338" s="35"/>
      <c r="WWA338" s="35"/>
      <c r="WWB338" s="35"/>
      <c r="WWC338" s="35"/>
      <c r="WWD338" s="35"/>
      <c r="WWE338" s="35"/>
      <c r="WWF338" s="35"/>
      <c r="WWG338" s="35"/>
      <c r="WWH338" s="35"/>
      <c r="WWI338" s="35"/>
      <c r="WWJ338" s="35"/>
      <c r="WWK338" s="35"/>
      <c r="WWL338" s="35"/>
      <c r="WWM338" s="35"/>
      <c r="WWN338" s="35"/>
      <c r="WWO338" s="35"/>
      <c r="WWP338" s="35"/>
      <c r="WWQ338" s="35"/>
      <c r="WWR338" s="35"/>
      <c r="WWS338" s="35"/>
      <c r="WWT338" s="35"/>
      <c r="WWU338" s="35"/>
      <c r="WWV338" s="35"/>
      <c r="WWW338" s="35"/>
      <c r="WWX338" s="35"/>
      <c r="WWY338" s="35"/>
      <c r="WWZ338" s="35"/>
      <c r="WXA338" s="35"/>
      <c r="WXB338" s="35"/>
      <c r="WXC338" s="35"/>
      <c r="WXD338" s="35"/>
      <c r="WXE338" s="35"/>
      <c r="WXF338" s="35"/>
      <c r="WXG338" s="35"/>
      <c r="WXH338" s="35"/>
      <c r="WXI338" s="35"/>
      <c r="WXJ338" s="35"/>
      <c r="WXK338" s="35"/>
      <c r="WXL338" s="35"/>
      <c r="WXM338" s="35"/>
      <c r="WXN338" s="35"/>
      <c r="WXO338" s="35"/>
      <c r="WXP338" s="35"/>
      <c r="WXQ338" s="35"/>
      <c r="WXR338" s="35"/>
      <c r="WXS338" s="35"/>
      <c r="WXT338" s="35"/>
      <c r="WXU338" s="35"/>
      <c r="WXV338" s="35"/>
      <c r="WXW338" s="35"/>
      <c r="WXX338" s="35"/>
      <c r="WXY338" s="35"/>
      <c r="WXZ338" s="35"/>
      <c r="WYA338" s="35"/>
      <c r="WYB338" s="35"/>
      <c r="WYC338" s="35"/>
      <c r="WYD338" s="35"/>
      <c r="WYE338" s="35"/>
      <c r="WYF338" s="35"/>
      <c r="WYG338" s="35"/>
      <c r="WYH338" s="35"/>
      <c r="WYI338" s="35"/>
      <c r="WYJ338" s="35"/>
      <c r="WYK338" s="35"/>
      <c r="WYL338" s="35"/>
      <c r="WYM338" s="35"/>
      <c r="WYN338" s="35"/>
      <c r="WYO338" s="35"/>
      <c r="WYP338" s="35"/>
      <c r="WYQ338" s="35"/>
      <c r="WYR338" s="35"/>
      <c r="WYS338" s="35"/>
      <c r="WYT338" s="35"/>
      <c r="WYU338" s="35"/>
      <c r="WYV338" s="35"/>
      <c r="WYW338" s="35"/>
      <c r="WYX338" s="35"/>
      <c r="WYY338" s="35"/>
      <c r="WYZ338" s="35"/>
      <c r="WZA338" s="35"/>
      <c r="WZB338" s="35"/>
      <c r="WZC338" s="35"/>
      <c r="WZD338" s="35"/>
      <c r="WZE338" s="35"/>
      <c r="WZF338" s="35"/>
      <c r="WZG338" s="35"/>
      <c r="WZH338" s="35"/>
      <c r="WZI338" s="35"/>
      <c r="WZJ338" s="35"/>
      <c r="WZK338" s="35"/>
      <c r="WZL338" s="35"/>
      <c r="WZM338" s="35"/>
      <c r="WZN338" s="35"/>
      <c r="WZO338" s="35"/>
      <c r="WZP338" s="35"/>
      <c r="WZQ338" s="35"/>
      <c r="WZR338" s="35"/>
      <c r="WZS338" s="35"/>
      <c r="WZT338" s="35"/>
      <c r="WZU338" s="35"/>
      <c r="WZV338" s="35"/>
      <c r="WZW338" s="35"/>
      <c r="WZX338" s="35"/>
      <c r="WZY338" s="35"/>
      <c r="WZZ338" s="35"/>
      <c r="XAA338" s="35"/>
      <c r="XAB338" s="35"/>
      <c r="XAC338" s="35"/>
      <c r="XAD338" s="35"/>
      <c r="XAE338" s="35"/>
      <c r="XAF338" s="35"/>
      <c r="XAG338" s="35"/>
      <c r="XAH338" s="35"/>
      <c r="XAI338" s="35"/>
      <c r="XAJ338" s="35"/>
      <c r="XAK338" s="35"/>
      <c r="XAL338" s="35"/>
      <c r="XAM338" s="35"/>
      <c r="XAN338" s="35"/>
      <c r="XAO338" s="35"/>
      <c r="XAP338" s="35"/>
      <c r="XAQ338" s="35"/>
      <c r="XAR338" s="35"/>
      <c r="XAS338" s="35"/>
      <c r="XAT338" s="35"/>
      <c r="XAU338" s="35"/>
      <c r="XAV338" s="35"/>
      <c r="XAW338" s="35"/>
      <c r="XAX338" s="35"/>
      <c r="XAY338" s="35"/>
      <c r="XAZ338" s="35"/>
      <c r="XBA338" s="35"/>
      <c r="XBB338" s="35"/>
      <c r="XBC338" s="35"/>
      <c r="XBD338" s="35"/>
      <c r="XBE338" s="35"/>
      <c r="XBF338" s="35"/>
      <c r="XBG338" s="35"/>
      <c r="XBH338" s="35"/>
      <c r="XBI338" s="35"/>
      <c r="XBJ338" s="35"/>
      <c r="XBK338" s="35"/>
      <c r="XBL338" s="35"/>
      <c r="XBM338" s="35"/>
      <c r="XBN338" s="35"/>
      <c r="XBO338" s="35"/>
      <c r="XBP338" s="35"/>
      <c r="XBQ338" s="35"/>
      <c r="XBR338" s="35"/>
      <c r="XBS338" s="35"/>
      <c r="XBT338" s="35"/>
      <c r="XBU338" s="35"/>
      <c r="XBV338" s="35"/>
      <c r="XBW338" s="35"/>
      <c r="XBX338" s="35"/>
      <c r="XBY338" s="35"/>
      <c r="XBZ338" s="35"/>
      <c r="XCA338" s="35"/>
      <c r="XCB338" s="35"/>
      <c r="XCC338" s="35"/>
      <c r="XCD338" s="35"/>
      <c r="XCE338" s="35"/>
      <c r="XCF338" s="35"/>
      <c r="XCG338" s="35"/>
      <c r="XCH338" s="35"/>
      <c r="XCI338" s="35"/>
      <c r="XCJ338" s="35"/>
      <c r="XCK338" s="35"/>
      <c r="XCL338" s="35"/>
      <c r="XCM338" s="35"/>
      <c r="XCN338" s="35"/>
      <c r="XCO338" s="35"/>
      <c r="XCP338" s="35"/>
      <c r="XCQ338" s="35"/>
      <c r="XCR338" s="35"/>
      <c r="XCS338" s="35"/>
      <c r="XCT338" s="35"/>
      <c r="XCU338" s="35"/>
      <c r="XCV338" s="35"/>
      <c r="XCW338" s="35"/>
      <c r="XCX338" s="35"/>
      <c r="XCY338" s="35"/>
      <c r="XCZ338" s="35"/>
      <c r="XDA338" s="35"/>
      <c r="XDB338" s="35"/>
      <c r="XDC338" s="35"/>
      <c r="XDD338" s="35"/>
      <c r="XDE338" s="35"/>
      <c r="XDF338" s="35"/>
      <c r="XDG338" s="35"/>
      <c r="XDH338" s="35"/>
      <c r="XDI338" s="35"/>
      <c r="XDJ338" s="35"/>
      <c r="XDK338" s="35"/>
      <c r="XDL338" s="35"/>
      <c r="XDM338" s="35"/>
      <c r="XDN338" s="35"/>
      <c r="XDO338" s="35"/>
      <c r="XDP338" s="35"/>
      <c r="XDQ338" s="35"/>
      <c r="XDR338" s="35"/>
      <c r="XDS338" s="35"/>
      <c r="XDT338" s="35"/>
      <c r="XDU338" s="35"/>
      <c r="XDV338" s="35"/>
      <c r="XDW338" s="35"/>
      <c r="XDX338" s="35"/>
      <c r="XDY338" s="35"/>
      <c r="XDZ338" s="35"/>
      <c r="XEA338" s="35"/>
      <c r="XEB338" s="35"/>
      <c r="XEC338" s="35"/>
      <c r="XED338" s="35"/>
      <c r="XEE338" s="35"/>
      <c r="XEF338" s="35"/>
      <c r="XEG338" s="35"/>
      <c r="XEH338" s="35"/>
      <c r="XEI338" s="35"/>
      <c r="XEJ338" s="35"/>
      <c r="XEK338" s="35"/>
      <c r="XEL338" s="35"/>
      <c r="XEM338" s="35"/>
      <c r="XEN338" s="35"/>
      <c r="XEO338" s="35"/>
      <c r="XEP338" s="35"/>
      <c r="XEQ338" s="35"/>
      <c r="XER338" s="35"/>
      <c r="XES338" s="35"/>
      <c r="XET338" s="35"/>
      <c r="XEU338" s="35"/>
      <c r="XEV338" s="35"/>
      <c r="XEW338" s="35"/>
      <c r="XEX338" s="35"/>
      <c r="XEY338" s="35"/>
      <c r="XEZ338" s="35"/>
      <c r="XFA338" s="35"/>
    </row>
    <row r="339" spans="1:16381" ht="36" customHeight="1">
      <c r="B339" s="28" t="s">
        <v>3</v>
      </c>
      <c r="C339" s="52" t="s">
        <v>214</v>
      </c>
      <c r="D339" s="52" t="s">
        <v>215</v>
      </c>
      <c r="E339" s="52" t="s">
        <v>105</v>
      </c>
      <c r="F339" s="52" t="s">
        <v>106</v>
      </c>
      <c r="G339" s="52" t="s">
        <v>742</v>
      </c>
      <c r="H339" s="47">
        <v>7330400</v>
      </c>
      <c r="I339" s="52" t="s">
        <v>687</v>
      </c>
      <c r="J339" s="29" t="s">
        <v>430</v>
      </c>
      <c r="K339" s="71" t="s">
        <v>741</v>
      </c>
      <c r="L339" s="72">
        <v>52161500</v>
      </c>
      <c r="M339" s="181" t="str">
        <f>G339</f>
        <v>Adición a la orden de compra no. 008 del 2026  cuyo objeto es "Adquirir equipos de comunicación para las aulas académicas y sus respectivos soportes y bases para su instalación con el fin de contribuir con el bienestar de los estudiantes del Instituto Pedagógico Nacional"</v>
      </c>
      <c r="N339" s="31">
        <v>1</v>
      </c>
      <c r="O339" s="31">
        <v>1</v>
      </c>
      <c r="P339" s="73">
        <v>11</v>
      </c>
      <c r="Q339" s="74" t="s">
        <v>79</v>
      </c>
      <c r="R339" s="74" t="s">
        <v>80</v>
      </c>
      <c r="S339" s="81" t="s">
        <v>14</v>
      </c>
      <c r="T339" s="182">
        <f>H339+H340</f>
        <v>8734600</v>
      </c>
      <c r="U339" s="183">
        <f>T339</f>
        <v>8734600</v>
      </c>
      <c r="V339" s="31" t="s">
        <v>76</v>
      </c>
      <c r="W339" s="31" t="s">
        <v>81</v>
      </c>
      <c r="X339" s="77" t="s">
        <v>82</v>
      </c>
      <c r="Y339" s="32" t="s">
        <v>83</v>
      </c>
      <c r="Z339" s="33" t="s">
        <v>3</v>
      </c>
      <c r="AA339" s="30" t="s">
        <v>84</v>
      </c>
      <c r="AB339" s="78" t="s">
        <v>85</v>
      </c>
      <c r="AC339" s="31" t="s">
        <v>76</v>
      </c>
      <c r="AD339" s="31" t="s">
        <v>86</v>
      </c>
      <c r="AE339" s="79" t="s">
        <v>87</v>
      </c>
      <c r="AF339" s="79" t="s">
        <v>88</v>
      </c>
      <c r="AG339" s="79" t="s">
        <v>89</v>
      </c>
      <c r="AH339" s="79" t="s">
        <v>90</v>
      </c>
      <c r="AI339" s="79" t="s">
        <v>90</v>
      </c>
      <c r="AJ339" s="79" t="s">
        <v>90</v>
      </c>
    </row>
    <row r="340" spans="1:16381" ht="36" customHeight="1">
      <c r="B340" s="28" t="s">
        <v>3</v>
      </c>
      <c r="C340" s="52" t="s">
        <v>214</v>
      </c>
      <c r="D340" s="52" t="s">
        <v>215</v>
      </c>
      <c r="E340" s="52" t="s">
        <v>129</v>
      </c>
      <c r="F340" s="52" t="s">
        <v>130</v>
      </c>
      <c r="G340" s="52" t="s">
        <v>742</v>
      </c>
      <c r="H340" s="47">
        <v>1404200</v>
      </c>
      <c r="I340" s="52" t="s">
        <v>687</v>
      </c>
      <c r="J340" s="29" t="s">
        <v>430</v>
      </c>
      <c r="K340" s="71" t="s">
        <v>741</v>
      </c>
      <c r="L340" s="72" t="s">
        <v>510</v>
      </c>
      <c r="M340" s="181"/>
      <c r="N340" s="31">
        <v>1</v>
      </c>
      <c r="O340" s="31">
        <v>1</v>
      </c>
      <c r="P340" s="73">
        <v>11</v>
      </c>
      <c r="Q340" s="74" t="s">
        <v>79</v>
      </c>
      <c r="R340" s="74" t="s">
        <v>80</v>
      </c>
      <c r="S340" s="81" t="s">
        <v>14</v>
      </c>
      <c r="T340" s="182"/>
      <c r="U340" s="183"/>
      <c r="V340" s="31" t="s">
        <v>76</v>
      </c>
      <c r="W340" s="31" t="s">
        <v>81</v>
      </c>
      <c r="X340" s="77" t="s">
        <v>82</v>
      </c>
      <c r="Y340" s="32" t="s">
        <v>83</v>
      </c>
      <c r="Z340" s="33" t="s">
        <v>3</v>
      </c>
      <c r="AA340" s="30" t="s">
        <v>84</v>
      </c>
      <c r="AB340" s="78" t="s">
        <v>85</v>
      </c>
      <c r="AC340" s="31" t="s">
        <v>76</v>
      </c>
      <c r="AD340" s="31" t="s">
        <v>86</v>
      </c>
      <c r="AE340" s="79" t="s">
        <v>87</v>
      </c>
      <c r="AF340" s="79" t="s">
        <v>88</v>
      </c>
      <c r="AG340" s="79" t="s">
        <v>89</v>
      </c>
      <c r="AH340" s="79" t="s">
        <v>90</v>
      </c>
      <c r="AI340" s="79" t="s">
        <v>90</v>
      </c>
      <c r="AJ340" s="79" t="s">
        <v>90</v>
      </c>
    </row>
    <row r="341" spans="1:16381" s="8" customFormat="1" ht="49.5" customHeight="1">
      <c r="A341" s="53"/>
      <c r="B341" s="28" t="s">
        <v>3</v>
      </c>
      <c r="C341" s="52" t="s">
        <v>142</v>
      </c>
      <c r="D341" s="52" t="s">
        <v>72</v>
      </c>
      <c r="E341" s="52" t="s">
        <v>4</v>
      </c>
      <c r="F341" s="52" t="s">
        <v>6</v>
      </c>
      <c r="G341" s="52" t="s">
        <v>743</v>
      </c>
      <c r="H341" s="47">
        <v>26900000</v>
      </c>
      <c r="I341" s="52" t="s">
        <v>430</v>
      </c>
      <c r="J341" s="29" t="s">
        <v>430</v>
      </c>
      <c r="K341" s="71" t="s">
        <v>173</v>
      </c>
      <c r="L341" s="72">
        <v>78111800</v>
      </c>
      <c r="M341" s="52" t="str">
        <f>G341</f>
        <v>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v>
      </c>
      <c r="N341" s="31">
        <v>1</v>
      </c>
      <c r="O341" s="31">
        <v>1</v>
      </c>
      <c r="P341" s="73">
        <v>11</v>
      </c>
      <c r="Q341" s="74" t="s">
        <v>79</v>
      </c>
      <c r="R341" s="74" t="s">
        <v>80</v>
      </c>
      <c r="S341" s="81" t="s">
        <v>5</v>
      </c>
      <c r="T341" s="75">
        <f>H341</f>
        <v>26900000</v>
      </c>
      <c r="U341" s="76">
        <f>T341</f>
        <v>26900000</v>
      </c>
      <c r="V341" s="31" t="s">
        <v>76</v>
      </c>
      <c r="W341" s="31" t="s">
        <v>81</v>
      </c>
      <c r="X341" s="77" t="s">
        <v>82</v>
      </c>
      <c r="Y341" s="32" t="s">
        <v>83</v>
      </c>
      <c r="Z341" s="33" t="s">
        <v>3</v>
      </c>
      <c r="AA341" s="30" t="s">
        <v>84</v>
      </c>
      <c r="AB341" s="78" t="s">
        <v>85</v>
      </c>
      <c r="AC341" s="31" t="s">
        <v>76</v>
      </c>
      <c r="AD341" s="31" t="s">
        <v>86</v>
      </c>
      <c r="AE341" s="79" t="s">
        <v>87</v>
      </c>
      <c r="AF341" s="79" t="s">
        <v>88</v>
      </c>
      <c r="AG341" s="79" t="s">
        <v>89</v>
      </c>
      <c r="AH341" s="79" t="s">
        <v>90</v>
      </c>
      <c r="AI341" s="79" t="s">
        <v>90</v>
      </c>
      <c r="AJ341" s="79" t="s">
        <v>90</v>
      </c>
    </row>
    <row r="342" spans="1:16381" ht="36" customHeight="1">
      <c r="A342" s="53"/>
      <c r="B342" s="28" t="s">
        <v>3</v>
      </c>
      <c r="C342" s="52" t="s">
        <v>466</v>
      </c>
      <c r="D342" s="52" t="s">
        <v>128</v>
      </c>
      <c r="E342" s="52" t="s">
        <v>11</v>
      </c>
      <c r="F342" s="52" t="s">
        <v>12</v>
      </c>
      <c r="G342" s="52" t="s">
        <v>744</v>
      </c>
      <c r="H342" s="47">
        <v>24433000</v>
      </c>
      <c r="I342" s="52" t="s">
        <v>76</v>
      </c>
      <c r="J342" s="29" t="s">
        <v>76</v>
      </c>
      <c r="K342" s="71" t="s">
        <v>144</v>
      </c>
      <c r="L342" s="72" t="s">
        <v>78</v>
      </c>
      <c r="M342" s="52" t="s">
        <v>470</v>
      </c>
      <c r="N342" s="31">
        <v>1</v>
      </c>
      <c r="O342" s="31">
        <v>1</v>
      </c>
      <c r="P342" s="73">
        <v>11</v>
      </c>
      <c r="Q342" s="74" t="s">
        <v>79</v>
      </c>
      <c r="R342" s="74" t="s">
        <v>80</v>
      </c>
      <c r="S342" s="52" t="s">
        <v>14</v>
      </c>
      <c r="T342" s="75">
        <v>32969000</v>
      </c>
      <c r="U342" s="76">
        <v>32969000</v>
      </c>
      <c r="V342" s="31" t="s">
        <v>76</v>
      </c>
      <c r="W342" s="31" t="s">
        <v>81</v>
      </c>
      <c r="X342" s="77" t="s">
        <v>82</v>
      </c>
      <c r="Y342" s="32" t="s">
        <v>83</v>
      </c>
      <c r="Z342" s="33" t="s">
        <v>3</v>
      </c>
      <c r="AA342" s="30" t="s">
        <v>84</v>
      </c>
      <c r="AB342" s="78" t="s">
        <v>85</v>
      </c>
      <c r="AC342" s="31" t="s">
        <v>76</v>
      </c>
      <c r="AD342" s="31" t="s">
        <v>86</v>
      </c>
      <c r="AE342" s="79" t="s">
        <v>87</v>
      </c>
      <c r="AF342" s="79" t="s">
        <v>88</v>
      </c>
      <c r="AG342" s="79" t="s">
        <v>89</v>
      </c>
      <c r="AH342" s="79" t="s">
        <v>90</v>
      </c>
      <c r="AI342" s="79" t="s">
        <v>90</v>
      </c>
      <c r="AJ342" s="79" t="s">
        <v>90</v>
      </c>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c r="DK342" s="35"/>
      <c r="DL342" s="35"/>
      <c r="DM342" s="35"/>
      <c r="DN342" s="35"/>
      <c r="DO342" s="35"/>
      <c r="DP342" s="35"/>
      <c r="DQ342" s="35"/>
      <c r="DR342" s="35"/>
      <c r="DS342" s="35"/>
      <c r="DT342" s="35"/>
      <c r="DU342" s="35"/>
      <c r="DV342" s="35"/>
      <c r="DW342" s="35"/>
      <c r="DX342" s="35"/>
      <c r="DY342" s="35"/>
      <c r="DZ342" s="35"/>
      <c r="EA342" s="35"/>
      <c r="EB342" s="35"/>
      <c r="EC342" s="35"/>
      <c r="ED342" s="35"/>
      <c r="EE342" s="35"/>
      <c r="EF342" s="35"/>
      <c r="EG342" s="35"/>
      <c r="EH342" s="35"/>
      <c r="EI342" s="35"/>
      <c r="EJ342" s="35"/>
      <c r="EK342" s="35"/>
      <c r="EL342" s="35"/>
      <c r="EM342" s="35"/>
      <c r="EN342" s="35"/>
      <c r="EO342" s="35"/>
      <c r="EP342" s="35"/>
      <c r="EQ342" s="35"/>
      <c r="ER342" s="35"/>
      <c r="ES342" s="35"/>
      <c r="ET342" s="35"/>
      <c r="EU342" s="35"/>
      <c r="EV342" s="35"/>
      <c r="EW342" s="35"/>
      <c r="EX342" s="35"/>
      <c r="EY342" s="35"/>
      <c r="EZ342" s="35"/>
      <c r="FA342" s="35"/>
      <c r="FB342" s="35"/>
      <c r="FC342" s="35"/>
      <c r="FD342" s="35"/>
      <c r="FE342" s="35"/>
      <c r="FF342" s="35"/>
      <c r="FG342" s="35"/>
      <c r="FH342" s="35"/>
      <c r="FI342" s="35"/>
      <c r="FJ342" s="35"/>
      <c r="FK342" s="35"/>
      <c r="FL342" s="35"/>
      <c r="FM342" s="35"/>
      <c r="FN342" s="35"/>
      <c r="FO342" s="35"/>
      <c r="FP342" s="35"/>
      <c r="FQ342" s="35"/>
      <c r="FR342" s="35"/>
      <c r="FS342" s="35"/>
      <c r="FT342" s="35"/>
      <c r="FU342" s="35"/>
      <c r="FV342" s="35"/>
      <c r="FW342" s="35"/>
      <c r="FX342" s="35"/>
      <c r="FY342" s="35"/>
      <c r="FZ342" s="35"/>
      <c r="GA342" s="35"/>
      <c r="GB342" s="35"/>
      <c r="GC342" s="35"/>
      <c r="GD342" s="35"/>
      <c r="GE342" s="35"/>
      <c r="GF342" s="35"/>
      <c r="GG342" s="35"/>
      <c r="GH342" s="35"/>
      <c r="GI342" s="35"/>
      <c r="GJ342" s="35"/>
      <c r="GK342" s="35"/>
      <c r="GL342" s="35"/>
      <c r="GM342" s="35"/>
      <c r="GN342" s="35"/>
      <c r="GO342" s="35"/>
      <c r="GP342" s="35"/>
      <c r="GQ342" s="35"/>
      <c r="GR342" s="35"/>
      <c r="GS342" s="35"/>
      <c r="GT342" s="35"/>
      <c r="GU342" s="35"/>
      <c r="GV342" s="35"/>
      <c r="GW342" s="35"/>
      <c r="GX342" s="35"/>
      <c r="GY342" s="35"/>
      <c r="GZ342" s="35"/>
      <c r="HA342" s="35"/>
      <c r="HB342" s="35"/>
      <c r="HC342" s="35"/>
      <c r="HD342" s="35"/>
      <c r="HE342" s="35"/>
      <c r="HF342" s="35"/>
      <c r="HG342" s="35"/>
      <c r="HH342" s="35"/>
      <c r="HI342" s="35"/>
      <c r="HJ342" s="35"/>
      <c r="HK342" s="35"/>
      <c r="HL342" s="35"/>
      <c r="HM342" s="35"/>
      <c r="HN342" s="35"/>
      <c r="HO342" s="35"/>
      <c r="HP342" s="35"/>
      <c r="HQ342" s="35"/>
      <c r="HR342" s="35"/>
      <c r="HS342" s="35"/>
      <c r="HT342" s="35"/>
      <c r="HU342" s="35"/>
      <c r="HV342" s="35"/>
      <c r="HW342" s="35"/>
      <c r="HX342" s="35"/>
      <c r="HY342" s="35"/>
      <c r="HZ342" s="35"/>
      <c r="IA342" s="35"/>
      <c r="IB342" s="35"/>
      <c r="IC342" s="35"/>
      <c r="ID342" s="35"/>
      <c r="IE342" s="35"/>
      <c r="IF342" s="35"/>
      <c r="IG342" s="35"/>
      <c r="IH342" s="35"/>
      <c r="II342" s="35"/>
      <c r="IJ342" s="35"/>
      <c r="IK342" s="35"/>
      <c r="IL342" s="35"/>
      <c r="IM342" s="35"/>
      <c r="IN342" s="35"/>
      <c r="IO342" s="35"/>
      <c r="IP342" s="35"/>
      <c r="IQ342" s="35"/>
      <c r="IR342" s="35"/>
      <c r="IS342" s="35"/>
      <c r="IT342" s="35"/>
      <c r="IU342" s="35"/>
      <c r="IV342" s="35"/>
      <c r="IW342" s="35"/>
      <c r="IX342" s="35"/>
      <c r="IY342" s="35"/>
      <c r="IZ342" s="35"/>
      <c r="JA342" s="35"/>
      <c r="JB342" s="35"/>
      <c r="JC342" s="35"/>
      <c r="JD342" s="35"/>
      <c r="JE342" s="35"/>
      <c r="JF342" s="35"/>
      <c r="JG342" s="35"/>
      <c r="JH342" s="35"/>
      <c r="JI342" s="35"/>
      <c r="JJ342" s="35"/>
      <c r="JK342" s="35"/>
      <c r="JL342" s="35"/>
      <c r="JM342" s="35"/>
      <c r="JN342" s="35"/>
      <c r="JO342" s="35"/>
      <c r="JP342" s="35"/>
      <c r="JQ342" s="35"/>
      <c r="JR342" s="35"/>
      <c r="JS342" s="35"/>
      <c r="JT342" s="35"/>
      <c r="JU342" s="35"/>
      <c r="JV342" s="35"/>
      <c r="JW342" s="35"/>
      <c r="JX342" s="35"/>
      <c r="JY342" s="35"/>
      <c r="JZ342" s="35"/>
      <c r="KA342" s="35"/>
      <c r="KB342" s="35"/>
      <c r="KC342" s="35"/>
      <c r="KD342" s="35"/>
      <c r="KE342" s="35"/>
      <c r="KF342" s="35"/>
      <c r="KG342" s="35"/>
      <c r="KH342" s="35"/>
      <c r="KI342" s="35"/>
      <c r="KJ342" s="35"/>
      <c r="KK342" s="35"/>
      <c r="KL342" s="35"/>
      <c r="KM342" s="35"/>
      <c r="KN342" s="35"/>
      <c r="KO342" s="35"/>
      <c r="KP342" s="35"/>
      <c r="KQ342" s="35"/>
      <c r="KR342" s="35"/>
      <c r="KS342" s="35"/>
      <c r="KT342" s="35"/>
      <c r="KU342" s="35"/>
      <c r="KV342" s="35"/>
      <c r="KW342" s="35"/>
      <c r="KX342" s="35"/>
      <c r="KY342" s="35"/>
      <c r="KZ342" s="35"/>
      <c r="LA342" s="35"/>
      <c r="LB342" s="35"/>
      <c r="LC342" s="35"/>
      <c r="LD342" s="35"/>
      <c r="LE342" s="35"/>
      <c r="LF342" s="35"/>
      <c r="LG342" s="35"/>
      <c r="LH342" s="35"/>
      <c r="LI342" s="35"/>
      <c r="LJ342" s="35"/>
      <c r="LK342" s="35"/>
      <c r="LL342" s="35"/>
      <c r="LM342" s="35"/>
      <c r="LN342" s="35"/>
      <c r="LO342" s="35"/>
      <c r="LP342" s="35"/>
      <c r="LQ342" s="35"/>
      <c r="LR342" s="35"/>
      <c r="LS342" s="35"/>
      <c r="LT342" s="35"/>
      <c r="LU342" s="35"/>
      <c r="LV342" s="35"/>
      <c r="LW342" s="35"/>
      <c r="LX342" s="35"/>
      <c r="LY342" s="35"/>
      <c r="LZ342" s="35"/>
      <c r="MA342" s="35"/>
      <c r="MB342" s="35"/>
      <c r="MC342" s="35"/>
      <c r="MD342" s="35"/>
      <c r="ME342" s="35"/>
      <c r="MF342" s="35"/>
      <c r="MG342" s="35"/>
      <c r="MH342" s="35"/>
      <c r="MI342" s="35"/>
      <c r="MJ342" s="35"/>
      <c r="MK342" s="35"/>
      <c r="ML342" s="35"/>
      <c r="MM342" s="35"/>
      <c r="MN342" s="35"/>
      <c r="MO342" s="35"/>
      <c r="MP342" s="35"/>
      <c r="MQ342" s="35"/>
      <c r="MR342" s="35"/>
      <c r="MS342" s="35"/>
      <c r="MT342" s="35"/>
      <c r="MU342" s="35"/>
      <c r="MV342" s="35"/>
      <c r="MW342" s="35"/>
      <c r="MX342" s="35"/>
      <c r="MY342" s="35"/>
      <c r="MZ342" s="35"/>
      <c r="NA342" s="35"/>
      <c r="NB342" s="35"/>
      <c r="NC342" s="35"/>
      <c r="ND342" s="35"/>
      <c r="NE342" s="35"/>
      <c r="NF342" s="35"/>
      <c r="NG342" s="35"/>
      <c r="NH342" s="35"/>
      <c r="NI342" s="35"/>
      <c r="NJ342" s="35"/>
      <c r="NK342" s="35"/>
      <c r="NL342" s="35"/>
      <c r="NM342" s="35"/>
      <c r="NN342" s="35"/>
      <c r="NO342" s="35"/>
      <c r="NP342" s="35"/>
      <c r="NQ342" s="35"/>
      <c r="NR342" s="35"/>
      <c r="NS342" s="35"/>
      <c r="NT342" s="35"/>
      <c r="NU342" s="35"/>
      <c r="NV342" s="35"/>
      <c r="NW342" s="35"/>
      <c r="NX342" s="35"/>
      <c r="NY342" s="35"/>
      <c r="NZ342" s="35"/>
      <c r="OA342" s="35"/>
      <c r="OB342" s="35"/>
      <c r="OC342" s="35"/>
      <c r="OD342" s="35"/>
      <c r="OE342" s="35"/>
      <c r="OF342" s="35"/>
      <c r="OG342" s="35"/>
      <c r="OH342" s="35"/>
      <c r="OI342" s="35"/>
      <c r="OJ342" s="35"/>
      <c r="OK342" s="35"/>
      <c r="OL342" s="35"/>
      <c r="OM342" s="35"/>
      <c r="ON342" s="35"/>
      <c r="OO342" s="35"/>
      <c r="OP342" s="35"/>
      <c r="OQ342" s="35"/>
      <c r="OR342" s="35"/>
      <c r="OS342" s="35"/>
      <c r="OT342" s="35"/>
      <c r="OU342" s="35"/>
      <c r="OV342" s="35"/>
      <c r="OW342" s="35"/>
      <c r="OX342" s="35"/>
      <c r="OY342" s="35"/>
      <c r="OZ342" s="35"/>
      <c r="PA342" s="35"/>
      <c r="PB342" s="35"/>
      <c r="PC342" s="35"/>
      <c r="PD342" s="35"/>
      <c r="PE342" s="35"/>
      <c r="PF342" s="35"/>
      <c r="PG342" s="35"/>
      <c r="PH342" s="35"/>
      <c r="PI342" s="35"/>
      <c r="PJ342" s="35"/>
      <c r="PK342" s="35"/>
      <c r="PL342" s="35"/>
      <c r="PM342" s="35"/>
      <c r="PN342" s="35"/>
      <c r="PO342" s="35"/>
      <c r="PP342" s="35"/>
      <c r="PQ342" s="35"/>
      <c r="PR342" s="35"/>
      <c r="PS342" s="35"/>
      <c r="PT342" s="35"/>
      <c r="PU342" s="35"/>
      <c r="PV342" s="35"/>
      <c r="PW342" s="35"/>
      <c r="PX342" s="35"/>
      <c r="PY342" s="35"/>
      <c r="PZ342" s="35"/>
      <c r="QA342" s="35"/>
      <c r="QB342" s="35"/>
      <c r="QC342" s="35"/>
      <c r="QD342" s="35"/>
      <c r="QE342" s="35"/>
      <c r="QF342" s="35"/>
      <c r="QG342" s="35"/>
      <c r="QH342" s="35"/>
      <c r="QI342" s="35"/>
      <c r="QJ342" s="35"/>
      <c r="QK342" s="35"/>
      <c r="QL342" s="35"/>
      <c r="QM342" s="35"/>
      <c r="QN342" s="35"/>
      <c r="QO342" s="35"/>
      <c r="QP342" s="35"/>
      <c r="QQ342" s="35"/>
      <c r="QR342" s="35"/>
      <c r="QS342" s="35"/>
      <c r="QT342" s="35"/>
      <c r="QU342" s="35"/>
      <c r="QV342" s="35"/>
      <c r="QW342" s="35"/>
      <c r="QX342" s="35"/>
      <c r="QY342" s="35"/>
      <c r="QZ342" s="35"/>
      <c r="RA342" s="35"/>
      <c r="RB342" s="35"/>
      <c r="RC342" s="35"/>
      <c r="RD342" s="35"/>
      <c r="RE342" s="35"/>
      <c r="RF342" s="35"/>
      <c r="RG342" s="35"/>
      <c r="RH342" s="35"/>
      <c r="RI342" s="35"/>
      <c r="RJ342" s="35"/>
      <c r="RK342" s="35"/>
      <c r="RL342" s="35"/>
      <c r="RM342" s="35"/>
      <c r="RN342" s="35"/>
      <c r="RO342" s="35"/>
      <c r="RP342" s="35"/>
      <c r="RQ342" s="35"/>
      <c r="RR342" s="35"/>
      <c r="RS342" s="35"/>
      <c r="RT342" s="35"/>
      <c r="RU342" s="35"/>
      <c r="RV342" s="35"/>
      <c r="RW342" s="35"/>
      <c r="RX342" s="35"/>
      <c r="RY342" s="35"/>
      <c r="RZ342" s="35"/>
      <c r="SA342" s="35"/>
      <c r="SB342" s="35"/>
      <c r="SC342" s="35"/>
      <c r="SD342" s="35"/>
      <c r="SE342" s="35"/>
      <c r="SF342" s="35"/>
      <c r="SG342" s="35"/>
      <c r="SH342" s="35"/>
      <c r="SI342" s="35"/>
      <c r="SJ342" s="35"/>
      <c r="SK342" s="35"/>
      <c r="SL342" s="35"/>
      <c r="SM342" s="35"/>
      <c r="SN342" s="35"/>
      <c r="SO342" s="35"/>
      <c r="SP342" s="35"/>
      <c r="SQ342" s="35"/>
      <c r="SR342" s="35"/>
      <c r="SS342" s="35"/>
      <c r="ST342" s="35"/>
      <c r="SU342" s="35"/>
      <c r="SV342" s="35"/>
      <c r="SW342" s="35"/>
      <c r="SX342" s="35"/>
      <c r="SY342" s="35"/>
      <c r="SZ342" s="35"/>
      <c r="TA342" s="35"/>
      <c r="TB342" s="35"/>
      <c r="TC342" s="35"/>
      <c r="TD342" s="35"/>
      <c r="TE342" s="35"/>
      <c r="TF342" s="35"/>
      <c r="TG342" s="35"/>
      <c r="TH342" s="35"/>
      <c r="TI342" s="35"/>
      <c r="TJ342" s="35"/>
      <c r="TK342" s="35"/>
      <c r="TL342" s="35"/>
      <c r="TM342" s="35"/>
      <c r="TN342" s="35"/>
      <c r="TO342" s="35"/>
      <c r="TP342" s="35"/>
      <c r="TQ342" s="35"/>
      <c r="TR342" s="35"/>
      <c r="TS342" s="35"/>
      <c r="TT342" s="35"/>
      <c r="TU342" s="35"/>
      <c r="TV342" s="35"/>
      <c r="TW342" s="35"/>
      <c r="TX342" s="35"/>
      <c r="TY342" s="35"/>
      <c r="TZ342" s="35"/>
      <c r="UA342" s="35"/>
      <c r="UB342" s="35"/>
      <c r="UC342" s="35"/>
      <c r="UD342" s="35"/>
      <c r="UE342" s="35"/>
      <c r="UF342" s="35"/>
      <c r="UG342" s="35"/>
      <c r="UH342" s="35"/>
      <c r="UI342" s="35"/>
      <c r="UJ342" s="35"/>
      <c r="UK342" s="35"/>
      <c r="UL342" s="35"/>
      <c r="UM342" s="35"/>
      <c r="UN342" s="35"/>
      <c r="UO342" s="35"/>
      <c r="UP342" s="35"/>
      <c r="UQ342" s="35"/>
      <c r="UR342" s="35"/>
      <c r="US342" s="35"/>
      <c r="UT342" s="35"/>
      <c r="UU342" s="35"/>
      <c r="UV342" s="35"/>
      <c r="UW342" s="35"/>
      <c r="UX342" s="35"/>
      <c r="UY342" s="35"/>
      <c r="UZ342" s="35"/>
      <c r="VA342" s="35"/>
      <c r="VB342" s="35"/>
      <c r="VC342" s="35"/>
      <c r="VD342" s="35"/>
      <c r="VE342" s="35"/>
      <c r="VF342" s="35"/>
      <c r="VG342" s="35"/>
      <c r="VH342" s="35"/>
      <c r="VI342" s="35"/>
      <c r="VJ342" s="35"/>
      <c r="VK342" s="35"/>
      <c r="VL342" s="35"/>
      <c r="VM342" s="35"/>
      <c r="VN342" s="35"/>
      <c r="VO342" s="35"/>
      <c r="VP342" s="35"/>
      <c r="VQ342" s="35"/>
      <c r="VR342" s="35"/>
      <c r="VS342" s="35"/>
      <c r="VT342" s="35"/>
      <c r="VU342" s="35"/>
      <c r="VV342" s="35"/>
      <c r="VW342" s="35"/>
      <c r="VX342" s="35"/>
      <c r="VY342" s="35"/>
      <c r="VZ342" s="35"/>
      <c r="WA342" s="35"/>
      <c r="WB342" s="35"/>
      <c r="WC342" s="35"/>
      <c r="WD342" s="35"/>
      <c r="WE342" s="35"/>
      <c r="WF342" s="35"/>
      <c r="WG342" s="35"/>
      <c r="WH342" s="35"/>
      <c r="WI342" s="35"/>
      <c r="WJ342" s="35"/>
      <c r="WK342" s="35"/>
      <c r="WL342" s="35"/>
      <c r="WM342" s="35"/>
      <c r="WN342" s="35"/>
      <c r="WO342" s="35"/>
      <c r="WP342" s="35"/>
      <c r="WQ342" s="35"/>
      <c r="WR342" s="35"/>
      <c r="WS342" s="35"/>
      <c r="WT342" s="35"/>
      <c r="WU342" s="35"/>
      <c r="WV342" s="35"/>
      <c r="WW342" s="35"/>
      <c r="WX342" s="35"/>
      <c r="WY342" s="35"/>
      <c r="WZ342" s="35"/>
      <c r="XA342" s="35"/>
      <c r="XB342" s="35"/>
      <c r="XC342" s="35"/>
      <c r="XD342" s="35"/>
      <c r="XE342" s="35"/>
      <c r="XF342" s="35"/>
      <c r="XG342" s="35"/>
      <c r="XH342" s="35"/>
      <c r="XI342" s="35"/>
      <c r="XJ342" s="35"/>
      <c r="XK342" s="35"/>
      <c r="XL342" s="35"/>
      <c r="XM342" s="35"/>
      <c r="XN342" s="35"/>
      <c r="XO342" s="35"/>
      <c r="XP342" s="35"/>
      <c r="XQ342" s="35"/>
      <c r="XR342" s="35"/>
      <c r="XS342" s="35"/>
      <c r="XT342" s="35"/>
      <c r="XU342" s="35"/>
      <c r="XV342" s="35"/>
      <c r="XW342" s="35"/>
      <c r="XX342" s="35"/>
      <c r="XY342" s="35"/>
      <c r="XZ342" s="35"/>
      <c r="YA342" s="35"/>
      <c r="YB342" s="35"/>
      <c r="YC342" s="35"/>
      <c r="YD342" s="35"/>
      <c r="YE342" s="35"/>
      <c r="YF342" s="35"/>
      <c r="YG342" s="35"/>
      <c r="YH342" s="35"/>
      <c r="YI342" s="35"/>
      <c r="YJ342" s="35"/>
      <c r="YK342" s="35"/>
      <c r="YL342" s="35"/>
      <c r="YM342" s="35"/>
      <c r="YN342" s="35"/>
      <c r="YO342" s="35"/>
      <c r="YP342" s="35"/>
      <c r="YQ342" s="35"/>
      <c r="YR342" s="35"/>
      <c r="YS342" s="35"/>
      <c r="YT342" s="35"/>
      <c r="YU342" s="35"/>
      <c r="YV342" s="35"/>
      <c r="YW342" s="35"/>
      <c r="YX342" s="35"/>
      <c r="YY342" s="35"/>
      <c r="YZ342" s="35"/>
      <c r="ZA342" s="35"/>
      <c r="ZB342" s="35"/>
      <c r="ZC342" s="35"/>
      <c r="ZD342" s="35"/>
      <c r="ZE342" s="35"/>
      <c r="ZF342" s="35"/>
      <c r="ZG342" s="35"/>
      <c r="ZH342" s="35"/>
      <c r="ZI342" s="35"/>
      <c r="ZJ342" s="35"/>
      <c r="ZK342" s="35"/>
      <c r="ZL342" s="35"/>
      <c r="ZM342" s="35"/>
      <c r="ZN342" s="35"/>
      <c r="ZO342" s="35"/>
      <c r="ZP342" s="35"/>
      <c r="ZQ342" s="35"/>
      <c r="ZR342" s="35"/>
      <c r="ZS342" s="35"/>
      <c r="ZT342" s="35"/>
      <c r="ZU342" s="35"/>
      <c r="ZV342" s="35"/>
      <c r="ZW342" s="35"/>
      <c r="ZX342" s="35"/>
      <c r="ZY342" s="35"/>
      <c r="ZZ342" s="35"/>
      <c r="AAA342" s="35"/>
      <c r="AAB342" s="35"/>
      <c r="AAC342" s="35"/>
      <c r="AAD342" s="35"/>
      <c r="AAE342" s="35"/>
      <c r="AAF342" s="35"/>
      <c r="AAG342" s="35"/>
      <c r="AAH342" s="35"/>
      <c r="AAI342" s="35"/>
      <c r="AAJ342" s="35"/>
      <c r="AAK342" s="35"/>
      <c r="AAL342" s="35"/>
      <c r="AAM342" s="35"/>
      <c r="AAN342" s="35"/>
      <c r="AAO342" s="35"/>
      <c r="AAP342" s="35"/>
      <c r="AAQ342" s="35"/>
      <c r="AAR342" s="35"/>
      <c r="AAS342" s="35"/>
      <c r="AAT342" s="35"/>
      <c r="AAU342" s="35"/>
      <c r="AAV342" s="35"/>
      <c r="AAW342" s="35"/>
      <c r="AAX342" s="35"/>
      <c r="AAY342" s="35"/>
      <c r="AAZ342" s="35"/>
      <c r="ABA342" s="35"/>
      <c r="ABB342" s="35"/>
      <c r="ABC342" s="35"/>
      <c r="ABD342" s="35"/>
      <c r="ABE342" s="35"/>
      <c r="ABF342" s="35"/>
      <c r="ABG342" s="35"/>
      <c r="ABH342" s="35"/>
      <c r="ABI342" s="35"/>
      <c r="ABJ342" s="35"/>
      <c r="ABK342" s="35"/>
      <c r="ABL342" s="35"/>
      <c r="ABM342" s="35"/>
      <c r="ABN342" s="35"/>
      <c r="ABO342" s="35"/>
      <c r="ABP342" s="35"/>
      <c r="ABQ342" s="35"/>
      <c r="ABR342" s="35"/>
      <c r="ABS342" s="35"/>
      <c r="ABT342" s="35"/>
      <c r="ABU342" s="35"/>
      <c r="ABV342" s="35"/>
      <c r="ABW342" s="35"/>
      <c r="ABX342" s="35"/>
      <c r="ABY342" s="35"/>
      <c r="ABZ342" s="35"/>
      <c r="ACA342" s="35"/>
      <c r="ACB342" s="35"/>
      <c r="ACC342" s="35"/>
      <c r="ACD342" s="35"/>
      <c r="ACE342" s="35"/>
      <c r="ACF342" s="35"/>
      <c r="ACG342" s="35"/>
      <c r="ACH342" s="35"/>
      <c r="ACI342" s="35"/>
      <c r="ACJ342" s="35"/>
      <c r="ACK342" s="35"/>
      <c r="ACL342" s="35"/>
      <c r="ACM342" s="35"/>
      <c r="ACN342" s="35"/>
      <c r="ACO342" s="35"/>
      <c r="ACP342" s="35"/>
      <c r="ACQ342" s="35"/>
      <c r="ACR342" s="35"/>
      <c r="ACS342" s="35"/>
      <c r="ACT342" s="35"/>
      <c r="ACU342" s="35"/>
      <c r="ACV342" s="35"/>
      <c r="ACW342" s="35"/>
      <c r="ACX342" s="35"/>
      <c r="ACY342" s="35"/>
      <c r="ACZ342" s="35"/>
      <c r="ADA342" s="35"/>
      <c r="ADB342" s="35"/>
      <c r="ADC342" s="35"/>
      <c r="ADD342" s="35"/>
      <c r="ADE342" s="35"/>
      <c r="ADF342" s="35"/>
      <c r="ADG342" s="35"/>
      <c r="ADH342" s="35"/>
      <c r="ADI342" s="35"/>
      <c r="ADJ342" s="35"/>
      <c r="ADK342" s="35"/>
      <c r="ADL342" s="35"/>
      <c r="ADM342" s="35"/>
      <c r="ADN342" s="35"/>
      <c r="ADO342" s="35"/>
      <c r="ADP342" s="35"/>
      <c r="ADQ342" s="35"/>
      <c r="ADR342" s="35"/>
      <c r="ADS342" s="35"/>
      <c r="ADT342" s="35"/>
      <c r="ADU342" s="35"/>
      <c r="ADV342" s="35"/>
      <c r="ADW342" s="35"/>
      <c r="ADX342" s="35"/>
      <c r="ADY342" s="35"/>
      <c r="ADZ342" s="35"/>
      <c r="AEA342" s="35"/>
      <c r="AEB342" s="35"/>
      <c r="AEC342" s="35"/>
      <c r="AED342" s="35"/>
      <c r="AEE342" s="35"/>
      <c r="AEF342" s="35"/>
      <c r="AEG342" s="35"/>
      <c r="AEH342" s="35"/>
      <c r="AEI342" s="35"/>
      <c r="AEJ342" s="35"/>
      <c r="AEK342" s="35"/>
      <c r="AEL342" s="35"/>
      <c r="AEM342" s="35"/>
      <c r="AEN342" s="35"/>
      <c r="AEO342" s="35"/>
      <c r="AEP342" s="35"/>
      <c r="AEQ342" s="35"/>
      <c r="AER342" s="35"/>
      <c r="AES342" s="35"/>
      <c r="AET342" s="35"/>
      <c r="AEU342" s="35"/>
      <c r="AEV342" s="35"/>
      <c r="AEW342" s="35"/>
      <c r="AEX342" s="35"/>
      <c r="AEY342" s="35"/>
      <c r="AEZ342" s="35"/>
      <c r="AFA342" s="35"/>
      <c r="AFB342" s="35"/>
      <c r="AFC342" s="35"/>
      <c r="AFD342" s="35"/>
      <c r="AFE342" s="35"/>
      <c r="AFF342" s="35"/>
      <c r="AFG342" s="35"/>
      <c r="AFH342" s="35"/>
      <c r="AFI342" s="35"/>
      <c r="AFJ342" s="35"/>
      <c r="AFK342" s="35"/>
      <c r="AFL342" s="35"/>
      <c r="AFM342" s="35"/>
      <c r="AFN342" s="35"/>
      <c r="AFO342" s="35"/>
      <c r="AFP342" s="35"/>
      <c r="AFQ342" s="35"/>
      <c r="AFR342" s="35"/>
      <c r="AFS342" s="35"/>
      <c r="AFT342" s="35"/>
      <c r="AFU342" s="35"/>
      <c r="AFV342" s="35"/>
      <c r="AFW342" s="35"/>
      <c r="AFX342" s="35"/>
      <c r="AFY342" s="35"/>
      <c r="AFZ342" s="35"/>
      <c r="AGA342" s="35"/>
      <c r="AGB342" s="35"/>
      <c r="AGC342" s="35"/>
      <c r="AGD342" s="35"/>
      <c r="AGE342" s="35"/>
      <c r="AGF342" s="35"/>
      <c r="AGG342" s="35"/>
      <c r="AGH342" s="35"/>
      <c r="AGI342" s="35"/>
      <c r="AGJ342" s="35"/>
      <c r="AGK342" s="35"/>
      <c r="AGL342" s="35"/>
      <c r="AGM342" s="35"/>
      <c r="AGN342" s="35"/>
      <c r="AGO342" s="35"/>
      <c r="AGP342" s="35"/>
      <c r="AGQ342" s="35"/>
      <c r="AGR342" s="35"/>
      <c r="AGS342" s="35"/>
      <c r="AGT342" s="35"/>
      <c r="AGU342" s="35"/>
      <c r="AGV342" s="35"/>
      <c r="AGW342" s="35"/>
      <c r="AGX342" s="35"/>
      <c r="AGY342" s="35"/>
      <c r="AGZ342" s="35"/>
      <c r="AHA342" s="35"/>
      <c r="AHB342" s="35"/>
      <c r="AHC342" s="35"/>
      <c r="AHD342" s="35"/>
      <c r="AHE342" s="35"/>
      <c r="AHF342" s="35"/>
      <c r="AHG342" s="35"/>
      <c r="AHH342" s="35"/>
      <c r="AHI342" s="35"/>
      <c r="AHJ342" s="35"/>
      <c r="AHK342" s="35"/>
      <c r="AHL342" s="35"/>
      <c r="AHM342" s="35"/>
      <c r="AHN342" s="35"/>
      <c r="AHO342" s="35"/>
      <c r="AHP342" s="35"/>
      <c r="AHQ342" s="35"/>
      <c r="AHR342" s="35"/>
      <c r="AHS342" s="35"/>
      <c r="AHT342" s="35"/>
      <c r="AHU342" s="35"/>
      <c r="AHV342" s="35"/>
      <c r="AHW342" s="35"/>
      <c r="AHX342" s="35"/>
      <c r="AHY342" s="35"/>
      <c r="AHZ342" s="35"/>
      <c r="AIA342" s="35"/>
      <c r="AIB342" s="35"/>
      <c r="AIC342" s="35"/>
      <c r="AID342" s="35"/>
      <c r="AIE342" s="35"/>
      <c r="AIF342" s="35"/>
      <c r="AIG342" s="35"/>
      <c r="AIH342" s="35"/>
      <c r="AII342" s="35"/>
      <c r="AIJ342" s="35"/>
      <c r="AIK342" s="35"/>
      <c r="AIL342" s="35"/>
      <c r="AIM342" s="35"/>
      <c r="AIN342" s="35"/>
      <c r="AIO342" s="35"/>
      <c r="AIP342" s="35"/>
      <c r="AIQ342" s="35"/>
      <c r="AIR342" s="35"/>
      <c r="AIS342" s="35"/>
      <c r="AIT342" s="35"/>
      <c r="AIU342" s="35"/>
      <c r="AIV342" s="35"/>
      <c r="AIW342" s="35"/>
      <c r="AIX342" s="35"/>
      <c r="AIY342" s="35"/>
      <c r="AIZ342" s="35"/>
      <c r="AJA342" s="35"/>
      <c r="AJB342" s="35"/>
      <c r="AJC342" s="35"/>
      <c r="AJD342" s="35"/>
      <c r="AJE342" s="35"/>
      <c r="AJF342" s="35"/>
      <c r="AJG342" s="35"/>
      <c r="AJH342" s="35"/>
      <c r="AJI342" s="35"/>
      <c r="AJJ342" s="35"/>
      <c r="AJK342" s="35"/>
      <c r="AJL342" s="35"/>
      <c r="AJM342" s="35"/>
      <c r="AJN342" s="35"/>
      <c r="AJO342" s="35"/>
      <c r="AJP342" s="35"/>
      <c r="AJQ342" s="35"/>
      <c r="AJR342" s="35"/>
      <c r="AJS342" s="35"/>
      <c r="AJT342" s="35"/>
      <c r="AJU342" s="35"/>
      <c r="AJV342" s="35"/>
      <c r="AJW342" s="35"/>
      <c r="AJX342" s="35"/>
      <c r="AJY342" s="35"/>
      <c r="AJZ342" s="35"/>
      <c r="AKA342" s="35"/>
      <c r="AKB342" s="35"/>
      <c r="AKC342" s="35"/>
      <c r="AKD342" s="35"/>
      <c r="AKE342" s="35"/>
      <c r="AKF342" s="35"/>
      <c r="AKG342" s="35"/>
      <c r="AKH342" s="35"/>
      <c r="AKI342" s="35"/>
      <c r="AKJ342" s="35"/>
      <c r="AKK342" s="35"/>
      <c r="AKL342" s="35"/>
      <c r="AKM342" s="35"/>
      <c r="AKN342" s="35"/>
      <c r="AKO342" s="35"/>
      <c r="AKP342" s="35"/>
      <c r="AKQ342" s="35"/>
      <c r="AKR342" s="35"/>
      <c r="AKS342" s="35"/>
      <c r="AKT342" s="35"/>
      <c r="AKU342" s="35"/>
      <c r="AKV342" s="35"/>
      <c r="AKW342" s="35"/>
      <c r="AKX342" s="35"/>
      <c r="AKY342" s="35"/>
      <c r="AKZ342" s="35"/>
      <c r="ALA342" s="35"/>
      <c r="ALB342" s="35"/>
      <c r="ALC342" s="35"/>
      <c r="ALD342" s="35"/>
      <c r="ALE342" s="35"/>
      <c r="ALF342" s="35"/>
      <c r="ALG342" s="35"/>
      <c r="ALH342" s="35"/>
      <c r="ALI342" s="35"/>
      <c r="ALJ342" s="35"/>
      <c r="ALK342" s="35"/>
      <c r="ALL342" s="35"/>
      <c r="ALM342" s="35"/>
      <c r="ALN342" s="35"/>
      <c r="ALO342" s="35"/>
      <c r="ALP342" s="35"/>
      <c r="ALQ342" s="35"/>
      <c r="ALR342" s="35"/>
      <c r="ALS342" s="35"/>
      <c r="ALT342" s="35"/>
      <c r="ALU342" s="35"/>
      <c r="ALV342" s="35"/>
      <c r="ALW342" s="35"/>
      <c r="ALX342" s="35"/>
      <c r="ALY342" s="35"/>
      <c r="ALZ342" s="35"/>
      <c r="AMA342" s="35"/>
      <c r="AMB342" s="35"/>
      <c r="AMC342" s="35"/>
      <c r="AMD342" s="35"/>
      <c r="AME342" s="35"/>
      <c r="AMF342" s="35"/>
      <c r="AMG342" s="35"/>
      <c r="AMH342" s="35"/>
      <c r="AMI342" s="35"/>
      <c r="AMJ342" s="35"/>
      <c r="AMK342" s="35"/>
      <c r="AML342" s="35"/>
      <c r="AMM342" s="35"/>
      <c r="AMN342" s="35"/>
      <c r="AMO342" s="35"/>
      <c r="AMP342" s="35"/>
      <c r="AMQ342" s="35"/>
      <c r="AMR342" s="35"/>
      <c r="AMS342" s="35"/>
      <c r="AMT342" s="35"/>
      <c r="AMU342" s="35"/>
      <c r="AMV342" s="35"/>
      <c r="AMW342" s="35"/>
      <c r="AMX342" s="35"/>
      <c r="AMY342" s="35"/>
      <c r="AMZ342" s="35"/>
      <c r="ANA342" s="35"/>
      <c r="ANB342" s="35"/>
      <c r="ANC342" s="35"/>
      <c r="AND342" s="35"/>
      <c r="ANE342" s="35"/>
      <c r="ANF342" s="35"/>
      <c r="ANG342" s="35"/>
      <c r="ANH342" s="35"/>
      <c r="ANI342" s="35"/>
      <c r="ANJ342" s="35"/>
      <c r="ANK342" s="35"/>
      <c r="ANL342" s="35"/>
      <c r="ANM342" s="35"/>
      <c r="ANN342" s="35"/>
      <c r="ANO342" s="35"/>
      <c r="ANP342" s="35"/>
      <c r="ANQ342" s="35"/>
      <c r="ANR342" s="35"/>
      <c r="ANS342" s="35"/>
      <c r="ANT342" s="35"/>
      <c r="ANU342" s="35"/>
      <c r="ANV342" s="35"/>
      <c r="ANW342" s="35"/>
      <c r="ANX342" s="35"/>
      <c r="ANY342" s="35"/>
      <c r="ANZ342" s="35"/>
      <c r="AOA342" s="35"/>
      <c r="AOB342" s="35"/>
      <c r="AOC342" s="35"/>
      <c r="AOD342" s="35"/>
      <c r="AOE342" s="35"/>
      <c r="AOF342" s="35"/>
      <c r="AOG342" s="35"/>
      <c r="AOH342" s="35"/>
      <c r="AOI342" s="35"/>
      <c r="AOJ342" s="35"/>
      <c r="AOK342" s="35"/>
      <c r="AOL342" s="35"/>
      <c r="AOM342" s="35"/>
      <c r="AON342" s="35"/>
      <c r="AOO342" s="35"/>
      <c r="AOP342" s="35"/>
      <c r="AOQ342" s="35"/>
      <c r="AOR342" s="35"/>
      <c r="AOS342" s="35"/>
      <c r="AOT342" s="35"/>
      <c r="AOU342" s="35"/>
      <c r="AOV342" s="35"/>
      <c r="AOW342" s="35"/>
      <c r="AOX342" s="35"/>
      <c r="AOY342" s="35"/>
      <c r="AOZ342" s="35"/>
      <c r="APA342" s="35"/>
      <c r="APB342" s="35"/>
      <c r="APC342" s="35"/>
      <c r="APD342" s="35"/>
      <c r="APE342" s="35"/>
      <c r="APF342" s="35"/>
      <c r="APG342" s="35"/>
      <c r="APH342" s="35"/>
      <c r="API342" s="35"/>
      <c r="APJ342" s="35"/>
      <c r="APK342" s="35"/>
      <c r="APL342" s="35"/>
      <c r="APM342" s="35"/>
      <c r="APN342" s="35"/>
      <c r="APO342" s="35"/>
      <c r="APP342" s="35"/>
      <c r="APQ342" s="35"/>
      <c r="APR342" s="35"/>
      <c r="APS342" s="35"/>
      <c r="APT342" s="35"/>
      <c r="APU342" s="35"/>
      <c r="APV342" s="35"/>
      <c r="APW342" s="35"/>
      <c r="APX342" s="35"/>
      <c r="APY342" s="35"/>
      <c r="APZ342" s="35"/>
      <c r="AQA342" s="35"/>
      <c r="AQB342" s="35"/>
      <c r="AQC342" s="35"/>
      <c r="AQD342" s="35"/>
      <c r="AQE342" s="35"/>
      <c r="AQF342" s="35"/>
      <c r="AQG342" s="35"/>
      <c r="AQH342" s="35"/>
      <c r="AQI342" s="35"/>
      <c r="AQJ342" s="35"/>
      <c r="AQK342" s="35"/>
      <c r="AQL342" s="35"/>
      <c r="AQM342" s="35"/>
      <c r="AQN342" s="35"/>
      <c r="AQO342" s="35"/>
      <c r="AQP342" s="35"/>
      <c r="AQQ342" s="35"/>
      <c r="AQR342" s="35"/>
      <c r="AQS342" s="35"/>
      <c r="AQT342" s="35"/>
      <c r="AQU342" s="35"/>
      <c r="AQV342" s="35"/>
      <c r="AQW342" s="35"/>
      <c r="AQX342" s="35"/>
      <c r="AQY342" s="35"/>
      <c r="AQZ342" s="35"/>
      <c r="ARA342" s="35"/>
      <c r="ARB342" s="35"/>
      <c r="ARC342" s="35"/>
      <c r="ARD342" s="35"/>
      <c r="ARE342" s="35"/>
      <c r="ARF342" s="35"/>
      <c r="ARG342" s="35"/>
      <c r="ARH342" s="35"/>
      <c r="ARI342" s="35"/>
      <c r="ARJ342" s="35"/>
      <c r="ARK342" s="35"/>
      <c r="ARL342" s="35"/>
      <c r="ARM342" s="35"/>
      <c r="ARN342" s="35"/>
      <c r="ARO342" s="35"/>
      <c r="ARP342" s="35"/>
      <c r="ARQ342" s="35"/>
      <c r="ARR342" s="35"/>
      <c r="ARS342" s="35"/>
      <c r="ART342" s="35"/>
      <c r="ARU342" s="35"/>
      <c r="ARV342" s="35"/>
      <c r="ARW342" s="35"/>
      <c r="ARX342" s="35"/>
      <c r="ARY342" s="35"/>
      <c r="ARZ342" s="35"/>
      <c r="ASA342" s="35"/>
      <c r="ASB342" s="35"/>
      <c r="ASC342" s="35"/>
      <c r="ASD342" s="35"/>
      <c r="ASE342" s="35"/>
      <c r="ASF342" s="35"/>
      <c r="ASG342" s="35"/>
      <c r="ASH342" s="35"/>
      <c r="ASI342" s="35"/>
      <c r="ASJ342" s="35"/>
      <c r="ASK342" s="35"/>
      <c r="ASL342" s="35"/>
      <c r="ASM342" s="35"/>
      <c r="ASN342" s="35"/>
      <c r="ASO342" s="35"/>
      <c r="ASP342" s="35"/>
      <c r="ASQ342" s="35"/>
      <c r="ASR342" s="35"/>
      <c r="ASS342" s="35"/>
      <c r="AST342" s="35"/>
      <c r="ASU342" s="35"/>
      <c r="ASV342" s="35"/>
      <c r="ASW342" s="35"/>
      <c r="ASX342" s="35"/>
      <c r="ASY342" s="35"/>
      <c r="ASZ342" s="35"/>
      <c r="ATA342" s="35"/>
      <c r="ATB342" s="35"/>
      <c r="ATC342" s="35"/>
      <c r="ATD342" s="35"/>
      <c r="ATE342" s="35"/>
      <c r="ATF342" s="35"/>
      <c r="ATG342" s="35"/>
      <c r="ATH342" s="35"/>
      <c r="ATI342" s="35"/>
      <c r="ATJ342" s="35"/>
      <c r="ATK342" s="35"/>
      <c r="ATL342" s="35"/>
      <c r="ATM342" s="35"/>
      <c r="ATN342" s="35"/>
      <c r="ATO342" s="35"/>
      <c r="ATP342" s="35"/>
      <c r="ATQ342" s="35"/>
      <c r="ATR342" s="35"/>
      <c r="ATS342" s="35"/>
      <c r="ATT342" s="35"/>
      <c r="ATU342" s="35"/>
      <c r="ATV342" s="35"/>
      <c r="ATW342" s="35"/>
      <c r="ATX342" s="35"/>
      <c r="ATY342" s="35"/>
      <c r="ATZ342" s="35"/>
      <c r="AUA342" s="35"/>
      <c r="AUB342" s="35"/>
      <c r="AUC342" s="35"/>
      <c r="AUD342" s="35"/>
      <c r="AUE342" s="35"/>
      <c r="AUF342" s="35"/>
      <c r="AUG342" s="35"/>
      <c r="AUH342" s="35"/>
      <c r="AUI342" s="35"/>
      <c r="AUJ342" s="35"/>
      <c r="AUK342" s="35"/>
      <c r="AUL342" s="35"/>
      <c r="AUM342" s="35"/>
      <c r="AUN342" s="35"/>
      <c r="AUO342" s="35"/>
      <c r="AUP342" s="35"/>
      <c r="AUQ342" s="35"/>
      <c r="AUR342" s="35"/>
      <c r="AUS342" s="35"/>
      <c r="AUT342" s="35"/>
      <c r="AUU342" s="35"/>
      <c r="AUV342" s="35"/>
      <c r="AUW342" s="35"/>
      <c r="AUX342" s="35"/>
      <c r="AUY342" s="35"/>
      <c r="AUZ342" s="35"/>
      <c r="AVA342" s="35"/>
      <c r="AVB342" s="35"/>
      <c r="AVC342" s="35"/>
      <c r="AVD342" s="35"/>
      <c r="AVE342" s="35"/>
      <c r="AVF342" s="35"/>
      <c r="AVG342" s="35"/>
      <c r="AVH342" s="35"/>
      <c r="AVI342" s="35"/>
      <c r="AVJ342" s="35"/>
      <c r="AVK342" s="35"/>
      <c r="AVL342" s="35"/>
      <c r="AVM342" s="35"/>
      <c r="AVN342" s="35"/>
      <c r="AVO342" s="35"/>
      <c r="AVP342" s="35"/>
      <c r="AVQ342" s="35"/>
      <c r="AVR342" s="35"/>
      <c r="AVS342" s="35"/>
      <c r="AVT342" s="35"/>
      <c r="AVU342" s="35"/>
      <c r="AVV342" s="35"/>
      <c r="AVW342" s="35"/>
      <c r="AVX342" s="35"/>
      <c r="AVY342" s="35"/>
      <c r="AVZ342" s="35"/>
      <c r="AWA342" s="35"/>
      <c r="AWB342" s="35"/>
      <c r="AWC342" s="35"/>
      <c r="AWD342" s="35"/>
      <c r="AWE342" s="35"/>
      <c r="AWF342" s="35"/>
      <c r="AWG342" s="35"/>
      <c r="AWH342" s="35"/>
      <c r="AWI342" s="35"/>
      <c r="AWJ342" s="35"/>
      <c r="AWK342" s="35"/>
      <c r="AWL342" s="35"/>
      <c r="AWM342" s="35"/>
      <c r="AWN342" s="35"/>
      <c r="AWO342" s="35"/>
      <c r="AWP342" s="35"/>
      <c r="AWQ342" s="35"/>
      <c r="AWR342" s="35"/>
      <c r="AWS342" s="35"/>
      <c r="AWT342" s="35"/>
      <c r="AWU342" s="35"/>
      <c r="AWV342" s="35"/>
      <c r="AWW342" s="35"/>
      <c r="AWX342" s="35"/>
      <c r="AWY342" s="35"/>
      <c r="AWZ342" s="35"/>
      <c r="AXA342" s="35"/>
      <c r="AXB342" s="35"/>
      <c r="AXC342" s="35"/>
      <c r="AXD342" s="35"/>
      <c r="AXE342" s="35"/>
      <c r="AXF342" s="35"/>
      <c r="AXG342" s="35"/>
      <c r="AXH342" s="35"/>
      <c r="AXI342" s="35"/>
      <c r="AXJ342" s="35"/>
      <c r="AXK342" s="35"/>
      <c r="AXL342" s="35"/>
      <c r="AXM342" s="35"/>
      <c r="AXN342" s="35"/>
      <c r="AXO342" s="35"/>
      <c r="AXP342" s="35"/>
      <c r="AXQ342" s="35"/>
      <c r="AXR342" s="35"/>
      <c r="AXS342" s="35"/>
      <c r="AXT342" s="35"/>
      <c r="AXU342" s="35"/>
      <c r="AXV342" s="35"/>
      <c r="AXW342" s="35"/>
      <c r="AXX342" s="35"/>
      <c r="AXY342" s="35"/>
      <c r="AXZ342" s="35"/>
      <c r="AYA342" s="35"/>
      <c r="AYB342" s="35"/>
      <c r="AYC342" s="35"/>
      <c r="AYD342" s="35"/>
      <c r="AYE342" s="35"/>
      <c r="AYF342" s="35"/>
      <c r="AYG342" s="35"/>
      <c r="AYH342" s="35"/>
      <c r="AYI342" s="35"/>
      <c r="AYJ342" s="35"/>
      <c r="AYK342" s="35"/>
      <c r="AYL342" s="35"/>
      <c r="AYM342" s="35"/>
      <c r="AYN342" s="35"/>
      <c r="AYO342" s="35"/>
      <c r="AYP342" s="35"/>
      <c r="AYQ342" s="35"/>
      <c r="AYR342" s="35"/>
      <c r="AYS342" s="35"/>
      <c r="AYT342" s="35"/>
      <c r="AYU342" s="35"/>
      <c r="AYV342" s="35"/>
      <c r="AYW342" s="35"/>
      <c r="AYX342" s="35"/>
      <c r="AYY342" s="35"/>
      <c r="AYZ342" s="35"/>
      <c r="AZA342" s="35"/>
      <c r="AZB342" s="35"/>
      <c r="AZC342" s="35"/>
      <c r="AZD342" s="35"/>
      <c r="AZE342" s="35"/>
      <c r="AZF342" s="35"/>
      <c r="AZG342" s="35"/>
      <c r="AZH342" s="35"/>
      <c r="AZI342" s="35"/>
      <c r="AZJ342" s="35"/>
      <c r="AZK342" s="35"/>
      <c r="AZL342" s="35"/>
      <c r="AZM342" s="35"/>
      <c r="AZN342" s="35"/>
      <c r="AZO342" s="35"/>
      <c r="AZP342" s="35"/>
      <c r="AZQ342" s="35"/>
      <c r="AZR342" s="35"/>
      <c r="AZS342" s="35"/>
      <c r="AZT342" s="35"/>
      <c r="AZU342" s="35"/>
      <c r="AZV342" s="35"/>
      <c r="AZW342" s="35"/>
      <c r="AZX342" s="35"/>
      <c r="AZY342" s="35"/>
      <c r="AZZ342" s="35"/>
      <c r="BAA342" s="35"/>
      <c r="BAB342" s="35"/>
      <c r="BAC342" s="35"/>
      <c r="BAD342" s="35"/>
      <c r="BAE342" s="35"/>
      <c r="BAF342" s="35"/>
      <c r="BAG342" s="35"/>
      <c r="BAH342" s="35"/>
      <c r="BAI342" s="35"/>
      <c r="BAJ342" s="35"/>
      <c r="BAK342" s="35"/>
      <c r="BAL342" s="35"/>
      <c r="BAM342" s="35"/>
      <c r="BAN342" s="35"/>
      <c r="BAO342" s="35"/>
      <c r="BAP342" s="35"/>
      <c r="BAQ342" s="35"/>
      <c r="BAR342" s="35"/>
      <c r="BAS342" s="35"/>
      <c r="BAT342" s="35"/>
      <c r="BAU342" s="35"/>
      <c r="BAV342" s="35"/>
      <c r="BAW342" s="35"/>
      <c r="BAX342" s="35"/>
      <c r="BAY342" s="35"/>
      <c r="BAZ342" s="35"/>
      <c r="BBA342" s="35"/>
      <c r="BBB342" s="35"/>
      <c r="BBC342" s="35"/>
      <c r="BBD342" s="35"/>
      <c r="BBE342" s="35"/>
      <c r="BBF342" s="35"/>
      <c r="BBG342" s="35"/>
      <c r="BBH342" s="35"/>
      <c r="BBI342" s="35"/>
      <c r="BBJ342" s="35"/>
      <c r="BBK342" s="35"/>
      <c r="BBL342" s="35"/>
      <c r="BBM342" s="35"/>
      <c r="BBN342" s="35"/>
      <c r="BBO342" s="35"/>
      <c r="BBP342" s="35"/>
      <c r="BBQ342" s="35"/>
      <c r="BBR342" s="35"/>
      <c r="BBS342" s="35"/>
      <c r="BBT342" s="35"/>
      <c r="BBU342" s="35"/>
      <c r="BBV342" s="35"/>
      <c r="BBW342" s="35"/>
      <c r="BBX342" s="35"/>
      <c r="BBY342" s="35"/>
      <c r="BBZ342" s="35"/>
      <c r="BCA342" s="35"/>
      <c r="BCB342" s="35"/>
      <c r="BCC342" s="35"/>
      <c r="BCD342" s="35"/>
      <c r="BCE342" s="35"/>
      <c r="BCF342" s="35"/>
      <c r="BCG342" s="35"/>
      <c r="BCH342" s="35"/>
      <c r="BCI342" s="35"/>
      <c r="BCJ342" s="35"/>
      <c r="BCK342" s="35"/>
      <c r="BCL342" s="35"/>
      <c r="BCM342" s="35"/>
      <c r="BCN342" s="35"/>
      <c r="BCO342" s="35"/>
      <c r="BCP342" s="35"/>
      <c r="BCQ342" s="35"/>
      <c r="BCR342" s="35"/>
      <c r="BCS342" s="35"/>
      <c r="BCT342" s="35"/>
      <c r="BCU342" s="35"/>
      <c r="BCV342" s="35"/>
      <c r="BCW342" s="35"/>
      <c r="BCX342" s="35"/>
      <c r="BCY342" s="35"/>
      <c r="BCZ342" s="35"/>
      <c r="BDA342" s="35"/>
      <c r="BDB342" s="35"/>
      <c r="BDC342" s="35"/>
      <c r="BDD342" s="35"/>
      <c r="BDE342" s="35"/>
      <c r="BDF342" s="35"/>
      <c r="BDG342" s="35"/>
      <c r="BDH342" s="35"/>
      <c r="BDI342" s="35"/>
      <c r="BDJ342" s="35"/>
      <c r="BDK342" s="35"/>
      <c r="BDL342" s="35"/>
      <c r="BDM342" s="35"/>
      <c r="BDN342" s="35"/>
      <c r="BDO342" s="35"/>
      <c r="BDP342" s="35"/>
      <c r="BDQ342" s="35"/>
      <c r="BDR342" s="35"/>
      <c r="BDS342" s="35"/>
      <c r="BDT342" s="35"/>
      <c r="BDU342" s="35"/>
      <c r="BDV342" s="35"/>
      <c r="BDW342" s="35"/>
      <c r="BDX342" s="35"/>
      <c r="BDY342" s="35"/>
      <c r="BDZ342" s="35"/>
      <c r="BEA342" s="35"/>
      <c r="BEB342" s="35"/>
      <c r="BEC342" s="35"/>
      <c r="BED342" s="35"/>
      <c r="BEE342" s="35"/>
      <c r="BEF342" s="35"/>
      <c r="BEG342" s="35"/>
      <c r="BEH342" s="35"/>
      <c r="BEI342" s="35"/>
      <c r="BEJ342" s="35"/>
      <c r="BEK342" s="35"/>
      <c r="BEL342" s="35"/>
      <c r="BEM342" s="35"/>
      <c r="BEN342" s="35"/>
      <c r="BEO342" s="35"/>
      <c r="BEP342" s="35"/>
      <c r="BEQ342" s="35"/>
      <c r="BER342" s="35"/>
      <c r="BES342" s="35"/>
      <c r="BET342" s="35"/>
      <c r="BEU342" s="35"/>
      <c r="BEV342" s="35"/>
      <c r="BEW342" s="35"/>
      <c r="BEX342" s="35"/>
      <c r="BEY342" s="35"/>
      <c r="BEZ342" s="35"/>
      <c r="BFA342" s="35"/>
      <c r="BFB342" s="35"/>
      <c r="BFC342" s="35"/>
      <c r="BFD342" s="35"/>
      <c r="BFE342" s="35"/>
      <c r="BFF342" s="35"/>
      <c r="BFG342" s="35"/>
      <c r="BFH342" s="35"/>
      <c r="BFI342" s="35"/>
      <c r="BFJ342" s="35"/>
      <c r="BFK342" s="35"/>
      <c r="BFL342" s="35"/>
      <c r="BFM342" s="35"/>
      <c r="BFN342" s="35"/>
      <c r="BFO342" s="35"/>
      <c r="BFP342" s="35"/>
      <c r="BFQ342" s="35"/>
      <c r="BFR342" s="35"/>
      <c r="BFS342" s="35"/>
      <c r="BFT342" s="35"/>
      <c r="BFU342" s="35"/>
      <c r="BFV342" s="35"/>
      <c r="BFW342" s="35"/>
      <c r="BFX342" s="35"/>
      <c r="BFY342" s="35"/>
      <c r="BFZ342" s="35"/>
      <c r="BGA342" s="35"/>
      <c r="BGB342" s="35"/>
      <c r="BGC342" s="35"/>
      <c r="BGD342" s="35"/>
      <c r="BGE342" s="35"/>
      <c r="BGF342" s="35"/>
      <c r="BGG342" s="35"/>
      <c r="BGH342" s="35"/>
      <c r="BGI342" s="35"/>
      <c r="BGJ342" s="35"/>
      <c r="BGK342" s="35"/>
      <c r="BGL342" s="35"/>
      <c r="BGM342" s="35"/>
      <c r="BGN342" s="35"/>
      <c r="BGO342" s="35"/>
      <c r="BGP342" s="35"/>
      <c r="BGQ342" s="35"/>
      <c r="BGR342" s="35"/>
      <c r="BGS342" s="35"/>
      <c r="BGT342" s="35"/>
      <c r="BGU342" s="35"/>
      <c r="BGV342" s="35"/>
      <c r="BGW342" s="35"/>
      <c r="BGX342" s="35"/>
      <c r="BGY342" s="35"/>
      <c r="BGZ342" s="35"/>
      <c r="BHA342" s="35"/>
      <c r="BHB342" s="35"/>
      <c r="BHC342" s="35"/>
      <c r="BHD342" s="35"/>
      <c r="BHE342" s="35"/>
      <c r="BHF342" s="35"/>
      <c r="BHG342" s="35"/>
      <c r="BHH342" s="35"/>
      <c r="BHI342" s="35"/>
      <c r="BHJ342" s="35"/>
      <c r="BHK342" s="35"/>
      <c r="BHL342" s="35"/>
      <c r="BHM342" s="35"/>
      <c r="BHN342" s="35"/>
      <c r="BHO342" s="35"/>
      <c r="BHP342" s="35"/>
      <c r="BHQ342" s="35"/>
      <c r="BHR342" s="35"/>
      <c r="BHS342" s="35"/>
      <c r="BHT342" s="35"/>
      <c r="BHU342" s="35"/>
      <c r="BHV342" s="35"/>
      <c r="BHW342" s="35"/>
      <c r="BHX342" s="35"/>
      <c r="BHY342" s="35"/>
      <c r="BHZ342" s="35"/>
      <c r="BIA342" s="35"/>
      <c r="BIB342" s="35"/>
      <c r="BIC342" s="35"/>
      <c r="BID342" s="35"/>
      <c r="BIE342" s="35"/>
      <c r="BIF342" s="35"/>
      <c r="BIG342" s="35"/>
      <c r="BIH342" s="35"/>
      <c r="BII342" s="35"/>
      <c r="BIJ342" s="35"/>
      <c r="BIK342" s="35"/>
      <c r="BIL342" s="35"/>
      <c r="BIM342" s="35"/>
      <c r="BIN342" s="35"/>
      <c r="BIO342" s="35"/>
      <c r="BIP342" s="35"/>
      <c r="BIQ342" s="35"/>
      <c r="BIR342" s="35"/>
      <c r="BIS342" s="35"/>
      <c r="BIT342" s="35"/>
      <c r="BIU342" s="35"/>
      <c r="BIV342" s="35"/>
      <c r="BIW342" s="35"/>
      <c r="BIX342" s="35"/>
      <c r="BIY342" s="35"/>
      <c r="BIZ342" s="35"/>
      <c r="BJA342" s="35"/>
      <c r="BJB342" s="35"/>
      <c r="BJC342" s="35"/>
      <c r="BJD342" s="35"/>
      <c r="BJE342" s="35"/>
      <c r="BJF342" s="35"/>
      <c r="BJG342" s="35"/>
      <c r="BJH342" s="35"/>
      <c r="BJI342" s="35"/>
      <c r="BJJ342" s="35"/>
      <c r="BJK342" s="35"/>
      <c r="BJL342" s="35"/>
      <c r="BJM342" s="35"/>
      <c r="BJN342" s="35"/>
      <c r="BJO342" s="35"/>
      <c r="BJP342" s="35"/>
      <c r="BJQ342" s="35"/>
      <c r="BJR342" s="35"/>
      <c r="BJS342" s="35"/>
      <c r="BJT342" s="35"/>
      <c r="BJU342" s="35"/>
      <c r="BJV342" s="35"/>
      <c r="BJW342" s="35"/>
      <c r="BJX342" s="35"/>
      <c r="BJY342" s="35"/>
      <c r="BJZ342" s="35"/>
      <c r="BKA342" s="35"/>
      <c r="BKB342" s="35"/>
      <c r="BKC342" s="35"/>
      <c r="BKD342" s="35"/>
      <c r="BKE342" s="35"/>
      <c r="BKF342" s="35"/>
      <c r="BKG342" s="35"/>
      <c r="BKH342" s="35"/>
      <c r="BKI342" s="35"/>
      <c r="BKJ342" s="35"/>
      <c r="BKK342" s="35"/>
      <c r="BKL342" s="35"/>
      <c r="BKM342" s="35"/>
      <c r="BKN342" s="35"/>
      <c r="BKO342" s="35"/>
      <c r="BKP342" s="35"/>
      <c r="BKQ342" s="35"/>
      <c r="BKR342" s="35"/>
      <c r="BKS342" s="35"/>
      <c r="BKT342" s="35"/>
      <c r="BKU342" s="35"/>
      <c r="BKV342" s="35"/>
      <c r="BKW342" s="35"/>
      <c r="BKX342" s="35"/>
      <c r="BKY342" s="35"/>
      <c r="BKZ342" s="35"/>
      <c r="BLA342" s="35"/>
      <c r="BLB342" s="35"/>
      <c r="BLC342" s="35"/>
      <c r="BLD342" s="35"/>
      <c r="BLE342" s="35"/>
      <c r="BLF342" s="35"/>
      <c r="BLG342" s="35"/>
      <c r="BLH342" s="35"/>
      <c r="BLI342" s="35"/>
      <c r="BLJ342" s="35"/>
      <c r="BLK342" s="35"/>
      <c r="BLL342" s="35"/>
      <c r="BLM342" s="35"/>
      <c r="BLN342" s="35"/>
      <c r="BLO342" s="35"/>
      <c r="BLP342" s="35"/>
      <c r="BLQ342" s="35"/>
      <c r="BLR342" s="35"/>
      <c r="BLS342" s="35"/>
      <c r="BLT342" s="35"/>
      <c r="BLU342" s="35"/>
      <c r="BLV342" s="35"/>
      <c r="BLW342" s="35"/>
      <c r="BLX342" s="35"/>
      <c r="BLY342" s="35"/>
      <c r="BLZ342" s="35"/>
      <c r="BMA342" s="35"/>
      <c r="BMB342" s="35"/>
      <c r="BMC342" s="35"/>
      <c r="BMD342" s="35"/>
      <c r="BME342" s="35"/>
      <c r="BMF342" s="35"/>
      <c r="BMG342" s="35"/>
      <c r="BMH342" s="35"/>
      <c r="BMI342" s="35"/>
      <c r="BMJ342" s="35"/>
      <c r="BMK342" s="35"/>
      <c r="BML342" s="35"/>
      <c r="BMM342" s="35"/>
      <c r="BMN342" s="35"/>
      <c r="BMO342" s="35"/>
      <c r="BMP342" s="35"/>
      <c r="BMQ342" s="35"/>
      <c r="BMR342" s="35"/>
      <c r="BMS342" s="35"/>
      <c r="BMT342" s="35"/>
      <c r="BMU342" s="35"/>
      <c r="BMV342" s="35"/>
      <c r="BMW342" s="35"/>
      <c r="BMX342" s="35"/>
      <c r="BMY342" s="35"/>
      <c r="BMZ342" s="35"/>
      <c r="BNA342" s="35"/>
      <c r="BNB342" s="35"/>
      <c r="BNC342" s="35"/>
      <c r="BND342" s="35"/>
      <c r="BNE342" s="35"/>
      <c r="BNF342" s="35"/>
      <c r="BNG342" s="35"/>
      <c r="BNH342" s="35"/>
      <c r="BNI342" s="35"/>
      <c r="BNJ342" s="35"/>
      <c r="BNK342" s="35"/>
      <c r="BNL342" s="35"/>
      <c r="BNM342" s="35"/>
      <c r="BNN342" s="35"/>
      <c r="BNO342" s="35"/>
      <c r="BNP342" s="35"/>
      <c r="BNQ342" s="35"/>
      <c r="BNR342" s="35"/>
      <c r="BNS342" s="35"/>
      <c r="BNT342" s="35"/>
      <c r="BNU342" s="35"/>
      <c r="BNV342" s="35"/>
      <c r="BNW342" s="35"/>
      <c r="BNX342" s="35"/>
      <c r="BNY342" s="35"/>
      <c r="BNZ342" s="35"/>
      <c r="BOA342" s="35"/>
      <c r="BOB342" s="35"/>
      <c r="BOC342" s="35"/>
      <c r="BOD342" s="35"/>
      <c r="BOE342" s="35"/>
      <c r="BOF342" s="35"/>
      <c r="BOG342" s="35"/>
      <c r="BOH342" s="35"/>
      <c r="BOI342" s="35"/>
      <c r="BOJ342" s="35"/>
      <c r="BOK342" s="35"/>
      <c r="BOL342" s="35"/>
      <c r="BOM342" s="35"/>
      <c r="BON342" s="35"/>
      <c r="BOO342" s="35"/>
      <c r="BOP342" s="35"/>
      <c r="BOQ342" s="35"/>
      <c r="BOR342" s="35"/>
      <c r="BOS342" s="35"/>
      <c r="BOT342" s="35"/>
      <c r="BOU342" s="35"/>
      <c r="BOV342" s="35"/>
      <c r="BOW342" s="35"/>
      <c r="BOX342" s="35"/>
      <c r="BOY342" s="35"/>
      <c r="BOZ342" s="35"/>
      <c r="BPA342" s="35"/>
      <c r="BPB342" s="35"/>
      <c r="BPC342" s="35"/>
      <c r="BPD342" s="35"/>
      <c r="BPE342" s="35"/>
      <c r="BPF342" s="35"/>
      <c r="BPG342" s="35"/>
      <c r="BPH342" s="35"/>
      <c r="BPI342" s="35"/>
      <c r="BPJ342" s="35"/>
      <c r="BPK342" s="35"/>
      <c r="BPL342" s="35"/>
      <c r="BPM342" s="35"/>
      <c r="BPN342" s="35"/>
      <c r="BPO342" s="35"/>
      <c r="BPP342" s="35"/>
      <c r="BPQ342" s="35"/>
      <c r="BPR342" s="35"/>
      <c r="BPS342" s="35"/>
      <c r="BPT342" s="35"/>
      <c r="BPU342" s="35"/>
      <c r="BPV342" s="35"/>
      <c r="BPW342" s="35"/>
      <c r="BPX342" s="35"/>
      <c r="BPY342" s="35"/>
      <c r="BPZ342" s="35"/>
      <c r="BQA342" s="35"/>
      <c r="BQB342" s="35"/>
      <c r="BQC342" s="35"/>
      <c r="BQD342" s="35"/>
      <c r="BQE342" s="35"/>
      <c r="BQF342" s="35"/>
      <c r="BQG342" s="35"/>
      <c r="BQH342" s="35"/>
      <c r="BQI342" s="35"/>
      <c r="BQJ342" s="35"/>
      <c r="BQK342" s="35"/>
      <c r="BQL342" s="35"/>
      <c r="BQM342" s="35"/>
      <c r="BQN342" s="35"/>
      <c r="BQO342" s="35"/>
      <c r="BQP342" s="35"/>
      <c r="BQQ342" s="35"/>
      <c r="BQR342" s="35"/>
      <c r="BQS342" s="35"/>
      <c r="BQT342" s="35"/>
      <c r="BQU342" s="35"/>
      <c r="BQV342" s="35"/>
      <c r="BQW342" s="35"/>
      <c r="BQX342" s="35"/>
      <c r="BQY342" s="35"/>
      <c r="BQZ342" s="35"/>
      <c r="BRA342" s="35"/>
      <c r="BRB342" s="35"/>
      <c r="BRC342" s="35"/>
      <c r="BRD342" s="35"/>
      <c r="BRE342" s="35"/>
      <c r="BRF342" s="35"/>
      <c r="BRG342" s="35"/>
      <c r="BRH342" s="35"/>
      <c r="BRI342" s="35"/>
      <c r="BRJ342" s="35"/>
      <c r="BRK342" s="35"/>
      <c r="BRL342" s="35"/>
      <c r="BRM342" s="35"/>
      <c r="BRN342" s="35"/>
      <c r="BRO342" s="35"/>
      <c r="BRP342" s="35"/>
      <c r="BRQ342" s="35"/>
      <c r="BRR342" s="35"/>
      <c r="BRS342" s="35"/>
      <c r="BRT342" s="35"/>
      <c r="BRU342" s="35"/>
      <c r="BRV342" s="35"/>
      <c r="BRW342" s="35"/>
      <c r="BRX342" s="35"/>
      <c r="BRY342" s="35"/>
      <c r="BRZ342" s="35"/>
      <c r="BSA342" s="35"/>
      <c r="BSB342" s="35"/>
      <c r="BSC342" s="35"/>
      <c r="BSD342" s="35"/>
      <c r="BSE342" s="35"/>
      <c r="BSF342" s="35"/>
      <c r="BSG342" s="35"/>
      <c r="BSH342" s="35"/>
      <c r="BSI342" s="35"/>
      <c r="BSJ342" s="35"/>
      <c r="BSK342" s="35"/>
      <c r="BSL342" s="35"/>
      <c r="BSM342" s="35"/>
      <c r="BSN342" s="35"/>
      <c r="BSO342" s="35"/>
      <c r="BSP342" s="35"/>
      <c r="BSQ342" s="35"/>
      <c r="BSR342" s="35"/>
      <c r="BSS342" s="35"/>
      <c r="BST342" s="35"/>
      <c r="BSU342" s="35"/>
      <c r="BSV342" s="35"/>
      <c r="BSW342" s="35"/>
      <c r="BSX342" s="35"/>
      <c r="BSY342" s="35"/>
      <c r="BSZ342" s="35"/>
      <c r="BTA342" s="35"/>
      <c r="BTB342" s="35"/>
      <c r="BTC342" s="35"/>
      <c r="BTD342" s="35"/>
      <c r="BTE342" s="35"/>
      <c r="BTF342" s="35"/>
      <c r="BTG342" s="35"/>
      <c r="BTH342" s="35"/>
      <c r="BTI342" s="35"/>
      <c r="BTJ342" s="35"/>
      <c r="BTK342" s="35"/>
      <c r="BTL342" s="35"/>
      <c r="BTM342" s="35"/>
      <c r="BTN342" s="35"/>
      <c r="BTO342" s="35"/>
      <c r="BTP342" s="35"/>
      <c r="BTQ342" s="35"/>
      <c r="BTR342" s="35"/>
      <c r="BTS342" s="35"/>
      <c r="BTT342" s="35"/>
      <c r="BTU342" s="35"/>
      <c r="BTV342" s="35"/>
      <c r="BTW342" s="35"/>
      <c r="BTX342" s="35"/>
      <c r="BTY342" s="35"/>
      <c r="BTZ342" s="35"/>
      <c r="BUA342" s="35"/>
      <c r="BUB342" s="35"/>
      <c r="BUC342" s="35"/>
      <c r="BUD342" s="35"/>
      <c r="BUE342" s="35"/>
      <c r="BUF342" s="35"/>
      <c r="BUG342" s="35"/>
      <c r="BUH342" s="35"/>
      <c r="BUI342" s="35"/>
      <c r="BUJ342" s="35"/>
      <c r="BUK342" s="35"/>
      <c r="BUL342" s="35"/>
      <c r="BUM342" s="35"/>
      <c r="BUN342" s="35"/>
      <c r="BUO342" s="35"/>
      <c r="BUP342" s="35"/>
      <c r="BUQ342" s="35"/>
      <c r="BUR342" s="35"/>
      <c r="BUS342" s="35"/>
      <c r="BUT342" s="35"/>
      <c r="BUU342" s="35"/>
      <c r="BUV342" s="35"/>
      <c r="BUW342" s="35"/>
      <c r="BUX342" s="35"/>
      <c r="BUY342" s="35"/>
      <c r="BUZ342" s="35"/>
      <c r="BVA342" s="35"/>
      <c r="BVB342" s="35"/>
      <c r="BVC342" s="35"/>
      <c r="BVD342" s="35"/>
      <c r="BVE342" s="35"/>
      <c r="BVF342" s="35"/>
      <c r="BVG342" s="35"/>
      <c r="BVH342" s="35"/>
      <c r="BVI342" s="35"/>
      <c r="BVJ342" s="35"/>
      <c r="BVK342" s="35"/>
      <c r="BVL342" s="35"/>
      <c r="BVM342" s="35"/>
      <c r="BVN342" s="35"/>
      <c r="BVO342" s="35"/>
      <c r="BVP342" s="35"/>
      <c r="BVQ342" s="35"/>
      <c r="BVR342" s="35"/>
      <c r="BVS342" s="35"/>
      <c r="BVT342" s="35"/>
      <c r="BVU342" s="35"/>
      <c r="BVV342" s="35"/>
      <c r="BVW342" s="35"/>
      <c r="BVX342" s="35"/>
      <c r="BVY342" s="35"/>
      <c r="BVZ342" s="35"/>
      <c r="BWA342" s="35"/>
      <c r="BWB342" s="35"/>
      <c r="BWC342" s="35"/>
      <c r="BWD342" s="35"/>
      <c r="BWE342" s="35"/>
      <c r="BWF342" s="35"/>
      <c r="BWG342" s="35"/>
      <c r="BWH342" s="35"/>
      <c r="BWI342" s="35"/>
      <c r="BWJ342" s="35"/>
      <c r="BWK342" s="35"/>
      <c r="BWL342" s="35"/>
      <c r="BWM342" s="35"/>
      <c r="BWN342" s="35"/>
      <c r="BWO342" s="35"/>
      <c r="BWP342" s="35"/>
      <c r="BWQ342" s="35"/>
      <c r="BWR342" s="35"/>
      <c r="BWS342" s="35"/>
      <c r="BWT342" s="35"/>
      <c r="BWU342" s="35"/>
      <c r="BWV342" s="35"/>
      <c r="BWW342" s="35"/>
      <c r="BWX342" s="35"/>
      <c r="BWY342" s="35"/>
      <c r="BWZ342" s="35"/>
      <c r="BXA342" s="35"/>
      <c r="BXB342" s="35"/>
      <c r="BXC342" s="35"/>
      <c r="BXD342" s="35"/>
      <c r="BXE342" s="35"/>
      <c r="BXF342" s="35"/>
      <c r="BXG342" s="35"/>
      <c r="BXH342" s="35"/>
      <c r="BXI342" s="35"/>
      <c r="BXJ342" s="35"/>
      <c r="BXK342" s="35"/>
      <c r="BXL342" s="35"/>
      <c r="BXM342" s="35"/>
      <c r="BXN342" s="35"/>
      <c r="BXO342" s="35"/>
      <c r="BXP342" s="35"/>
      <c r="BXQ342" s="35"/>
      <c r="BXR342" s="35"/>
      <c r="BXS342" s="35"/>
      <c r="BXT342" s="35"/>
      <c r="BXU342" s="35"/>
      <c r="BXV342" s="35"/>
      <c r="BXW342" s="35"/>
      <c r="BXX342" s="35"/>
      <c r="BXY342" s="35"/>
      <c r="BXZ342" s="35"/>
      <c r="BYA342" s="35"/>
      <c r="BYB342" s="35"/>
      <c r="BYC342" s="35"/>
      <c r="BYD342" s="35"/>
      <c r="BYE342" s="35"/>
      <c r="BYF342" s="35"/>
      <c r="BYG342" s="35"/>
      <c r="BYH342" s="35"/>
      <c r="BYI342" s="35"/>
      <c r="BYJ342" s="35"/>
      <c r="BYK342" s="35"/>
      <c r="BYL342" s="35"/>
      <c r="BYM342" s="35"/>
      <c r="BYN342" s="35"/>
      <c r="BYO342" s="35"/>
      <c r="BYP342" s="35"/>
      <c r="BYQ342" s="35"/>
      <c r="BYR342" s="35"/>
      <c r="BYS342" s="35"/>
      <c r="BYT342" s="35"/>
      <c r="BYU342" s="35"/>
      <c r="BYV342" s="35"/>
      <c r="BYW342" s="35"/>
      <c r="BYX342" s="35"/>
      <c r="BYY342" s="35"/>
      <c r="BYZ342" s="35"/>
      <c r="BZA342" s="35"/>
      <c r="BZB342" s="35"/>
      <c r="BZC342" s="35"/>
      <c r="BZD342" s="35"/>
      <c r="BZE342" s="35"/>
      <c r="BZF342" s="35"/>
      <c r="BZG342" s="35"/>
      <c r="BZH342" s="35"/>
      <c r="BZI342" s="35"/>
      <c r="BZJ342" s="35"/>
      <c r="BZK342" s="35"/>
      <c r="BZL342" s="35"/>
      <c r="BZM342" s="35"/>
      <c r="BZN342" s="35"/>
      <c r="BZO342" s="35"/>
      <c r="BZP342" s="35"/>
      <c r="BZQ342" s="35"/>
      <c r="BZR342" s="35"/>
      <c r="BZS342" s="35"/>
      <c r="BZT342" s="35"/>
      <c r="BZU342" s="35"/>
      <c r="BZV342" s="35"/>
      <c r="BZW342" s="35"/>
      <c r="BZX342" s="35"/>
      <c r="BZY342" s="35"/>
      <c r="BZZ342" s="35"/>
      <c r="CAA342" s="35"/>
      <c r="CAB342" s="35"/>
      <c r="CAC342" s="35"/>
      <c r="CAD342" s="35"/>
      <c r="CAE342" s="35"/>
      <c r="CAF342" s="35"/>
      <c r="CAG342" s="35"/>
      <c r="CAH342" s="35"/>
      <c r="CAI342" s="35"/>
      <c r="CAJ342" s="35"/>
      <c r="CAK342" s="35"/>
      <c r="CAL342" s="35"/>
      <c r="CAM342" s="35"/>
      <c r="CAN342" s="35"/>
      <c r="CAO342" s="35"/>
      <c r="CAP342" s="35"/>
      <c r="CAQ342" s="35"/>
      <c r="CAR342" s="35"/>
      <c r="CAS342" s="35"/>
      <c r="CAT342" s="35"/>
      <c r="CAU342" s="35"/>
      <c r="CAV342" s="35"/>
      <c r="CAW342" s="35"/>
      <c r="CAX342" s="35"/>
      <c r="CAY342" s="35"/>
      <c r="CAZ342" s="35"/>
      <c r="CBA342" s="35"/>
      <c r="CBB342" s="35"/>
      <c r="CBC342" s="35"/>
      <c r="CBD342" s="35"/>
      <c r="CBE342" s="35"/>
      <c r="CBF342" s="35"/>
      <c r="CBG342" s="35"/>
      <c r="CBH342" s="35"/>
      <c r="CBI342" s="35"/>
      <c r="CBJ342" s="35"/>
      <c r="CBK342" s="35"/>
      <c r="CBL342" s="35"/>
      <c r="CBM342" s="35"/>
      <c r="CBN342" s="35"/>
      <c r="CBO342" s="35"/>
      <c r="CBP342" s="35"/>
      <c r="CBQ342" s="35"/>
      <c r="CBR342" s="35"/>
      <c r="CBS342" s="35"/>
      <c r="CBT342" s="35"/>
      <c r="CBU342" s="35"/>
      <c r="CBV342" s="35"/>
      <c r="CBW342" s="35"/>
      <c r="CBX342" s="35"/>
      <c r="CBY342" s="35"/>
      <c r="CBZ342" s="35"/>
      <c r="CCA342" s="35"/>
      <c r="CCB342" s="35"/>
      <c r="CCC342" s="35"/>
      <c r="CCD342" s="35"/>
      <c r="CCE342" s="35"/>
      <c r="CCF342" s="35"/>
      <c r="CCG342" s="35"/>
      <c r="CCH342" s="35"/>
      <c r="CCI342" s="35"/>
      <c r="CCJ342" s="35"/>
      <c r="CCK342" s="35"/>
      <c r="CCL342" s="35"/>
      <c r="CCM342" s="35"/>
      <c r="CCN342" s="35"/>
      <c r="CCO342" s="35"/>
      <c r="CCP342" s="35"/>
      <c r="CCQ342" s="35"/>
      <c r="CCR342" s="35"/>
      <c r="CCS342" s="35"/>
      <c r="CCT342" s="35"/>
      <c r="CCU342" s="35"/>
      <c r="CCV342" s="35"/>
      <c r="CCW342" s="35"/>
      <c r="CCX342" s="35"/>
      <c r="CCY342" s="35"/>
      <c r="CCZ342" s="35"/>
      <c r="CDA342" s="35"/>
      <c r="CDB342" s="35"/>
      <c r="CDC342" s="35"/>
      <c r="CDD342" s="35"/>
      <c r="CDE342" s="35"/>
      <c r="CDF342" s="35"/>
      <c r="CDG342" s="35"/>
      <c r="CDH342" s="35"/>
      <c r="CDI342" s="35"/>
      <c r="CDJ342" s="35"/>
      <c r="CDK342" s="35"/>
      <c r="CDL342" s="35"/>
      <c r="CDM342" s="35"/>
      <c r="CDN342" s="35"/>
      <c r="CDO342" s="35"/>
      <c r="CDP342" s="35"/>
      <c r="CDQ342" s="35"/>
      <c r="CDR342" s="35"/>
      <c r="CDS342" s="35"/>
      <c r="CDT342" s="35"/>
      <c r="CDU342" s="35"/>
      <c r="CDV342" s="35"/>
      <c r="CDW342" s="35"/>
      <c r="CDX342" s="35"/>
      <c r="CDY342" s="35"/>
      <c r="CDZ342" s="35"/>
      <c r="CEA342" s="35"/>
      <c r="CEB342" s="35"/>
      <c r="CEC342" s="35"/>
      <c r="CED342" s="35"/>
      <c r="CEE342" s="35"/>
      <c r="CEF342" s="35"/>
      <c r="CEG342" s="35"/>
      <c r="CEH342" s="35"/>
      <c r="CEI342" s="35"/>
      <c r="CEJ342" s="35"/>
      <c r="CEK342" s="35"/>
      <c r="CEL342" s="35"/>
      <c r="CEM342" s="35"/>
      <c r="CEN342" s="35"/>
      <c r="CEO342" s="35"/>
      <c r="CEP342" s="35"/>
      <c r="CEQ342" s="35"/>
      <c r="CER342" s="35"/>
      <c r="CES342" s="35"/>
      <c r="CET342" s="35"/>
      <c r="CEU342" s="35"/>
      <c r="CEV342" s="35"/>
      <c r="CEW342" s="35"/>
      <c r="CEX342" s="35"/>
      <c r="CEY342" s="35"/>
      <c r="CEZ342" s="35"/>
      <c r="CFA342" s="35"/>
      <c r="CFB342" s="35"/>
      <c r="CFC342" s="35"/>
      <c r="CFD342" s="35"/>
      <c r="CFE342" s="35"/>
      <c r="CFF342" s="35"/>
      <c r="CFG342" s="35"/>
      <c r="CFH342" s="35"/>
      <c r="CFI342" s="35"/>
      <c r="CFJ342" s="35"/>
      <c r="CFK342" s="35"/>
      <c r="CFL342" s="35"/>
      <c r="CFM342" s="35"/>
      <c r="CFN342" s="35"/>
      <c r="CFO342" s="35"/>
      <c r="CFP342" s="35"/>
      <c r="CFQ342" s="35"/>
      <c r="CFR342" s="35"/>
      <c r="CFS342" s="35"/>
      <c r="CFT342" s="35"/>
      <c r="CFU342" s="35"/>
      <c r="CFV342" s="35"/>
      <c r="CFW342" s="35"/>
      <c r="CFX342" s="35"/>
      <c r="CFY342" s="35"/>
      <c r="CFZ342" s="35"/>
      <c r="CGA342" s="35"/>
      <c r="CGB342" s="35"/>
      <c r="CGC342" s="35"/>
      <c r="CGD342" s="35"/>
      <c r="CGE342" s="35"/>
      <c r="CGF342" s="35"/>
      <c r="CGG342" s="35"/>
      <c r="CGH342" s="35"/>
      <c r="CGI342" s="35"/>
      <c r="CGJ342" s="35"/>
      <c r="CGK342" s="35"/>
      <c r="CGL342" s="35"/>
      <c r="CGM342" s="35"/>
      <c r="CGN342" s="35"/>
      <c r="CGO342" s="35"/>
      <c r="CGP342" s="35"/>
      <c r="CGQ342" s="35"/>
      <c r="CGR342" s="35"/>
      <c r="CGS342" s="35"/>
      <c r="CGT342" s="35"/>
      <c r="CGU342" s="35"/>
      <c r="CGV342" s="35"/>
      <c r="CGW342" s="35"/>
      <c r="CGX342" s="35"/>
      <c r="CGY342" s="35"/>
      <c r="CGZ342" s="35"/>
      <c r="CHA342" s="35"/>
      <c r="CHB342" s="35"/>
      <c r="CHC342" s="35"/>
      <c r="CHD342" s="35"/>
      <c r="CHE342" s="35"/>
      <c r="CHF342" s="35"/>
      <c r="CHG342" s="35"/>
      <c r="CHH342" s="35"/>
      <c r="CHI342" s="35"/>
      <c r="CHJ342" s="35"/>
      <c r="CHK342" s="35"/>
      <c r="CHL342" s="35"/>
      <c r="CHM342" s="35"/>
      <c r="CHN342" s="35"/>
      <c r="CHO342" s="35"/>
      <c r="CHP342" s="35"/>
      <c r="CHQ342" s="35"/>
      <c r="CHR342" s="35"/>
      <c r="CHS342" s="35"/>
      <c r="CHT342" s="35"/>
      <c r="CHU342" s="35"/>
      <c r="CHV342" s="35"/>
      <c r="CHW342" s="35"/>
      <c r="CHX342" s="35"/>
      <c r="CHY342" s="35"/>
      <c r="CHZ342" s="35"/>
      <c r="CIA342" s="35"/>
      <c r="CIB342" s="35"/>
      <c r="CIC342" s="35"/>
      <c r="CID342" s="35"/>
      <c r="CIE342" s="35"/>
      <c r="CIF342" s="35"/>
      <c r="CIG342" s="35"/>
      <c r="CIH342" s="35"/>
      <c r="CII342" s="35"/>
      <c r="CIJ342" s="35"/>
      <c r="CIK342" s="35"/>
      <c r="CIL342" s="35"/>
      <c r="CIM342" s="35"/>
      <c r="CIN342" s="35"/>
      <c r="CIO342" s="35"/>
      <c r="CIP342" s="35"/>
      <c r="CIQ342" s="35"/>
      <c r="CIR342" s="35"/>
      <c r="CIS342" s="35"/>
      <c r="CIT342" s="35"/>
      <c r="CIU342" s="35"/>
      <c r="CIV342" s="35"/>
      <c r="CIW342" s="35"/>
      <c r="CIX342" s="35"/>
      <c r="CIY342" s="35"/>
      <c r="CIZ342" s="35"/>
      <c r="CJA342" s="35"/>
      <c r="CJB342" s="35"/>
      <c r="CJC342" s="35"/>
      <c r="CJD342" s="35"/>
      <c r="CJE342" s="35"/>
      <c r="CJF342" s="35"/>
      <c r="CJG342" s="35"/>
      <c r="CJH342" s="35"/>
      <c r="CJI342" s="35"/>
      <c r="CJJ342" s="35"/>
      <c r="CJK342" s="35"/>
      <c r="CJL342" s="35"/>
      <c r="CJM342" s="35"/>
      <c r="CJN342" s="35"/>
      <c r="CJO342" s="35"/>
      <c r="CJP342" s="35"/>
      <c r="CJQ342" s="35"/>
      <c r="CJR342" s="35"/>
      <c r="CJS342" s="35"/>
      <c r="CJT342" s="35"/>
      <c r="CJU342" s="35"/>
      <c r="CJV342" s="35"/>
      <c r="CJW342" s="35"/>
      <c r="CJX342" s="35"/>
      <c r="CJY342" s="35"/>
      <c r="CJZ342" s="35"/>
      <c r="CKA342" s="35"/>
      <c r="CKB342" s="35"/>
      <c r="CKC342" s="35"/>
      <c r="CKD342" s="35"/>
      <c r="CKE342" s="35"/>
      <c r="CKF342" s="35"/>
      <c r="CKG342" s="35"/>
      <c r="CKH342" s="35"/>
      <c r="CKI342" s="35"/>
      <c r="CKJ342" s="35"/>
      <c r="CKK342" s="35"/>
      <c r="CKL342" s="35"/>
      <c r="CKM342" s="35"/>
      <c r="CKN342" s="35"/>
      <c r="CKO342" s="35"/>
      <c r="CKP342" s="35"/>
      <c r="CKQ342" s="35"/>
      <c r="CKR342" s="35"/>
      <c r="CKS342" s="35"/>
      <c r="CKT342" s="35"/>
      <c r="CKU342" s="35"/>
      <c r="CKV342" s="35"/>
      <c r="CKW342" s="35"/>
      <c r="CKX342" s="35"/>
      <c r="CKY342" s="35"/>
      <c r="CKZ342" s="35"/>
      <c r="CLA342" s="35"/>
      <c r="CLB342" s="35"/>
      <c r="CLC342" s="35"/>
      <c r="CLD342" s="35"/>
      <c r="CLE342" s="35"/>
      <c r="CLF342" s="35"/>
      <c r="CLG342" s="35"/>
      <c r="CLH342" s="35"/>
      <c r="CLI342" s="35"/>
      <c r="CLJ342" s="35"/>
      <c r="CLK342" s="35"/>
      <c r="CLL342" s="35"/>
      <c r="CLM342" s="35"/>
      <c r="CLN342" s="35"/>
      <c r="CLO342" s="35"/>
      <c r="CLP342" s="35"/>
      <c r="CLQ342" s="35"/>
      <c r="CLR342" s="35"/>
      <c r="CLS342" s="35"/>
      <c r="CLT342" s="35"/>
      <c r="CLU342" s="35"/>
      <c r="CLV342" s="35"/>
      <c r="CLW342" s="35"/>
      <c r="CLX342" s="35"/>
      <c r="CLY342" s="35"/>
      <c r="CLZ342" s="35"/>
      <c r="CMA342" s="35"/>
      <c r="CMB342" s="35"/>
      <c r="CMC342" s="35"/>
      <c r="CMD342" s="35"/>
      <c r="CME342" s="35"/>
      <c r="CMF342" s="35"/>
      <c r="CMG342" s="35"/>
      <c r="CMH342" s="35"/>
      <c r="CMI342" s="35"/>
      <c r="CMJ342" s="35"/>
      <c r="CMK342" s="35"/>
      <c r="CML342" s="35"/>
      <c r="CMM342" s="35"/>
      <c r="CMN342" s="35"/>
      <c r="CMO342" s="35"/>
      <c r="CMP342" s="35"/>
      <c r="CMQ342" s="35"/>
      <c r="CMR342" s="35"/>
      <c r="CMS342" s="35"/>
      <c r="CMT342" s="35"/>
      <c r="CMU342" s="35"/>
      <c r="CMV342" s="35"/>
      <c r="CMW342" s="35"/>
      <c r="CMX342" s="35"/>
      <c r="CMY342" s="35"/>
      <c r="CMZ342" s="35"/>
      <c r="CNA342" s="35"/>
      <c r="CNB342" s="35"/>
      <c r="CNC342" s="35"/>
      <c r="CND342" s="35"/>
      <c r="CNE342" s="35"/>
      <c r="CNF342" s="35"/>
      <c r="CNG342" s="35"/>
      <c r="CNH342" s="35"/>
      <c r="CNI342" s="35"/>
      <c r="CNJ342" s="35"/>
      <c r="CNK342" s="35"/>
      <c r="CNL342" s="35"/>
      <c r="CNM342" s="35"/>
      <c r="CNN342" s="35"/>
      <c r="CNO342" s="35"/>
      <c r="CNP342" s="35"/>
      <c r="CNQ342" s="35"/>
      <c r="CNR342" s="35"/>
      <c r="CNS342" s="35"/>
      <c r="CNT342" s="35"/>
      <c r="CNU342" s="35"/>
      <c r="CNV342" s="35"/>
      <c r="CNW342" s="35"/>
      <c r="CNX342" s="35"/>
      <c r="CNY342" s="35"/>
      <c r="CNZ342" s="35"/>
      <c r="COA342" s="35"/>
      <c r="COB342" s="35"/>
      <c r="COC342" s="35"/>
      <c r="COD342" s="35"/>
      <c r="COE342" s="35"/>
      <c r="COF342" s="35"/>
      <c r="COG342" s="35"/>
      <c r="COH342" s="35"/>
      <c r="COI342" s="35"/>
      <c r="COJ342" s="35"/>
      <c r="COK342" s="35"/>
      <c r="COL342" s="35"/>
      <c r="COM342" s="35"/>
      <c r="CON342" s="35"/>
      <c r="COO342" s="35"/>
      <c r="COP342" s="35"/>
      <c r="COQ342" s="35"/>
      <c r="COR342" s="35"/>
      <c r="COS342" s="35"/>
      <c r="COT342" s="35"/>
      <c r="COU342" s="35"/>
      <c r="COV342" s="35"/>
      <c r="COW342" s="35"/>
      <c r="COX342" s="35"/>
      <c r="COY342" s="35"/>
      <c r="COZ342" s="35"/>
      <c r="CPA342" s="35"/>
      <c r="CPB342" s="35"/>
      <c r="CPC342" s="35"/>
      <c r="CPD342" s="35"/>
      <c r="CPE342" s="35"/>
      <c r="CPF342" s="35"/>
      <c r="CPG342" s="35"/>
      <c r="CPH342" s="35"/>
      <c r="CPI342" s="35"/>
      <c r="CPJ342" s="35"/>
      <c r="CPK342" s="35"/>
      <c r="CPL342" s="35"/>
      <c r="CPM342" s="35"/>
      <c r="CPN342" s="35"/>
      <c r="CPO342" s="35"/>
      <c r="CPP342" s="35"/>
      <c r="CPQ342" s="35"/>
      <c r="CPR342" s="35"/>
      <c r="CPS342" s="35"/>
      <c r="CPT342" s="35"/>
      <c r="CPU342" s="35"/>
      <c r="CPV342" s="35"/>
      <c r="CPW342" s="35"/>
      <c r="CPX342" s="35"/>
      <c r="CPY342" s="35"/>
      <c r="CPZ342" s="35"/>
      <c r="CQA342" s="35"/>
      <c r="CQB342" s="35"/>
      <c r="CQC342" s="35"/>
      <c r="CQD342" s="35"/>
      <c r="CQE342" s="35"/>
      <c r="CQF342" s="35"/>
      <c r="CQG342" s="35"/>
      <c r="CQH342" s="35"/>
      <c r="CQI342" s="35"/>
      <c r="CQJ342" s="35"/>
      <c r="CQK342" s="35"/>
      <c r="CQL342" s="35"/>
      <c r="CQM342" s="35"/>
      <c r="CQN342" s="35"/>
      <c r="CQO342" s="35"/>
      <c r="CQP342" s="35"/>
      <c r="CQQ342" s="35"/>
      <c r="CQR342" s="35"/>
      <c r="CQS342" s="35"/>
      <c r="CQT342" s="35"/>
      <c r="CQU342" s="35"/>
      <c r="CQV342" s="35"/>
      <c r="CQW342" s="35"/>
      <c r="CQX342" s="35"/>
      <c r="CQY342" s="35"/>
      <c r="CQZ342" s="35"/>
      <c r="CRA342" s="35"/>
      <c r="CRB342" s="35"/>
      <c r="CRC342" s="35"/>
      <c r="CRD342" s="35"/>
      <c r="CRE342" s="35"/>
      <c r="CRF342" s="35"/>
      <c r="CRG342" s="35"/>
      <c r="CRH342" s="35"/>
      <c r="CRI342" s="35"/>
      <c r="CRJ342" s="35"/>
      <c r="CRK342" s="35"/>
      <c r="CRL342" s="35"/>
      <c r="CRM342" s="35"/>
      <c r="CRN342" s="35"/>
      <c r="CRO342" s="35"/>
      <c r="CRP342" s="35"/>
      <c r="CRQ342" s="35"/>
      <c r="CRR342" s="35"/>
      <c r="CRS342" s="35"/>
      <c r="CRT342" s="35"/>
      <c r="CRU342" s="35"/>
      <c r="CRV342" s="35"/>
      <c r="CRW342" s="35"/>
      <c r="CRX342" s="35"/>
      <c r="CRY342" s="35"/>
      <c r="CRZ342" s="35"/>
      <c r="CSA342" s="35"/>
      <c r="CSB342" s="35"/>
      <c r="CSC342" s="35"/>
      <c r="CSD342" s="35"/>
      <c r="CSE342" s="35"/>
      <c r="CSF342" s="35"/>
      <c r="CSG342" s="35"/>
      <c r="CSH342" s="35"/>
      <c r="CSI342" s="35"/>
      <c r="CSJ342" s="35"/>
      <c r="CSK342" s="35"/>
      <c r="CSL342" s="35"/>
      <c r="CSM342" s="35"/>
      <c r="CSN342" s="35"/>
      <c r="CSO342" s="35"/>
      <c r="CSP342" s="35"/>
      <c r="CSQ342" s="35"/>
      <c r="CSR342" s="35"/>
      <c r="CSS342" s="35"/>
      <c r="CST342" s="35"/>
      <c r="CSU342" s="35"/>
      <c r="CSV342" s="35"/>
      <c r="CSW342" s="35"/>
      <c r="CSX342" s="35"/>
      <c r="CSY342" s="35"/>
      <c r="CSZ342" s="35"/>
      <c r="CTA342" s="35"/>
      <c r="CTB342" s="35"/>
      <c r="CTC342" s="35"/>
      <c r="CTD342" s="35"/>
      <c r="CTE342" s="35"/>
      <c r="CTF342" s="35"/>
      <c r="CTG342" s="35"/>
      <c r="CTH342" s="35"/>
      <c r="CTI342" s="35"/>
      <c r="CTJ342" s="35"/>
      <c r="CTK342" s="35"/>
      <c r="CTL342" s="35"/>
      <c r="CTM342" s="35"/>
      <c r="CTN342" s="35"/>
      <c r="CTO342" s="35"/>
      <c r="CTP342" s="35"/>
      <c r="CTQ342" s="35"/>
      <c r="CTR342" s="35"/>
      <c r="CTS342" s="35"/>
      <c r="CTT342" s="35"/>
      <c r="CTU342" s="35"/>
      <c r="CTV342" s="35"/>
      <c r="CTW342" s="35"/>
      <c r="CTX342" s="35"/>
      <c r="CTY342" s="35"/>
      <c r="CTZ342" s="35"/>
      <c r="CUA342" s="35"/>
      <c r="CUB342" s="35"/>
      <c r="CUC342" s="35"/>
      <c r="CUD342" s="35"/>
      <c r="CUE342" s="35"/>
      <c r="CUF342" s="35"/>
      <c r="CUG342" s="35"/>
      <c r="CUH342" s="35"/>
      <c r="CUI342" s="35"/>
      <c r="CUJ342" s="35"/>
      <c r="CUK342" s="35"/>
      <c r="CUL342" s="35"/>
      <c r="CUM342" s="35"/>
      <c r="CUN342" s="35"/>
      <c r="CUO342" s="35"/>
      <c r="CUP342" s="35"/>
      <c r="CUQ342" s="35"/>
      <c r="CUR342" s="35"/>
      <c r="CUS342" s="35"/>
      <c r="CUT342" s="35"/>
      <c r="CUU342" s="35"/>
      <c r="CUV342" s="35"/>
      <c r="CUW342" s="35"/>
      <c r="CUX342" s="35"/>
      <c r="CUY342" s="35"/>
      <c r="CUZ342" s="35"/>
      <c r="CVA342" s="35"/>
      <c r="CVB342" s="35"/>
      <c r="CVC342" s="35"/>
      <c r="CVD342" s="35"/>
      <c r="CVE342" s="35"/>
      <c r="CVF342" s="35"/>
      <c r="CVG342" s="35"/>
      <c r="CVH342" s="35"/>
      <c r="CVI342" s="35"/>
      <c r="CVJ342" s="35"/>
      <c r="CVK342" s="35"/>
      <c r="CVL342" s="35"/>
      <c r="CVM342" s="35"/>
      <c r="CVN342" s="35"/>
      <c r="CVO342" s="35"/>
      <c r="CVP342" s="35"/>
      <c r="CVQ342" s="35"/>
      <c r="CVR342" s="35"/>
      <c r="CVS342" s="35"/>
      <c r="CVT342" s="35"/>
      <c r="CVU342" s="35"/>
      <c r="CVV342" s="35"/>
      <c r="CVW342" s="35"/>
      <c r="CVX342" s="35"/>
      <c r="CVY342" s="35"/>
      <c r="CVZ342" s="35"/>
      <c r="CWA342" s="35"/>
      <c r="CWB342" s="35"/>
      <c r="CWC342" s="35"/>
      <c r="CWD342" s="35"/>
      <c r="CWE342" s="35"/>
      <c r="CWF342" s="35"/>
      <c r="CWG342" s="35"/>
      <c r="CWH342" s="35"/>
      <c r="CWI342" s="35"/>
      <c r="CWJ342" s="35"/>
      <c r="CWK342" s="35"/>
      <c r="CWL342" s="35"/>
      <c r="CWM342" s="35"/>
      <c r="CWN342" s="35"/>
      <c r="CWO342" s="35"/>
      <c r="CWP342" s="35"/>
      <c r="CWQ342" s="35"/>
      <c r="CWR342" s="35"/>
      <c r="CWS342" s="35"/>
      <c r="CWT342" s="35"/>
      <c r="CWU342" s="35"/>
      <c r="CWV342" s="35"/>
      <c r="CWW342" s="35"/>
      <c r="CWX342" s="35"/>
      <c r="CWY342" s="35"/>
      <c r="CWZ342" s="35"/>
      <c r="CXA342" s="35"/>
      <c r="CXB342" s="35"/>
      <c r="CXC342" s="35"/>
      <c r="CXD342" s="35"/>
      <c r="CXE342" s="35"/>
      <c r="CXF342" s="35"/>
      <c r="CXG342" s="35"/>
      <c r="CXH342" s="35"/>
      <c r="CXI342" s="35"/>
      <c r="CXJ342" s="35"/>
      <c r="CXK342" s="35"/>
      <c r="CXL342" s="35"/>
      <c r="CXM342" s="35"/>
      <c r="CXN342" s="35"/>
      <c r="CXO342" s="35"/>
      <c r="CXP342" s="35"/>
      <c r="CXQ342" s="35"/>
      <c r="CXR342" s="35"/>
      <c r="CXS342" s="35"/>
      <c r="CXT342" s="35"/>
      <c r="CXU342" s="35"/>
      <c r="CXV342" s="35"/>
      <c r="CXW342" s="35"/>
      <c r="CXX342" s="35"/>
      <c r="CXY342" s="35"/>
      <c r="CXZ342" s="35"/>
      <c r="CYA342" s="35"/>
      <c r="CYB342" s="35"/>
      <c r="CYC342" s="35"/>
      <c r="CYD342" s="35"/>
      <c r="CYE342" s="35"/>
      <c r="CYF342" s="35"/>
      <c r="CYG342" s="35"/>
      <c r="CYH342" s="35"/>
      <c r="CYI342" s="35"/>
      <c r="CYJ342" s="35"/>
      <c r="CYK342" s="35"/>
      <c r="CYL342" s="35"/>
      <c r="CYM342" s="35"/>
      <c r="CYN342" s="35"/>
      <c r="CYO342" s="35"/>
      <c r="CYP342" s="35"/>
      <c r="CYQ342" s="35"/>
      <c r="CYR342" s="35"/>
      <c r="CYS342" s="35"/>
      <c r="CYT342" s="35"/>
      <c r="CYU342" s="35"/>
      <c r="CYV342" s="35"/>
      <c r="CYW342" s="35"/>
      <c r="CYX342" s="35"/>
      <c r="CYY342" s="35"/>
      <c r="CYZ342" s="35"/>
      <c r="CZA342" s="35"/>
      <c r="CZB342" s="35"/>
      <c r="CZC342" s="35"/>
      <c r="CZD342" s="35"/>
      <c r="CZE342" s="35"/>
      <c r="CZF342" s="35"/>
      <c r="CZG342" s="35"/>
      <c r="CZH342" s="35"/>
      <c r="CZI342" s="35"/>
      <c r="CZJ342" s="35"/>
      <c r="CZK342" s="35"/>
      <c r="CZL342" s="35"/>
      <c r="CZM342" s="35"/>
      <c r="CZN342" s="35"/>
      <c r="CZO342" s="35"/>
      <c r="CZP342" s="35"/>
      <c r="CZQ342" s="35"/>
      <c r="CZR342" s="35"/>
      <c r="CZS342" s="35"/>
      <c r="CZT342" s="35"/>
      <c r="CZU342" s="35"/>
      <c r="CZV342" s="35"/>
      <c r="CZW342" s="35"/>
      <c r="CZX342" s="35"/>
      <c r="CZY342" s="35"/>
      <c r="CZZ342" s="35"/>
      <c r="DAA342" s="35"/>
      <c r="DAB342" s="35"/>
      <c r="DAC342" s="35"/>
      <c r="DAD342" s="35"/>
      <c r="DAE342" s="35"/>
      <c r="DAF342" s="35"/>
      <c r="DAG342" s="35"/>
      <c r="DAH342" s="35"/>
      <c r="DAI342" s="35"/>
      <c r="DAJ342" s="35"/>
      <c r="DAK342" s="35"/>
      <c r="DAL342" s="35"/>
      <c r="DAM342" s="35"/>
      <c r="DAN342" s="35"/>
      <c r="DAO342" s="35"/>
      <c r="DAP342" s="35"/>
      <c r="DAQ342" s="35"/>
      <c r="DAR342" s="35"/>
      <c r="DAS342" s="35"/>
      <c r="DAT342" s="35"/>
      <c r="DAU342" s="35"/>
      <c r="DAV342" s="35"/>
      <c r="DAW342" s="35"/>
      <c r="DAX342" s="35"/>
      <c r="DAY342" s="35"/>
      <c r="DAZ342" s="35"/>
      <c r="DBA342" s="35"/>
      <c r="DBB342" s="35"/>
      <c r="DBC342" s="35"/>
      <c r="DBD342" s="35"/>
      <c r="DBE342" s="35"/>
      <c r="DBF342" s="35"/>
      <c r="DBG342" s="35"/>
      <c r="DBH342" s="35"/>
      <c r="DBI342" s="35"/>
      <c r="DBJ342" s="35"/>
      <c r="DBK342" s="35"/>
      <c r="DBL342" s="35"/>
      <c r="DBM342" s="35"/>
      <c r="DBN342" s="35"/>
      <c r="DBO342" s="35"/>
      <c r="DBP342" s="35"/>
      <c r="DBQ342" s="35"/>
      <c r="DBR342" s="35"/>
      <c r="DBS342" s="35"/>
      <c r="DBT342" s="35"/>
      <c r="DBU342" s="35"/>
      <c r="DBV342" s="35"/>
      <c r="DBW342" s="35"/>
      <c r="DBX342" s="35"/>
      <c r="DBY342" s="35"/>
      <c r="DBZ342" s="35"/>
      <c r="DCA342" s="35"/>
      <c r="DCB342" s="35"/>
      <c r="DCC342" s="35"/>
      <c r="DCD342" s="35"/>
      <c r="DCE342" s="35"/>
      <c r="DCF342" s="35"/>
      <c r="DCG342" s="35"/>
      <c r="DCH342" s="35"/>
      <c r="DCI342" s="35"/>
      <c r="DCJ342" s="35"/>
      <c r="DCK342" s="35"/>
      <c r="DCL342" s="35"/>
      <c r="DCM342" s="35"/>
      <c r="DCN342" s="35"/>
      <c r="DCO342" s="35"/>
      <c r="DCP342" s="35"/>
      <c r="DCQ342" s="35"/>
      <c r="DCR342" s="35"/>
      <c r="DCS342" s="35"/>
      <c r="DCT342" s="35"/>
      <c r="DCU342" s="35"/>
      <c r="DCV342" s="35"/>
      <c r="DCW342" s="35"/>
      <c r="DCX342" s="35"/>
      <c r="DCY342" s="35"/>
      <c r="DCZ342" s="35"/>
      <c r="DDA342" s="35"/>
      <c r="DDB342" s="35"/>
      <c r="DDC342" s="35"/>
      <c r="DDD342" s="35"/>
      <c r="DDE342" s="35"/>
      <c r="DDF342" s="35"/>
      <c r="DDG342" s="35"/>
      <c r="DDH342" s="35"/>
      <c r="DDI342" s="35"/>
      <c r="DDJ342" s="35"/>
      <c r="DDK342" s="35"/>
      <c r="DDL342" s="35"/>
      <c r="DDM342" s="35"/>
      <c r="DDN342" s="35"/>
      <c r="DDO342" s="35"/>
      <c r="DDP342" s="35"/>
      <c r="DDQ342" s="35"/>
      <c r="DDR342" s="35"/>
      <c r="DDS342" s="35"/>
      <c r="DDT342" s="35"/>
      <c r="DDU342" s="35"/>
      <c r="DDV342" s="35"/>
      <c r="DDW342" s="35"/>
      <c r="DDX342" s="35"/>
      <c r="DDY342" s="35"/>
      <c r="DDZ342" s="35"/>
      <c r="DEA342" s="35"/>
      <c r="DEB342" s="35"/>
      <c r="DEC342" s="35"/>
      <c r="DED342" s="35"/>
      <c r="DEE342" s="35"/>
      <c r="DEF342" s="35"/>
      <c r="DEG342" s="35"/>
      <c r="DEH342" s="35"/>
      <c r="DEI342" s="35"/>
      <c r="DEJ342" s="35"/>
      <c r="DEK342" s="35"/>
      <c r="DEL342" s="35"/>
      <c r="DEM342" s="35"/>
      <c r="DEN342" s="35"/>
      <c r="DEO342" s="35"/>
      <c r="DEP342" s="35"/>
      <c r="DEQ342" s="35"/>
      <c r="DER342" s="35"/>
      <c r="DES342" s="35"/>
      <c r="DET342" s="35"/>
      <c r="DEU342" s="35"/>
      <c r="DEV342" s="35"/>
      <c r="DEW342" s="35"/>
      <c r="DEX342" s="35"/>
      <c r="DEY342" s="35"/>
      <c r="DEZ342" s="35"/>
      <c r="DFA342" s="35"/>
      <c r="DFB342" s="35"/>
      <c r="DFC342" s="35"/>
      <c r="DFD342" s="35"/>
      <c r="DFE342" s="35"/>
      <c r="DFF342" s="35"/>
      <c r="DFG342" s="35"/>
      <c r="DFH342" s="35"/>
      <c r="DFI342" s="35"/>
      <c r="DFJ342" s="35"/>
      <c r="DFK342" s="35"/>
      <c r="DFL342" s="35"/>
      <c r="DFM342" s="35"/>
      <c r="DFN342" s="35"/>
      <c r="DFO342" s="35"/>
      <c r="DFP342" s="35"/>
      <c r="DFQ342" s="35"/>
      <c r="DFR342" s="35"/>
      <c r="DFS342" s="35"/>
      <c r="DFT342" s="35"/>
      <c r="DFU342" s="35"/>
      <c r="DFV342" s="35"/>
      <c r="DFW342" s="35"/>
      <c r="DFX342" s="35"/>
      <c r="DFY342" s="35"/>
      <c r="DFZ342" s="35"/>
      <c r="DGA342" s="35"/>
      <c r="DGB342" s="35"/>
      <c r="DGC342" s="35"/>
      <c r="DGD342" s="35"/>
      <c r="DGE342" s="35"/>
      <c r="DGF342" s="35"/>
      <c r="DGG342" s="35"/>
      <c r="DGH342" s="35"/>
      <c r="DGI342" s="35"/>
      <c r="DGJ342" s="35"/>
      <c r="DGK342" s="35"/>
      <c r="DGL342" s="35"/>
      <c r="DGM342" s="35"/>
      <c r="DGN342" s="35"/>
      <c r="DGO342" s="35"/>
      <c r="DGP342" s="35"/>
      <c r="DGQ342" s="35"/>
      <c r="DGR342" s="35"/>
      <c r="DGS342" s="35"/>
      <c r="DGT342" s="35"/>
      <c r="DGU342" s="35"/>
      <c r="DGV342" s="35"/>
      <c r="DGW342" s="35"/>
      <c r="DGX342" s="35"/>
      <c r="DGY342" s="35"/>
      <c r="DGZ342" s="35"/>
      <c r="DHA342" s="35"/>
      <c r="DHB342" s="35"/>
      <c r="DHC342" s="35"/>
      <c r="DHD342" s="35"/>
      <c r="DHE342" s="35"/>
      <c r="DHF342" s="35"/>
      <c r="DHG342" s="35"/>
      <c r="DHH342" s="35"/>
      <c r="DHI342" s="35"/>
      <c r="DHJ342" s="35"/>
      <c r="DHK342" s="35"/>
      <c r="DHL342" s="35"/>
      <c r="DHM342" s="35"/>
      <c r="DHN342" s="35"/>
      <c r="DHO342" s="35"/>
      <c r="DHP342" s="35"/>
      <c r="DHQ342" s="35"/>
      <c r="DHR342" s="35"/>
      <c r="DHS342" s="35"/>
      <c r="DHT342" s="35"/>
      <c r="DHU342" s="35"/>
      <c r="DHV342" s="35"/>
      <c r="DHW342" s="35"/>
      <c r="DHX342" s="35"/>
      <c r="DHY342" s="35"/>
      <c r="DHZ342" s="35"/>
      <c r="DIA342" s="35"/>
      <c r="DIB342" s="35"/>
      <c r="DIC342" s="35"/>
      <c r="DID342" s="35"/>
      <c r="DIE342" s="35"/>
      <c r="DIF342" s="35"/>
      <c r="DIG342" s="35"/>
      <c r="DIH342" s="35"/>
      <c r="DII342" s="35"/>
      <c r="DIJ342" s="35"/>
      <c r="DIK342" s="35"/>
      <c r="DIL342" s="35"/>
      <c r="DIM342" s="35"/>
      <c r="DIN342" s="35"/>
      <c r="DIO342" s="35"/>
      <c r="DIP342" s="35"/>
      <c r="DIQ342" s="35"/>
      <c r="DIR342" s="35"/>
      <c r="DIS342" s="35"/>
      <c r="DIT342" s="35"/>
      <c r="DIU342" s="35"/>
      <c r="DIV342" s="35"/>
      <c r="DIW342" s="35"/>
      <c r="DIX342" s="35"/>
      <c r="DIY342" s="35"/>
      <c r="DIZ342" s="35"/>
      <c r="DJA342" s="35"/>
      <c r="DJB342" s="35"/>
      <c r="DJC342" s="35"/>
      <c r="DJD342" s="35"/>
      <c r="DJE342" s="35"/>
      <c r="DJF342" s="35"/>
      <c r="DJG342" s="35"/>
      <c r="DJH342" s="35"/>
      <c r="DJI342" s="35"/>
      <c r="DJJ342" s="35"/>
      <c r="DJK342" s="35"/>
      <c r="DJL342" s="35"/>
      <c r="DJM342" s="35"/>
      <c r="DJN342" s="35"/>
      <c r="DJO342" s="35"/>
      <c r="DJP342" s="35"/>
      <c r="DJQ342" s="35"/>
      <c r="DJR342" s="35"/>
      <c r="DJS342" s="35"/>
      <c r="DJT342" s="35"/>
      <c r="DJU342" s="35"/>
      <c r="DJV342" s="35"/>
      <c r="DJW342" s="35"/>
      <c r="DJX342" s="35"/>
      <c r="DJY342" s="35"/>
      <c r="DJZ342" s="35"/>
      <c r="DKA342" s="35"/>
      <c r="DKB342" s="35"/>
      <c r="DKC342" s="35"/>
      <c r="DKD342" s="35"/>
      <c r="DKE342" s="35"/>
      <c r="DKF342" s="35"/>
      <c r="DKG342" s="35"/>
      <c r="DKH342" s="35"/>
      <c r="DKI342" s="35"/>
      <c r="DKJ342" s="35"/>
      <c r="DKK342" s="35"/>
      <c r="DKL342" s="35"/>
      <c r="DKM342" s="35"/>
      <c r="DKN342" s="35"/>
      <c r="DKO342" s="35"/>
      <c r="DKP342" s="35"/>
      <c r="DKQ342" s="35"/>
      <c r="DKR342" s="35"/>
      <c r="DKS342" s="35"/>
      <c r="DKT342" s="35"/>
      <c r="DKU342" s="35"/>
      <c r="DKV342" s="35"/>
      <c r="DKW342" s="35"/>
      <c r="DKX342" s="35"/>
      <c r="DKY342" s="35"/>
      <c r="DKZ342" s="35"/>
      <c r="DLA342" s="35"/>
      <c r="DLB342" s="35"/>
      <c r="DLC342" s="35"/>
      <c r="DLD342" s="35"/>
      <c r="DLE342" s="35"/>
      <c r="DLF342" s="35"/>
      <c r="DLG342" s="35"/>
      <c r="DLH342" s="35"/>
      <c r="DLI342" s="35"/>
      <c r="DLJ342" s="35"/>
      <c r="DLK342" s="35"/>
      <c r="DLL342" s="35"/>
      <c r="DLM342" s="35"/>
      <c r="DLN342" s="35"/>
      <c r="DLO342" s="35"/>
      <c r="DLP342" s="35"/>
      <c r="DLQ342" s="35"/>
      <c r="DLR342" s="35"/>
      <c r="DLS342" s="35"/>
      <c r="DLT342" s="35"/>
      <c r="DLU342" s="35"/>
      <c r="DLV342" s="35"/>
      <c r="DLW342" s="35"/>
      <c r="DLX342" s="35"/>
      <c r="DLY342" s="35"/>
      <c r="DLZ342" s="35"/>
      <c r="DMA342" s="35"/>
      <c r="DMB342" s="35"/>
      <c r="DMC342" s="35"/>
      <c r="DMD342" s="35"/>
      <c r="DME342" s="35"/>
      <c r="DMF342" s="35"/>
      <c r="DMG342" s="35"/>
      <c r="DMH342" s="35"/>
      <c r="DMI342" s="35"/>
      <c r="DMJ342" s="35"/>
      <c r="DMK342" s="35"/>
      <c r="DML342" s="35"/>
      <c r="DMM342" s="35"/>
      <c r="DMN342" s="35"/>
      <c r="DMO342" s="35"/>
      <c r="DMP342" s="35"/>
      <c r="DMQ342" s="35"/>
      <c r="DMR342" s="35"/>
      <c r="DMS342" s="35"/>
      <c r="DMT342" s="35"/>
      <c r="DMU342" s="35"/>
      <c r="DMV342" s="35"/>
      <c r="DMW342" s="35"/>
      <c r="DMX342" s="35"/>
      <c r="DMY342" s="35"/>
      <c r="DMZ342" s="35"/>
      <c r="DNA342" s="35"/>
      <c r="DNB342" s="35"/>
      <c r="DNC342" s="35"/>
      <c r="DND342" s="35"/>
      <c r="DNE342" s="35"/>
      <c r="DNF342" s="35"/>
      <c r="DNG342" s="35"/>
      <c r="DNH342" s="35"/>
      <c r="DNI342" s="35"/>
      <c r="DNJ342" s="35"/>
      <c r="DNK342" s="35"/>
      <c r="DNL342" s="35"/>
      <c r="DNM342" s="35"/>
      <c r="DNN342" s="35"/>
      <c r="DNO342" s="35"/>
      <c r="DNP342" s="35"/>
      <c r="DNQ342" s="35"/>
      <c r="DNR342" s="35"/>
      <c r="DNS342" s="35"/>
      <c r="DNT342" s="35"/>
      <c r="DNU342" s="35"/>
      <c r="DNV342" s="35"/>
      <c r="DNW342" s="35"/>
      <c r="DNX342" s="35"/>
      <c r="DNY342" s="35"/>
      <c r="DNZ342" s="35"/>
      <c r="DOA342" s="35"/>
      <c r="DOB342" s="35"/>
      <c r="DOC342" s="35"/>
      <c r="DOD342" s="35"/>
      <c r="DOE342" s="35"/>
      <c r="DOF342" s="35"/>
      <c r="DOG342" s="35"/>
      <c r="DOH342" s="35"/>
      <c r="DOI342" s="35"/>
      <c r="DOJ342" s="35"/>
      <c r="DOK342" s="35"/>
      <c r="DOL342" s="35"/>
      <c r="DOM342" s="35"/>
      <c r="DON342" s="35"/>
      <c r="DOO342" s="35"/>
      <c r="DOP342" s="35"/>
      <c r="DOQ342" s="35"/>
      <c r="DOR342" s="35"/>
      <c r="DOS342" s="35"/>
      <c r="DOT342" s="35"/>
      <c r="DOU342" s="35"/>
      <c r="DOV342" s="35"/>
      <c r="DOW342" s="35"/>
      <c r="DOX342" s="35"/>
      <c r="DOY342" s="35"/>
      <c r="DOZ342" s="35"/>
      <c r="DPA342" s="35"/>
      <c r="DPB342" s="35"/>
      <c r="DPC342" s="35"/>
      <c r="DPD342" s="35"/>
      <c r="DPE342" s="35"/>
      <c r="DPF342" s="35"/>
      <c r="DPG342" s="35"/>
      <c r="DPH342" s="35"/>
      <c r="DPI342" s="35"/>
      <c r="DPJ342" s="35"/>
      <c r="DPK342" s="35"/>
      <c r="DPL342" s="35"/>
      <c r="DPM342" s="35"/>
      <c r="DPN342" s="35"/>
      <c r="DPO342" s="35"/>
      <c r="DPP342" s="35"/>
      <c r="DPQ342" s="35"/>
      <c r="DPR342" s="35"/>
      <c r="DPS342" s="35"/>
      <c r="DPT342" s="35"/>
      <c r="DPU342" s="35"/>
      <c r="DPV342" s="35"/>
      <c r="DPW342" s="35"/>
      <c r="DPX342" s="35"/>
      <c r="DPY342" s="35"/>
      <c r="DPZ342" s="35"/>
      <c r="DQA342" s="35"/>
      <c r="DQB342" s="35"/>
      <c r="DQC342" s="35"/>
      <c r="DQD342" s="35"/>
      <c r="DQE342" s="35"/>
      <c r="DQF342" s="35"/>
      <c r="DQG342" s="35"/>
      <c r="DQH342" s="35"/>
      <c r="DQI342" s="35"/>
      <c r="DQJ342" s="35"/>
      <c r="DQK342" s="35"/>
      <c r="DQL342" s="35"/>
      <c r="DQM342" s="35"/>
      <c r="DQN342" s="35"/>
      <c r="DQO342" s="35"/>
      <c r="DQP342" s="35"/>
      <c r="DQQ342" s="35"/>
      <c r="DQR342" s="35"/>
      <c r="DQS342" s="35"/>
      <c r="DQT342" s="35"/>
      <c r="DQU342" s="35"/>
      <c r="DQV342" s="35"/>
      <c r="DQW342" s="35"/>
      <c r="DQX342" s="35"/>
      <c r="DQY342" s="35"/>
      <c r="DQZ342" s="35"/>
      <c r="DRA342" s="35"/>
      <c r="DRB342" s="35"/>
      <c r="DRC342" s="35"/>
      <c r="DRD342" s="35"/>
      <c r="DRE342" s="35"/>
      <c r="DRF342" s="35"/>
      <c r="DRG342" s="35"/>
      <c r="DRH342" s="35"/>
      <c r="DRI342" s="35"/>
      <c r="DRJ342" s="35"/>
      <c r="DRK342" s="35"/>
      <c r="DRL342" s="35"/>
      <c r="DRM342" s="35"/>
      <c r="DRN342" s="35"/>
      <c r="DRO342" s="35"/>
      <c r="DRP342" s="35"/>
      <c r="DRQ342" s="35"/>
      <c r="DRR342" s="35"/>
      <c r="DRS342" s="35"/>
      <c r="DRT342" s="35"/>
      <c r="DRU342" s="35"/>
      <c r="DRV342" s="35"/>
      <c r="DRW342" s="35"/>
      <c r="DRX342" s="35"/>
      <c r="DRY342" s="35"/>
      <c r="DRZ342" s="35"/>
      <c r="DSA342" s="35"/>
      <c r="DSB342" s="35"/>
      <c r="DSC342" s="35"/>
      <c r="DSD342" s="35"/>
      <c r="DSE342" s="35"/>
      <c r="DSF342" s="35"/>
      <c r="DSG342" s="35"/>
      <c r="DSH342" s="35"/>
      <c r="DSI342" s="35"/>
      <c r="DSJ342" s="35"/>
      <c r="DSK342" s="35"/>
      <c r="DSL342" s="35"/>
      <c r="DSM342" s="35"/>
      <c r="DSN342" s="35"/>
      <c r="DSO342" s="35"/>
      <c r="DSP342" s="35"/>
      <c r="DSQ342" s="35"/>
      <c r="DSR342" s="35"/>
      <c r="DSS342" s="35"/>
      <c r="DST342" s="35"/>
      <c r="DSU342" s="35"/>
      <c r="DSV342" s="35"/>
      <c r="DSW342" s="35"/>
      <c r="DSX342" s="35"/>
      <c r="DSY342" s="35"/>
      <c r="DSZ342" s="35"/>
      <c r="DTA342" s="35"/>
      <c r="DTB342" s="35"/>
      <c r="DTC342" s="35"/>
      <c r="DTD342" s="35"/>
      <c r="DTE342" s="35"/>
      <c r="DTF342" s="35"/>
      <c r="DTG342" s="35"/>
      <c r="DTH342" s="35"/>
      <c r="DTI342" s="35"/>
      <c r="DTJ342" s="35"/>
      <c r="DTK342" s="35"/>
      <c r="DTL342" s="35"/>
      <c r="DTM342" s="35"/>
      <c r="DTN342" s="35"/>
      <c r="DTO342" s="35"/>
      <c r="DTP342" s="35"/>
      <c r="DTQ342" s="35"/>
      <c r="DTR342" s="35"/>
      <c r="DTS342" s="35"/>
      <c r="DTT342" s="35"/>
      <c r="DTU342" s="35"/>
      <c r="DTV342" s="35"/>
      <c r="DTW342" s="35"/>
      <c r="DTX342" s="35"/>
      <c r="DTY342" s="35"/>
      <c r="DTZ342" s="35"/>
      <c r="DUA342" s="35"/>
      <c r="DUB342" s="35"/>
      <c r="DUC342" s="35"/>
      <c r="DUD342" s="35"/>
      <c r="DUE342" s="35"/>
      <c r="DUF342" s="35"/>
      <c r="DUG342" s="35"/>
      <c r="DUH342" s="35"/>
      <c r="DUI342" s="35"/>
      <c r="DUJ342" s="35"/>
      <c r="DUK342" s="35"/>
      <c r="DUL342" s="35"/>
      <c r="DUM342" s="35"/>
      <c r="DUN342" s="35"/>
      <c r="DUO342" s="35"/>
      <c r="DUP342" s="35"/>
      <c r="DUQ342" s="35"/>
      <c r="DUR342" s="35"/>
      <c r="DUS342" s="35"/>
      <c r="DUT342" s="35"/>
      <c r="DUU342" s="35"/>
      <c r="DUV342" s="35"/>
      <c r="DUW342" s="35"/>
      <c r="DUX342" s="35"/>
      <c r="DUY342" s="35"/>
      <c r="DUZ342" s="35"/>
      <c r="DVA342" s="35"/>
      <c r="DVB342" s="35"/>
      <c r="DVC342" s="35"/>
      <c r="DVD342" s="35"/>
      <c r="DVE342" s="35"/>
      <c r="DVF342" s="35"/>
      <c r="DVG342" s="35"/>
      <c r="DVH342" s="35"/>
      <c r="DVI342" s="35"/>
      <c r="DVJ342" s="35"/>
      <c r="DVK342" s="35"/>
      <c r="DVL342" s="35"/>
      <c r="DVM342" s="35"/>
      <c r="DVN342" s="35"/>
      <c r="DVO342" s="35"/>
      <c r="DVP342" s="35"/>
      <c r="DVQ342" s="35"/>
      <c r="DVR342" s="35"/>
      <c r="DVS342" s="35"/>
      <c r="DVT342" s="35"/>
      <c r="DVU342" s="35"/>
      <c r="DVV342" s="35"/>
      <c r="DVW342" s="35"/>
      <c r="DVX342" s="35"/>
      <c r="DVY342" s="35"/>
      <c r="DVZ342" s="35"/>
      <c r="DWA342" s="35"/>
      <c r="DWB342" s="35"/>
      <c r="DWC342" s="35"/>
      <c r="DWD342" s="35"/>
      <c r="DWE342" s="35"/>
      <c r="DWF342" s="35"/>
      <c r="DWG342" s="35"/>
      <c r="DWH342" s="35"/>
      <c r="DWI342" s="35"/>
      <c r="DWJ342" s="35"/>
      <c r="DWK342" s="35"/>
      <c r="DWL342" s="35"/>
      <c r="DWM342" s="35"/>
      <c r="DWN342" s="35"/>
      <c r="DWO342" s="35"/>
      <c r="DWP342" s="35"/>
      <c r="DWQ342" s="35"/>
      <c r="DWR342" s="35"/>
      <c r="DWS342" s="35"/>
      <c r="DWT342" s="35"/>
      <c r="DWU342" s="35"/>
      <c r="DWV342" s="35"/>
      <c r="DWW342" s="35"/>
      <c r="DWX342" s="35"/>
      <c r="DWY342" s="35"/>
      <c r="DWZ342" s="35"/>
      <c r="DXA342" s="35"/>
      <c r="DXB342" s="35"/>
      <c r="DXC342" s="35"/>
      <c r="DXD342" s="35"/>
      <c r="DXE342" s="35"/>
      <c r="DXF342" s="35"/>
      <c r="DXG342" s="35"/>
      <c r="DXH342" s="35"/>
      <c r="DXI342" s="35"/>
      <c r="DXJ342" s="35"/>
      <c r="DXK342" s="35"/>
      <c r="DXL342" s="35"/>
      <c r="DXM342" s="35"/>
      <c r="DXN342" s="35"/>
      <c r="DXO342" s="35"/>
      <c r="DXP342" s="35"/>
      <c r="DXQ342" s="35"/>
      <c r="DXR342" s="35"/>
      <c r="DXS342" s="35"/>
      <c r="DXT342" s="35"/>
      <c r="DXU342" s="35"/>
      <c r="DXV342" s="35"/>
      <c r="DXW342" s="35"/>
      <c r="DXX342" s="35"/>
      <c r="DXY342" s="35"/>
      <c r="DXZ342" s="35"/>
      <c r="DYA342" s="35"/>
      <c r="DYB342" s="35"/>
      <c r="DYC342" s="35"/>
      <c r="DYD342" s="35"/>
      <c r="DYE342" s="35"/>
      <c r="DYF342" s="35"/>
      <c r="DYG342" s="35"/>
      <c r="DYH342" s="35"/>
      <c r="DYI342" s="35"/>
      <c r="DYJ342" s="35"/>
      <c r="DYK342" s="35"/>
      <c r="DYL342" s="35"/>
      <c r="DYM342" s="35"/>
      <c r="DYN342" s="35"/>
      <c r="DYO342" s="35"/>
      <c r="DYP342" s="35"/>
      <c r="DYQ342" s="35"/>
      <c r="DYR342" s="35"/>
      <c r="DYS342" s="35"/>
      <c r="DYT342" s="35"/>
      <c r="DYU342" s="35"/>
      <c r="DYV342" s="35"/>
      <c r="DYW342" s="35"/>
      <c r="DYX342" s="35"/>
      <c r="DYY342" s="35"/>
      <c r="DYZ342" s="35"/>
      <c r="DZA342" s="35"/>
      <c r="DZB342" s="35"/>
      <c r="DZC342" s="35"/>
      <c r="DZD342" s="35"/>
      <c r="DZE342" s="35"/>
      <c r="DZF342" s="35"/>
      <c r="DZG342" s="35"/>
      <c r="DZH342" s="35"/>
      <c r="DZI342" s="35"/>
      <c r="DZJ342" s="35"/>
      <c r="DZK342" s="35"/>
      <c r="DZL342" s="35"/>
      <c r="DZM342" s="35"/>
      <c r="DZN342" s="35"/>
      <c r="DZO342" s="35"/>
      <c r="DZP342" s="35"/>
      <c r="DZQ342" s="35"/>
      <c r="DZR342" s="35"/>
      <c r="DZS342" s="35"/>
      <c r="DZT342" s="35"/>
      <c r="DZU342" s="35"/>
      <c r="DZV342" s="35"/>
      <c r="DZW342" s="35"/>
      <c r="DZX342" s="35"/>
      <c r="DZY342" s="35"/>
      <c r="DZZ342" s="35"/>
      <c r="EAA342" s="35"/>
      <c r="EAB342" s="35"/>
      <c r="EAC342" s="35"/>
      <c r="EAD342" s="35"/>
      <c r="EAE342" s="35"/>
      <c r="EAF342" s="35"/>
      <c r="EAG342" s="35"/>
      <c r="EAH342" s="35"/>
      <c r="EAI342" s="35"/>
      <c r="EAJ342" s="35"/>
      <c r="EAK342" s="35"/>
      <c r="EAL342" s="35"/>
      <c r="EAM342" s="35"/>
      <c r="EAN342" s="35"/>
      <c r="EAO342" s="35"/>
      <c r="EAP342" s="35"/>
      <c r="EAQ342" s="35"/>
      <c r="EAR342" s="35"/>
      <c r="EAS342" s="35"/>
      <c r="EAT342" s="35"/>
      <c r="EAU342" s="35"/>
      <c r="EAV342" s="35"/>
      <c r="EAW342" s="35"/>
      <c r="EAX342" s="35"/>
      <c r="EAY342" s="35"/>
      <c r="EAZ342" s="35"/>
      <c r="EBA342" s="35"/>
      <c r="EBB342" s="35"/>
      <c r="EBC342" s="35"/>
      <c r="EBD342" s="35"/>
      <c r="EBE342" s="35"/>
      <c r="EBF342" s="35"/>
      <c r="EBG342" s="35"/>
      <c r="EBH342" s="35"/>
      <c r="EBI342" s="35"/>
      <c r="EBJ342" s="35"/>
      <c r="EBK342" s="35"/>
      <c r="EBL342" s="35"/>
      <c r="EBM342" s="35"/>
      <c r="EBN342" s="35"/>
      <c r="EBO342" s="35"/>
      <c r="EBP342" s="35"/>
      <c r="EBQ342" s="35"/>
      <c r="EBR342" s="35"/>
      <c r="EBS342" s="35"/>
      <c r="EBT342" s="35"/>
      <c r="EBU342" s="35"/>
      <c r="EBV342" s="35"/>
      <c r="EBW342" s="35"/>
      <c r="EBX342" s="35"/>
      <c r="EBY342" s="35"/>
      <c r="EBZ342" s="35"/>
      <c r="ECA342" s="35"/>
      <c r="ECB342" s="35"/>
      <c r="ECC342" s="35"/>
      <c r="ECD342" s="35"/>
      <c r="ECE342" s="35"/>
      <c r="ECF342" s="35"/>
      <c r="ECG342" s="35"/>
      <c r="ECH342" s="35"/>
      <c r="ECI342" s="35"/>
      <c r="ECJ342" s="35"/>
      <c r="ECK342" s="35"/>
      <c r="ECL342" s="35"/>
      <c r="ECM342" s="35"/>
      <c r="ECN342" s="35"/>
      <c r="ECO342" s="35"/>
      <c r="ECP342" s="35"/>
      <c r="ECQ342" s="35"/>
      <c r="ECR342" s="35"/>
      <c r="ECS342" s="35"/>
      <c r="ECT342" s="35"/>
      <c r="ECU342" s="35"/>
      <c r="ECV342" s="35"/>
      <c r="ECW342" s="35"/>
      <c r="ECX342" s="35"/>
      <c r="ECY342" s="35"/>
      <c r="ECZ342" s="35"/>
      <c r="EDA342" s="35"/>
      <c r="EDB342" s="35"/>
      <c r="EDC342" s="35"/>
      <c r="EDD342" s="35"/>
      <c r="EDE342" s="35"/>
      <c r="EDF342" s="35"/>
      <c r="EDG342" s="35"/>
      <c r="EDH342" s="35"/>
      <c r="EDI342" s="35"/>
      <c r="EDJ342" s="35"/>
      <c r="EDK342" s="35"/>
      <c r="EDL342" s="35"/>
      <c r="EDM342" s="35"/>
      <c r="EDN342" s="35"/>
      <c r="EDO342" s="35"/>
      <c r="EDP342" s="35"/>
      <c r="EDQ342" s="35"/>
      <c r="EDR342" s="35"/>
      <c r="EDS342" s="35"/>
      <c r="EDT342" s="35"/>
      <c r="EDU342" s="35"/>
      <c r="EDV342" s="35"/>
      <c r="EDW342" s="35"/>
      <c r="EDX342" s="35"/>
      <c r="EDY342" s="35"/>
      <c r="EDZ342" s="35"/>
      <c r="EEA342" s="35"/>
      <c r="EEB342" s="35"/>
      <c r="EEC342" s="35"/>
      <c r="EED342" s="35"/>
      <c r="EEE342" s="35"/>
      <c r="EEF342" s="35"/>
      <c r="EEG342" s="35"/>
      <c r="EEH342" s="35"/>
      <c r="EEI342" s="35"/>
      <c r="EEJ342" s="35"/>
      <c r="EEK342" s="35"/>
      <c r="EEL342" s="35"/>
      <c r="EEM342" s="35"/>
      <c r="EEN342" s="35"/>
      <c r="EEO342" s="35"/>
      <c r="EEP342" s="35"/>
      <c r="EEQ342" s="35"/>
      <c r="EER342" s="35"/>
      <c r="EES342" s="35"/>
      <c r="EET342" s="35"/>
      <c r="EEU342" s="35"/>
      <c r="EEV342" s="35"/>
      <c r="EEW342" s="35"/>
      <c r="EEX342" s="35"/>
      <c r="EEY342" s="35"/>
      <c r="EEZ342" s="35"/>
      <c r="EFA342" s="35"/>
      <c r="EFB342" s="35"/>
      <c r="EFC342" s="35"/>
      <c r="EFD342" s="35"/>
      <c r="EFE342" s="35"/>
      <c r="EFF342" s="35"/>
      <c r="EFG342" s="35"/>
      <c r="EFH342" s="35"/>
      <c r="EFI342" s="35"/>
      <c r="EFJ342" s="35"/>
      <c r="EFK342" s="35"/>
      <c r="EFL342" s="35"/>
      <c r="EFM342" s="35"/>
      <c r="EFN342" s="35"/>
      <c r="EFO342" s="35"/>
      <c r="EFP342" s="35"/>
      <c r="EFQ342" s="35"/>
      <c r="EFR342" s="35"/>
      <c r="EFS342" s="35"/>
      <c r="EFT342" s="35"/>
      <c r="EFU342" s="35"/>
      <c r="EFV342" s="35"/>
      <c r="EFW342" s="35"/>
      <c r="EFX342" s="35"/>
      <c r="EFY342" s="35"/>
      <c r="EFZ342" s="35"/>
      <c r="EGA342" s="35"/>
      <c r="EGB342" s="35"/>
      <c r="EGC342" s="35"/>
      <c r="EGD342" s="35"/>
      <c r="EGE342" s="35"/>
      <c r="EGF342" s="35"/>
      <c r="EGG342" s="35"/>
      <c r="EGH342" s="35"/>
      <c r="EGI342" s="35"/>
      <c r="EGJ342" s="35"/>
      <c r="EGK342" s="35"/>
      <c r="EGL342" s="35"/>
      <c r="EGM342" s="35"/>
      <c r="EGN342" s="35"/>
      <c r="EGO342" s="35"/>
      <c r="EGP342" s="35"/>
      <c r="EGQ342" s="35"/>
      <c r="EGR342" s="35"/>
      <c r="EGS342" s="35"/>
      <c r="EGT342" s="35"/>
      <c r="EGU342" s="35"/>
      <c r="EGV342" s="35"/>
      <c r="EGW342" s="35"/>
      <c r="EGX342" s="35"/>
      <c r="EGY342" s="35"/>
      <c r="EGZ342" s="35"/>
      <c r="EHA342" s="35"/>
      <c r="EHB342" s="35"/>
      <c r="EHC342" s="35"/>
      <c r="EHD342" s="35"/>
      <c r="EHE342" s="35"/>
      <c r="EHF342" s="35"/>
      <c r="EHG342" s="35"/>
      <c r="EHH342" s="35"/>
      <c r="EHI342" s="35"/>
      <c r="EHJ342" s="35"/>
      <c r="EHK342" s="35"/>
      <c r="EHL342" s="35"/>
      <c r="EHM342" s="35"/>
      <c r="EHN342" s="35"/>
      <c r="EHO342" s="35"/>
      <c r="EHP342" s="35"/>
      <c r="EHQ342" s="35"/>
      <c r="EHR342" s="35"/>
      <c r="EHS342" s="35"/>
      <c r="EHT342" s="35"/>
      <c r="EHU342" s="35"/>
      <c r="EHV342" s="35"/>
      <c r="EHW342" s="35"/>
      <c r="EHX342" s="35"/>
      <c r="EHY342" s="35"/>
      <c r="EHZ342" s="35"/>
      <c r="EIA342" s="35"/>
      <c r="EIB342" s="35"/>
      <c r="EIC342" s="35"/>
      <c r="EID342" s="35"/>
      <c r="EIE342" s="35"/>
      <c r="EIF342" s="35"/>
      <c r="EIG342" s="35"/>
      <c r="EIH342" s="35"/>
      <c r="EII342" s="35"/>
      <c r="EIJ342" s="35"/>
      <c r="EIK342" s="35"/>
      <c r="EIL342" s="35"/>
      <c r="EIM342" s="35"/>
      <c r="EIN342" s="35"/>
      <c r="EIO342" s="35"/>
      <c r="EIP342" s="35"/>
      <c r="EIQ342" s="35"/>
      <c r="EIR342" s="35"/>
      <c r="EIS342" s="35"/>
      <c r="EIT342" s="35"/>
      <c r="EIU342" s="35"/>
      <c r="EIV342" s="35"/>
      <c r="EIW342" s="35"/>
      <c r="EIX342" s="35"/>
      <c r="EIY342" s="35"/>
      <c r="EIZ342" s="35"/>
      <c r="EJA342" s="35"/>
      <c r="EJB342" s="35"/>
      <c r="EJC342" s="35"/>
      <c r="EJD342" s="35"/>
      <c r="EJE342" s="35"/>
      <c r="EJF342" s="35"/>
      <c r="EJG342" s="35"/>
      <c r="EJH342" s="35"/>
      <c r="EJI342" s="35"/>
      <c r="EJJ342" s="35"/>
      <c r="EJK342" s="35"/>
      <c r="EJL342" s="35"/>
      <c r="EJM342" s="35"/>
      <c r="EJN342" s="35"/>
      <c r="EJO342" s="35"/>
      <c r="EJP342" s="35"/>
      <c r="EJQ342" s="35"/>
      <c r="EJR342" s="35"/>
      <c r="EJS342" s="35"/>
      <c r="EJT342" s="35"/>
      <c r="EJU342" s="35"/>
      <c r="EJV342" s="35"/>
      <c r="EJW342" s="35"/>
      <c r="EJX342" s="35"/>
      <c r="EJY342" s="35"/>
      <c r="EJZ342" s="35"/>
      <c r="EKA342" s="35"/>
      <c r="EKB342" s="35"/>
      <c r="EKC342" s="35"/>
      <c r="EKD342" s="35"/>
      <c r="EKE342" s="35"/>
      <c r="EKF342" s="35"/>
      <c r="EKG342" s="35"/>
      <c r="EKH342" s="35"/>
      <c r="EKI342" s="35"/>
      <c r="EKJ342" s="35"/>
      <c r="EKK342" s="35"/>
      <c r="EKL342" s="35"/>
      <c r="EKM342" s="35"/>
      <c r="EKN342" s="35"/>
      <c r="EKO342" s="35"/>
      <c r="EKP342" s="35"/>
      <c r="EKQ342" s="35"/>
      <c r="EKR342" s="35"/>
      <c r="EKS342" s="35"/>
      <c r="EKT342" s="35"/>
      <c r="EKU342" s="35"/>
      <c r="EKV342" s="35"/>
      <c r="EKW342" s="35"/>
      <c r="EKX342" s="35"/>
      <c r="EKY342" s="35"/>
      <c r="EKZ342" s="35"/>
      <c r="ELA342" s="35"/>
      <c r="ELB342" s="35"/>
      <c r="ELC342" s="35"/>
      <c r="ELD342" s="35"/>
      <c r="ELE342" s="35"/>
      <c r="ELF342" s="35"/>
      <c r="ELG342" s="35"/>
      <c r="ELH342" s="35"/>
      <c r="ELI342" s="35"/>
      <c r="ELJ342" s="35"/>
      <c r="ELK342" s="35"/>
      <c r="ELL342" s="35"/>
      <c r="ELM342" s="35"/>
      <c r="ELN342" s="35"/>
      <c r="ELO342" s="35"/>
      <c r="ELP342" s="35"/>
      <c r="ELQ342" s="35"/>
      <c r="ELR342" s="35"/>
      <c r="ELS342" s="35"/>
      <c r="ELT342" s="35"/>
      <c r="ELU342" s="35"/>
      <c r="ELV342" s="35"/>
      <c r="ELW342" s="35"/>
      <c r="ELX342" s="35"/>
      <c r="ELY342" s="35"/>
      <c r="ELZ342" s="35"/>
      <c r="EMA342" s="35"/>
      <c r="EMB342" s="35"/>
      <c r="EMC342" s="35"/>
      <c r="EMD342" s="35"/>
      <c r="EME342" s="35"/>
      <c r="EMF342" s="35"/>
      <c r="EMG342" s="35"/>
      <c r="EMH342" s="35"/>
      <c r="EMI342" s="35"/>
      <c r="EMJ342" s="35"/>
      <c r="EMK342" s="35"/>
      <c r="EML342" s="35"/>
      <c r="EMM342" s="35"/>
      <c r="EMN342" s="35"/>
      <c r="EMO342" s="35"/>
      <c r="EMP342" s="35"/>
      <c r="EMQ342" s="35"/>
      <c r="EMR342" s="35"/>
      <c r="EMS342" s="35"/>
      <c r="EMT342" s="35"/>
      <c r="EMU342" s="35"/>
      <c r="EMV342" s="35"/>
      <c r="EMW342" s="35"/>
      <c r="EMX342" s="35"/>
      <c r="EMY342" s="35"/>
      <c r="EMZ342" s="35"/>
      <c r="ENA342" s="35"/>
      <c r="ENB342" s="35"/>
      <c r="ENC342" s="35"/>
      <c r="END342" s="35"/>
      <c r="ENE342" s="35"/>
      <c r="ENF342" s="35"/>
      <c r="ENG342" s="35"/>
      <c r="ENH342" s="35"/>
      <c r="ENI342" s="35"/>
      <c r="ENJ342" s="35"/>
      <c r="ENK342" s="35"/>
      <c r="ENL342" s="35"/>
      <c r="ENM342" s="35"/>
      <c r="ENN342" s="35"/>
      <c r="ENO342" s="35"/>
      <c r="ENP342" s="35"/>
      <c r="ENQ342" s="35"/>
      <c r="ENR342" s="35"/>
      <c r="ENS342" s="35"/>
      <c r="ENT342" s="35"/>
      <c r="ENU342" s="35"/>
      <c r="ENV342" s="35"/>
      <c r="ENW342" s="35"/>
      <c r="ENX342" s="35"/>
      <c r="ENY342" s="35"/>
      <c r="ENZ342" s="35"/>
      <c r="EOA342" s="35"/>
      <c r="EOB342" s="35"/>
      <c r="EOC342" s="35"/>
      <c r="EOD342" s="35"/>
      <c r="EOE342" s="35"/>
      <c r="EOF342" s="35"/>
      <c r="EOG342" s="35"/>
      <c r="EOH342" s="35"/>
      <c r="EOI342" s="35"/>
      <c r="EOJ342" s="35"/>
      <c r="EOK342" s="35"/>
      <c r="EOL342" s="35"/>
      <c r="EOM342" s="35"/>
      <c r="EON342" s="35"/>
      <c r="EOO342" s="35"/>
      <c r="EOP342" s="35"/>
      <c r="EOQ342" s="35"/>
      <c r="EOR342" s="35"/>
      <c r="EOS342" s="35"/>
      <c r="EOT342" s="35"/>
      <c r="EOU342" s="35"/>
      <c r="EOV342" s="35"/>
      <c r="EOW342" s="35"/>
      <c r="EOX342" s="35"/>
      <c r="EOY342" s="35"/>
      <c r="EOZ342" s="35"/>
      <c r="EPA342" s="35"/>
      <c r="EPB342" s="35"/>
      <c r="EPC342" s="35"/>
      <c r="EPD342" s="35"/>
      <c r="EPE342" s="35"/>
      <c r="EPF342" s="35"/>
      <c r="EPG342" s="35"/>
      <c r="EPH342" s="35"/>
      <c r="EPI342" s="35"/>
      <c r="EPJ342" s="35"/>
      <c r="EPK342" s="35"/>
      <c r="EPL342" s="35"/>
      <c r="EPM342" s="35"/>
      <c r="EPN342" s="35"/>
      <c r="EPO342" s="35"/>
      <c r="EPP342" s="35"/>
      <c r="EPQ342" s="35"/>
      <c r="EPR342" s="35"/>
      <c r="EPS342" s="35"/>
      <c r="EPT342" s="35"/>
      <c r="EPU342" s="35"/>
      <c r="EPV342" s="35"/>
      <c r="EPW342" s="35"/>
      <c r="EPX342" s="35"/>
      <c r="EPY342" s="35"/>
      <c r="EPZ342" s="35"/>
      <c r="EQA342" s="35"/>
      <c r="EQB342" s="35"/>
      <c r="EQC342" s="35"/>
      <c r="EQD342" s="35"/>
      <c r="EQE342" s="35"/>
      <c r="EQF342" s="35"/>
      <c r="EQG342" s="35"/>
      <c r="EQH342" s="35"/>
      <c r="EQI342" s="35"/>
      <c r="EQJ342" s="35"/>
      <c r="EQK342" s="35"/>
      <c r="EQL342" s="35"/>
      <c r="EQM342" s="35"/>
      <c r="EQN342" s="35"/>
      <c r="EQO342" s="35"/>
      <c r="EQP342" s="35"/>
      <c r="EQQ342" s="35"/>
      <c r="EQR342" s="35"/>
      <c r="EQS342" s="35"/>
      <c r="EQT342" s="35"/>
      <c r="EQU342" s="35"/>
      <c r="EQV342" s="35"/>
      <c r="EQW342" s="35"/>
      <c r="EQX342" s="35"/>
      <c r="EQY342" s="35"/>
      <c r="EQZ342" s="35"/>
      <c r="ERA342" s="35"/>
      <c r="ERB342" s="35"/>
      <c r="ERC342" s="35"/>
      <c r="ERD342" s="35"/>
      <c r="ERE342" s="35"/>
      <c r="ERF342" s="35"/>
      <c r="ERG342" s="35"/>
      <c r="ERH342" s="35"/>
      <c r="ERI342" s="35"/>
      <c r="ERJ342" s="35"/>
      <c r="ERK342" s="35"/>
      <c r="ERL342" s="35"/>
      <c r="ERM342" s="35"/>
      <c r="ERN342" s="35"/>
      <c r="ERO342" s="35"/>
      <c r="ERP342" s="35"/>
      <c r="ERQ342" s="35"/>
      <c r="ERR342" s="35"/>
      <c r="ERS342" s="35"/>
      <c r="ERT342" s="35"/>
      <c r="ERU342" s="35"/>
      <c r="ERV342" s="35"/>
      <c r="ERW342" s="35"/>
      <c r="ERX342" s="35"/>
      <c r="ERY342" s="35"/>
      <c r="ERZ342" s="35"/>
      <c r="ESA342" s="35"/>
      <c r="ESB342" s="35"/>
      <c r="ESC342" s="35"/>
      <c r="ESD342" s="35"/>
      <c r="ESE342" s="35"/>
      <c r="ESF342" s="35"/>
      <c r="ESG342" s="35"/>
      <c r="ESH342" s="35"/>
      <c r="ESI342" s="35"/>
      <c r="ESJ342" s="35"/>
      <c r="ESK342" s="35"/>
      <c r="ESL342" s="35"/>
      <c r="ESM342" s="35"/>
      <c r="ESN342" s="35"/>
      <c r="ESO342" s="35"/>
      <c r="ESP342" s="35"/>
      <c r="ESQ342" s="35"/>
      <c r="ESR342" s="35"/>
      <c r="ESS342" s="35"/>
      <c r="EST342" s="35"/>
      <c r="ESU342" s="35"/>
      <c r="ESV342" s="35"/>
      <c r="ESW342" s="35"/>
      <c r="ESX342" s="35"/>
      <c r="ESY342" s="35"/>
      <c r="ESZ342" s="35"/>
      <c r="ETA342" s="35"/>
      <c r="ETB342" s="35"/>
      <c r="ETC342" s="35"/>
      <c r="ETD342" s="35"/>
      <c r="ETE342" s="35"/>
      <c r="ETF342" s="35"/>
      <c r="ETG342" s="35"/>
      <c r="ETH342" s="35"/>
      <c r="ETI342" s="35"/>
      <c r="ETJ342" s="35"/>
      <c r="ETK342" s="35"/>
      <c r="ETL342" s="35"/>
      <c r="ETM342" s="35"/>
      <c r="ETN342" s="35"/>
      <c r="ETO342" s="35"/>
      <c r="ETP342" s="35"/>
      <c r="ETQ342" s="35"/>
      <c r="ETR342" s="35"/>
      <c r="ETS342" s="35"/>
      <c r="ETT342" s="35"/>
      <c r="ETU342" s="35"/>
      <c r="ETV342" s="35"/>
      <c r="ETW342" s="35"/>
      <c r="ETX342" s="35"/>
      <c r="ETY342" s="35"/>
      <c r="ETZ342" s="35"/>
      <c r="EUA342" s="35"/>
      <c r="EUB342" s="35"/>
      <c r="EUC342" s="35"/>
      <c r="EUD342" s="35"/>
      <c r="EUE342" s="35"/>
      <c r="EUF342" s="35"/>
      <c r="EUG342" s="35"/>
      <c r="EUH342" s="35"/>
      <c r="EUI342" s="35"/>
      <c r="EUJ342" s="35"/>
      <c r="EUK342" s="35"/>
      <c r="EUL342" s="35"/>
      <c r="EUM342" s="35"/>
      <c r="EUN342" s="35"/>
      <c r="EUO342" s="35"/>
      <c r="EUP342" s="35"/>
      <c r="EUQ342" s="35"/>
      <c r="EUR342" s="35"/>
      <c r="EUS342" s="35"/>
      <c r="EUT342" s="35"/>
      <c r="EUU342" s="35"/>
      <c r="EUV342" s="35"/>
      <c r="EUW342" s="35"/>
      <c r="EUX342" s="35"/>
      <c r="EUY342" s="35"/>
      <c r="EUZ342" s="35"/>
      <c r="EVA342" s="35"/>
      <c r="EVB342" s="35"/>
      <c r="EVC342" s="35"/>
      <c r="EVD342" s="35"/>
      <c r="EVE342" s="35"/>
      <c r="EVF342" s="35"/>
      <c r="EVG342" s="35"/>
      <c r="EVH342" s="35"/>
      <c r="EVI342" s="35"/>
      <c r="EVJ342" s="35"/>
      <c r="EVK342" s="35"/>
      <c r="EVL342" s="35"/>
      <c r="EVM342" s="35"/>
      <c r="EVN342" s="35"/>
      <c r="EVO342" s="35"/>
      <c r="EVP342" s="35"/>
      <c r="EVQ342" s="35"/>
      <c r="EVR342" s="35"/>
      <c r="EVS342" s="35"/>
      <c r="EVT342" s="35"/>
      <c r="EVU342" s="35"/>
      <c r="EVV342" s="35"/>
      <c r="EVW342" s="35"/>
      <c r="EVX342" s="35"/>
      <c r="EVY342" s="35"/>
      <c r="EVZ342" s="35"/>
      <c r="EWA342" s="35"/>
      <c r="EWB342" s="35"/>
      <c r="EWC342" s="35"/>
      <c r="EWD342" s="35"/>
      <c r="EWE342" s="35"/>
      <c r="EWF342" s="35"/>
      <c r="EWG342" s="35"/>
      <c r="EWH342" s="35"/>
      <c r="EWI342" s="35"/>
      <c r="EWJ342" s="35"/>
      <c r="EWK342" s="35"/>
      <c r="EWL342" s="35"/>
      <c r="EWM342" s="35"/>
      <c r="EWN342" s="35"/>
      <c r="EWO342" s="35"/>
      <c r="EWP342" s="35"/>
      <c r="EWQ342" s="35"/>
      <c r="EWR342" s="35"/>
      <c r="EWS342" s="35"/>
      <c r="EWT342" s="35"/>
      <c r="EWU342" s="35"/>
      <c r="EWV342" s="35"/>
      <c r="EWW342" s="35"/>
      <c r="EWX342" s="35"/>
      <c r="EWY342" s="35"/>
      <c r="EWZ342" s="35"/>
      <c r="EXA342" s="35"/>
      <c r="EXB342" s="35"/>
      <c r="EXC342" s="35"/>
      <c r="EXD342" s="35"/>
      <c r="EXE342" s="35"/>
      <c r="EXF342" s="35"/>
      <c r="EXG342" s="35"/>
      <c r="EXH342" s="35"/>
      <c r="EXI342" s="35"/>
      <c r="EXJ342" s="35"/>
      <c r="EXK342" s="35"/>
      <c r="EXL342" s="35"/>
      <c r="EXM342" s="35"/>
      <c r="EXN342" s="35"/>
      <c r="EXO342" s="35"/>
      <c r="EXP342" s="35"/>
      <c r="EXQ342" s="35"/>
      <c r="EXR342" s="35"/>
      <c r="EXS342" s="35"/>
      <c r="EXT342" s="35"/>
      <c r="EXU342" s="35"/>
      <c r="EXV342" s="35"/>
      <c r="EXW342" s="35"/>
      <c r="EXX342" s="35"/>
      <c r="EXY342" s="35"/>
      <c r="EXZ342" s="35"/>
      <c r="EYA342" s="35"/>
      <c r="EYB342" s="35"/>
      <c r="EYC342" s="35"/>
      <c r="EYD342" s="35"/>
      <c r="EYE342" s="35"/>
      <c r="EYF342" s="35"/>
      <c r="EYG342" s="35"/>
      <c r="EYH342" s="35"/>
      <c r="EYI342" s="35"/>
      <c r="EYJ342" s="35"/>
      <c r="EYK342" s="35"/>
      <c r="EYL342" s="35"/>
      <c r="EYM342" s="35"/>
      <c r="EYN342" s="35"/>
      <c r="EYO342" s="35"/>
      <c r="EYP342" s="35"/>
      <c r="EYQ342" s="35"/>
      <c r="EYR342" s="35"/>
      <c r="EYS342" s="35"/>
      <c r="EYT342" s="35"/>
      <c r="EYU342" s="35"/>
      <c r="EYV342" s="35"/>
      <c r="EYW342" s="35"/>
      <c r="EYX342" s="35"/>
      <c r="EYY342" s="35"/>
      <c r="EYZ342" s="35"/>
      <c r="EZA342" s="35"/>
      <c r="EZB342" s="35"/>
      <c r="EZC342" s="35"/>
      <c r="EZD342" s="35"/>
      <c r="EZE342" s="35"/>
      <c r="EZF342" s="35"/>
      <c r="EZG342" s="35"/>
      <c r="EZH342" s="35"/>
      <c r="EZI342" s="35"/>
      <c r="EZJ342" s="35"/>
      <c r="EZK342" s="35"/>
      <c r="EZL342" s="35"/>
      <c r="EZM342" s="35"/>
      <c r="EZN342" s="35"/>
      <c r="EZO342" s="35"/>
      <c r="EZP342" s="35"/>
      <c r="EZQ342" s="35"/>
      <c r="EZR342" s="35"/>
      <c r="EZS342" s="35"/>
      <c r="EZT342" s="35"/>
      <c r="EZU342" s="35"/>
      <c r="EZV342" s="35"/>
      <c r="EZW342" s="35"/>
      <c r="EZX342" s="35"/>
      <c r="EZY342" s="35"/>
      <c r="EZZ342" s="35"/>
      <c r="FAA342" s="35"/>
      <c r="FAB342" s="35"/>
      <c r="FAC342" s="35"/>
      <c r="FAD342" s="35"/>
      <c r="FAE342" s="35"/>
      <c r="FAF342" s="35"/>
      <c r="FAG342" s="35"/>
      <c r="FAH342" s="35"/>
      <c r="FAI342" s="35"/>
      <c r="FAJ342" s="35"/>
      <c r="FAK342" s="35"/>
      <c r="FAL342" s="35"/>
      <c r="FAM342" s="35"/>
      <c r="FAN342" s="35"/>
      <c r="FAO342" s="35"/>
      <c r="FAP342" s="35"/>
      <c r="FAQ342" s="35"/>
      <c r="FAR342" s="35"/>
      <c r="FAS342" s="35"/>
      <c r="FAT342" s="35"/>
      <c r="FAU342" s="35"/>
      <c r="FAV342" s="35"/>
      <c r="FAW342" s="35"/>
      <c r="FAX342" s="35"/>
      <c r="FAY342" s="35"/>
      <c r="FAZ342" s="35"/>
      <c r="FBA342" s="35"/>
      <c r="FBB342" s="35"/>
      <c r="FBC342" s="35"/>
      <c r="FBD342" s="35"/>
      <c r="FBE342" s="35"/>
      <c r="FBF342" s="35"/>
      <c r="FBG342" s="35"/>
      <c r="FBH342" s="35"/>
      <c r="FBI342" s="35"/>
      <c r="FBJ342" s="35"/>
      <c r="FBK342" s="35"/>
      <c r="FBL342" s="35"/>
      <c r="FBM342" s="35"/>
      <c r="FBN342" s="35"/>
      <c r="FBO342" s="35"/>
      <c r="FBP342" s="35"/>
      <c r="FBQ342" s="35"/>
      <c r="FBR342" s="35"/>
      <c r="FBS342" s="35"/>
      <c r="FBT342" s="35"/>
      <c r="FBU342" s="35"/>
      <c r="FBV342" s="35"/>
      <c r="FBW342" s="35"/>
      <c r="FBX342" s="35"/>
      <c r="FBY342" s="35"/>
      <c r="FBZ342" s="35"/>
      <c r="FCA342" s="35"/>
      <c r="FCB342" s="35"/>
      <c r="FCC342" s="35"/>
      <c r="FCD342" s="35"/>
      <c r="FCE342" s="35"/>
      <c r="FCF342" s="35"/>
      <c r="FCG342" s="35"/>
      <c r="FCH342" s="35"/>
      <c r="FCI342" s="35"/>
      <c r="FCJ342" s="35"/>
      <c r="FCK342" s="35"/>
      <c r="FCL342" s="35"/>
      <c r="FCM342" s="35"/>
      <c r="FCN342" s="35"/>
      <c r="FCO342" s="35"/>
      <c r="FCP342" s="35"/>
      <c r="FCQ342" s="35"/>
      <c r="FCR342" s="35"/>
      <c r="FCS342" s="35"/>
      <c r="FCT342" s="35"/>
      <c r="FCU342" s="35"/>
      <c r="FCV342" s="35"/>
      <c r="FCW342" s="35"/>
      <c r="FCX342" s="35"/>
      <c r="FCY342" s="35"/>
      <c r="FCZ342" s="35"/>
      <c r="FDA342" s="35"/>
      <c r="FDB342" s="35"/>
      <c r="FDC342" s="35"/>
      <c r="FDD342" s="35"/>
      <c r="FDE342" s="35"/>
      <c r="FDF342" s="35"/>
      <c r="FDG342" s="35"/>
      <c r="FDH342" s="35"/>
      <c r="FDI342" s="35"/>
      <c r="FDJ342" s="35"/>
      <c r="FDK342" s="35"/>
      <c r="FDL342" s="35"/>
      <c r="FDM342" s="35"/>
      <c r="FDN342" s="35"/>
      <c r="FDO342" s="35"/>
      <c r="FDP342" s="35"/>
      <c r="FDQ342" s="35"/>
      <c r="FDR342" s="35"/>
      <c r="FDS342" s="35"/>
      <c r="FDT342" s="35"/>
      <c r="FDU342" s="35"/>
      <c r="FDV342" s="35"/>
      <c r="FDW342" s="35"/>
      <c r="FDX342" s="35"/>
      <c r="FDY342" s="35"/>
      <c r="FDZ342" s="35"/>
      <c r="FEA342" s="35"/>
      <c r="FEB342" s="35"/>
      <c r="FEC342" s="35"/>
      <c r="FED342" s="35"/>
      <c r="FEE342" s="35"/>
      <c r="FEF342" s="35"/>
      <c r="FEG342" s="35"/>
      <c r="FEH342" s="35"/>
      <c r="FEI342" s="35"/>
      <c r="FEJ342" s="35"/>
      <c r="FEK342" s="35"/>
      <c r="FEL342" s="35"/>
      <c r="FEM342" s="35"/>
      <c r="FEN342" s="35"/>
      <c r="FEO342" s="35"/>
      <c r="FEP342" s="35"/>
      <c r="FEQ342" s="35"/>
      <c r="FER342" s="35"/>
      <c r="FES342" s="35"/>
      <c r="FET342" s="35"/>
      <c r="FEU342" s="35"/>
      <c r="FEV342" s="35"/>
      <c r="FEW342" s="35"/>
      <c r="FEX342" s="35"/>
      <c r="FEY342" s="35"/>
      <c r="FEZ342" s="35"/>
      <c r="FFA342" s="35"/>
      <c r="FFB342" s="35"/>
      <c r="FFC342" s="35"/>
      <c r="FFD342" s="35"/>
      <c r="FFE342" s="35"/>
      <c r="FFF342" s="35"/>
      <c r="FFG342" s="35"/>
      <c r="FFH342" s="35"/>
      <c r="FFI342" s="35"/>
      <c r="FFJ342" s="35"/>
      <c r="FFK342" s="35"/>
      <c r="FFL342" s="35"/>
      <c r="FFM342" s="35"/>
      <c r="FFN342" s="35"/>
      <c r="FFO342" s="35"/>
      <c r="FFP342" s="35"/>
      <c r="FFQ342" s="35"/>
      <c r="FFR342" s="35"/>
      <c r="FFS342" s="35"/>
      <c r="FFT342" s="35"/>
      <c r="FFU342" s="35"/>
      <c r="FFV342" s="35"/>
      <c r="FFW342" s="35"/>
      <c r="FFX342" s="35"/>
      <c r="FFY342" s="35"/>
      <c r="FFZ342" s="35"/>
      <c r="FGA342" s="35"/>
      <c r="FGB342" s="35"/>
      <c r="FGC342" s="35"/>
      <c r="FGD342" s="35"/>
      <c r="FGE342" s="35"/>
      <c r="FGF342" s="35"/>
      <c r="FGG342" s="35"/>
      <c r="FGH342" s="35"/>
      <c r="FGI342" s="35"/>
      <c r="FGJ342" s="35"/>
      <c r="FGK342" s="35"/>
      <c r="FGL342" s="35"/>
      <c r="FGM342" s="35"/>
      <c r="FGN342" s="35"/>
      <c r="FGO342" s="35"/>
      <c r="FGP342" s="35"/>
      <c r="FGQ342" s="35"/>
      <c r="FGR342" s="35"/>
      <c r="FGS342" s="35"/>
      <c r="FGT342" s="35"/>
      <c r="FGU342" s="35"/>
      <c r="FGV342" s="35"/>
      <c r="FGW342" s="35"/>
      <c r="FGX342" s="35"/>
      <c r="FGY342" s="35"/>
      <c r="FGZ342" s="35"/>
      <c r="FHA342" s="35"/>
      <c r="FHB342" s="35"/>
      <c r="FHC342" s="35"/>
      <c r="FHD342" s="35"/>
      <c r="FHE342" s="35"/>
      <c r="FHF342" s="35"/>
      <c r="FHG342" s="35"/>
      <c r="FHH342" s="35"/>
      <c r="FHI342" s="35"/>
      <c r="FHJ342" s="35"/>
      <c r="FHK342" s="35"/>
      <c r="FHL342" s="35"/>
      <c r="FHM342" s="35"/>
      <c r="FHN342" s="35"/>
      <c r="FHO342" s="35"/>
      <c r="FHP342" s="35"/>
      <c r="FHQ342" s="35"/>
      <c r="FHR342" s="35"/>
      <c r="FHS342" s="35"/>
      <c r="FHT342" s="35"/>
      <c r="FHU342" s="35"/>
      <c r="FHV342" s="35"/>
      <c r="FHW342" s="35"/>
      <c r="FHX342" s="35"/>
      <c r="FHY342" s="35"/>
      <c r="FHZ342" s="35"/>
      <c r="FIA342" s="35"/>
      <c r="FIB342" s="35"/>
      <c r="FIC342" s="35"/>
      <c r="FID342" s="35"/>
      <c r="FIE342" s="35"/>
      <c r="FIF342" s="35"/>
      <c r="FIG342" s="35"/>
      <c r="FIH342" s="35"/>
      <c r="FII342" s="35"/>
      <c r="FIJ342" s="35"/>
      <c r="FIK342" s="35"/>
      <c r="FIL342" s="35"/>
      <c r="FIM342" s="35"/>
      <c r="FIN342" s="35"/>
      <c r="FIO342" s="35"/>
      <c r="FIP342" s="35"/>
      <c r="FIQ342" s="35"/>
      <c r="FIR342" s="35"/>
      <c r="FIS342" s="35"/>
      <c r="FIT342" s="35"/>
      <c r="FIU342" s="35"/>
      <c r="FIV342" s="35"/>
      <c r="FIW342" s="35"/>
      <c r="FIX342" s="35"/>
      <c r="FIY342" s="35"/>
      <c r="FIZ342" s="35"/>
      <c r="FJA342" s="35"/>
      <c r="FJB342" s="35"/>
      <c r="FJC342" s="35"/>
      <c r="FJD342" s="35"/>
      <c r="FJE342" s="35"/>
      <c r="FJF342" s="35"/>
      <c r="FJG342" s="35"/>
      <c r="FJH342" s="35"/>
      <c r="FJI342" s="35"/>
      <c r="FJJ342" s="35"/>
      <c r="FJK342" s="35"/>
      <c r="FJL342" s="35"/>
      <c r="FJM342" s="35"/>
      <c r="FJN342" s="35"/>
      <c r="FJO342" s="35"/>
      <c r="FJP342" s="35"/>
      <c r="FJQ342" s="35"/>
      <c r="FJR342" s="35"/>
      <c r="FJS342" s="35"/>
      <c r="FJT342" s="35"/>
      <c r="FJU342" s="35"/>
      <c r="FJV342" s="35"/>
      <c r="FJW342" s="35"/>
      <c r="FJX342" s="35"/>
      <c r="FJY342" s="35"/>
      <c r="FJZ342" s="35"/>
      <c r="FKA342" s="35"/>
      <c r="FKB342" s="35"/>
      <c r="FKC342" s="35"/>
      <c r="FKD342" s="35"/>
      <c r="FKE342" s="35"/>
      <c r="FKF342" s="35"/>
      <c r="FKG342" s="35"/>
      <c r="FKH342" s="35"/>
      <c r="FKI342" s="35"/>
      <c r="FKJ342" s="35"/>
      <c r="FKK342" s="35"/>
      <c r="FKL342" s="35"/>
      <c r="FKM342" s="35"/>
      <c r="FKN342" s="35"/>
      <c r="FKO342" s="35"/>
      <c r="FKP342" s="35"/>
      <c r="FKQ342" s="35"/>
      <c r="FKR342" s="35"/>
      <c r="FKS342" s="35"/>
      <c r="FKT342" s="35"/>
      <c r="FKU342" s="35"/>
      <c r="FKV342" s="35"/>
      <c r="FKW342" s="35"/>
      <c r="FKX342" s="35"/>
      <c r="FKY342" s="35"/>
      <c r="FKZ342" s="35"/>
      <c r="FLA342" s="35"/>
      <c r="FLB342" s="35"/>
      <c r="FLC342" s="35"/>
      <c r="FLD342" s="35"/>
      <c r="FLE342" s="35"/>
      <c r="FLF342" s="35"/>
      <c r="FLG342" s="35"/>
      <c r="FLH342" s="35"/>
      <c r="FLI342" s="35"/>
      <c r="FLJ342" s="35"/>
      <c r="FLK342" s="35"/>
      <c r="FLL342" s="35"/>
      <c r="FLM342" s="35"/>
      <c r="FLN342" s="35"/>
      <c r="FLO342" s="35"/>
      <c r="FLP342" s="35"/>
      <c r="FLQ342" s="35"/>
      <c r="FLR342" s="35"/>
      <c r="FLS342" s="35"/>
      <c r="FLT342" s="35"/>
      <c r="FLU342" s="35"/>
      <c r="FLV342" s="35"/>
      <c r="FLW342" s="35"/>
      <c r="FLX342" s="35"/>
      <c r="FLY342" s="35"/>
      <c r="FLZ342" s="35"/>
      <c r="FMA342" s="35"/>
      <c r="FMB342" s="35"/>
      <c r="FMC342" s="35"/>
      <c r="FMD342" s="35"/>
      <c r="FME342" s="35"/>
      <c r="FMF342" s="35"/>
      <c r="FMG342" s="35"/>
      <c r="FMH342" s="35"/>
      <c r="FMI342" s="35"/>
      <c r="FMJ342" s="35"/>
      <c r="FMK342" s="35"/>
      <c r="FML342" s="35"/>
      <c r="FMM342" s="35"/>
      <c r="FMN342" s="35"/>
      <c r="FMO342" s="35"/>
      <c r="FMP342" s="35"/>
      <c r="FMQ342" s="35"/>
      <c r="FMR342" s="35"/>
      <c r="FMS342" s="35"/>
      <c r="FMT342" s="35"/>
      <c r="FMU342" s="35"/>
      <c r="FMV342" s="35"/>
      <c r="FMW342" s="35"/>
      <c r="FMX342" s="35"/>
      <c r="FMY342" s="35"/>
      <c r="FMZ342" s="35"/>
      <c r="FNA342" s="35"/>
      <c r="FNB342" s="35"/>
      <c r="FNC342" s="35"/>
      <c r="FND342" s="35"/>
      <c r="FNE342" s="35"/>
      <c r="FNF342" s="35"/>
      <c r="FNG342" s="35"/>
      <c r="FNH342" s="35"/>
      <c r="FNI342" s="35"/>
      <c r="FNJ342" s="35"/>
      <c r="FNK342" s="35"/>
      <c r="FNL342" s="35"/>
      <c r="FNM342" s="35"/>
      <c r="FNN342" s="35"/>
      <c r="FNO342" s="35"/>
      <c r="FNP342" s="35"/>
      <c r="FNQ342" s="35"/>
      <c r="FNR342" s="35"/>
      <c r="FNS342" s="35"/>
      <c r="FNT342" s="35"/>
      <c r="FNU342" s="35"/>
      <c r="FNV342" s="35"/>
      <c r="FNW342" s="35"/>
      <c r="FNX342" s="35"/>
      <c r="FNY342" s="35"/>
      <c r="FNZ342" s="35"/>
      <c r="FOA342" s="35"/>
      <c r="FOB342" s="35"/>
      <c r="FOC342" s="35"/>
      <c r="FOD342" s="35"/>
      <c r="FOE342" s="35"/>
      <c r="FOF342" s="35"/>
      <c r="FOG342" s="35"/>
      <c r="FOH342" s="35"/>
      <c r="FOI342" s="35"/>
      <c r="FOJ342" s="35"/>
      <c r="FOK342" s="35"/>
      <c r="FOL342" s="35"/>
      <c r="FOM342" s="35"/>
      <c r="FON342" s="35"/>
      <c r="FOO342" s="35"/>
      <c r="FOP342" s="35"/>
      <c r="FOQ342" s="35"/>
      <c r="FOR342" s="35"/>
      <c r="FOS342" s="35"/>
      <c r="FOT342" s="35"/>
      <c r="FOU342" s="35"/>
      <c r="FOV342" s="35"/>
      <c r="FOW342" s="35"/>
      <c r="FOX342" s="35"/>
      <c r="FOY342" s="35"/>
      <c r="FOZ342" s="35"/>
      <c r="FPA342" s="35"/>
      <c r="FPB342" s="35"/>
      <c r="FPC342" s="35"/>
      <c r="FPD342" s="35"/>
      <c r="FPE342" s="35"/>
      <c r="FPF342" s="35"/>
      <c r="FPG342" s="35"/>
      <c r="FPH342" s="35"/>
      <c r="FPI342" s="35"/>
      <c r="FPJ342" s="35"/>
      <c r="FPK342" s="35"/>
      <c r="FPL342" s="35"/>
      <c r="FPM342" s="35"/>
      <c r="FPN342" s="35"/>
      <c r="FPO342" s="35"/>
      <c r="FPP342" s="35"/>
      <c r="FPQ342" s="35"/>
      <c r="FPR342" s="35"/>
      <c r="FPS342" s="35"/>
      <c r="FPT342" s="35"/>
      <c r="FPU342" s="35"/>
      <c r="FPV342" s="35"/>
      <c r="FPW342" s="35"/>
      <c r="FPX342" s="35"/>
      <c r="FPY342" s="35"/>
      <c r="FPZ342" s="35"/>
      <c r="FQA342" s="35"/>
      <c r="FQB342" s="35"/>
      <c r="FQC342" s="35"/>
      <c r="FQD342" s="35"/>
      <c r="FQE342" s="35"/>
      <c r="FQF342" s="35"/>
      <c r="FQG342" s="35"/>
      <c r="FQH342" s="35"/>
      <c r="FQI342" s="35"/>
      <c r="FQJ342" s="35"/>
      <c r="FQK342" s="35"/>
      <c r="FQL342" s="35"/>
      <c r="FQM342" s="35"/>
      <c r="FQN342" s="35"/>
      <c r="FQO342" s="35"/>
      <c r="FQP342" s="35"/>
      <c r="FQQ342" s="35"/>
      <c r="FQR342" s="35"/>
      <c r="FQS342" s="35"/>
      <c r="FQT342" s="35"/>
      <c r="FQU342" s="35"/>
      <c r="FQV342" s="35"/>
      <c r="FQW342" s="35"/>
      <c r="FQX342" s="35"/>
      <c r="FQY342" s="35"/>
      <c r="FQZ342" s="35"/>
      <c r="FRA342" s="35"/>
      <c r="FRB342" s="35"/>
      <c r="FRC342" s="35"/>
      <c r="FRD342" s="35"/>
      <c r="FRE342" s="35"/>
      <c r="FRF342" s="35"/>
      <c r="FRG342" s="35"/>
      <c r="FRH342" s="35"/>
      <c r="FRI342" s="35"/>
      <c r="FRJ342" s="35"/>
      <c r="FRK342" s="35"/>
      <c r="FRL342" s="35"/>
      <c r="FRM342" s="35"/>
      <c r="FRN342" s="35"/>
      <c r="FRO342" s="35"/>
      <c r="FRP342" s="35"/>
      <c r="FRQ342" s="35"/>
      <c r="FRR342" s="35"/>
      <c r="FRS342" s="35"/>
      <c r="FRT342" s="35"/>
      <c r="FRU342" s="35"/>
      <c r="FRV342" s="35"/>
      <c r="FRW342" s="35"/>
      <c r="FRX342" s="35"/>
      <c r="FRY342" s="35"/>
      <c r="FRZ342" s="35"/>
      <c r="FSA342" s="35"/>
      <c r="FSB342" s="35"/>
      <c r="FSC342" s="35"/>
      <c r="FSD342" s="35"/>
      <c r="FSE342" s="35"/>
      <c r="FSF342" s="35"/>
      <c r="FSG342" s="35"/>
      <c r="FSH342" s="35"/>
      <c r="FSI342" s="35"/>
      <c r="FSJ342" s="35"/>
      <c r="FSK342" s="35"/>
      <c r="FSL342" s="35"/>
      <c r="FSM342" s="35"/>
      <c r="FSN342" s="35"/>
      <c r="FSO342" s="35"/>
      <c r="FSP342" s="35"/>
      <c r="FSQ342" s="35"/>
      <c r="FSR342" s="35"/>
      <c r="FSS342" s="35"/>
      <c r="FST342" s="35"/>
      <c r="FSU342" s="35"/>
      <c r="FSV342" s="35"/>
      <c r="FSW342" s="35"/>
      <c r="FSX342" s="35"/>
      <c r="FSY342" s="35"/>
      <c r="FSZ342" s="35"/>
      <c r="FTA342" s="35"/>
      <c r="FTB342" s="35"/>
      <c r="FTC342" s="35"/>
      <c r="FTD342" s="35"/>
      <c r="FTE342" s="35"/>
      <c r="FTF342" s="35"/>
      <c r="FTG342" s="35"/>
      <c r="FTH342" s="35"/>
      <c r="FTI342" s="35"/>
      <c r="FTJ342" s="35"/>
      <c r="FTK342" s="35"/>
      <c r="FTL342" s="35"/>
      <c r="FTM342" s="35"/>
      <c r="FTN342" s="35"/>
      <c r="FTO342" s="35"/>
      <c r="FTP342" s="35"/>
      <c r="FTQ342" s="35"/>
      <c r="FTR342" s="35"/>
      <c r="FTS342" s="35"/>
      <c r="FTT342" s="35"/>
      <c r="FTU342" s="35"/>
      <c r="FTV342" s="35"/>
      <c r="FTW342" s="35"/>
      <c r="FTX342" s="35"/>
      <c r="FTY342" s="35"/>
      <c r="FTZ342" s="35"/>
      <c r="FUA342" s="35"/>
      <c r="FUB342" s="35"/>
      <c r="FUC342" s="35"/>
      <c r="FUD342" s="35"/>
      <c r="FUE342" s="35"/>
      <c r="FUF342" s="35"/>
      <c r="FUG342" s="35"/>
      <c r="FUH342" s="35"/>
      <c r="FUI342" s="35"/>
      <c r="FUJ342" s="35"/>
      <c r="FUK342" s="35"/>
      <c r="FUL342" s="35"/>
      <c r="FUM342" s="35"/>
      <c r="FUN342" s="35"/>
      <c r="FUO342" s="35"/>
      <c r="FUP342" s="35"/>
      <c r="FUQ342" s="35"/>
      <c r="FUR342" s="35"/>
      <c r="FUS342" s="35"/>
      <c r="FUT342" s="35"/>
      <c r="FUU342" s="35"/>
      <c r="FUV342" s="35"/>
      <c r="FUW342" s="35"/>
      <c r="FUX342" s="35"/>
      <c r="FUY342" s="35"/>
      <c r="FUZ342" s="35"/>
      <c r="FVA342" s="35"/>
      <c r="FVB342" s="35"/>
      <c r="FVC342" s="35"/>
      <c r="FVD342" s="35"/>
      <c r="FVE342" s="35"/>
      <c r="FVF342" s="35"/>
      <c r="FVG342" s="35"/>
      <c r="FVH342" s="35"/>
      <c r="FVI342" s="35"/>
      <c r="FVJ342" s="35"/>
      <c r="FVK342" s="35"/>
      <c r="FVL342" s="35"/>
      <c r="FVM342" s="35"/>
      <c r="FVN342" s="35"/>
      <c r="FVO342" s="35"/>
      <c r="FVP342" s="35"/>
      <c r="FVQ342" s="35"/>
      <c r="FVR342" s="35"/>
      <c r="FVS342" s="35"/>
      <c r="FVT342" s="35"/>
      <c r="FVU342" s="35"/>
      <c r="FVV342" s="35"/>
      <c r="FVW342" s="35"/>
      <c r="FVX342" s="35"/>
      <c r="FVY342" s="35"/>
      <c r="FVZ342" s="35"/>
      <c r="FWA342" s="35"/>
      <c r="FWB342" s="35"/>
      <c r="FWC342" s="35"/>
      <c r="FWD342" s="35"/>
      <c r="FWE342" s="35"/>
      <c r="FWF342" s="35"/>
      <c r="FWG342" s="35"/>
      <c r="FWH342" s="35"/>
      <c r="FWI342" s="35"/>
      <c r="FWJ342" s="35"/>
      <c r="FWK342" s="35"/>
      <c r="FWL342" s="35"/>
      <c r="FWM342" s="35"/>
      <c r="FWN342" s="35"/>
      <c r="FWO342" s="35"/>
      <c r="FWP342" s="35"/>
      <c r="FWQ342" s="35"/>
      <c r="FWR342" s="35"/>
      <c r="FWS342" s="35"/>
      <c r="FWT342" s="35"/>
      <c r="FWU342" s="35"/>
      <c r="FWV342" s="35"/>
      <c r="FWW342" s="35"/>
      <c r="FWX342" s="35"/>
      <c r="FWY342" s="35"/>
      <c r="FWZ342" s="35"/>
      <c r="FXA342" s="35"/>
      <c r="FXB342" s="35"/>
      <c r="FXC342" s="35"/>
      <c r="FXD342" s="35"/>
      <c r="FXE342" s="35"/>
      <c r="FXF342" s="35"/>
      <c r="FXG342" s="35"/>
      <c r="FXH342" s="35"/>
      <c r="FXI342" s="35"/>
      <c r="FXJ342" s="35"/>
      <c r="FXK342" s="35"/>
      <c r="FXL342" s="35"/>
      <c r="FXM342" s="35"/>
      <c r="FXN342" s="35"/>
      <c r="FXO342" s="35"/>
      <c r="FXP342" s="35"/>
      <c r="FXQ342" s="35"/>
      <c r="FXR342" s="35"/>
      <c r="FXS342" s="35"/>
      <c r="FXT342" s="35"/>
      <c r="FXU342" s="35"/>
      <c r="FXV342" s="35"/>
      <c r="FXW342" s="35"/>
      <c r="FXX342" s="35"/>
      <c r="FXY342" s="35"/>
      <c r="FXZ342" s="35"/>
      <c r="FYA342" s="35"/>
      <c r="FYB342" s="35"/>
      <c r="FYC342" s="35"/>
      <c r="FYD342" s="35"/>
      <c r="FYE342" s="35"/>
      <c r="FYF342" s="35"/>
      <c r="FYG342" s="35"/>
      <c r="FYH342" s="35"/>
      <c r="FYI342" s="35"/>
      <c r="FYJ342" s="35"/>
      <c r="FYK342" s="35"/>
      <c r="FYL342" s="35"/>
      <c r="FYM342" s="35"/>
      <c r="FYN342" s="35"/>
      <c r="FYO342" s="35"/>
      <c r="FYP342" s="35"/>
      <c r="FYQ342" s="35"/>
      <c r="FYR342" s="35"/>
      <c r="FYS342" s="35"/>
      <c r="FYT342" s="35"/>
      <c r="FYU342" s="35"/>
      <c r="FYV342" s="35"/>
      <c r="FYW342" s="35"/>
      <c r="FYX342" s="35"/>
      <c r="FYY342" s="35"/>
      <c r="FYZ342" s="35"/>
      <c r="FZA342" s="35"/>
      <c r="FZB342" s="35"/>
      <c r="FZC342" s="35"/>
      <c r="FZD342" s="35"/>
      <c r="FZE342" s="35"/>
      <c r="FZF342" s="35"/>
      <c r="FZG342" s="35"/>
      <c r="FZH342" s="35"/>
      <c r="FZI342" s="35"/>
      <c r="FZJ342" s="35"/>
      <c r="FZK342" s="35"/>
      <c r="FZL342" s="35"/>
      <c r="FZM342" s="35"/>
      <c r="FZN342" s="35"/>
      <c r="FZO342" s="35"/>
      <c r="FZP342" s="35"/>
      <c r="FZQ342" s="35"/>
      <c r="FZR342" s="35"/>
      <c r="FZS342" s="35"/>
      <c r="FZT342" s="35"/>
      <c r="FZU342" s="35"/>
      <c r="FZV342" s="35"/>
      <c r="FZW342" s="35"/>
      <c r="FZX342" s="35"/>
      <c r="FZY342" s="35"/>
      <c r="FZZ342" s="35"/>
      <c r="GAA342" s="35"/>
      <c r="GAB342" s="35"/>
      <c r="GAC342" s="35"/>
      <c r="GAD342" s="35"/>
      <c r="GAE342" s="35"/>
      <c r="GAF342" s="35"/>
      <c r="GAG342" s="35"/>
      <c r="GAH342" s="35"/>
      <c r="GAI342" s="35"/>
      <c r="GAJ342" s="35"/>
      <c r="GAK342" s="35"/>
      <c r="GAL342" s="35"/>
      <c r="GAM342" s="35"/>
      <c r="GAN342" s="35"/>
      <c r="GAO342" s="35"/>
      <c r="GAP342" s="35"/>
      <c r="GAQ342" s="35"/>
      <c r="GAR342" s="35"/>
      <c r="GAS342" s="35"/>
      <c r="GAT342" s="35"/>
      <c r="GAU342" s="35"/>
      <c r="GAV342" s="35"/>
      <c r="GAW342" s="35"/>
      <c r="GAX342" s="35"/>
      <c r="GAY342" s="35"/>
      <c r="GAZ342" s="35"/>
      <c r="GBA342" s="35"/>
      <c r="GBB342" s="35"/>
      <c r="GBC342" s="35"/>
      <c r="GBD342" s="35"/>
      <c r="GBE342" s="35"/>
      <c r="GBF342" s="35"/>
      <c r="GBG342" s="35"/>
      <c r="GBH342" s="35"/>
      <c r="GBI342" s="35"/>
      <c r="GBJ342" s="35"/>
      <c r="GBK342" s="35"/>
      <c r="GBL342" s="35"/>
      <c r="GBM342" s="35"/>
      <c r="GBN342" s="35"/>
      <c r="GBO342" s="35"/>
      <c r="GBP342" s="35"/>
      <c r="GBQ342" s="35"/>
      <c r="GBR342" s="35"/>
      <c r="GBS342" s="35"/>
      <c r="GBT342" s="35"/>
      <c r="GBU342" s="35"/>
      <c r="GBV342" s="35"/>
      <c r="GBW342" s="35"/>
      <c r="GBX342" s="35"/>
      <c r="GBY342" s="35"/>
      <c r="GBZ342" s="35"/>
      <c r="GCA342" s="35"/>
      <c r="GCB342" s="35"/>
      <c r="GCC342" s="35"/>
      <c r="GCD342" s="35"/>
      <c r="GCE342" s="35"/>
      <c r="GCF342" s="35"/>
      <c r="GCG342" s="35"/>
      <c r="GCH342" s="35"/>
      <c r="GCI342" s="35"/>
      <c r="GCJ342" s="35"/>
      <c r="GCK342" s="35"/>
      <c r="GCL342" s="35"/>
      <c r="GCM342" s="35"/>
      <c r="GCN342" s="35"/>
      <c r="GCO342" s="35"/>
      <c r="GCP342" s="35"/>
      <c r="GCQ342" s="35"/>
      <c r="GCR342" s="35"/>
      <c r="GCS342" s="35"/>
      <c r="GCT342" s="35"/>
      <c r="GCU342" s="35"/>
      <c r="GCV342" s="35"/>
      <c r="GCW342" s="35"/>
      <c r="GCX342" s="35"/>
      <c r="GCY342" s="35"/>
      <c r="GCZ342" s="35"/>
      <c r="GDA342" s="35"/>
      <c r="GDB342" s="35"/>
      <c r="GDC342" s="35"/>
      <c r="GDD342" s="35"/>
      <c r="GDE342" s="35"/>
      <c r="GDF342" s="35"/>
      <c r="GDG342" s="35"/>
      <c r="GDH342" s="35"/>
      <c r="GDI342" s="35"/>
      <c r="GDJ342" s="35"/>
      <c r="GDK342" s="35"/>
      <c r="GDL342" s="35"/>
      <c r="GDM342" s="35"/>
      <c r="GDN342" s="35"/>
      <c r="GDO342" s="35"/>
      <c r="GDP342" s="35"/>
      <c r="GDQ342" s="35"/>
      <c r="GDR342" s="35"/>
      <c r="GDS342" s="35"/>
      <c r="GDT342" s="35"/>
      <c r="GDU342" s="35"/>
      <c r="GDV342" s="35"/>
      <c r="GDW342" s="35"/>
      <c r="GDX342" s="35"/>
      <c r="GDY342" s="35"/>
      <c r="GDZ342" s="35"/>
      <c r="GEA342" s="35"/>
      <c r="GEB342" s="35"/>
      <c r="GEC342" s="35"/>
      <c r="GED342" s="35"/>
      <c r="GEE342" s="35"/>
      <c r="GEF342" s="35"/>
      <c r="GEG342" s="35"/>
      <c r="GEH342" s="35"/>
      <c r="GEI342" s="35"/>
      <c r="GEJ342" s="35"/>
      <c r="GEK342" s="35"/>
      <c r="GEL342" s="35"/>
      <c r="GEM342" s="35"/>
      <c r="GEN342" s="35"/>
      <c r="GEO342" s="35"/>
      <c r="GEP342" s="35"/>
      <c r="GEQ342" s="35"/>
      <c r="GER342" s="35"/>
      <c r="GES342" s="35"/>
      <c r="GET342" s="35"/>
      <c r="GEU342" s="35"/>
      <c r="GEV342" s="35"/>
      <c r="GEW342" s="35"/>
      <c r="GEX342" s="35"/>
      <c r="GEY342" s="35"/>
      <c r="GEZ342" s="35"/>
      <c r="GFA342" s="35"/>
      <c r="GFB342" s="35"/>
      <c r="GFC342" s="35"/>
      <c r="GFD342" s="35"/>
      <c r="GFE342" s="35"/>
      <c r="GFF342" s="35"/>
      <c r="GFG342" s="35"/>
      <c r="GFH342" s="35"/>
      <c r="GFI342" s="35"/>
      <c r="GFJ342" s="35"/>
      <c r="GFK342" s="35"/>
      <c r="GFL342" s="35"/>
      <c r="GFM342" s="35"/>
      <c r="GFN342" s="35"/>
      <c r="GFO342" s="35"/>
      <c r="GFP342" s="35"/>
      <c r="GFQ342" s="35"/>
      <c r="GFR342" s="35"/>
      <c r="GFS342" s="35"/>
      <c r="GFT342" s="35"/>
      <c r="GFU342" s="35"/>
      <c r="GFV342" s="35"/>
      <c r="GFW342" s="35"/>
      <c r="GFX342" s="35"/>
      <c r="GFY342" s="35"/>
      <c r="GFZ342" s="35"/>
      <c r="GGA342" s="35"/>
      <c r="GGB342" s="35"/>
      <c r="GGC342" s="35"/>
      <c r="GGD342" s="35"/>
      <c r="GGE342" s="35"/>
      <c r="GGF342" s="35"/>
      <c r="GGG342" s="35"/>
      <c r="GGH342" s="35"/>
      <c r="GGI342" s="35"/>
      <c r="GGJ342" s="35"/>
      <c r="GGK342" s="35"/>
      <c r="GGL342" s="35"/>
      <c r="GGM342" s="35"/>
      <c r="GGN342" s="35"/>
      <c r="GGO342" s="35"/>
      <c r="GGP342" s="35"/>
      <c r="GGQ342" s="35"/>
      <c r="GGR342" s="35"/>
      <c r="GGS342" s="35"/>
      <c r="GGT342" s="35"/>
      <c r="GGU342" s="35"/>
      <c r="GGV342" s="35"/>
      <c r="GGW342" s="35"/>
      <c r="GGX342" s="35"/>
      <c r="GGY342" s="35"/>
      <c r="GGZ342" s="35"/>
      <c r="GHA342" s="35"/>
      <c r="GHB342" s="35"/>
      <c r="GHC342" s="35"/>
      <c r="GHD342" s="35"/>
      <c r="GHE342" s="35"/>
      <c r="GHF342" s="35"/>
      <c r="GHG342" s="35"/>
      <c r="GHH342" s="35"/>
      <c r="GHI342" s="35"/>
      <c r="GHJ342" s="35"/>
      <c r="GHK342" s="35"/>
      <c r="GHL342" s="35"/>
      <c r="GHM342" s="35"/>
      <c r="GHN342" s="35"/>
      <c r="GHO342" s="35"/>
      <c r="GHP342" s="35"/>
      <c r="GHQ342" s="35"/>
      <c r="GHR342" s="35"/>
      <c r="GHS342" s="35"/>
      <c r="GHT342" s="35"/>
      <c r="GHU342" s="35"/>
      <c r="GHV342" s="35"/>
      <c r="GHW342" s="35"/>
      <c r="GHX342" s="35"/>
      <c r="GHY342" s="35"/>
      <c r="GHZ342" s="35"/>
      <c r="GIA342" s="35"/>
      <c r="GIB342" s="35"/>
      <c r="GIC342" s="35"/>
      <c r="GID342" s="35"/>
      <c r="GIE342" s="35"/>
      <c r="GIF342" s="35"/>
      <c r="GIG342" s="35"/>
      <c r="GIH342" s="35"/>
      <c r="GII342" s="35"/>
      <c r="GIJ342" s="35"/>
      <c r="GIK342" s="35"/>
      <c r="GIL342" s="35"/>
      <c r="GIM342" s="35"/>
      <c r="GIN342" s="35"/>
      <c r="GIO342" s="35"/>
      <c r="GIP342" s="35"/>
      <c r="GIQ342" s="35"/>
      <c r="GIR342" s="35"/>
      <c r="GIS342" s="35"/>
      <c r="GIT342" s="35"/>
      <c r="GIU342" s="35"/>
      <c r="GIV342" s="35"/>
      <c r="GIW342" s="35"/>
      <c r="GIX342" s="35"/>
      <c r="GIY342" s="35"/>
      <c r="GIZ342" s="35"/>
      <c r="GJA342" s="35"/>
      <c r="GJB342" s="35"/>
      <c r="GJC342" s="35"/>
      <c r="GJD342" s="35"/>
      <c r="GJE342" s="35"/>
      <c r="GJF342" s="35"/>
      <c r="GJG342" s="35"/>
      <c r="GJH342" s="35"/>
      <c r="GJI342" s="35"/>
      <c r="GJJ342" s="35"/>
      <c r="GJK342" s="35"/>
      <c r="GJL342" s="35"/>
      <c r="GJM342" s="35"/>
      <c r="GJN342" s="35"/>
      <c r="GJO342" s="35"/>
      <c r="GJP342" s="35"/>
      <c r="GJQ342" s="35"/>
      <c r="GJR342" s="35"/>
      <c r="GJS342" s="35"/>
      <c r="GJT342" s="35"/>
      <c r="GJU342" s="35"/>
      <c r="GJV342" s="35"/>
      <c r="GJW342" s="35"/>
      <c r="GJX342" s="35"/>
      <c r="GJY342" s="35"/>
      <c r="GJZ342" s="35"/>
      <c r="GKA342" s="35"/>
      <c r="GKB342" s="35"/>
      <c r="GKC342" s="35"/>
      <c r="GKD342" s="35"/>
      <c r="GKE342" s="35"/>
      <c r="GKF342" s="35"/>
      <c r="GKG342" s="35"/>
      <c r="GKH342" s="35"/>
      <c r="GKI342" s="35"/>
      <c r="GKJ342" s="35"/>
      <c r="GKK342" s="35"/>
      <c r="GKL342" s="35"/>
      <c r="GKM342" s="35"/>
      <c r="GKN342" s="35"/>
      <c r="GKO342" s="35"/>
      <c r="GKP342" s="35"/>
      <c r="GKQ342" s="35"/>
      <c r="GKR342" s="35"/>
      <c r="GKS342" s="35"/>
      <c r="GKT342" s="35"/>
      <c r="GKU342" s="35"/>
      <c r="GKV342" s="35"/>
      <c r="GKW342" s="35"/>
      <c r="GKX342" s="35"/>
      <c r="GKY342" s="35"/>
      <c r="GKZ342" s="35"/>
      <c r="GLA342" s="35"/>
      <c r="GLB342" s="35"/>
      <c r="GLC342" s="35"/>
      <c r="GLD342" s="35"/>
      <c r="GLE342" s="35"/>
      <c r="GLF342" s="35"/>
      <c r="GLG342" s="35"/>
      <c r="GLH342" s="35"/>
      <c r="GLI342" s="35"/>
      <c r="GLJ342" s="35"/>
      <c r="GLK342" s="35"/>
      <c r="GLL342" s="35"/>
      <c r="GLM342" s="35"/>
      <c r="GLN342" s="35"/>
      <c r="GLO342" s="35"/>
      <c r="GLP342" s="35"/>
      <c r="GLQ342" s="35"/>
      <c r="GLR342" s="35"/>
      <c r="GLS342" s="35"/>
      <c r="GLT342" s="35"/>
      <c r="GLU342" s="35"/>
      <c r="GLV342" s="35"/>
      <c r="GLW342" s="35"/>
      <c r="GLX342" s="35"/>
      <c r="GLY342" s="35"/>
      <c r="GLZ342" s="35"/>
      <c r="GMA342" s="35"/>
      <c r="GMB342" s="35"/>
      <c r="GMC342" s="35"/>
      <c r="GMD342" s="35"/>
      <c r="GME342" s="35"/>
      <c r="GMF342" s="35"/>
      <c r="GMG342" s="35"/>
      <c r="GMH342" s="35"/>
      <c r="GMI342" s="35"/>
      <c r="GMJ342" s="35"/>
      <c r="GMK342" s="35"/>
      <c r="GML342" s="35"/>
      <c r="GMM342" s="35"/>
      <c r="GMN342" s="35"/>
      <c r="GMO342" s="35"/>
      <c r="GMP342" s="35"/>
      <c r="GMQ342" s="35"/>
      <c r="GMR342" s="35"/>
      <c r="GMS342" s="35"/>
      <c r="GMT342" s="35"/>
      <c r="GMU342" s="35"/>
      <c r="GMV342" s="35"/>
      <c r="GMW342" s="35"/>
      <c r="GMX342" s="35"/>
      <c r="GMY342" s="35"/>
      <c r="GMZ342" s="35"/>
      <c r="GNA342" s="35"/>
      <c r="GNB342" s="35"/>
      <c r="GNC342" s="35"/>
      <c r="GND342" s="35"/>
      <c r="GNE342" s="35"/>
      <c r="GNF342" s="35"/>
      <c r="GNG342" s="35"/>
      <c r="GNH342" s="35"/>
      <c r="GNI342" s="35"/>
      <c r="GNJ342" s="35"/>
      <c r="GNK342" s="35"/>
      <c r="GNL342" s="35"/>
      <c r="GNM342" s="35"/>
      <c r="GNN342" s="35"/>
      <c r="GNO342" s="35"/>
      <c r="GNP342" s="35"/>
      <c r="GNQ342" s="35"/>
      <c r="GNR342" s="35"/>
      <c r="GNS342" s="35"/>
      <c r="GNT342" s="35"/>
      <c r="GNU342" s="35"/>
      <c r="GNV342" s="35"/>
      <c r="GNW342" s="35"/>
      <c r="GNX342" s="35"/>
      <c r="GNY342" s="35"/>
      <c r="GNZ342" s="35"/>
      <c r="GOA342" s="35"/>
      <c r="GOB342" s="35"/>
      <c r="GOC342" s="35"/>
      <c r="GOD342" s="35"/>
      <c r="GOE342" s="35"/>
      <c r="GOF342" s="35"/>
      <c r="GOG342" s="35"/>
      <c r="GOH342" s="35"/>
      <c r="GOI342" s="35"/>
      <c r="GOJ342" s="35"/>
      <c r="GOK342" s="35"/>
      <c r="GOL342" s="35"/>
      <c r="GOM342" s="35"/>
      <c r="GON342" s="35"/>
      <c r="GOO342" s="35"/>
      <c r="GOP342" s="35"/>
      <c r="GOQ342" s="35"/>
      <c r="GOR342" s="35"/>
      <c r="GOS342" s="35"/>
      <c r="GOT342" s="35"/>
      <c r="GOU342" s="35"/>
      <c r="GOV342" s="35"/>
      <c r="GOW342" s="35"/>
      <c r="GOX342" s="35"/>
      <c r="GOY342" s="35"/>
      <c r="GOZ342" s="35"/>
      <c r="GPA342" s="35"/>
      <c r="GPB342" s="35"/>
      <c r="GPC342" s="35"/>
      <c r="GPD342" s="35"/>
      <c r="GPE342" s="35"/>
      <c r="GPF342" s="35"/>
      <c r="GPG342" s="35"/>
      <c r="GPH342" s="35"/>
      <c r="GPI342" s="35"/>
      <c r="GPJ342" s="35"/>
      <c r="GPK342" s="35"/>
      <c r="GPL342" s="35"/>
      <c r="GPM342" s="35"/>
      <c r="GPN342" s="35"/>
      <c r="GPO342" s="35"/>
      <c r="GPP342" s="35"/>
      <c r="GPQ342" s="35"/>
      <c r="GPR342" s="35"/>
      <c r="GPS342" s="35"/>
      <c r="GPT342" s="35"/>
      <c r="GPU342" s="35"/>
      <c r="GPV342" s="35"/>
      <c r="GPW342" s="35"/>
      <c r="GPX342" s="35"/>
      <c r="GPY342" s="35"/>
      <c r="GPZ342" s="35"/>
      <c r="GQA342" s="35"/>
      <c r="GQB342" s="35"/>
      <c r="GQC342" s="35"/>
      <c r="GQD342" s="35"/>
      <c r="GQE342" s="35"/>
      <c r="GQF342" s="35"/>
      <c r="GQG342" s="35"/>
      <c r="GQH342" s="35"/>
      <c r="GQI342" s="35"/>
      <c r="GQJ342" s="35"/>
      <c r="GQK342" s="35"/>
      <c r="GQL342" s="35"/>
      <c r="GQM342" s="35"/>
      <c r="GQN342" s="35"/>
      <c r="GQO342" s="35"/>
      <c r="GQP342" s="35"/>
      <c r="GQQ342" s="35"/>
      <c r="GQR342" s="35"/>
      <c r="GQS342" s="35"/>
      <c r="GQT342" s="35"/>
      <c r="GQU342" s="35"/>
      <c r="GQV342" s="35"/>
      <c r="GQW342" s="35"/>
      <c r="GQX342" s="35"/>
      <c r="GQY342" s="35"/>
      <c r="GQZ342" s="35"/>
      <c r="GRA342" s="35"/>
      <c r="GRB342" s="35"/>
      <c r="GRC342" s="35"/>
      <c r="GRD342" s="35"/>
      <c r="GRE342" s="35"/>
      <c r="GRF342" s="35"/>
      <c r="GRG342" s="35"/>
      <c r="GRH342" s="35"/>
      <c r="GRI342" s="35"/>
      <c r="GRJ342" s="35"/>
      <c r="GRK342" s="35"/>
      <c r="GRL342" s="35"/>
      <c r="GRM342" s="35"/>
      <c r="GRN342" s="35"/>
      <c r="GRO342" s="35"/>
      <c r="GRP342" s="35"/>
      <c r="GRQ342" s="35"/>
      <c r="GRR342" s="35"/>
      <c r="GRS342" s="35"/>
      <c r="GRT342" s="35"/>
      <c r="GRU342" s="35"/>
      <c r="GRV342" s="35"/>
      <c r="GRW342" s="35"/>
      <c r="GRX342" s="35"/>
      <c r="GRY342" s="35"/>
      <c r="GRZ342" s="35"/>
      <c r="GSA342" s="35"/>
      <c r="GSB342" s="35"/>
      <c r="GSC342" s="35"/>
      <c r="GSD342" s="35"/>
      <c r="GSE342" s="35"/>
      <c r="GSF342" s="35"/>
      <c r="GSG342" s="35"/>
      <c r="GSH342" s="35"/>
      <c r="GSI342" s="35"/>
      <c r="GSJ342" s="35"/>
      <c r="GSK342" s="35"/>
      <c r="GSL342" s="35"/>
      <c r="GSM342" s="35"/>
      <c r="GSN342" s="35"/>
      <c r="GSO342" s="35"/>
      <c r="GSP342" s="35"/>
      <c r="GSQ342" s="35"/>
      <c r="GSR342" s="35"/>
      <c r="GSS342" s="35"/>
      <c r="GST342" s="35"/>
      <c r="GSU342" s="35"/>
      <c r="GSV342" s="35"/>
      <c r="GSW342" s="35"/>
      <c r="GSX342" s="35"/>
      <c r="GSY342" s="35"/>
      <c r="GSZ342" s="35"/>
      <c r="GTA342" s="35"/>
      <c r="GTB342" s="35"/>
      <c r="GTC342" s="35"/>
      <c r="GTD342" s="35"/>
      <c r="GTE342" s="35"/>
      <c r="GTF342" s="35"/>
      <c r="GTG342" s="35"/>
      <c r="GTH342" s="35"/>
      <c r="GTI342" s="35"/>
      <c r="GTJ342" s="35"/>
      <c r="GTK342" s="35"/>
      <c r="GTL342" s="35"/>
      <c r="GTM342" s="35"/>
      <c r="GTN342" s="35"/>
      <c r="GTO342" s="35"/>
      <c r="GTP342" s="35"/>
      <c r="GTQ342" s="35"/>
      <c r="GTR342" s="35"/>
      <c r="GTS342" s="35"/>
      <c r="GTT342" s="35"/>
      <c r="GTU342" s="35"/>
      <c r="GTV342" s="35"/>
      <c r="GTW342" s="35"/>
      <c r="GTX342" s="35"/>
      <c r="GTY342" s="35"/>
      <c r="GTZ342" s="35"/>
      <c r="GUA342" s="35"/>
      <c r="GUB342" s="35"/>
      <c r="GUC342" s="35"/>
      <c r="GUD342" s="35"/>
      <c r="GUE342" s="35"/>
      <c r="GUF342" s="35"/>
      <c r="GUG342" s="35"/>
      <c r="GUH342" s="35"/>
      <c r="GUI342" s="35"/>
      <c r="GUJ342" s="35"/>
      <c r="GUK342" s="35"/>
      <c r="GUL342" s="35"/>
      <c r="GUM342" s="35"/>
      <c r="GUN342" s="35"/>
      <c r="GUO342" s="35"/>
      <c r="GUP342" s="35"/>
      <c r="GUQ342" s="35"/>
      <c r="GUR342" s="35"/>
      <c r="GUS342" s="35"/>
      <c r="GUT342" s="35"/>
      <c r="GUU342" s="35"/>
      <c r="GUV342" s="35"/>
      <c r="GUW342" s="35"/>
      <c r="GUX342" s="35"/>
      <c r="GUY342" s="35"/>
      <c r="GUZ342" s="35"/>
      <c r="GVA342" s="35"/>
      <c r="GVB342" s="35"/>
      <c r="GVC342" s="35"/>
      <c r="GVD342" s="35"/>
      <c r="GVE342" s="35"/>
      <c r="GVF342" s="35"/>
      <c r="GVG342" s="35"/>
      <c r="GVH342" s="35"/>
      <c r="GVI342" s="35"/>
      <c r="GVJ342" s="35"/>
      <c r="GVK342" s="35"/>
      <c r="GVL342" s="35"/>
      <c r="GVM342" s="35"/>
      <c r="GVN342" s="35"/>
      <c r="GVO342" s="35"/>
      <c r="GVP342" s="35"/>
      <c r="GVQ342" s="35"/>
      <c r="GVR342" s="35"/>
      <c r="GVS342" s="35"/>
      <c r="GVT342" s="35"/>
      <c r="GVU342" s="35"/>
      <c r="GVV342" s="35"/>
      <c r="GVW342" s="35"/>
      <c r="GVX342" s="35"/>
      <c r="GVY342" s="35"/>
      <c r="GVZ342" s="35"/>
      <c r="GWA342" s="35"/>
      <c r="GWB342" s="35"/>
      <c r="GWC342" s="35"/>
      <c r="GWD342" s="35"/>
      <c r="GWE342" s="35"/>
      <c r="GWF342" s="35"/>
      <c r="GWG342" s="35"/>
      <c r="GWH342" s="35"/>
      <c r="GWI342" s="35"/>
      <c r="GWJ342" s="35"/>
      <c r="GWK342" s="35"/>
      <c r="GWL342" s="35"/>
      <c r="GWM342" s="35"/>
      <c r="GWN342" s="35"/>
      <c r="GWO342" s="35"/>
      <c r="GWP342" s="35"/>
      <c r="GWQ342" s="35"/>
      <c r="GWR342" s="35"/>
      <c r="GWS342" s="35"/>
      <c r="GWT342" s="35"/>
      <c r="GWU342" s="35"/>
      <c r="GWV342" s="35"/>
      <c r="GWW342" s="35"/>
      <c r="GWX342" s="35"/>
      <c r="GWY342" s="35"/>
      <c r="GWZ342" s="35"/>
      <c r="GXA342" s="35"/>
      <c r="GXB342" s="35"/>
      <c r="GXC342" s="35"/>
      <c r="GXD342" s="35"/>
      <c r="GXE342" s="35"/>
      <c r="GXF342" s="35"/>
      <c r="GXG342" s="35"/>
      <c r="GXH342" s="35"/>
      <c r="GXI342" s="35"/>
      <c r="GXJ342" s="35"/>
      <c r="GXK342" s="35"/>
      <c r="GXL342" s="35"/>
      <c r="GXM342" s="35"/>
      <c r="GXN342" s="35"/>
      <c r="GXO342" s="35"/>
      <c r="GXP342" s="35"/>
      <c r="GXQ342" s="35"/>
      <c r="GXR342" s="35"/>
      <c r="GXS342" s="35"/>
      <c r="GXT342" s="35"/>
      <c r="GXU342" s="35"/>
      <c r="GXV342" s="35"/>
      <c r="GXW342" s="35"/>
      <c r="GXX342" s="35"/>
      <c r="GXY342" s="35"/>
      <c r="GXZ342" s="35"/>
      <c r="GYA342" s="35"/>
      <c r="GYB342" s="35"/>
      <c r="GYC342" s="35"/>
      <c r="GYD342" s="35"/>
      <c r="GYE342" s="35"/>
      <c r="GYF342" s="35"/>
      <c r="GYG342" s="35"/>
      <c r="GYH342" s="35"/>
      <c r="GYI342" s="35"/>
      <c r="GYJ342" s="35"/>
      <c r="GYK342" s="35"/>
      <c r="GYL342" s="35"/>
      <c r="GYM342" s="35"/>
      <c r="GYN342" s="35"/>
      <c r="GYO342" s="35"/>
      <c r="GYP342" s="35"/>
      <c r="GYQ342" s="35"/>
      <c r="GYR342" s="35"/>
      <c r="GYS342" s="35"/>
      <c r="GYT342" s="35"/>
      <c r="GYU342" s="35"/>
      <c r="GYV342" s="35"/>
      <c r="GYW342" s="35"/>
      <c r="GYX342" s="35"/>
      <c r="GYY342" s="35"/>
      <c r="GYZ342" s="35"/>
      <c r="GZA342" s="35"/>
      <c r="GZB342" s="35"/>
      <c r="GZC342" s="35"/>
      <c r="GZD342" s="35"/>
      <c r="GZE342" s="35"/>
      <c r="GZF342" s="35"/>
      <c r="GZG342" s="35"/>
      <c r="GZH342" s="35"/>
      <c r="GZI342" s="35"/>
      <c r="GZJ342" s="35"/>
      <c r="GZK342" s="35"/>
      <c r="GZL342" s="35"/>
      <c r="GZM342" s="35"/>
      <c r="GZN342" s="35"/>
      <c r="GZO342" s="35"/>
      <c r="GZP342" s="35"/>
      <c r="GZQ342" s="35"/>
      <c r="GZR342" s="35"/>
      <c r="GZS342" s="35"/>
      <c r="GZT342" s="35"/>
      <c r="GZU342" s="35"/>
      <c r="GZV342" s="35"/>
      <c r="GZW342" s="35"/>
      <c r="GZX342" s="35"/>
      <c r="GZY342" s="35"/>
      <c r="GZZ342" s="35"/>
      <c r="HAA342" s="35"/>
      <c r="HAB342" s="35"/>
      <c r="HAC342" s="35"/>
      <c r="HAD342" s="35"/>
      <c r="HAE342" s="35"/>
      <c r="HAF342" s="35"/>
      <c r="HAG342" s="35"/>
      <c r="HAH342" s="35"/>
      <c r="HAI342" s="35"/>
      <c r="HAJ342" s="35"/>
      <c r="HAK342" s="35"/>
      <c r="HAL342" s="35"/>
      <c r="HAM342" s="35"/>
      <c r="HAN342" s="35"/>
      <c r="HAO342" s="35"/>
      <c r="HAP342" s="35"/>
      <c r="HAQ342" s="35"/>
      <c r="HAR342" s="35"/>
      <c r="HAS342" s="35"/>
      <c r="HAT342" s="35"/>
      <c r="HAU342" s="35"/>
      <c r="HAV342" s="35"/>
      <c r="HAW342" s="35"/>
      <c r="HAX342" s="35"/>
      <c r="HAY342" s="35"/>
      <c r="HAZ342" s="35"/>
      <c r="HBA342" s="35"/>
      <c r="HBB342" s="35"/>
      <c r="HBC342" s="35"/>
      <c r="HBD342" s="35"/>
      <c r="HBE342" s="35"/>
      <c r="HBF342" s="35"/>
      <c r="HBG342" s="35"/>
      <c r="HBH342" s="35"/>
      <c r="HBI342" s="35"/>
      <c r="HBJ342" s="35"/>
      <c r="HBK342" s="35"/>
      <c r="HBL342" s="35"/>
      <c r="HBM342" s="35"/>
      <c r="HBN342" s="35"/>
      <c r="HBO342" s="35"/>
      <c r="HBP342" s="35"/>
      <c r="HBQ342" s="35"/>
      <c r="HBR342" s="35"/>
      <c r="HBS342" s="35"/>
      <c r="HBT342" s="35"/>
      <c r="HBU342" s="35"/>
      <c r="HBV342" s="35"/>
      <c r="HBW342" s="35"/>
      <c r="HBX342" s="35"/>
      <c r="HBY342" s="35"/>
      <c r="HBZ342" s="35"/>
      <c r="HCA342" s="35"/>
      <c r="HCB342" s="35"/>
      <c r="HCC342" s="35"/>
      <c r="HCD342" s="35"/>
      <c r="HCE342" s="35"/>
      <c r="HCF342" s="35"/>
      <c r="HCG342" s="35"/>
      <c r="HCH342" s="35"/>
      <c r="HCI342" s="35"/>
      <c r="HCJ342" s="35"/>
      <c r="HCK342" s="35"/>
      <c r="HCL342" s="35"/>
      <c r="HCM342" s="35"/>
      <c r="HCN342" s="35"/>
      <c r="HCO342" s="35"/>
      <c r="HCP342" s="35"/>
      <c r="HCQ342" s="35"/>
      <c r="HCR342" s="35"/>
      <c r="HCS342" s="35"/>
      <c r="HCT342" s="35"/>
      <c r="HCU342" s="35"/>
      <c r="HCV342" s="35"/>
      <c r="HCW342" s="35"/>
      <c r="HCX342" s="35"/>
      <c r="HCY342" s="35"/>
      <c r="HCZ342" s="35"/>
      <c r="HDA342" s="35"/>
      <c r="HDB342" s="35"/>
      <c r="HDC342" s="35"/>
      <c r="HDD342" s="35"/>
      <c r="HDE342" s="35"/>
      <c r="HDF342" s="35"/>
      <c r="HDG342" s="35"/>
      <c r="HDH342" s="35"/>
      <c r="HDI342" s="35"/>
      <c r="HDJ342" s="35"/>
      <c r="HDK342" s="35"/>
      <c r="HDL342" s="35"/>
      <c r="HDM342" s="35"/>
      <c r="HDN342" s="35"/>
      <c r="HDO342" s="35"/>
      <c r="HDP342" s="35"/>
      <c r="HDQ342" s="35"/>
      <c r="HDR342" s="35"/>
      <c r="HDS342" s="35"/>
      <c r="HDT342" s="35"/>
      <c r="HDU342" s="35"/>
      <c r="HDV342" s="35"/>
      <c r="HDW342" s="35"/>
      <c r="HDX342" s="35"/>
      <c r="HDY342" s="35"/>
      <c r="HDZ342" s="35"/>
      <c r="HEA342" s="35"/>
      <c r="HEB342" s="35"/>
      <c r="HEC342" s="35"/>
      <c r="HED342" s="35"/>
      <c r="HEE342" s="35"/>
      <c r="HEF342" s="35"/>
      <c r="HEG342" s="35"/>
      <c r="HEH342" s="35"/>
      <c r="HEI342" s="35"/>
      <c r="HEJ342" s="35"/>
      <c r="HEK342" s="35"/>
      <c r="HEL342" s="35"/>
      <c r="HEM342" s="35"/>
      <c r="HEN342" s="35"/>
      <c r="HEO342" s="35"/>
      <c r="HEP342" s="35"/>
      <c r="HEQ342" s="35"/>
      <c r="HER342" s="35"/>
      <c r="HES342" s="35"/>
      <c r="HET342" s="35"/>
      <c r="HEU342" s="35"/>
      <c r="HEV342" s="35"/>
      <c r="HEW342" s="35"/>
      <c r="HEX342" s="35"/>
      <c r="HEY342" s="35"/>
      <c r="HEZ342" s="35"/>
      <c r="HFA342" s="35"/>
      <c r="HFB342" s="35"/>
      <c r="HFC342" s="35"/>
      <c r="HFD342" s="35"/>
      <c r="HFE342" s="35"/>
      <c r="HFF342" s="35"/>
      <c r="HFG342" s="35"/>
      <c r="HFH342" s="35"/>
      <c r="HFI342" s="35"/>
      <c r="HFJ342" s="35"/>
      <c r="HFK342" s="35"/>
      <c r="HFL342" s="35"/>
      <c r="HFM342" s="35"/>
      <c r="HFN342" s="35"/>
      <c r="HFO342" s="35"/>
      <c r="HFP342" s="35"/>
      <c r="HFQ342" s="35"/>
      <c r="HFR342" s="35"/>
      <c r="HFS342" s="35"/>
      <c r="HFT342" s="35"/>
      <c r="HFU342" s="35"/>
      <c r="HFV342" s="35"/>
      <c r="HFW342" s="35"/>
      <c r="HFX342" s="35"/>
      <c r="HFY342" s="35"/>
      <c r="HFZ342" s="35"/>
      <c r="HGA342" s="35"/>
      <c r="HGB342" s="35"/>
      <c r="HGC342" s="35"/>
      <c r="HGD342" s="35"/>
      <c r="HGE342" s="35"/>
      <c r="HGF342" s="35"/>
      <c r="HGG342" s="35"/>
      <c r="HGH342" s="35"/>
      <c r="HGI342" s="35"/>
      <c r="HGJ342" s="35"/>
      <c r="HGK342" s="35"/>
      <c r="HGL342" s="35"/>
      <c r="HGM342" s="35"/>
      <c r="HGN342" s="35"/>
      <c r="HGO342" s="35"/>
      <c r="HGP342" s="35"/>
      <c r="HGQ342" s="35"/>
      <c r="HGR342" s="35"/>
      <c r="HGS342" s="35"/>
      <c r="HGT342" s="35"/>
      <c r="HGU342" s="35"/>
      <c r="HGV342" s="35"/>
      <c r="HGW342" s="35"/>
      <c r="HGX342" s="35"/>
      <c r="HGY342" s="35"/>
      <c r="HGZ342" s="35"/>
      <c r="HHA342" s="35"/>
      <c r="HHB342" s="35"/>
      <c r="HHC342" s="35"/>
      <c r="HHD342" s="35"/>
      <c r="HHE342" s="35"/>
      <c r="HHF342" s="35"/>
      <c r="HHG342" s="35"/>
      <c r="HHH342" s="35"/>
      <c r="HHI342" s="35"/>
      <c r="HHJ342" s="35"/>
      <c r="HHK342" s="35"/>
      <c r="HHL342" s="35"/>
      <c r="HHM342" s="35"/>
      <c r="HHN342" s="35"/>
      <c r="HHO342" s="35"/>
      <c r="HHP342" s="35"/>
      <c r="HHQ342" s="35"/>
      <c r="HHR342" s="35"/>
      <c r="HHS342" s="35"/>
      <c r="HHT342" s="35"/>
      <c r="HHU342" s="35"/>
      <c r="HHV342" s="35"/>
      <c r="HHW342" s="35"/>
      <c r="HHX342" s="35"/>
      <c r="HHY342" s="35"/>
      <c r="HHZ342" s="35"/>
      <c r="HIA342" s="35"/>
      <c r="HIB342" s="35"/>
      <c r="HIC342" s="35"/>
      <c r="HID342" s="35"/>
      <c r="HIE342" s="35"/>
      <c r="HIF342" s="35"/>
      <c r="HIG342" s="35"/>
      <c r="HIH342" s="35"/>
      <c r="HII342" s="35"/>
      <c r="HIJ342" s="35"/>
      <c r="HIK342" s="35"/>
      <c r="HIL342" s="35"/>
      <c r="HIM342" s="35"/>
      <c r="HIN342" s="35"/>
      <c r="HIO342" s="35"/>
      <c r="HIP342" s="35"/>
      <c r="HIQ342" s="35"/>
      <c r="HIR342" s="35"/>
      <c r="HIS342" s="35"/>
      <c r="HIT342" s="35"/>
      <c r="HIU342" s="35"/>
      <c r="HIV342" s="35"/>
      <c r="HIW342" s="35"/>
      <c r="HIX342" s="35"/>
      <c r="HIY342" s="35"/>
      <c r="HIZ342" s="35"/>
      <c r="HJA342" s="35"/>
      <c r="HJB342" s="35"/>
      <c r="HJC342" s="35"/>
      <c r="HJD342" s="35"/>
      <c r="HJE342" s="35"/>
      <c r="HJF342" s="35"/>
      <c r="HJG342" s="35"/>
      <c r="HJH342" s="35"/>
      <c r="HJI342" s="35"/>
      <c r="HJJ342" s="35"/>
      <c r="HJK342" s="35"/>
      <c r="HJL342" s="35"/>
      <c r="HJM342" s="35"/>
      <c r="HJN342" s="35"/>
      <c r="HJO342" s="35"/>
      <c r="HJP342" s="35"/>
      <c r="HJQ342" s="35"/>
      <c r="HJR342" s="35"/>
      <c r="HJS342" s="35"/>
      <c r="HJT342" s="35"/>
      <c r="HJU342" s="35"/>
      <c r="HJV342" s="35"/>
      <c r="HJW342" s="35"/>
      <c r="HJX342" s="35"/>
      <c r="HJY342" s="35"/>
      <c r="HJZ342" s="35"/>
      <c r="HKA342" s="35"/>
      <c r="HKB342" s="35"/>
      <c r="HKC342" s="35"/>
      <c r="HKD342" s="35"/>
      <c r="HKE342" s="35"/>
      <c r="HKF342" s="35"/>
      <c r="HKG342" s="35"/>
      <c r="HKH342" s="35"/>
      <c r="HKI342" s="35"/>
      <c r="HKJ342" s="35"/>
      <c r="HKK342" s="35"/>
      <c r="HKL342" s="35"/>
      <c r="HKM342" s="35"/>
      <c r="HKN342" s="35"/>
      <c r="HKO342" s="35"/>
      <c r="HKP342" s="35"/>
      <c r="HKQ342" s="35"/>
      <c r="HKR342" s="35"/>
      <c r="HKS342" s="35"/>
      <c r="HKT342" s="35"/>
      <c r="HKU342" s="35"/>
      <c r="HKV342" s="35"/>
      <c r="HKW342" s="35"/>
      <c r="HKX342" s="35"/>
      <c r="HKY342" s="35"/>
      <c r="HKZ342" s="35"/>
      <c r="HLA342" s="35"/>
      <c r="HLB342" s="35"/>
      <c r="HLC342" s="35"/>
      <c r="HLD342" s="35"/>
      <c r="HLE342" s="35"/>
      <c r="HLF342" s="35"/>
      <c r="HLG342" s="35"/>
      <c r="HLH342" s="35"/>
      <c r="HLI342" s="35"/>
      <c r="HLJ342" s="35"/>
      <c r="HLK342" s="35"/>
      <c r="HLL342" s="35"/>
      <c r="HLM342" s="35"/>
      <c r="HLN342" s="35"/>
      <c r="HLO342" s="35"/>
      <c r="HLP342" s="35"/>
      <c r="HLQ342" s="35"/>
      <c r="HLR342" s="35"/>
      <c r="HLS342" s="35"/>
      <c r="HLT342" s="35"/>
      <c r="HLU342" s="35"/>
      <c r="HLV342" s="35"/>
      <c r="HLW342" s="35"/>
      <c r="HLX342" s="35"/>
      <c r="HLY342" s="35"/>
      <c r="HLZ342" s="35"/>
      <c r="HMA342" s="35"/>
      <c r="HMB342" s="35"/>
      <c r="HMC342" s="35"/>
      <c r="HMD342" s="35"/>
      <c r="HME342" s="35"/>
      <c r="HMF342" s="35"/>
      <c r="HMG342" s="35"/>
      <c r="HMH342" s="35"/>
      <c r="HMI342" s="35"/>
      <c r="HMJ342" s="35"/>
      <c r="HMK342" s="35"/>
      <c r="HML342" s="35"/>
      <c r="HMM342" s="35"/>
      <c r="HMN342" s="35"/>
      <c r="HMO342" s="35"/>
      <c r="HMP342" s="35"/>
      <c r="HMQ342" s="35"/>
      <c r="HMR342" s="35"/>
      <c r="HMS342" s="35"/>
      <c r="HMT342" s="35"/>
      <c r="HMU342" s="35"/>
      <c r="HMV342" s="35"/>
      <c r="HMW342" s="35"/>
      <c r="HMX342" s="35"/>
      <c r="HMY342" s="35"/>
      <c r="HMZ342" s="35"/>
      <c r="HNA342" s="35"/>
      <c r="HNB342" s="35"/>
      <c r="HNC342" s="35"/>
      <c r="HND342" s="35"/>
      <c r="HNE342" s="35"/>
      <c r="HNF342" s="35"/>
      <c r="HNG342" s="35"/>
      <c r="HNH342" s="35"/>
      <c r="HNI342" s="35"/>
      <c r="HNJ342" s="35"/>
      <c r="HNK342" s="35"/>
      <c r="HNL342" s="35"/>
      <c r="HNM342" s="35"/>
      <c r="HNN342" s="35"/>
      <c r="HNO342" s="35"/>
      <c r="HNP342" s="35"/>
      <c r="HNQ342" s="35"/>
      <c r="HNR342" s="35"/>
      <c r="HNS342" s="35"/>
      <c r="HNT342" s="35"/>
      <c r="HNU342" s="35"/>
      <c r="HNV342" s="35"/>
      <c r="HNW342" s="35"/>
      <c r="HNX342" s="35"/>
      <c r="HNY342" s="35"/>
      <c r="HNZ342" s="35"/>
      <c r="HOA342" s="35"/>
      <c r="HOB342" s="35"/>
      <c r="HOC342" s="35"/>
      <c r="HOD342" s="35"/>
      <c r="HOE342" s="35"/>
      <c r="HOF342" s="35"/>
      <c r="HOG342" s="35"/>
      <c r="HOH342" s="35"/>
      <c r="HOI342" s="35"/>
      <c r="HOJ342" s="35"/>
      <c r="HOK342" s="35"/>
      <c r="HOL342" s="35"/>
      <c r="HOM342" s="35"/>
      <c r="HON342" s="35"/>
      <c r="HOO342" s="35"/>
      <c r="HOP342" s="35"/>
      <c r="HOQ342" s="35"/>
      <c r="HOR342" s="35"/>
      <c r="HOS342" s="35"/>
      <c r="HOT342" s="35"/>
      <c r="HOU342" s="35"/>
      <c r="HOV342" s="35"/>
      <c r="HOW342" s="35"/>
      <c r="HOX342" s="35"/>
      <c r="HOY342" s="35"/>
      <c r="HOZ342" s="35"/>
      <c r="HPA342" s="35"/>
      <c r="HPB342" s="35"/>
      <c r="HPC342" s="35"/>
      <c r="HPD342" s="35"/>
      <c r="HPE342" s="35"/>
      <c r="HPF342" s="35"/>
      <c r="HPG342" s="35"/>
      <c r="HPH342" s="35"/>
      <c r="HPI342" s="35"/>
      <c r="HPJ342" s="35"/>
      <c r="HPK342" s="35"/>
      <c r="HPL342" s="35"/>
      <c r="HPM342" s="35"/>
      <c r="HPN342" s="35"/>
      <c r="HPO342" s="35"/>
      <c r="HPP342" s="35"/>
      <c r="HPQ342" s="35"/>
      <c r="HPR342" s="35"/>
      <c r="HPS342" s="35"/>
      <c r="HPT342" s="35"/>
      <c r="HPU342" s="35"/>
      <c r="HPV342" s="35"/>
      <c r="HPW342" s="35"/>
      <c r="HPX342" s="35"/>
      <c r="HPY342" s="35"/>
      <c r="HPZ342" s="35"/>
      <c r="HQA342" s="35"/>
      <c r="HQB342" s="35"/>
      <c r="HQC342" s="35"/>
      <c r="HQD342" s="35"/>
      <c r="HQE342" s="35"/>
      <c r="HQF342" s="35"/>
      <c r="HQG342" s="35"/>
      <c r="HQH342" s="35"/>
      <c r="HQI342" s="35"/>
      <c r="HQJ342" s="35"/>
      <c r="HQK342" s="35"/>
      <c r="HQL342" s="35"/>
      <c r="HQM342" s="35"/>
      <c r="HQN342" s="35"/>
      <c r="HQO342" s="35"/>
      <c r="HQP342" s="35"/>
      <c r="HQQ342" s="35"/>
      <c r="HQR342" s="35"/>
      <c r="HQS342" s="35"/>
      <c r="HQT342" s="35"/>
      <c r="HQU342" s="35"/>
      <c r="HQV342" s="35"/>
      <c r="HQW342" s="35"/>
      <c r="HQX342" s="35"/>
      <c r="HQY342" s="35"/>
      <c r="HQZ342" s="35"/>
      <c r="HRA342" s="35"/>
      <c r="HRB342" s="35"/>
      <c r="HRC342" s="35"/>
      <c r="HRD342" s="35"/>
      <c r="HRE342" s="35"/>
      <c r="HRF342" s="35"/>
      <c r="HRG342" s="35"/>
      <c r="HRH342" s="35"/>
      <c r="HRI342" s="35"/>
      <c r="HRJ342" s="35"/>
      <c r="HRK342" s="35"/>
      <c r="HRL342" s="35"/>
      <c r="HRM342" s="35"/>
      <c r="HRN342" s="35"/>
      <c r="HRO342" s="35"/>
      <c r="HRP342" s="35"/>
      <c r="HRQ342" s="35"/>
      <c r="HRR342" s="35"/>
      <c r="HRS342" s="35"/>
      <c r="HRT342" s="35"/>
      <c r="HRU342" s="35"/>
      <c r="HRV342" s="35"/>
      <c r="HRW342" s="35"/>
      <c r="HRX342" s="35"/>
      <c r="HRY342" s="35"/>
      <c r="HRZ342" s="35"/>
      <c r="HSA342" s="35"/>
      <c r="HSB342" s="35"/>
      <c r="HSC342" s="35"/>
      <c r="HSD342" s="35"/>
      <c r="HSE342" s="35"/>
      <c r="HSF342" s="35"/>
      <c r="HSG342" s="35"/>
      <c r="HSH342" s="35"/>
      <c r="HSI342" s="35"/>
      <c r="HSJ342" s="35"/>
      <c r="HSK342" s="35"/>
      <c r="HSL342" s="35"/>
      <c r="HSM342" s="35"/>
      <c r="HSN342" s="35"/>
      <c r="HSO342" s="35"/>
      <c r="HSP342" s="35"/>
      <c r="HSQ342" s="35"/>
      <c r="HSR342" s="35"/>
      <c r="HSS342" s="35"/>
      <c r="HST342" s="35"/>
      <c r="HSU342" s="35"/>
      <c r="HSV342" s="35"/>
      <c r="HSW342" s="35"/>
      <c r="HSX342" s="35"/>
      <c r="HSY342" s="35"/>
      <c r="HSZ342" s="35"/>
      <c r="HTA342" s="35"/>
      <c r="HTB342" s="35"/>
      <c r="HTC342" s="35"/>
      <c r="HTD342" s="35"/>
      <c r="HTE342" s="35"/>
      <c r="HTF342" s="35"/>
      <c r="HTG342" s="35"/>
      <c r="HTH342" s="35"/>
      <c r="HTI342" s="35"/>
      <c r="HTJ342" s="35"/>
      <c r="HTK342" s="35"/>
      <c r="HTL342" s="35"/>
      <c r="HTM342" s="35"/>
      <c r="HTN342" s="35"/>
      <c r="HTO342" s="35"/>
      <c r="HTP342" s="35"/>
      <c r="HTQ342" s="35"/>
      <c r="HTR342" s="35"/>
      <c r="HTS342" s="35"/>
      <c r="HTT342" s="35"/>
      <c r="HTU342" s="35"/>
      <c r="HTV342" s="35"/>
      <c r="HTW342" s="35"/>
      <c r="HTX342" s="35"/>
      <c r="HTY342" s="35"/>
      <c r="HTZ342" s="35"/>
      <c r="HUA342" s="35"/>
      <c r="HUB342" s="35"/>
      <c r="HUC342" s="35"/>
      <c r="HUD342" s="35"/>
      <c r="HUE342" s="35"/>
      <c r="HUF342" s="35"/>
      <c r="HUG342" s="35"/>
      <c r="HUH342" s="35"/>
      <c r="HUI342" s="35"/>
      <c r="HUJ342" s="35"/>
      <c r="HUK342" s="35"/>
      <c r="HUL342" s="35"/>
      <c r="HUM342" s="35"/>
      <c r="HUN342" s="35"/>
      <c r="HUO342" s="35"/>
      <c r="HUP342" s="35"/>
      <c r="HUQ342" s="35"/>
      <c r="HUR342" s="35"/>
      <c r="HUS342" s="35"/>
      <c r="HUT342" s="35"/>
      <c r="HUU342" s="35"/>
      <c r="HUV342" s="35"/>
      <c r="HUW342" s="35"/>
      <c r="HUX342" s="35"/>
      <c r="HUY342" s="35"/>
      <c r="HUZ342" s="35"/>
      <c r="HVA342" s="35"/>
      <c r="HVB342" s="35"/>
      <c r="HVC342" s="35"/>
      <c r="HVD342" s="35"/>
      <c r="HVE342" s="35"/>
      <c r="HVF342" s="35"/>
      <c r="HVG342" s="35"/>
      <c r="HVH342" s="35"/>
      <c r="HVI342" s="35"/>
      <c r="HVJ342" s="35"/>
      <c r="HVK342" s="35"/>
      <c r="HVL342" s="35"/>
      <c r="HVM342" s="35"/>
      <c r="HVN342" s="35"/>
      <c r="HVO342" s="35"/>
      <c r="HVP342" s="35"/>
      <c r="HVQ342" s="35"/>
      <c r="HVR342" s="35"/>
      <c r="HVS342" s="35"/>
      <c r="HVT342" s="35"/>
      <c r="HVU342" s="35"/>
      <c r="HVV342" s="35"/>
      <c r="HVW342" s="35"/>
      <c r="HVX342" s="35"/>
      <c r="HVY342" s="35"/>
      <c r="HVZ342" s="35"/>
      <c r="HWA342" s="35"/>
      <c r="HWB342" s="35"/>
      <c r="HWC342" s="35"/>
      <c r="HWD342" s="35"/>
      <c r="HWE342" s="35"/>
      <c r="HWF342" s="35"/>
      <c r="HWG342" s="35"/>
      <c r="HWH342" s="35"/>
      <c r="HWI342" s="35"/>
      <c r="HWJ342" s="35"/>
      <c r="HWK342" s="35"/>
      <c r="HWL342" s="35"/>
      <c r="HWM342" s="35"/>
      <c r="HWN342" s="35"/>
      <c r="HWO342" s="35"/>
      <c r="HWP342" s="35"/>
      <c r="HWQ342" s="35"/>
      <c r="HWR342" s="35"/>
      <c r="HWS342" s="35"/>
      <c r="HWT342" s="35"/>
      <c r="HWU342" s="35"/>
      <c r="HWV342" s="35"/>
      <c r="HWW342" s="35"/>
      <c r="HWX342" s="35"/>
      <c r="HWY342" s="35"/>
      <c r="HWZ342" s="35"/>
      <c r="HXA342" s="35"/>
      <c r="HXB342" s="35"/>
      <c r="HXC342" s="35"/>
      <c r="HXD342" s="35"/>
      <c r="HXE342" s="35"/>
      <c r="HXF342" s="35"/>
      <c r="HXG342" s="35"/>
      <c r="HXH342" s="35"/>
      <c r="HXI342" s="35"/>
      <c r="HXJ342" s="35"/>
      <c r="HXK342" s="35"/>
      <c r="HXL342" s="35"/>
      <c r="HXM342" s="35"/>
      <c r="HXN342" s="35"/>
      <c r="HXO342" s="35"/>
      <c r="HXP342" s="35"/>
      <c r="HXQ342" s="35"/>
      <c r="HXR342" s="35"/>
      <c r="HXS342" s="35"/>
      <c r="HXT342" s="35"/>
      <c r="HXU342" s="35"/>
      <c r="HXV342" s="35"/>
      <c r="HXW342" s="35"/>
      <c r="HXX342" s="35"/>
      <c r="HXY342" s="35"/>
      <c r="HXZ342" s="35"/>
      <c r="HYA342" s="35"/>
      <c r="HYB342" s="35"/>
      <c r="HYC342" s="35"/>
      <c r="HYD342" s="35"/>
      <c r="HYE342" s="35"/>
      <c r="HYF342" s="35"/>
      <c r="HYG342" s="35"/>
      <c r="HYH342" s="35"/>
      <c r="HYI342" s="35"/>
      <c r="HYJ342" s="35"/>
      <c r="HYK342" s="35"/>
      <c r="HYL342" s="35"/>
      <c r="HYM342" s="35"/>
      <c r="HYN342" s="35"/>
      <c r="HYO342" s="35"/>
      <c r="HYP342" s="35"/>
      <c r="HYQ342" s="35"/>
      <c r="HYR342" s="35"/>
      <c r="HYS342" s="35"/>
      <c r="HYT342" s="35"/>
      <c r="HYU342" s="35"/>
      <c r="HYV342" s="35"/>
      <c r="HYW342" s="35"/>
      <c r="HYX342" s="35"/>
      <c r="HYY342" s="35"/>
      <c r="HYZ342" s="35"/>
      <c r="HZA342" s="35"/>
      <c r="HZB342" s="35"/>
      <c r="HZC342" s="35"/>
      <c r="HZD342" s="35"/>
      <c r="HZE342" s="35"/>
      <c r="HZF342" s="35"/>
      <c r="HZG342" s="35"/>
      <c r="HZH342" s="35"/>
      <c r="HZI342" s="35"/>
      <c r="HZJ342" s="35"/>
      <c r="HZK342" s="35"/>
      <c r="HZL342" s="35"/>
      <c r="HZM342" s="35"/>
      <c r="HZN342" s="35"/>
      <c r="HZO342" s="35"/>
      <c r="HZP342" s="35"/>
      <c r="HZQ342" s="35"/>
      <c r="HZR342" s="35"/>
      <c r="HZS342" s="35"/>
      <c r="HZT342" s="35"/>
      <c r="HZU342" s="35"/>
      <c r="HZV342" s="35"/>
      <c r="HZW342" s="35"/>
      <c r="HZX342" s="35"/>
      <c r="HZY342" s="35"/>
      <c r="HZZ342" s="35"/>
      <c r="IAA342" s="35"/>
      <c r="IAB342" s="35"/>
      <c r="IAC342" s="35"/>
      <c r="IAD342" s="35"/>
      <c r="IAE342" s="35"/>
      <c r="IAF342" s="35"/>
      <c r="IAG342" s="35"/>
      <c r="IAH342" s="35"/>
      <c r="IAI342" s="35"/>
      <c r="IAJ342" s="35"/>
      <c r="IAK342" s="35"/>
      <c r="IAL342" s="35"/>
      <c r="IAM342" s="35"/>
      <c r="IAN342" s="35"/>
      <c r="IAO342" s="35"/>
      <c r="IAP342" s="35"/>
      <c r="IAQ342" s="35"/>
      <c r="IAR342" s="35"/>
      <c r="IAS342" s="35"/>
      <c r="IAT342" s="35"/>
      <c r="IAU342" s="35"/>
      <c r="IAV342" s="35"/>
      <c r="IAW342" s="35"/>
      <c r="IAX342" s="35"/>
      <c r="IAY342" s="35"/>
      <c r="IAZ342" s="35"/>
      <c r="IBA342" s="35"/>
      <c r="IBB342" s="35"/>
      <c r="IBC342" s="35"/>
      <c r="IBD342" s="35"/>
      <c r="IBE342" s="35"/>
      <c r="IBF342" s="35"/>
      <c r="IBG342" s="35"/>
      <c r="IBH342" s="35"/>
      <c r="IBI342" s="35"/>
      <c r="IBJ342" s="35"/>
      <c r="IBK342" s="35"/>
      <c r="IBL342" s="35"/>
      <c r="IBM342" s="35"/>
      <c r="IBN342" s="35"/>
      <c r="IBO342" s="35"/>
      <c r="IBP342" s="35"/>
      <c r="IBQ342" s="35"/>
      <c r="IBR342" s="35"/>
      <c r="IBS342" s="35"/>
      <c r="IBT342" s="35"/>
      <c r="IBU342" s="35"/>
      <c r="IBV342" s="35"/>
      <c r="IBW342" s="35"/>
      <c r="IBX342" s="35"/>
      <c r="IBY342" s="35"/>
      <c r="IBZ342" s="35"/>
      <c r="ICA342" s="35"/>
      <c r="ICB342" s="35"/>
      <c r="ICC342" s="35"/>
      <c r="ICD342" s="35"/>
      <c r="ICE342" s="35"/>
      <c r="ICF342" s="35"/>
      <c r="ICG342" s="35"/>
      <c r="ICH342" s="35"/>
      <c r="ICI342" s="35"/>
      <c r="ICJ342" s="35"/>
      <c r="ICK342" s="35"/>
      <c r="ICL342" s="35"/>
      <c r="ICM342" s="35"/>
      <c r="ICN342" s="35"/>
      <c r="ICO342" s="35"/>
      <c r="ICP342" s="35"/>
      <c r="ICQ342" s="35"/>
      <c r="ICR342" s="35"/>
      <c r="ICS342" s="35"/>
      <c r="ICT342" s="35"/>
      <c r="ICU342" s="35"/>
      <c r="ICV342" s="35"/>
      <c r="ICW342" s="35"/>
      <c r="ICX342" s="35"/>
      <c r="ICY342" s="35"/>
      <c r="ICZ342" s="35"/>
      <c r="IDA342" s="35"/>
      <c r="IDB342" s="35"/>
      <c r="IDC342" s="35"/>
      <c r="IDD342" s="35"/>
      <c r="IDE342" s="35"/>
      <c r="IDF342" s="35"/>
      <c r="IDG342" s="35"/>
      <c r="IDH342" s="35"/>
      <c r="IDI342" s="35"/>
      <c r="IDJ342" s="35"/>
      <c r="IDK342" s="35"/>
      <c r="IDL342" s="35"/>
      <c r="IDM342" s="35"/>
      <c r="IDN342" s="35"/>
      <c r="IDO342" s="35"/>
      <c r="IDP342" s="35"/>
      <c r="IDQ342" s="35"/>
      <c r="IDR342" s="35"/>
      <c r="IDS342" s="35"/>
      <c r="IDT342" s="35"/>
      <c r="IDU342" s="35"/>
      <c r="IDV342" s="35"/>
      <c r="IDW342" s="35"/>
      <c r="IDX342" s="35"/>
      <c r="IDY342" s="35"/>
      <c r="IDZ342" s="35"/>
      <c r="IEA342" s="35"/>
      <c r="IEB342" s="35"/>
      <c r="IEC342" s="35"/>
      <c r="IED342" s="35"/>
      <c r="IEE342" s="35"/>
      <c r="IEF342" s="35"/>
      <c r="IEG342" s="35"/>
      <c r="IEH342" s="35"/>
      <c r="IEI342" s="35"/>
      <c r="IEJ342" s="35"/>
      <c r="IEK342" s="35"/>
      <c r="IEL342" s="35"/>
      <c r="IEM342" s="35"/>
      <c r="IEN342" s="35"/>
      <c r="IEO342" s="35"/>
      <c r="IEP342" s="35"/>
      <c r="IEQ342" s="35"/>
      <c r="IER342" s="35"/>
      <c r="IES342" s="35"/>
      <c r="IET342" s="35"/>
      <c r="IEU342" s="35"/>
      <c r="IEV342" s="35"/>
      <c r="IEW342" s="35"/>
      <c r="IEX342" s="35"/>
      <c r="IEY342" s="35"/>
      <c r="IEZ342" s="35"/>
      <c r="IFA342" s="35"/>
      <c r="IFB342" s="35"/>
      <c r="IFC342" s="35"/>
      <c r="IFD342" s="35"/>
      <c r="IFE342" s="35"/>
      <c r="IFF342" s="35"/>
      <c r="IFG342" s="35"/>
      <c r="IFH342" s="35"/>
      <c r="IFI342" s="35"/>
      <c r="IFJ342" s="35"/>
      <c r="IFK342" s="35"/>
      <c r="IFL342" s="35"/>
      <c r="IFM342" s="35"/>
      <c r="IFN342" s="35"/>
      <c r="IFO342" s="35"/>
      <c r="IFP342" s="35"/>
      <c r="IFQ342" s="35"/>
      <c r="IFR342" s="35"/>
      <c r="IFS342" s="35"/>
      <c r="IFT342" s="35"/>
      <c r="IFU342" s="35"/>
      <c r="IFV342" s="35"/>
      <c r="IFW342" s="35"/>
      <c r="IFX342" s="35"/>
      <c r="IFY342" s="35"/>
      <c r="IFZ342" s="35"/>
      <c r="IGA342" s="35"/>
      <c r="IGB342" s="35"/>
      <c r="IGC342" s="35"/>
      <c r="IGD342" s="35"/>
      <c r="IGE342" s="35"/>
      <c r="IGF342" s="35"/>
      <c r="IGG342" s="35"/>
      <c r="IGH342" s="35"/>
      <c r="IGI342" s="35"/>
      <c r="IGJ342" s="35"/>
      <c r="IGK342" s="35"/>
      <c r="IGL342" s="35"/>
      <c r="IGM342" s="35"/>
      <c r="IGN342" s="35"/>
      <c r="IGO342" s="35"/>
      <c r="IGP342" s="35"/>
      <c r="IGQ342" s="35"/>
      <c r="IGR342" s="35"/>
      <c r="IGS342" s="35"/>
      <c r="IGT342" s="35"/>
      <c r="IGU342" s="35"/>
      <c r="IGV342" s="35"/>
      <c r="IGW342" s="35"/>
      <c r="IGX342" s="35"/>
      <c r="IGY342" s="35"/>
      <c r="IGZ342" s="35"/>
      <c r="IHA342" s="35"/>
      <c r="IHB342" s="35"/>
      <c r="IHC342" s="35"/>
      <c r="IHD342" s="35"/>
      <c r="IHE342" s="35"/>
      <c r="IHF342" s="35"/>
      <c r="IHG342" s="35"/>
      <c r="IHH342" s="35"/>
      <c r="IHI342" s="35"/>
      <c r="IHJ342" s="35"/>
      <c r="IHK342" s="35"/>
      <c r="IHL342" s="35"/>
      <c r="IHM342" s="35"/>
      <c r="IHN342" s="35"/>
      <c r="IHO342" s="35"/>
      <c r="IHP342" s="35"/>
      <c r="IHQ342" s="35"/>
      <c r="IHR342" s="35"/>
      <c r="IHS342" s="35"/>
      <c r="IHT342" s="35"/>
      <c r="IHU342" s="35"/>
      <c r="IHV342" s="35"/>
      <c r="IHW342" s="35"/>
      <c r="IHX342" s="35"/>
      <c r="IHY342" s="35"/>
      <c r="IHZ342" s="35"/>
      <c r="IIA342" s="35"/>
      <c r="IIB342" s="35"/>
      <c r="IIC342" s="35"/>
      <c r="IID342" s="35"/>
      <c r="IIE342" s="35"/>
      <c r="IIF342" s="35"/>
      <c r="IIG342" s="35"/>
      <c r="IIH342" s="35"/>
      <c r="III342" s="35"/>
      <c r="IIJ342" s="35"/>
      <c r="IIK342" s="35"/>
      <c r="IIL342" s="35"/>
      <c r="IIM342" s="35"/>
      <c r="IIN342" s="35"/>
      <c r="IIO342" s="35"/>
      <c r="IIP342" s="35"/>
      <c r="IIQ342" s="35"/>
      <c r="IIR342" s="35"/>
      <c r="IIS342" s="35"/>
      <c r="IIT342" s="35"/>
      <c r="IIU342" s="35"/>
      <c r="IIV342" s="35"/>
      <c r="IIW342" s="35"/>
      <c r="IIX342" s="35"/>
      <c r="IIY342" s="35"/>
      <c r="IIZ342" s="35"/>
      <c r="IJA342" s="35"/>
      <c r="IJB342" s="35"/>
      <c r="IJC342" s="35"/>
      <c r="IJD342" s="35"/>
      <c r="IJE342" s="35"/>
      <c r="IJF342" s="35"/>
      <c r="IJG342" s="35"/>
      <c r="IJH342" s="35"/>
      <c r="IJI342" s="35"/>
      <c r="IJJ342" s="35"/>
      <c r="IJK342" s="35"/>
      <c r="IJL342" s="35"/>
      <c r="IJM342" s="35"/>
      <c r="IJN342" s="35"/>
      <c r="IJO342" s="35"/>
      <c r="IJP342" s="35"/>
      <c r="IJQ342" s="35"/>
      <c r="IJR342" s="35"/>
      <c r="IJS342" s="35"/>
      <c r="IJT342" s="35"/>
      <c r="IJU342" s="35"/>
      <c r="IJV342" s="35"/>
      <c r="IJW342" s="35"/>
      <c r="IJX342" s="35"/>
      <c r="IJY342" s="35"/>
      <c r="IJZ342" s="35"/>
      <c r="IKA342" s="35"/>
      <c r="IKB342" s="35"/>
      <c r="IKC342" s="35"/>
      <c r="IKD342" s="35"/>
      <c r="IKE342" s="35"/>
      <c r="IKF342" s="35"/>
      <c r="IKG342" s="35"/>
      <c r="IKH342" s="35"/>
      <c r="IKI342" s="35"/>
      <c r="IKJ342" s="35"/>
      <c r="IKK342" s="35"/>
      <c r="IKL342" s="35"/>
      <c r="IKM342" s="35"/>
      <c r="IKN342" s="35"/>
      <c r="IKO342" s="35"/>
      <c r="IKP342" s="35"/>
      <c r="IKQ342" s="35"/>
      <c r="IKR342" s="35"/>
      <c r="IKS342" s="35"/>
      <c r="IKT342" s="35"/>
      <c r="IKU342" s="35"/>
      <c r="IKV342" s="35"/>
      <c r="IKW342" s="35"/>
      <c r="IKX342" s="35"/>
      <c r="IKY342" s="35"/>
      <c r="IKZ342" s="35"/>
      <c r="ILA342" s="35"/>
      <c r="ILB342" s="35"/>
      <c r="ILC342" s="35"/>
      <c r="ILD342" s="35"/>
      <c r="ILE342" s="35"/>
      <c r="ILF342" s="35"/>
      <c r="ILG342" s="35"/>
      <c r="ILH342" s="35"/>
      <c r="ILI342" s="35"/>
      <c r="ILJ342" s="35"/>
      <c r="ILK342" s="35"/>
      <c r="ILL342" s="35"/>
      <c r="ILM342" s="35"/>
      <c r="ILN342" s="35"/>
      <c r="ILO342" s="35"/>
      <c r="ILP342" s="35"/>
      <c r="ILQ342" s="35"/>
      <c r="ILR342" s="35"/>
      <c r="ILS342" s="35"/>
      <c r="ILT342" s="35"/>
      <c r="ILU342" s="35"/>
      <c r="ILV342" s="35"/>
      <c r="ILW342" s="35"/>
      <c r="ILX342" s="35"/>
      <c r="ILY342" s="35"/>
      <c r="ILZ342" s="35"/>
      <c r="IMA342" s="35"/>
      <c r="IMB342" s="35"/>
      <c r="IMC342" s="35"/>
      <c r="IMD342" s="35"/>
      <c r="IME342" s="35"/>
      <c r="IMF342" s="35"/>
      <c r="IMG342" s="35"/>
      <c r="IMH342" s="35"/>
      <c r="IMI342" s="35"/>
      <c r="IMJ342" s="35"/>
      <c r="IMK342" s="35"/>
      <c r="IML342" s="35"/>
      <c r="IMM342" s="35"/>
      <c r="IMN342" s="35"/>
      <c r="IMO342" s="35"/>
      <c r="IMP342" s="35"/>
      <c r="IMQ342" s="35"/>
      <c r="IMR342" s="35"/>
      <c r="IMS342" s="35"/>
      <c r="IMT342" s="35"/>
      <c r="IMU342" s="35"/>
      <c r="IMV342" s="35"/>
      <c r="IMW342" s="35"/>
      <c r="IMX342" s="35"/>
      <c r="IMY342" s="35"/>
      <c r="IMZ342" s="35"/>
      <c r="INA342" s="35"/>
      <c r="INB342" s="35"/>
      <c r="INC342" s="35"/>
      <c r="IND342" s="35"/>
      <c r="INE342" s="35"/>
      <c r="INF342" s="35"/>
      <c r="ING342" s="35"/>
      <c r="INH342" s="35"/>
      <c r="INI342" s="35"/>
      <c r="INJ342" s="35"/>
      <c r="INK342" s="35"/>
      <c r="INL342" s="35"/>
      <c r="INM342" s="35"/>
      <c r="INN342" s="35"/>
      <c r="INO342" s="35"/>
      <c r="INP342" s="35"/>
      <c r="INQ342" s="35"/>
      <c r="INR342" s="35"/>
      <c r="INS342" s="35"/>
      <c r="INT342" s="35"/>
      <c r="INU342" s="35"/>
      <c r="INV342" s="35"/>
      <c r="INW342" s="35"/>
      <c r="INX342" s="35"/>
      <c r="INY342" s="35"/>
      <c r="INZ342" s="35"/>
      <c r="IOA342" s="35"/>
      <c r="IOB342" s="35"/>
      <c r="IOC342" s="35"/>
      <c r="IOD342" s="35"/>
      <c r="IOE342" s="35"/>
      <c r="IOF342" s="35"/>
      <c r="IOG342" s="35"/>
      <c r="IOH342" s="35"/>
      <c r="IOI342" s="35"/>
      <c r="IOJ342" s="35"/>
      <c r="IOK342" s="35"/>
      <c r="IOL342" s="35"/>
      <c r="IOM342" s="35"/>
      <c r="ION342" s="35"/>
      <c r="IOO342" s="35"/>
      <c r="IOP342" s="35"/>
      <c r="IOQ342" s="35"/>
      <c r="IOR342" s="35"/>
      <c r="IOS342" s="35"/>
      <c r="IOT342" s="35"/>
      <c r="IOU342" s="35"/>
      <c r="IOV342" s="35"/>
      <c r="IOW342" s="35"/>
      <c r="IOX342" s="35"/>
      <c r="IOY342" s="35"/>
      <c r="IOZ342" s="35"/>
      <c r="IPA342" s="35"/>
      <c r="IPB342" s="35"/>
      <c r="IPC342" s="35"/>
      <c r="IPD342" s="35"/>
      <c r="IPE342" s="35"/>
      <c r="IPF342" s="35"/>
      <c r="IPG342" s="35"/>
      <c r="IPH342" s="35"/>
      <c r="IPI342" s="35"/>
      <c r="IPJ342" s="35"/>
      <c r="IPK342" s="35"/>
      <c r="IPL342" s="35"/>
      <c r="IPM342" s="35"/>
      <c r="IPN342" s="35"/>
      <c r="IPO342" s="35"/>
      <c r="IPP342" s="35"/>
      <c r="IPQ342" s="35"/>
      <c r="IPR342" s="35"/>
      <c r="IPS342" s="35"/>
      <c r="IPT342" s="35"/>
      <c r="IPU342" s="35"/>
      <c r="IPV342" s="35"/>
      <c r="IPW342" s="35"/>
      <c r="IPX342" s="35"/>
      <c r="IPY342" s="35"/>
      <c r="IPZ342" s="35"/>
      <c r="IQA342" s="35"/>
      <c r="IQB342" s="35"/>
      <c r="IQC342" s="35"/>
      <c r="IQD342" s="35"/>
      <c r="IQE342" s="35"/>
      <c r="IQF342" s="35"/>
      <c r="IQG342" s="35"/>
      <c r="IQH342" s="35"/>
      <c r="IQI342" s="35"/>
      <c r="IQJ342" s="35"/>
      <c r="IQK342" s="35"/>
      <c r="IQL342" s="35"/>
      <c r="IQM342" s="35"/>
      <c r="IQN342" s="35"/>
      <c r="IQO342" s="35"/>
      <c r="IQP342" s="35"/>
      <c r="IQQ342" s="35"/>
      <c r="IQR342" s="35"/>
      <c r="IQS342" s="35"/>
      <c r="IQT342" s="35"/>
      <c r="IQU342" s="35"/>
      <c r="IQV342" s="35"/>
      <c r="IQW342" s="35"/>
      <c r="IQX342" s="35"/>
      <c r="IQY342" s="35"/>
      <c r="IQZ342" s="35"/>
      <c r="IRA342" s="35"/>
      <c r="IRB342" s="35"/>
      <c r="IRC342" s="35"/>
      <c r="IRD342" s="35"/>
      <c r="IRE342" s="35"/>
      <c r="IRF342" s="35"/>
      <c r="IRG342" s="35"/>
      <c r="IRH342" s="35"/>
      <c r="IRI342" s="35"/>
      <c r="IRJ342" s="35"/>
      <c r="IRK342" s="35"/>
      <c r="IRL342" s="35"/>
      <c r="IRM342" s="35"/>
      <c r="IRN342" s="35"/>
      <c r="IRO342" s="35"/>
      <c r="IRP342" s="35"/>
      <c r="IRQ342" s="35"/>
      <c r="IRR342" s="35"/>
      <c r="IRS342" s="35"/>
      <c r="IRT342" s="35"/>
      <c r="IRU342" s="35"/>
      <c r="IRV342" s="35"/>
      <c r="IRW342" s="35"/>
      <c r="IRX342" s="35"/>
      <c r="IRY342" s="35"/>
      <c r="IRZ342" s="35"/>
      <c r="ISA342" s="35"/>
      <c r="ISB342" s="35"/>
      <c r="ISC342" s="35"/>
      <c r="ISD342" s="35"/>
      <c r="ISE342" s="35"/>
      <c r="ISF342" s="35"/>
      <c r="ISG342" s="35"/>
      <c r="ISH342" s="35"/>
      <c r="ISI342" s="35"/>
      <c r="ISJ342" s="35"/>
      <c r="ISK342" s="35"/>
      <c r="ISL342" s="35"/>
      <c r="ISM342" s="35"/>
      <c r="ISN342" s="35"/>
      <c r="ISO342" s="35"/>
      <c r="ISP342" s="35"/>
      <c r="ISQ342" s="35"/>
      <c r="ISR342" s="35"/>
      <c r="ISS342" s="35"/>
      <c r="IST342" s="35"/>
      <c r="ISU342" s="35"/>
      <c r="ISV342" s="35"/>
      <c r="ISW342" s="35"/>
      <c r="ISX342" s="35"/>
      <c r="ISY342" s="35"/>
      <c r="ISZ342" s="35"/>
      <c r="ITA342" s="35"/>
      <c r="ITB342" s="35"/>
      <c r="ITC342" s="35"/>
      <c r="ITD342" s="35"/>
      <c r="ITE342" s="35"/>
      <c r="ITF342" s="35"/>
      <c r="ITG342" s="35"/>
      <c r="ITH342" s="35"/>
      <c r="ITI342" s="35"/>
      <c r="ITJ342" s="35"/>
      <c r="ITK342" s="35"/>
      <c r="ITL342" s="35"/>
      <c r="ITM342" s="35"/>
      <c r="ITN342" s="35"/>
      <c r="ITO342" s="35"/>
      <c r="ITP342" s="35"/>
      <c r="ITQ342" s="35"/>
      <c r="ITR342" s="35"/>
      <c r="ITS342" s="35"/>
      <c r="ITT342" s="35"/>
      <c r="ITU342" s="35"/>
      <c r="ITV342" s="35"/>
      <c r="ITW342" s="35"/>
      <c r="ITX342" s="35"/>
      <c r="ITY342" s="35"/>
      <c r="ITZ342" s="35"/>
      <c r="IUA342" s="35"/>
      <c r="IUB342" s="35"/>
      <c r="IUC342" s="35"/>
      <c r="IUD342" s="35"/>
      <c r="IUE342" s="35"/>
      <c r="IUF342" s="35"/>
      <c r="IUG342" s="35"/>
      <c r="IUH342" s="35"/>
      <c r="IUI342" s="35"/>
      <c r="IUJ342" s="35"/>
      <c r="IUK342" s="35"/>
      <c r="IUL342" s="35"/>
      <c r="IUM342" s="35"/>
      <c r="IUN342" s="35"/>
      <c r="IUO342" s="35"/>
      <c r="IUP342" s="35"/>
      <c r="IUQ342" s="35"/>
      <c r="IUR342" s="35"/>
      <c r="IUS342" s="35"/>
      <c r="IUT342" s="35"/>
      <c r="IUU342" s="35"/>
      <c r="IUV342" s="35"/>
      <c r="IUW342" s="35"/>
      <c r="IUX342" s="35"/>
      <c r="IUY342" s="35"/>
      <c r="IUZ342" s="35"/>
      <c r="IVA342" s="35"/>
      <c r="IVB342" s="35"/>
      <c r="IVC342" s="35"/>
      <c r="IVD342" s="35"/>
      <c r="IVE342" s="35"/>
      <c r="IVF342" s="35"/>
      <c r="IVG342" s="35"/>
      <c r="IVH342" s="35"/>
      <c r="IVI342" s="35"/>
      <c r="IVJ342" s="35"/>
      <c r="IVK342" s="35"/>
      <c r="IVL342" s="35"/>
      <c r="IVM342" s="35"/>
      <c r="IVN342" s="35"/>
      <c r="IVO342" s="35"/>
      <c r="IVP342" s="35"/>
      <c r="IVQ342" s="35"/>
      <c r="IVR342" s="35"/>
      <c r="IVS342" s="35"/>
      <c r="IVT342" s="35"/>
      <c r="IVU342" s="35"/>
      <c r="IVV342" s="35"/>
      <c r="IVW342" s="35"/>
      <c r="IVX342" s="35"/>
      <c r="IVY342" s="35"/>
      <c r="IVZ342" s="35"/>
      <c r="IWA342" s="35"/>
      <c r="IWB342" s="35"/>
      <c r="IWC342" s="35"/>
      <c r="IWD342" s="35"/>
      <c r="IWE342" s="35"/>
      <c r="IWF342" s="35"/>
      <c r="IWG342" s="35"/>
      <c r="IWH342" s="35"/>
      <c r="IWI342" s="35"/>
      <c r="IWJ342" s="35"/>
      <c r="IWK342" s="35"/>
      <c r="IWL342" s="35"/>
      <c r="IWM342" s="35"/>
      <c r="IWN342" s="35"/>
      <c r="IWO342" s="35"/>
      <c r="IWP342" s="35"/>
      <c r="IWQ342" s="35"/>
      <c r="IWR342" s="35"/>
      <c r="IWS342" s="35"/>
      <c r="IWT342" s="35"/>
      <c r="IWU342" s="35"/>
      <c r="IWV342" s="35"/>
      <c r="IWW342" s="35"/>
      <c r="IWX342" s="35"/>
      <c r="IWY342" s="35"/>
      <c r="IWZ342" s="35"/>
      <c r="IXA342" s="35"/>
      <c r="IXB342" s="35"/>
      <c r="IXC342" s="35"/>
      <c r="IXD342" s="35"/>
      <c r="IXE342" s="35"/>
      <c r="IXF342" s="35"/>
      <c r="IXG342" s="35"/>
      <c r="IXH342" s="35"/>
      <c r="IXI342" s="35"/>
      <c r="IXJ342" s="35"/>
      <c r="IXK342" s="35"/>
      <c r="IXL342" s="35"/>
      <c r="IXM342" s="35"/>
      <c r="IXN342" s="35"/>
      <c r="IXO342" s="35"/>
      <c r="IXP342" s="35"/>
      <c r="IXQ342" s="35"/>
      <c r="IXR342" s="35"/>
      <c r="IXS342" s="35"/>
      <c r="IXT342" s="35"/>
      <c r="IXU342" s="35"/>
      <c r="IXV342" s="35"/>
      <c r="IXW342" s="35"/>
      <c r="IXX342" s="35"/>
      <c r="IXY342" s="35"/>
      <c r="IXZ342" s="35"/>
      <c r="IYA342" s="35"/>
      <c r="IYB342" s="35"/>
      <c r="IYC342" s="35"/>
      <c r="IYD342" s="35"/>
      <c r="IYE342" s="35"/>
      <c r="IYF342" s="35"/>
      <c r="IYG342" s="35"/>
      <c r="IYH342" s="35"/>
      <c r="IYI342" s="35"/>
      <c r="IYJ342" s="35"/>
      <c r="IYK342" s="35"/>
      <c r="IYL342" s="35"/>
      <c r="IYM342" s="35"/>
      <c r="IYN342" s="35"/>
      <c r="IYO342" s="35"/>
      <c r="IYP342" s="35"/>
      <c r="IYQ342" s="35"/>
      <c r="IYR342" s="35"/>
      <c r="IYS342" s="35"/>
      <c r="IYT342" s="35"/>
      <c r="IYU342" s="35"/>
      <c r="IYV342" s="35"/>
      <c r="IYW342" s="35"/>
      <c r="IYX342" s="35"/>
      <c r="IYY342" s="35"/>
      <c r="IYZ342" s="35"/>
      <c r="IZA342" s="35"/>
      <c r="IZB342" s="35"/>
      <c r="IZC342" s="35"/>
      <c r="IZD342" s="35"/>
      <c r="IZE342" s="35"/>
      <c r="IZF342" s="35"/>
      <c r="IZG342" s="35"/>
      <c r="IZH342" s="35"/>
      <c r="IZI342" s="35"/>
      <c r="IZJ342" s="35"/>
      <c r="IZK342" s="35"/>
      <c r="IZL342" s="35"/>
      <c r="IZM342" s="35"/>
      <c r="IZN342" s="35"/>
      <c r="IZO342" s="35"/>
      <c r="IZP342" s="35"/>
      <c r="IZQ342" s="35"/>
      <c r="IZR342" s="35"/>
      <c r="IZS342" s="35"/>
      <c r="IZT342" s="35"/>
      <c r="IZU342" s="35"/>
      <c r="IZV342" s="35"/>
      <c r="IZW342" s="35"/>
      <c r="IZX342" s="35"/>
      <c r="IZY342" s="35"/>
      <c r="IZZ342" s="35"/>
      <c r="JAA342" s="35"/>
      <c r="JAB342" s="35"/>
      <c r="JAC342" s="35"/>
      <c r="JAD342" s="35"/>
      <c r="JAE342" s="35"/>
      <c r="JAF342" s="35"/>
      <c r="JAG342" s="35"/>
      <c r="JAH342" s="35"/>
      <c r="JAI342" s="35"/>
      <c r="JAJ342" s="35"/>
      <c r="JAK342" s="35"/>
      <c r="JAL342" s="35"/>
      <c r="JAM342" s="35"/>
      <c r="JAN342" s="35"/>
      <c r="JAO342" s="35"/>
      <c r="JAP342" s="35"/>
      <c r="JAQ342" s="35"/>
      <c r="JAR342" s="35"/>
      <c r="JAS342" s="35"/>
      <c r="JAT342" s="35"/>
      <c r="JAU342" s="35"/>
      <c r="JAV342" s="35"/>
      <c r="JAW342" s="35"/>
      <c r="JAX342" s="35"/>
      <c r="JAY342" s="35"/>
      <c r="JAZ342" s="35"/>
      <c r="JBA342" s="35"/>
      <c r="JBB342" s="35"/>
      <c r="JBC342" s="35"/>
      <c r="JBD342" s="35"/>
      <c r="JBE342" s="35"/>
      <c r="JBF342" s="35"/>
      <c r="JBG342" s="35"/>
      <c r="JBH342" s="35"/>
      <c r="JBI342" s="35"/>
      <c r="JBJ342" s="35"/>
      <c r="JBK342" s="35"/>
      <c r="JBL342" s="35"/>
      <c r="JBM342" s="35"/>
      <c r="JBN342" s="35"/>
      <c r="JBO342" s="35"/>
      <c r="JBP342" s="35"/>
      <c r="JBQ342" s="35"/>
      <c r="JBR342" s="35"/>
      <c r="JBS342" s="35"/>
      <c r="JBT342" s="35"/>
      <c r="JBU342" s="35"/>
      <c r="JBV342" s="35"/>
      <c r="JBW342" s="35"/>
      <c r="JBX342" s="35"/>
      <c r="JBY342" s="35"/>
      <c r="JBZ342" s="35"/>
      <c r="JCA342" s="35"/>
      <c r="JCB342" s="35"/>
      <c r="JCC342" s="35"/>
      <c r="JCD342" s="35"/>
      <c r="JCE342" s="35"/>
      <c r="JCF342" s="35"/>
      <c r="JCG342" s="35"/>
      <c r="JCH342" s="35"/>
      <c r="JCI342" s="35"/>
      <c r="JCJ342" s="35"/>
      <c r="JCK342" s="35"/>
      <c r="JCL342" s="35"/>
      <c r="JCM342" s="35"/>
      <c r="JCN342" s="35"/>
      <c r="JCO342" s="35"/>
      <c r="JCP342" s="35"/>
      <c r="JCQ342" s="35"/>
      <c r="JCR342" s="35"/>
      <c r="JCS342" s="35"/>
      <c r="JCT342" s="35"/>
      <c r="JCU342" s="35"/>
      <c r="JCV342" s="35"/>
      <c r="JCW342" s="35"/>
      <c r="JCX342" s="35"/>
      <c r="JCY342" s="35"/>
      <c r="JCZ342" s="35"/>
      <c r="JDA342" s="35"/>
      <c r="JDB342" s="35"/>
      <c r="JDC342" s="35"/>
      <c r="JDD342" s="35"/>
      <c r="JDE342" s="35"/>
      <c r="JDF342" s="35"/>
      <c r="JDG342" s="35"/>
      <c r="JDH342" s="35"/>
      <c r="JDI342" s="35"/>
      <c r="JDJ342" s="35"/>
      <c r="JDK342" s="35"/>
      <c r="JDL342" s="35"/>
      <c r="JDM342" s="35"/>
      <c r="JDN342" s="35"/>
      <c r="JDO342" s="35"/>
      <c r="JDP342" s="35"/>
      <c r="JDQ342" s="35"/>
      <c r="JDR342" s="35"/>
      <c r="JDS342" s="35"/>
      <c r="JDT342" s="35"/>
      <c r="JDU342" s="35"/>
      <c r="JDV342" s="35"/>
      <c r="JDW342" s="35"/>
      <c r="JDX342" s="35"/>
      <c r="JDY342" s="35"/>
      <c r="JDZ342" s="35"/>
      <c r="JEA342" s="35"/>
      <c r="JEB342" s="35"/>
      <c r="JEC342" s="35"/>
      <c r="JED342" s="35"/>
      <c r="JEE342" s="35"/>
      <c r="JEF342" s="35"/>
      <c r="JEG342" s="35"/>
      <c r="JEH342" s="35"/>
      <c r="JEI342" s="35"/>
      <c r="JEJ342" s="35"/>
      <c r="JEK342" s="35"/>
      <c r="JEL342" s="35"/>
      <c r="JEM342" s="35"/>
      <c r="JEN342" s="35"/>
      <c r="JEO342" s="35"/>
      <c r="JEP342" s="35"/>
      <c r="JEQ342" s="35"/>
      <c r="JER342" s="35"/>
      <c r="JES342" s="35"/>
      <c r="JET342" s="35"/>
      <c r="JEU342" s="35"/>
      <c r="JEV342" s="35"/>
      <c r="JEW342" s="35"/>
      <c r="JEX342" s="35"/>
      <c r="JEY342" s="35"/>
      <c r="JEZ342" s="35"/>
      <c r="JFA342" s="35"/>
      <c r="JFB342" s="35"/>
      <c r="JFC342" s="35"/>
      <c r="JFD342" s="35"/>
      <c r="JFE342" s="35"/>
      <c r="JFF342" s="35"/>
      <c r="JFG342" s="35"/>
      <c r="JFH342" s="35"/>
      <c r="JFI342" s="35"/>
      <c r="JFJ342" s="35"/>
      <c r="JFK342" s="35"/>
      <c r="JFL342" s="35"/>
      <c r="JFM342" s="35"/>
      <c r="JFN342" s="35"/>
      <c r="JFO342" s="35"/>
      <c r="JFP342" s="35"/>
      <c r="JFQ342" s="35"/>
      <c r="JFR342" s="35"/>
      <c r="JFS342" s="35"/>
      <c r="JFT342" s="35"/>
      <c r="JFU342" s="35"/>
      <c r="JFV342" s="35"/>
      <c r="JFW342" s="35"/>
      <c r="JFX342" s="35"/>
      <c r="JFY342" s="35"/>
      <c r="JFZ342" s="35"/>
      <c r="JGA342" s="35"/>
      <c r="JGB342" s="35"/>
      <c r="JGC342" s="35"/>
      <c r="JGD342" s="35"/>
      <c r="JGE342" s="35"/>
      <c r="JGF342" s="35"/>
      <c r="JGG342" s="35"/>
      <c r="JGH342" s="35"/>
      <c r="JGI342" s="35"/>
      <c r="JGJ342" s="35"/>
      <c r="JGK342" s="35"/>
      <c r="JGL342" s="35"/>
      <c r="JGM342" s="35"/>
      <c r="JGN342" s="35"/>
      <c r="JGO342" s="35"/>
      <c r="JGP342" s="35"/>
      <c r="JGQ342" s="35"/>
      <c r="JGR342" s="35"/>
      <c r="JGS342" s="35"/>
      <c r="JGT342" s="35"/>
      <c r="JGU342" s="35"/>
      <c r="JGV342" s="35"/>
      <c r="JGW342" s="35"/>
      <c r="JGX342" s="35"/>
      <c r="JGY342" s="35"/>
      <c r="JGZ342" s="35"/>
      <c r="JHA342" s="35"/>
      <c r="JHB342" s="35"/>
      <c r="JHC342" s="35"/>
      <c r="JHD342" s="35"/>
      <c r="JHE342" s="35"/>
      <c r="JHF342" s="35"/>
      <c r="JHG342" s="35"/>
      <c r="JHH342" s="35"/>
      <c r="JHI342" s="35"/>
      <c r="JHJ342" s="35"/>
      <c r="JHK342" s="35"/>
      <c r="JHL342" s="35"/>
      <c r="JHM342" s="35"/>
      <c r="JHN342" s="35"/>
      <c r="JHO342" s="35"/>
      <c r="JHP342" s="35"/>
      <c r="JHQ342" s="35"/>
      <c r="JHR342" s="35"/>
      <c r="JHS342" s="35"/>
      <c r="JHT342" s="35"/>
      <c r="JHU342" s="35"/>
      <c r="JHV342" s="35"/>
      <c r="JHW342" s="35"/>
      <c r="JHX342" s="35"/>
      <c r="JHY342" s="35"/>
      <c r="JHZ342" s="35"/>
      <c r="JIA342" s="35"/>
      <c r="JIB342" s="35"/>
      <c r="JIC342" s="35"/>
      <c r="JID342" s="35"/>
      <c r="JIE342" s="35"/>
      <c r="JIF342" s="35"/>
      <c r="JIG342" s="35"/>
      <c r="JIH342" s="35"/>
      <c r="JII342" s="35"/>
      <c r="JIJ342" s="35"/>
      <c r="JIK342" s="35"/>
      <c r="JIL342" s="35"/>
      <c r="JIM342" s="35"/>
      <c r="JIN342" s="35"/>
      <c r="JIO342" s="35"/>
      <c r="JIP342" s="35"/>
      <c r="JIQ342" s="35"/>
      <c r="JIR342" s="35"/>
      <c r="JIS342" s="35"/>
      <c r="JIT342" s="35"/>
      <c r="JIU342" s="35"/>
      <c r="JIV342" s="35"/>
      <c r="JIW342" s="35"/>
      <c r="JIX342" s="35"/>
      <c r="JIY342" s="35"/>
      <c r="JIZ342" s="35"/>
      <c r="JJA342" s="35"/>
      <c r="JJB342" s="35"/>
      <c r="JJC342" s="35"/>
      <c r="JJD342" s="35"/>
      <c r="JJE342" s="35"/>
      <c r="JJF342" s="35"/>
      <c r="JJG342" s="35"/>
      <c r="JJH342" s="35"/>
      <c r="JJI342" s="35"/>
      <c r="JJJ342" s="35"/>
      <c r="JJK342" s="35"/>
      <c r="JJL342" s="35"/>
      <c r="JJM342" s="35"/>
      <c r="JJN342" s="35"/>
      <c r="JJO342" s="35"/>
      <c r="JJP342" s="35"/>
      <c r="JJQ342" s="35"/>
      <c r="JJR342" s="35"/>
      <c r="JJS342" s="35"/>
      <c r="JJT342" s="35"/>
      <c r="JJU342" s="35"/>
      <c r="JJV342" s="35"/>
      <c r="JJW342" s="35"/>
      <c r="JJX342" s="35"/>
      <c r="JJY342" s="35"/>
      <c r="JJZ342" s="35"/>
      <c r="JKA342" s="35"/>
      <c r="JKB342" s="35"/>
      <c r="JKC342" s="35"/>
      <c r="JKD342" s="35"/>
      <c r="JKE342" s="35"/>
      <c r="JKF342" s="35"/>
      <c r="JKG342" s="35"/>
      <c r="JKH342" s="35"/>
      <c r="JKI342" s="35"/>
      <c r="JKJ342" s="35"/>
      <c r="JKK342" s="35"/>
      <c r="JKL342" s="35"/>
      <c r="JKM342" s="35"/>
      <c r="JKN342" s="35"/>
      <c r="JKO342" s="35"/>
      <c r="JKP342" s="35"/>
      <c r="JKQ342" s="35"/>
      <c r="JKR342" s="35"/>
      <c r="JKS342" s="35"/>
      <c r="JKT342" s="35"/>
      <c r="JKU342" s="35"/>
      <c r="JKV342" s="35"/>
      <c r="JKW342" s="35"/>
      <c r="JKX342" s="35"/>
      <c r="JKY342" s="35"/>
      <c r="JKZ342" s="35"/>
      <c r="JLA342" s="35"/>
      <c r="JLB342" s="35"/>
      <c r="JLC342" s="35"/>
      <c r="JLD342" s="35"/>
      <c r="JLE342" s="35"/>
      <c r="JLF342" s="35"/>
      <c r="JLG342" s="35"/>
      <c r="JLH342" s="35"/>
      <c r="JLI342" s="35"/>
      <c r="JLJ342" s="35"/>
      <c r="JLK342" s="35"/>
      <c r="JLL342" s="35"/>
      <c r="JLM342" s="35"/>
      <c r="JLN342" s="35"/>
      <c r="JLO342" s="35"/>
      <c r="JLP342" s="35"/>
      <c r="JLQ342" s="35"/>
      <c r="JLR342" s="35"/>
      <c r="JLS342" s="35"/>
      <c r="JLT342" s="35"/>
      <c r="JLU342" s="35"/>
      <c r="JLV342" s="35"/>
      <c r="JLW342" s="35"/>
      <c r="JLX342" s="35"/>
      <c r="JLY342" s="35"/>
      <c r="JLZ342" s="35"/>
      <c r="JMA342" s="35"/>
      <c r="JMB342" s="35"/>
      <c r="JMC342" s="35"/>
      <c r="JMD342" s="35"/>
      <c r="JME342" s="35"/>
      <c r="JMF342" s="35"/>
      <c r="JMG342" s="35"/>
      <c r="JMH342" s="35"/>
      <c r="JMI342" s="35"/>
      <c r="JMJ342" s="35"/>
      <c r="JMK342" s="35"/>
      <c r="JML342" s="35"/>
      <c r="JMM342" s="35"/>
      <c r="JMN342" s="35"/>
      <c r="JMO342" s="35"/>
      <c r="JMP342" s="35"/>
      <c r="JMQ342" s="35"/>
      <c r="JMR342" s="35"/>
      <c r="JMS342" s="35"/>
      <c r="JMT342" s="35"/>
      <c r="JMU342" s="35"/>
      <c r="JMV342" s="35"/>
      <c r="JMW342" s="35"/>
      <c r="JMX342" s="35"/>
      <c r="JMY342" s="35"/>
      <c r="JMZ342" s="35"/>
      <c r="JNA342" s="35"/>
      <c r="JNB342" s="35"/>
      <c r="JNC342" s="35"/>
      <c r="JND342" s="35"/>
      <c r="JNE342" s="35"/>
      <c r="JNF342" s="35"/>
      <c r="JNG342" s="35"/>
      <c r="JNH342" s="35"/>
      <c r="JNI342" s="35"/>
      <c r="JNJ342" s="35"/>
      <c r="JNK342" s="35"/>
      <c r="JNL342" s="35"/>
      <c r="JNM342" s="35"/>
      <c r="JNN342" s="35"/>
      <c r="JNO342" s="35"/>
      <c r="JNP342" s="35"/>
      <c r="JNQ342" s="35"/>
      <c r="JNR342" s="35"/>
      <c r="JNS342" s="35"/>
      <c r="JNT342" s="35"/>
      <c r="JNU342" s="35"/>
      <c r="JNV342" s="35"/>
      <c r="JNW342" s="35"/>
      <c r="JNX342" s="35"/>
      <c r="JNY342" s="35"/>
      <c r="JNZ342" s="35"/>
      <c r="JOA342" s="35"/>
      <c r="JOB342" s="35"/>
      <c r="JOC342" s="35"/>
      <c r="JOD342" s="35"/>
      <c r="JOE342" s="35"/>
      <c r="JOF342" s="35"/>
      <c r="JOG342" s="35"/>
      <c r="JOH342" s="35"/>
      <c r="JOI342" s="35"/>
      <c r="JOJ342" s="35"/>
      <c r="JOK342" s="35"/>
      <c r="JOL342" s="35"/>
      <c r="JOM342" s="35"/>
      <c r="JON342" s="35"/>
      <c r="JOO342" s="35"/>
      <c r="JOP342" s="35"/>
      <c r="JOQ342" s="35"/>
      <c r="JOR342" s="35"/>
      <c r="JOS342" s="35"/>
      <c r="JOT342" s="35"/>
      <c r="JOU342" s="35"/>
      <c r="JOV342" s="35"/>
      <c r="JOW342" s="35"/>
      <c r="JOX342" s="35"/>
      <c r="JOY342" s="35"/>
      <c r="JOZ342" s="35"/>
      <c r="JPA342" s="35"/>
      <c r="JPB342" s="35"/>
      <c r="JPC342" s="35"/>
      <c r="JPD342" s="35"/>
      <c r="JPE342" s="35"/>
      <c r="JPF342" s="35"/>
      <c r="JPG342" s="35"/>
      <c r="JPH342" s="35"/>
      <c r="JPI342" s="35"/>
      <c r="JPJ342" s="35"/>
      <c r="JPK342" s="35"/>
      <c r="JPL342" s="35"/>
      <c r="JPM342" s="35"/>
      <c r="JPN342" s="35"/>
      <c r="JPO342" s="35"/>
      <c r="JPP342" s="35"/>
      <c r="JPQ342" s="35"/>
      <c r="JPR342" s="35"/>
      <c r="JPS342" s="35"/>
      <c r="JPT342" s="35"/>
      <c r="JPU342" s="35"/>
      <c r="JPV342" s="35"/>
      <c r="JPW342" s="35"/>
      <c r="JPX342" s="35"/>
      <c r="JPY342" s="35"/>
      <c r="JPZ342" s="35"/>
      <c r="JQA342" s="35"/>
      <c r="JQB342" s="35"/>
      <c r="JQC342" s="35"/>
      <c r="JQD342" s="35"/>
      <c r="JQE342" s="35"/>
      <c r="JQF342" s="35"/>
      <c r="JQG342" s="35"/>
      <c r="JQH342" s="35"/>
      <c r="JQI342" s="35"/>
      <c r="JQJ342" s="35"/>
      <c r="JQK342" s="35"/>
      <c r="JQL342" s="35"/>
      <c r="JQM342" s="35"/>
      <c r="JQN342" s="35"/>
      <c r="JQO342" s="35"/>
      <c r="JQP342" s="35"/>
      <c r="JQQ342" s="35"/>
      <c r="JQR342" s="35"/>
      <c r="JQS342" s="35"/>
      <c r="JQT342" s="35"/>
      <c r="JQU342" s="35"/>
      <c r="JQV342" s="35"/>
      <c r="JQW342" s="35"/>
      <c r="JQX342" s="35"/>
      <c r="JQY342" s="35"/>
      <c r="JQZ342" s="35"/>
      <c r="JRA342" s="35"/>
      <c r="JRB342" s="35"/>
      <c r="JRC342" s="35"/>
      <c r="JRD342" s="35"/>
      <c r="JRE342" s="35"/>
      <c r="JRF342" s="35"/>
      <c r="JRG342" s="35"/>
      <c r="JRH342" s="35"/>
      <c r="JRI342" s="35"/>
      <c r="JRJ342" s="35"/>
      <c r="JRK342" s="35"/>
      <c r="JRL342" s="35"/>
      <c r="JRM342" s="35"/>
      <c r="JRN342" s="35"/>
      <c r="JRO342" s="35"/>
      <c r="JRP342" s="35"/>
      <c r="JRQ342" s="35"/>
      <c r="JRR342" s="35"/>
      <c r="JRS342" s="35"/>
      <c r="JRT342" s="35"/>
      <c r="JRU342" s="35"/>
      <c r="JRV342" s="35"/>
      <c r="JRW342" s="35"/>
      <c r="JRX342" s="35"/>
      <c r="JRY342" s="35"/>
      <c r="JRZ342" s="35"/>
      <c r="JSA342" s="35"/>
      <c r="JSB342" s="35"/>
      <c r="JSC342" s="35"/>
      <c r="JSD342" s="35"/>
      <c r="JSE342" s="35"/>
      <c r="JSF342" s="35"/>
      <c r="JSG342" s="35"/>
      <c r="JSH342" s="35"/>
      <c r="JSI342" s="35"/>
      <c r="JSJ342" s="35"/>
      <c r="JSK342" s="35"/>
      <c r="JSL342" s="35"/>
      <c r="JSM342" s="35"/>
      <c r="JSN342" s="35"/>
      <c r="JSO342" s="35"/>
      <c r="JSP342" s="35"/>
      <c r="JSQ342" s="35"/>
      <c r="JSR342" s="35"/>
      <c r="JSS342" s="35"/>
      <c r="JST342" s="35"/>
      <c r="JSU342" s="35"/>
      <c r="JSV342" s="35"/>
      <c r="JSW342" s="35"/>
      <c r="JSX342" s="35"/>
      <c r="JSY342" s="35"/>
      <c r="JSZ342" s="35"/>
      <c r="JTA342" s="35"/>
      <c r="JTB342" s="35"/>
      <c r="JTC342" s="35"/>
      <c r="JTD342" s="35"/>
      <c r="JTE342" s="35"/>
      <c r="JTF342" s="35"/>
      <c r="JTG342" s="35"/>
      <c r="JTH342" s="35"/>
      <c r="JTI342" s="35"/>
      <c r="JTJ342" s="35"/>
      <c r="JTK342" s="35"/>
      <c r="JTL342" s="35"/>
      <c r="JTM342" s="35"/>
      <c r="JTN342" s="35"/>
      <c r="JTO342" s="35"/>
      <c r="JTP342" s="35"/>
      <c r="JTQ342" s="35"/>
      <c r="JTR342" s="35"/>
      <c r="JTS342" s="35"/>
      <c r="JTT342" s="35"/>
      <c r="JTU342" s="35"/>
      <c r="JTV342" s="35"/>
      <c r="JTW342" s="35"/>
      <c r="JTX342" s="35"/>
      <c r="JTY342" s="35"/>
      <c r="JTZ342" s="35"/>
      <c r="JUA342" s="35"/>
      <c r="JUB342" s="35"/>
      <c r="JUC342" s="35"/>
      <c r="JUD342" s="35"/>
      <c r="JUE342" s="35"/>
      <c r="JUF342" s="35"/>
      <c r="JUG342" s="35"/>
      <c r="JUH342" s="35"/>
      <c r="JUI342" s="35"/>
      <c r="JUJ342" s="35"/>
      <c r="JUK342" s="35"/>
      <c r="JUL342" s="35"/>
      <c r="JUM342" s="35"/>
      <c r="JUN342" s="35"/>
      <c r="JUO342" s="35"/>
      <c r="JUP342" s="35"/>
      <c r="JUQ342" s="35"/>
      <c r="JUR342" s="35"/>
      <c r="JUS342" s="35"/>
      <c r="JUT342" s="35"/>
      <c r="JUU342" s="35"/>
      <c r="JUV342" s="35"/>
      <c r="JUW342" s="35"/>
      <c r="JUX342" s="35"/>
      <c r="JUY342" s="35"/>
      <c r="JUZ342" s="35"/>
      <c r="JVA342" s="35"/>
      <c r="JVB342" s="35"/>
      <c r="JVC342" s="35"/>
      <c r="JVD342" s="35"/>
      <c r="JVE342" s="35"/>
      <c r="JVF342" s="35"/>
      <c r="JVG342" s="35"/>
      <c r="JVH342" s="35"/>
      <c r="JVI342" s="35"/>
      <c r="JVJ342" s="35"/>
      <c r="JVK342" s="35"/>
      <c r="JVL342" s="35"/>
      <c r="JVM342" s="35"/>
      <c r="JVN342" s="35"/>
      <c r="JVO342" s="35"/>
      <c r="JVP342" s="35"/>
      <c r="JVQ342" s="35"/>
      <c r="JVR342" s="35"/>
      <c r="JVS342" s="35"/>
      <c r="JVT342" s="35"/>
      <c r="JVU342" s="35"/>
      <c r="JVV342" s="35"/>
      <c r="JVW342" s="35"/>
      <c r="JVX342" s="35"/>
      <c r="JVY342" s="35"/>
      <c r="JVZ342" s="35"/>
      <c r="JWA342" s="35"/>
      <c r="JWB342" s="35"/>
      <c r="JWC342" s="35"/>
      <c r="JWD342" s="35"/>
      <c r="JWE342" s="35"/>
      <c r="JWF342" s="35"/>
      <c r="JWG342" s="35"/>
      <c r="JWH342" s="35"/>
      <c r="JWI342" s="35"/>
      <c r="JWJ342" s="35"/>
      <c r="JWK342" s="35"/>
      <c r="JWL342" s="35"/>
      <c r="JWM342" s="35"/>
      <c r="JWN342" s="35"/>
      <c r="JWO342" s="35"/>
      <c r="JWP342" s="35"/>
      <c r="JWQ342" s="35"/>
      <c r="JWR342" s="35"/>
      <c r="JWS342" s="35"/>
      <c r="JWT342" s="35"/>
      <c r="JWU342" s="35"/>
      <c r="JWV342" s="35"/>
      <c r="JWW342" s="35"/>
      <c r="JWX342" s="35"/>
      <c r="JWY342" s="35"/>
      <c r="JWZ342" s="35"/>
      <c r="JXA342" s="35"/>
      <c r="JXB342" s="35"/>
      <c r="JXC342" s="35"/>
      <c r="JXD342" s="35"/>
      <c r="JXE342" s="35"/>
      <c r="JXF342" s="35"/>
      <c r="JXG342" s="35"/>
      <c r="JXH342" s="35"/>
      <c r="JXI342" s="35"/>
      <c r="JXJ342" s="35"/>
      <c r="JXK342" s="35"/>
      <c r="JXL342" s="35"/>
      <c r="JXM342" s="35"/>
      <c r="JXN342" s="35"/>
      <c r="JXO342" s="35"/>
      <c r="JXP342" s="35"/>
      <c r="JXQ342" s="35"/>
      <c r="JXR342" s="35"/>
      <c r="JXS342" s="35"/>
      <c r="JXT342" s="35"/>
      <c r="JXU342" s="35"/>
      <c r="JXV342" s="35"/>
      <c r="JXW342" s="35"/>
      <c r="JXX342" s="35"/>
      <c r="JXY342" s="35"/>
      <c r="JXZ342" s="35"/>
      <c r="JYA342" s="35"/>
      <c r="JYB342" s="35"/>
      <c r="JYC342" s="35"/>
      <c r="JYD342" s="35"/>
      <c r="JYE342" s="35"/>
      <c r="JYF342" s="35"/>
      <c r="JYG342" s="35"/>
      <c r="JYH342" s="35"/>
      <c r="JYI342" s="35"/>
      <c r="JYJ342" s="35"/>
      <c r="JYK342" s="35"/>
      <c r="JYL342" s="35"/>
      <c r="JYM342" s="35"/>
      <c r="JYN342" s="35"/>
      <c r="JYO342" s="35"/>
      <c r="JYP342" s="35"/>
      <c r="JYQ342" s="35"/>
      <c r="JYR342" s="35"/>
      <c r="JYS342" s="35"/>
      <c r="JYT342" s="35"/>
      <c r="JYU342" s="35"/>
      <c r="JYV342" s="35"/>
      <c r="JYW342" s="35"/>
      <c r="JYX342" s="35"/>
      <c r="JYY342" s="35"/>
      <c r="JYZ342" s="35"/>
      <c r="JZA342" s="35"/>
      <c r="JZB342" s="35"/>
      <c r="JZC342" s="35"/>
      <c r="JZD342" s="35"/>
      <c r="JZE342" s="35"/>
      <c r="JZF342" s="35"/>
      <c r="JZG342" s="35"/>
      <c r="JZH342" s="35"/>
      <c r="JZI342" s="35"/>
      <c r="JZJ342" s="35"/>
      <c r="JZK342" s="35"/>
      <c r="JZL342" s="35"/>
      <c r="JZM342" s="35"/>
      <c r="JZN342" s="35"/>
      <c r="JZO342" s="35"/>
      <c r="JZP342" s="35"/>
      <c r="JZQ342" s="35"/>
      <c r="JZR342" s="35"/>
      <c r="JZS342" s="35"/>
      <c r="JZT342" s="35"/>
      <c r="JZU342" s="35"/>
      <c r="JZV342" s="35"/>
      <c r="JZW342" s="35"/>
      <c r="JZX342" s="35"/>
      <c r="JZY342" s="35"/>
      <c r="JZZ342" s="35"/>
      <c r="KAA342" s="35"/>
      <c r="KAB342" s="35"/>
      <c r="KAC342" s="35"/>
      <c r="KAD342" s="35"/>
      <c r="KAE342" s="35"/>
      <c r="KAF342" s="35"/>
      <c r="KAG342" s="35"/>
      <c r="KAH342" s="35"/>
      <c r="KAI342" s="35"/>
      <c r="KAJ342" s="35"/>
      <c r="KAK342" s="35"/>
      <c r="KAL342" s="35"/>
      <c r="KAM342" s="35"/>
      <c r="KAN342" s="35"/>
      <c r="KAO342" s="35"/>
      <c r="KAP342" s="35"/>
      <c r="KAQ342" s="35"/>
      <c r="KAR342" s="35"/>
      <c r="KAS342" s="35"/>
      <c r="KAT342" s="35"/>
      <c r="KAU342" s="35"/>
      <c r="KAV342" s="35"/>
      <c r="KAW342" s="35"/>
      <c r="KAX342" s="35"/>
      <c r="KAY342" s="35"/>
      <c r="KAZ342" s="35"/>
      <c r="KBA342" s="35"/>
      <c r="KBB342" s="35"/>
      <c r="KBC342" s="35"/>
      <c r="KBD342" s="35"/>
      <c r="KBE342" s="35"/>
      <c r="KBF342" s="35"/>
      <c r="KBG342" s="35"/>
      <c r="KBH342" s="35"/>
      <c r="KBI342" s="35"/>
      <c r="KBJ342" s="35"/>
      <c r="KBK342" s="35"/>
      <c r="KBL342" s="35"/>
      <c r="KBM342" s="35"/>
      <c r="KBN342" s="35"/>
      <c r="KBO342" s="35"/>
      <c r="KBP342" s="35"/>
      <c r="KBQ342" s="35"/>
      <c r="KBR342" s="35"/>
      <c r="KBS342" s="35"/>
      <c r="KBT342" s="35"/>
      <c r="KBU342" s="35"/>
      <c r="KBV342" s="35"/>
      <c r="KBW342" s="35"/>
      <c r="KBX342" s="35"/>
      <c r="KBY342" s="35"/>
      <c r="KBZ342" s="35"/>
      <c r="KCA342" s="35"/>
      <c r="KCB342" s="35"/>
      <c r="KCC342" s="35"/>
      <c r="KCD342" s="35"/>
      <c r="KCE342" s="35"/>
      <c r="KCF342" s="35"/>
      <c r="KCG342" s="35"/>
      <c r="KCH342" s="35"/>
      <c r="KCI342" s="35"/>
      <c r="KCJ342" s="35"/>
      <c r="KCK342" s="35"/>
      <c r="KCL342" s="35"/>
      <c r="KCM342" s="35"/>
      <c r="KCN342" s="35"/>
      <c r="KCO342" s="35"/>
      <c r="KCP342" s="35"/>
      <c r="KCQ342" s="35"/>
      <c r="KCR342" s="35"/>
      <c r="KCS342" s="35"/>
      <c r="KCT342" s="35"/>
      <c r="KCU342" s="35"/>
      <c r="KCV342" s="35"/>
      <c r="KCW342" s="35"/>
      <c r="KCX342" s="35"/>
      <c r="KCY342" s="35"/>
      <c r="KCZ342" s="35"/>
      <c r="KDA342" s="35"/>
      <c r="KDB342" s="35"/>
      <c r="KDC342" s="35"/>
      <c r="KDD342" s="35"/>
      <c r="KDE342" s="35"/>
      <c r="KDF342" s="35"/>
      <c r="KDG342" s="35"/>
      <c r="KDH342" s="35"/>
      <c r="KDI342" s="35"/>
      <c r="KDJ342" s="35"/>
      <c r="KDK342" s="35"/>
      <c r="KDL342" s="35"/>
      <c r="KDM342" s="35"/>
      <c r="KDN342" s="35"/>
      <c r="KDO342" s="35"/>
      <c r="KDP342" s="35"/>
      <c r="KDQ342" s="35"/>
      <c r="KDR342" s="35"/>
      <c r="KDS342" s="35"/>
      <c r="KDT342" s="35"/>
      <c r="KDU342" s="35"/>
      <c r="KDV342" s="35"/>
      <c r="KDW342" s="35"/>
      <c r="KDX342" s="35"/>
      <c r="KDY342" s="35"/>
      <c r="KDZ342" s="35"/>
      <c r="KEA342" s="35"/>
      <c r="KEB342" s="35"/>
      <c r="KEC342" s="35"/>
      <c r="KED342" s="35"/>
      <c r="KEE342" s="35"/>
      <c r="KEF342" s="35"/>
      <c r="KEG342" s="35"/>
      <c r="KEH342" s="35"/>
      <c r="KEI342" s="35"/>
      <c r="KEJ342" s="35"/>
      <c r="KEK342" s="35"/>
      <c r="KEL342" s="35"/>
      <c r="KEM342" s="35"/>
      <c r="KEN342" s="35"/>
      <c r="KEO342" s="35"/>
      <c r="KEP342" s="35"/>
      <c r="KEQ342" s="35"/>
      <c r="KER342" s="35"/>
      <c r="KES342" s="35"/>
      <c r="KET342" s="35"/>
      <c r="KEU342" s="35"/>
      <c r="KEV342" s="35"/>
      <c r="KEW342" s="35"/>
      <c r="KEX342" s="35"/>
      <c r="KEY342" s="35"/>
      <c r="KEZ342" s="35"/>
      <c r="KFA342" s="35"/>
      <c r="KFB342" s="35"/>
      <c r="KFC342" s="35"/>
      <c r="KFD342" s="35"/>
      <c r="KFE342" s="35"/>
      <c r="KFF342" s="35"/>
      <c r="KFG342" s="35"/>
      <c r="KFH342" s="35"/>
      <c r="KFI342" s="35"/>
      <c r="KFJ342" s="35"/>
      <c r="KFK342" s="35"/>
      <c r="KFL342" s="35"/>
      <c r="KFM342" s="35"/>
      <c r="KFN342" s="35"/>
      <c r="KFO342" s="35"/>
      <c r="KFP342" s="35"/>
      <c r="KFQ342" s="35"/>
      <c r="KFR342" s="35"/>
      <c r="KFS342" s="35"/>
      <c r="KFT342" s="35"/>
      <c r="KFU342" s="35"/>
      <c r="KFV342" s="35"/>
      <c r="KFW342" s="35"/>
      <c r="KFX342" s="35"/>
      <c r="KFY342" s="35"/>
      <c r="KFZ342" s="35"/>
      <c r="KGA342" s="35"/>
      <c r="KGB342" s="35"/>
      <c r="KGC342" s="35"/>
      <c r="KGD342" s="35"/>
      <c r="KGE342" s="35"/>
      <c r="KGF342" s="35"/>
      <c r="KGG342" s="35"/>
      <c r="KGH342" s="35"/>
      <c r="KGI342" s="35"/>
      <c r="KGJ342" s="35"/>
      <c r="KGK342" s="35"/>
      <c r="KGL342" s="35"/>
      <c r="KGM342" s="35"/>
      <c r="KGN342" s="35"/>
      <c r="KGO342" s="35"/>
      <c r="KGP342" s="35"/>
      <c r="KGQ342" s="35"/>
      <c r="KGR342" s="35"/>
      <c r="KGS342" s="35"/>
      <c r="KGT342" s="35"/>
      <c r="KGU342" s="35"/>
      <c r="KGV342" s="35"/>
      <c r="KGW342" s="35"/>
      <c r="KGX342" s="35"/>
      <c r="KGY342" s="35"/>
      <c r="KGZ342" s="35"/>
      <c r="KHA342" s="35"/>
      <c r="KHB342" s="35"/>
      <c r="KHC342" s="35"/>
      <c r="KHD342" s="35"/>
      <c r="KHE342" s="35"/>
      <c r="KHF342" s="35"/>
      <c r="KHG342" s="35"/>
      <c r="KHH342" s="35"/>
      <c r="KHI342" s="35"/>
      <c r="KHJ342" s="35"/>
      <c r="KHK342" s="35"/>
      <c r="KHL342" s="35"/>
      <c r="KHM342" s="35"/>
      <c r="KHN342" s="35"/>
      <c r="KHO342" s="35"/>
      <c r="KHP342" s="35"/>
      <c r="KHQ342" s="35"/>
      <c r="KHR342" s="35"/>
      <c r="KHS342" s="35"/>
      <c r="KHT342" s="35"/>
      <c r="KHU342" s="35"/>
      <c r="KHV342" s="35"/>
      <c r="KHW342" s="35"/>
      <c r="KHX342" s="35"/>
      <c r="KHY342" s="35"/>
      <c r="KHZ342" s="35"/>
      <c r="KIA342" s="35"/>
      <c r="KIB342" s="35"/>
      <c r="KIC342" s="35"/>
      <c r="KID342" s="35"/>
      <c r="KIE342" s="35"/>
      <c r="KIF342" s="35"/>
      <c r="KIG342" s="35"/>
      <c r="KIH342" s="35"/>
      <c r="KII342" s="35"/>
      <c r="KIJ342" s="35"/>
      <c r="KIK342" s="35"/>
      <c r="KIL342" s="35"/>
      <c r="KIM342" s="35"/>
      <c r="KIN342" s="35"/>
      <c r="KIO342" s="35"/>
      <c r="KIP342" s="35"/>
      <c r="KIQ342" s="35"/>
      <c r="KIR342" s="35"/>
      <c r="KIS342" s="35"/>
      <c r="KIT342" s="35"/>
      <c r="KIU342" s="35"/>
      <c r="KIV342" s="35"/>
      <c r="KIW342" s="35"/>
      <c r="KIX342" s="35"/>
      <c r="KIY342" s="35"/>
      <c r="KIZ342" s="35"/>
      <c r="KJA342" s="35"/>
      <c r="KJB342" s="35"/>
      <c r="KJC342" s="35"/>
      <c r="KJD342" s="35"/>
      <c r="KJE342" s="35"/>
      <c r="KJF342" s="35"/>
      <c r="KJG342" s="35"/>
      <c r="KJH342" s="35"/>
      <c r="KJI342" s="35"/>
      <c r="KJJ342" s="35"/>
      <c r="KJK342" s="35"/>
      <c r="KJL342" s="35"/>
      <c r="KJM342" s="35"/>
      <c r="KJN342" s="35"/>
      <c r="KJO342" s="35"/>
      <c r="KJP342" s="35"/>
      <c r="KJQ342" s="35"/>
      <c r="KJR342" s="35"/>
      <c r="KJS342" s="35"/>
      <c r="KJT342" s="35"/>
      <c r="KJU342" s="35"/>
      <c r="KJV342" s="35"/>
      <c r="KJW342" s="35"/>
      <c r="KJX342" s="35"/>
      <c r="KJY342" s="35"/>
      <c r="KJZ342" s="35"/>
      <c r="KKA342" s="35"/>
      <c r="KKB342" s="35"/>
      <c r="KKC342" s="35"/>
      <c r="KKD342" s="35"/>
      <c r="KKE342" s="35"/>
      <c r="KKF342" s="35"/>
      <c r="KKG342" s="35"/>
      <c r="KKH342" s="35"/>
      <c r="KKI342" s="35"/>
      <c r="KKJ342" s="35"/>
      <c r="KKK342" s="35"/>
      <c r="KKL342" s="35"/>
      <c r="KKM342" s="35"/>
      <c r="KKN342" s="35"/>
      <c r="KKO342" s="35"/>
      <c r="KKP342" s="35"/>
      <c r="KKQ342" s="35"/>
      <c r="KKR342" s="35"/>
      <c r="KKS342" s="35"/>
      <c r="KKT342" s="35"/>
      <c r="KKU342" s="35"/>
      <c r="KKV342" s="35"/>
      <c r="KKW342" s="35"/>
      <c r="KKX342" s="35"/>
      <c r="KKY342" s="35"/>
      <c r="KKZ342" s="35"/>
      <c r="KLA342" s="35"/>
      <c r="KLB342" s="35"/>
      <c r="KLC342" s="35"/>
      <c r="KLD342" s="35"/>
      <c r="KLE342" s="35"/>
      <c r="KLF342" s="35"/>
      <c r="KLG342" s="35"/>
      <c r="KLH342" s="35"/>
      <c r="KLI342" s="35"/>
      <c r="KLJ342" s="35"/>
      <c r="KLK342" s="35"/>
      <c r="KLL342" s="35"/>
      <c r="KLM342" s="35"/>
      <c r="KLN342" s="35"/>
      <c r="KLO342" s="35"/>
      <c r="KLP342" s="35"/>
      <c r="KLQ342" s="35"/>
      <c r="KLR342" s="35"/>
      <c r="KLS342" s="35"/>
      <c r="KLT342" s="35"/>
      <c r="KLU342" s="35"/>
      <c r="KLV342" s="35"/>
      <c r="KLW342" s="35"/>
      <c r="KLX342" s="35"/>
      <c r="KLY342" s="35"/>
      <c r="KLZ342" s="35"/>
      <c r="KMA342" s="35"/>
      <c r="KMB342" s="35"/>
      <c r="KMC342" s="35"/>
      <c r="KMD342" s="35"/>
      <c r="KME342" s="35"/>
      <c r="KMF342" s="35"/>
      <c r="KMG342" s="35"/>
      <c r="KMH342" s="35"/>
      <c r="KMI342" s="35"/>
      <c r="KMJ342" s="35"/>
      <c r="KMK342" s="35"/>
      <c r="KML342" s="35"/>
      <c r="KMM342" s="35"/>
      <c r="KMN342" s="35"/>
      <c r="KMO342" s="35"/>
      <c r="KMP342" s="35"/>
      <c r="KMQ342" s="35"/>
      <c r="KMR342" s="35"/>
      <c r="KMS342" s="35"/>
      <c r="KMT342" s="35"/>
      <c r="KMU342" s="35"/>
      <c r="KMV342" s="35"/>
      <c r="KMW342" s="35"/>
      <c r="KMX342" s="35"/>
      <c r="KMY342" s="35"/>
      <c r="KMZ342" s="35"/>
      <c r="KNA342" s="35"/>
      <c r="KNB342" s="35"/>
      <c r="KNC342" s="35"/>
      <c r="KND342" s="35"/>
      <c r="KNE342" s="35"/>
      <c r="KNF342" s="35"/>
      <c r="KNG342" s="35"/>
      <c r="KNH342" s="35"/>
      <c r="KNI342" s="35"/>
      <c r="KNJ342" s="35"/>
      <c r="KNK342" s="35"/>
      <c r="KNL342" s="35"/>
      <c r="KNM342" s="35"/>
      <c r="KNN342" s="35"/>
      <c r="KNO342" s="35"/>
      <c r="KNP342" s="35"/>
      <c r="KNQ342" s="35"/>
      <c r="KNR342" s="35"/>
      <c r="KNS342" s="35"/>
      <c r="KNT342" s="35"/>
      <c r="KNU342" s="35"/>
      <c r="KNV342" s="35"/>
      <c r="KNW342" s="35"/>
      <c r="KNX342" s="35"/>
      <c r="KNY342" s="35"/>
      <c r="KNZ342" s="35"/>
      <c r="KOA342" s="35"/>
      <c r="KOB342" s="35"/>
      <c r="KOC342" s="35"/>
      <c r="KOD342" s="35"/>
      <c r="KOE342" s="35"/>
      <c r="KOF342" s="35"/>
      <c r="KOG342" s="35"/>
      <c r="KOH342" s="35"/>
      <c r="KOI342" s="35"/>
      <c r="KOJ342" s="35"/>
      <c r="KOK342" s="35"/>
      <c r="KOL342" s="35"/>
      <c r="KOM342" s="35"/>
      <c r="KON342" s="35"/>
      <c r="KOO342" s="35"/>
      <c r="KOP342" s="35"/>
      <c r="KOQ342" s="35"/>
      <c r="KOR342" s="35"/>
      <c r="KOS342" s="35"/>
      <c r="KOT342" s="35"/>
      <c r="KOU342" s="35"/>
      <c r="KOV342" s="35"/>
      <c r="KOW342" s="35"/>
      <c r="KOX342" s="35"/>
      <c r="KOY342" s="35"/>
      <c r="KOZ342" s="35"/>
      <c r="KPA342" s="35"/>
      <c r="KPB342" s="35"/>
      <c r="KPC342" s="35"/>
      <c r="KPD342" s="35"/>
      <c r="KPE342" s="35"/>
      <c r="KPF342" s="35"/>
      <c r="KPG342" s="35"/>
      <c r="KPH342" s="35"/>
      <c r="KPI342" s="35"/>
      <c r="KPJ342" s="35"/>
      <c r="KPK342" s="35"/>
      <c r="KPL342" s="35"/>
      <c r="KPM342" s="35"/>
      <c r="KPN342" s="35"/>
      <c r="KPO342" s="35"/>
      <c r="KPP342" s="35"/>
      <c r="KPQ342" s="35"/>
      <c r="KPR342" s="35"/>
      <c r="KPS342" s="35"/>
      <c r="KPT342" s="35"/>
      <c r="KPU342" s="35"/>
      <c r="KPV342" s="35"/>
      <c r="KPW342" s="35"/>
      <c r="KPX342" s="35"/>
      <c r="KPY342" s="35"/>
      <c r="KPZ342" s="35"/>
      <c r="KQA342" s="35"/>
      <c r="KQB342" s="35"/>
      <c r="KQC342" s="35"/>
      <c r="KQD342" s="35"/>
      <c r="KQE342" s="35"/>
      <c r="KQF342" s="35"/>
      <c r="KQG342" s="35"/>
      <c r="KQH342" s="35"/>
      <c r="KQI342" s="35"/>
      <c r="KQJ342" s="35"/>
      <c r="KQK342" s="35"/>
      <c r="KQL342" s="35"/>
      <c r="KQM342" s="35"/>
      <c r="KQN342" s="35"/>
      <c r="KQO342" s="35"/>
      <c r="KQP342" s="35"/>
      <c r="KQQ342" s="35"/>
      <c r="KQR342" s="35"/>
      <c r="KQS342" s="35"/>
      <c r="KQT342" s="35"/>
      <c r="KQU342" s="35"/>
      <c r="KQV342" s="35"/>
      <c r="KQW342" s="35"/>
      <c r="KQX342" s="35"/>
      <c r="KQY342" s="35"/>
      <c r="KQZ342" s="35"/>
      <c r="KRA342" s="35"/>
      <c r="KRB342" s="35"/>
      <c r="KRC342" s="35"/>
      <c r="KRD342" s="35"/>
      <c r="KRE342" s="35"/>
      <c r="KRF342" s="35"/>
      <c r="KRG342" s="35"/>
      <c r="KRH342" s="35"/>
      <c r="KRI342" s="35"/>
      <c r="KRJ342" s="35"/>
      <c r="KRK342" s="35"/>
      <c r="KRL342" s="35"/>
      <c r="KRM342" s="35"/>
      <c r="KRN342" s="35"/>
      <c r="KRO342" s="35"/>
      <c r="KRP342" s="35"/>
      <c r="KRQ342" s="35"/>
      <c r="KRR342" s="35"/>
      <c r="KRS342" s="35"/>
      <c r="KRT342" s="35"/>
      <c r="KRU342" s="35"/>
      <c r="KRV342" s="35"/>
      <c r="KRW342" s="35"/>
      <c r="KRX342" s="35"/>
      <c r="KRY342" s="35"/>
      <c r="KRZ342" s="35"/>
      <c r="KSA342" s="35"/>
      <c r="KSB342" s="35"/>
      <c r="KSC342" s="35"/>
      <c r="KSD342" s="35"/>
      <c r="KSE342" s="35"/>
      <c r="KSF342" s="35"/>
      <c r="KSG342" s="35"/>
      <c r="KSH342" s="35"/>
      <c r="KSI342" s="35"/>
      <c r="KSJ342" s="35"/>
      <c r="KSK342" s="35"/>
      <c r="KSL342" s="35"/>
      <c r="KSM342" s="35"/>
      <c r="KSN342" s="35"/>
      <c r="KSO342" s="35"/>
      <c r="KSP342" s="35"/>
      <c r="KSQ342" s="35"/>
      <c r="KSR342" s="35"/>
      <c r="KSS342" s="35"/>
      <c r="KST342" s="35"/>
      <c r="KSU342" s="35"/>
      <c r="KSV342" s="35"/>
      <c r="KSW342" s="35"/>
      <c r="KSX342" s="35"/>
      <c r="KSY342" s="35"/>
      <c r="KSZ342" s="35"/>
      <c r="KTA342" s="35"/>
      <c r="KTB342" s="35"/>
      <c r="KTC342" s="35"/>
      <c r="KTD342" s="35"/>
      <c r="KTE342" s="35"/>
      <c r="KTF342" s="35"/>
      <c r="KTG342" s="35"/>
      <c r="KTH342" s="35"/>
      <c r="KTI342" s="35"/>
      <c r="KTJ342" s="35"/>
      <c r="KTK342" s="35"/>
      <c r="KTL342" s="35"/>
      <c r="KTM342" s="35"/>
      <c r="KTN342" s="35"/>
      <c r="KTO342" s="35"/>
      <c r="KTP342" s="35"/>
      <c r="KTQ342" s="35"/>
      <c r="KTR342" s="35"/>
      <c r="KTS342" s="35"/>
      <c r="KTT342" s="35"/>
      <c r="KTU342" s="35"/>
      <c r="KTV342" s="35"/>
      <c r="KTW342" s="35"/>
      <c r="KTX342" s="35"/>
      <c r="KTY342" s="35"/>
      <c r="KTZ342" s="35"/>
      <c r="KUA342" s="35"/>
      <c r="KUB342" s="35"/>
      <c r="KUC342" s="35"/>
      <c r="KUD342" s="35"/>
      <c r="KUE342" s="35"/>
      <c r="KUF342" s="35"/>
      <c r="KUG342" s="35"/>
      <c r="KUH342" s="35"/>
      <c r="KUI342" s="35"/>
      <c r="KUJ342" s="35"/>
      <c r="KUK342" s="35"/>
      <c r="KUL342" s="35"/>
      <c r="KUM342" s="35"/>
      <c r="KUN342" s="35"/>
      <c r="KUO342" s="35"/>
      <c r="KUP342" s="35"/>
      <c r="KUQ342" s="35"/>
      <c r="KUR342" s="35"/>
      <c r="KUS342" s="35"/>
      <c r="KUT342" s="35"/>
      <c r="KUU342" s="35"/>
      <c r="KUV342" s="35"/>
      <c r="KUW342" s="35"/>
      <c r="KUX342" s="35"/>
      <c r="KUY342" s="35"/>
      <c r="KUZ342" s="35"/>
      <c r="KVA342" s="35"/>
      <c r="KVB342" s="35"/>
      <c r="KVC342" s="35"/>
      <c r="KVD342" s="35"/>
      <c r="KVE342" s="35"/>
      <c r="KVF342" s="35"/>
      <c r="KVG342" s="35"/>
      <c r="KVH342" s="35"/>
      <c r="KVI342" s="35"/>
      <c r="KVJ342" s="35"/>
      <c r="KVK342" s="35"/>
      <c r="KVL342" s="35"/>
      <c r="KVM342" s="35"/>
      <c r="KVN342" s="35"/>
      <c r="KVO342" s="35"/>
      <c r="KVP342" s="35"/>
      <c r="KVQ342" s="35"/>
      <c r="KVR342" s="35"/>
      <c r="KVS342" s="35"/>
      <c r="KVT342" s="35"/>
      <c r="KVU342" s="35"/>
      <c r="KVV342" s="35"/>
      <c r="KVW342" s="35"/>
      <c r="KVX342" s="35"/>
      <c r="KVY342" s="35"/>
      <c r="KVZ342" s="35"/>
      <c r="KWA342" s="35"/>
      <c r="KWB342" s="35"/>
      <c r="KWC342" s="35"/>
      <c r="KWD342" s="35"/>
      <c r="KWE342" s="35"/>
      <c r="KWF342" s="35"/>
      <c r="KWG342" s="35"/>
      <c r="KWH342" s="35"/>
      <c r="KWI342" s="35"/>
      <c r="KWJ342" s="35"/>
      <c r="KWK342" s="35"/>
      <c r="KWL342" s="35"/>
      <c r="KWM342" s="35"/>
      <c r="KWN342" s="35"/>
      <c r="KWO342" s="35"/>
      <c r="KWP342" s="35"/>
      <c r="KWQ342" s="35"/>
      <c r="KWR342" s="35"/>
      <c r="KWS342" s="35"/>
      <c r="KWT342" s="35"/>
      <c r="KWU342" s="35"/>
      <c r="KWV342" s="35"/>
      <c r="KWW342" s="35"/>
      <c r="KWX342" s="35"/>
      <c r="KWY342" s="35"/>
      <c r="KWZ342" s="35"/>
      <c r="KXA342" s="35"/>
      <c r="KXB342" s="35"/>
      <c r="KXC342" s="35"/>
      <c r="KXD342" s="35"/>
      <c r="KXE342" s="35"/>
      <c r="KXF342" s="35"/>
      <c r="KXG342" s="35"/>
      <c r="KXH342" s="35"/>
      <c r="KXI342" s="35"/>
      <c r="KXJ342" s="35"/>
      <c r="KXK342" s="35"/>
      <c r="KXL342" s="35"/>
      <c r="KXM342" s="35"/>
      <c r="KXN342" s="35"/>
      <c r="KXO342" s="35"/>
      <c r="KXP342" s="35"/>
      <c r="KXQ342" s="35"/>
      <c r="KXR342" s="35"/>
      <c r="KXS342" s="35"/>
      <c r="KXT342" s="35"/>
      <c r="KXU342" s="35"/>
      <c r="KXV342" s="35"/>
      <c r="KXW342" s="35"/>
      <c r="KXX342" s="35"/>
      <c r="KXY342" s="35"/>
      <c r="KXZ342" s="35"/>
      <c r="KYA342" s="35"/>
      <c r="KYB342" s="35"/>
      <c r="KYC342" s="35"/>
      <c r="KYD342" s="35"/>
      <c r="KYE342" s="35"/>
      <c r="KYF342" s="35"/>
      <c r="KYG342" s="35"/>
      <c r="KYH342" s="35"/>
      <c r="KYI342" s="35"/>
      <c r="KYJ342" s="35"/>
      <c r="KYK342" s="35"/>
      <c r="KYL342" s="35"/>
      <c r="KYM342" s="35"/>
      <c r="KYN342" s="35"/>
      <c r="KYO342" s="35"/>
      <c r="KYP342" s="35"/>
      <c r="KYQ342" s="35"/>
      <c r="KYR342" s="35"/>
      <c r="KYS342" s="35"/>
      <c r="KYT342" s="35"/>
      <c r="KYU342" s="35"/>
      <c r="KYV342" s="35"/>
      <c r="KYW342" s="35"/>
      <c r="KYX342" s="35"/>
      <c r="KYY342" s="35"/>
      <c r="KYZ342" s="35"/>
      <c r="KZA342" s="35"/>
      <c r="KZB342" s="35"/>
      <c r="KZC342" s="35"/>
      <c r="KZD342" s="35"/>
      <c r="KZE342" s="35"/>
      <c r="KZF342" s="35"/>
      <c r="KZG342" s="35"/>
      <c r="KZH342" s="35"/>
      <c r="KZI342" s="35"/>
      <c r="KZJ342" s="35"/>
      <c r="KZK342" s="35"/>
      <c r="KZL342" s="35"/>
      <c r="KZM342" s="35"/>
      <c r="KZN342" s="35"/>
      <c r="KZO342" s="35"/>
      <c r="KZP342" s="35"/>
      <c r="KZQ342" s="35"/>
      <c r="KZR342" s="35"/>
      <c r="KZS342" s="35"/>
      <c r="KZT342" s="35"/>
      <c r="KZU342" s="35"/>
      <c r="KZV342" s="35"/>
      <c r="KZW342" s="35"/>
      <c r="KZX342" s="35"/>
      <c r="KZY342" s="35"/>
      <c r="KZZ342" s="35"/>
      <c r="LAA342" s="35"/>
      <c r="LAB342" s="35"/>
      <c r="LAC342" s="35"/>
      <c r="LAD342" s="35"/>
      <c r="LAE342" s="35"/>
      <c r="LAF342" s="35"/>
      <c r="LAG342" s="35"/>
      <c r="LAH342" s="35"/>
      <c r="LAI342" s="35"/>
      <c r="LAJ342" s="35"/>
      <c r="LAK342" s="35"/>
      <c r="LAL342" s="35"/>
      <c r="LAM342" s="35"/>
      <c r="LAN342" s="35"/>
      <c r="LAO342" s="35"/>
      <c r="LAP342" s="35"/>
      <c r="LAQ342" s="35"/>
      <c r="LAR342" s="35"/>
      <c r="LAS342" s="35"/>
      <c r="LAT342" s="35"/>
      <c r="LAU342" s="35"/>
      <c r="LAV342" s="35"/>
      <c r="LAW342" s="35"/>
      <c r="LAX342" s="35"/>
      <c r="LAY342" s="35"/>
      <c r="LAZ342" s="35"/>
      <c r="LBA342" s="35"/>
      <c r="LBB342" s="35"/>
      <c r="LBC342" s="35"/>
      <c r="LBD342" s="35"/>
      <c r="LBE342" s="35"/>
      <c r="LBF342" s="35"/>
      <c r="LBG342" s="35"/>
      <c r="LBH342" s="35"/>
      <c r="LBI342" s="35"/>
      <c r="LBJ342" s="35"/>
      <c r="LBK342" s="35"/>
      <c r="LBL342" s="35"/>
      <c r="LBM342" s="35"/>
      <c r="LBN342" s="35"/>
      <c r="LBO342" s="35"/>
      <c r="LBP342" s="35"/>
      <c r="LBQ342" s="35"/>
      <c r="LBR342" s="35"/>
      <c r="LBS342" s="35"/>
      <c r="LBT342" s="35"/>
      <c r="LBU342" s="35"/>
      <c r="LBV342" s="35"/>
      <c r="LBW342" s="35"/>
      <c r="LBX342" s="35"/>
      <c r="LBY342" s="35"/>
      <c r="LBZ342" s="35"/>
      <c r="LCA342" s="35"/>
      <c r="LCB342" s="35"/>
      <c r="LCC342" s="35"/>
      <c r="LCD342" s="35"/>
      <c r="LCE342" s="35"/>
      <c r="LCF342" s="35"/>
      <c r="LCG342" s="35"/>
      <c r="LCH342" s="35"/>
      <c r="LCI342" s="35"/>
      <c r="LCJ342" s="35"/>
      <c r="LCK342" s="35"/>
      <c r="LCL342" s="35"/>
      <c r="LCM342" s="35"/>
      <c r="LCN342" s="35"/>
      <c r="LCO342" s="35"/>
      <c r="LCP342" s="35"/>
      <c r="LCQ342" s="35"/>
      <c r="LCR342" s="35"/>
      <c r="LCS342" s="35"/>
      <c r="LCT342" s="35"/>
      <c r="LCU342" s="35"/>
      <c r="LCV342" s="35"/>
      <c r="LCW342" s="35"/>
      <c r="LCX342" s="35"/>
      <c r="LCY342" s="35"/>
      <c r="LCZ342" s="35"/>
      <c r="LDA342" s="35"/>
      <c r="LDB342" s="35"/>
      <c r="LDC342" s="35"/>
      <c r="LDD342" s="35"/>
      <c r="LDE342" s="35"/>
      <c r="LDF342" s="35"/>
      <c r="LDG342" s="35"/>
      <c r="LDH342" s="35"/>
      <c r="LDI342" s="35"/>
      <c r="LDJ342" s="35"/>
      <c r="LDK342" s="35"/>
      <c r="LDL342" s="35"/>
      <c r="LDM342" s="35"/>
      <c r="LDN342" s="35"/>
      <c r="LDO342" s="35"/>
      <c r="LDP342" s="35"/>
      <c r="LDQ342" s="35"/>
      <c r="LDR342" s="35"/>
      <c r="LDS342" s="35"/>
      <c r="LDT342" s="35"/>
      <c r="LDU342" s="35"/>
      <c r="LDV342" s="35"/>
      <c r="LDW342" s="35"/>
      <c r="LDX342" s="35"/>
      <c r="LDY342" s="35"/>
      <c r="LDZ342" s="35"/>
      <c r="LEA342" s="35"/>
      <c r="LEB342" s="35"/>
      <c r="LEC342" s="35"/>
      <c r="LED342" s="35"/>
      <c r="LEE342" s="35"/>
      <c r="LEF342" s="35"/>
      <c r="LEG342" s="35"/>
      <c r="LEH342" s="35"/>
      <c r="LEI342" s="35"/>
      <c r="LEJ342" s="35"/>
      <c r="LEK342" s="35"/>
      <c r="LEL342" s="35"/>
      <c r="LEM342" s="35"/>
      <c r="LEN342" s="35"/>
      <c r="LEO342" s="35"/>
      <c r="LEP342" s="35"/>
      <c r="LEQ342" s="35"/>
      <c r="LER342" s="35"/>
      <c r="LES342" s="35"/>
      <c r="LET342" s="35"/>
      <c r="LEU342" s="35"/>
      <c r="LEV342" s="35"/>
      <c r="LEW342" s="35"/>
      <c r="LEX342" s="35"/>
      <c r="LEY342" s="35"/>
      <c r="LEZ342" s="35"/>
      <c r="LFA342" s="35"/>
      <c r="LFB342" s="35"/>
      <c r="LFC342" s="35"/>
      <c r="LFD342" s="35"/>
      <c r="LFE342" s="35"/>
      <c r="LFF342" s="35"/>
      <c r="LFG342" s="35"/>
      <c r="LFH342" s="35"/>
      <c r="LFI342" s="35"/>
      <c r="LFJ342" s="35"/>
      <c r="LFK342" s="35"/>
      <c r="LFL342" s="35"/>
      <c r="LFM342" s="35"/>
      <c r="LFN342" s="35"/>
      <c r="LFO342" s="35"/>
      <c r="LFP342" s="35"/>
      <c r="LFQ342" s="35"/>
      <c r="LFR342" s="35"/>
      <c r="LFS342" s="35"/>
      <c r="LFT342" s="35"/>
      <c r="LFU342" s="35"/>
      <c r="LFV342" s="35"/>
      <c r="LFW342" s="35"/>
      <c r="LFX342" s="35"/>
      <c r="LFY342" s="35"/>
      <c r="LFZ342" s="35"/>
      <c r="LGA342" s="35"/>
      <c r="LGB342" s="35"/>
      <c r="LGC342" s="35"/>
      <c r="LGD342" s="35"/>
      <c r="LGE342" s="35"/>
      <c r="LGF342" s="35"/>
      <c r="LGG342" s="35"/>
      <c r="LGH342" s="35"/>
      <c r="LGI342" s="35"/>
      <c r="LGJ342" s="35"/>
      <c r="LGK342" s="35"/>
      <c r="LGL342" s="35"/>
      <c r="LGM342" s="35"/>
      <c r="LGN342" s="35"/>
      <c r="LGO342" s="35"/>
      <c r="LGP342" s="35"/>
      <c r="LGQ342" s="35"/>
      <c r="LGR342" s="35"/>
      <c r="LGS342" s="35"/>
      <c r="LGT342" s="35"/>
      <c r="LGU342" s="35"/>
      <c r="LGV342" s="35"/>
      <c r="LGW342" s="35"/>
      <c r="LGX342" s="35"/>
      <c r="LGY342" s="35"/>
      <c r="LGZ342" s="35"/>
      <c r="LHA342" s="35"/>
      <c r="LHB342" s="35"/>
      <c r="LHC342" s="35"/>
      <c r="LHD342" s="35"/>
      <c r="LHE342" s="35"/>
      <c r="LHF342" s="35"/>
      <c r="LHG342" s="35"/>
      <c r="LHH342" s="35"/>
      <c r="LHI342" s="35"/>
      <c r="LHJ342" s="35"/>
      <c r="LHK342" s="35"/>
      <c r="LHL342" s="35"/>
      <c r="LHM342" s="35"/>
      <c r="LHN342" s="35"/>
      <c r="LHO342" s="35"/>
      <c r="LHP342" s="35"/>
      <c r="LHQ342" s="35"/>
      <c r="LHR342" s="35"/>
      <c r="LHS342" s="35"/>
      <c r="LHT342" s="35"/>
      <c r="LHU342" s="35"/>
      <c r="LHV342" s="35"/>
      <c r="LHW342" s="35"/>
      <c r="LHX342" s="35"/>
      <c r="LHY342" s="35"/>
      <c r="LHZ342" s="35"/>
      <c r="LIA342" s="35"/>
      <c r="LIB342" s="35"/>
      <c r="LIC342" s="35"/>
      <c r="LID342" s="35"/>
      <c r="LIE342" s="35"/>
      <c r="LIF342" s="35"/>
      <c r="LIG342" s="35"/>
      <c r="LIH342" s="35"/>
      <c r="LII342" s="35"/>
      <c r="LIJ342" s="35"/>
      <c r="LIK342" s="35"/>
      <c r="LIL342" s="35"/>
      <c r="LIM342" s="35"/>
      <c r="LIN342" s="35"/>
      <c r="LIO342" s="35"/>
      <c r="LIP342" s="35"/>
      <c r="LIQ342" s="35"/>
      <c r="LIR342" s="35"/>
      <c r="LIS342" s="35"/>
      <c r="LIT342" s="35"/>
      <c r="LIU342" s="35"/>
      <c r="LIV342" s="35"/>
      <c r="LIW342" s="35"/>
      <c r="LIX342" s="35"/>
      <c r="LIY342" s="35"/>
      <c r="LIZ342" s="35"/>
      <c r="LJA342" s="35"/>
      <c r="LJB342" s="35"/>
      <c r="LJC342" s="35"/>
      <c r="LJD342" s="35"/>
      <c r="LJE342" s="35"/>
      <c r="LJF342" s="35"/>
      <c r="LJG342" s="35"/>
      <c r="LJH342" s="35"/>
      <c r="LJI342" s="35"/>
      <c r="LJJ342" s="35"/>
      <c r="LJK342" s="35"/>
      <c r="LJL342" s="35"/>
      <c r="LJM342" s="35"/>
      <c r="LJN342" s="35"/>
      <c r="LJO342" s="35"/>
      <c r="LJP342" s="35"/>
      <c r="LJQ342" s="35"/>
      <c r="LJR342" s="35"/>
      <c r="LJS342" s="35"/>
      <c r="LJT342" s="35"/>
      <c r="LJU342" s="35"/>
      <c r="LJV342" s="35"/>
      <c r="LJW342" s="35"/>
      <c r="LJX342" s="35"/>
      <c r="LJY342" s="35"/>
      <c r="LJZ342" s="35"/>
      <c r="LKA342" s="35"/>
      <c r="LKB342" s="35"/>
      <c r="LKC342" s="35"/>
      <c r="LKD342" s="35"/>
      <c r="LKE342" s="35"/>
      <c r="LKF342" s="35"/>
      <c r="LKG342" s="35"/>
      <c r="LKH342" s="35"/>
      <c r="LKI342" s="35"/>
      <c r="LKJ342" s="35"/>
      <c r="LKK342" s="35"/>
      <c r="LKL342" s="35"/>
      <c r="LKM342" s="35"/>
      <c r="LKN342" s="35"/>
      <c r="LKO342" s="35"/>
      <c r="LKP342" s="35"/>
      <c r="LKQ342" s="35"/>
      <c r="LKR342" s="35"/>
      <c r="LKS342" s="35"/>
      <c r="LKT342" s="35"/>
      <c r="LKU342" s="35"/>
      <c r="LKV342" s="35"/>
      <c r="LKW342" s="35"/>
      <c r="LKX342" s="35"/>
      <c r="LKY342" s="35"/>
      <c r="LKZ342" s="35"/>
      <c r="LLA342" s="35"/>
      <c r="LLB342" s="35"/>
      <c r="LLC342" s="35"/>
      <c r="LLD342" s="35"/>
      <c r="LLE342" s="35"/>
      <c r="LLF342" s="35"/>
      <c r="LLG342" s="35"/>
      <c r="LLH342" s="35"/>
      <c r="LLI342" s="35"/>
      <c r="LLJ342" s="35"/>
      <c r="LLK342" s="35"/>
      <c r="LLL342" s="35"/>
      <c r="LLM342" s="35"/>
      <c r="LLN342" s="35"/>
      <c r="LLO342" s="35"/>
      <c r="LLP342" s="35"/>
      <c r="LLQ342" s="35"/>
      <c r="LLR342" s="35"/>
      <c r="LLS342" s="35"/>
      <c r="LLT342" s="35"/>
      <c r="LLU342" s="35"/>
      <c r="LLV342" s="35"/>
      <c r="LLW342" s="35"/>
      <c r="LLX342" s="35"/>
      <c r="LLY342" s="35"/>
      <c r="LLZ342" s="35"/>
      <c r="LMA342" s="35"/>
      <c r="LMB342" s="35"/>
      <c r="LMC342" s="35"/>
      <c r="LMD342" s="35"/>
      <c r="LME342" s="35"/>
      <c r="LMF342" s="35"/>
      <c r="LMG342" s="35"/>
      <c r="LMH342" s="35"/>
      <c r="LMI342" s="35"/>
      <c r="LMJ342" s="35"/>
      <c r="LMK342" s="35"/>
      <c r="LML342" s="35"/>
      <c r="LMM342" s="35"/>
      <c r="LMN342" s="35"/>
      <c r="LMO342" s="35"/>
      <c r="LMP342" s="35"/>
      <c r="LMQ342" s="35"/>
      <c r="LMR342" s="35"/>
      <c r="LMS342" s="35"/>
      <c r="LMT342" s="35"/>
      <c r="LMU342" s="35"/>
      <c r="LMV342" s="35"/>
      <c r="LMW342" s="35"/>
      <c r="LMX342" s="35"/>
      <c r="LMY342" s="35"/>
      <c r="LMZ342" s="35"/>
      <c r="LNA342" s="35"/>
      <c r="LNB342" s="35"/>
      <c r="LNC342" s="35"/>
      <c r="LND342" s="35"/>
      <c r="LNE342" s="35"/>
      <c r="LNF342" s="35"/>
      <c r="LNG342" s="35"/>
      <c r="LNH342" s="35"/>
      <c r="LNI342" s="35"/>
      <c r="LNJ342" s="35"/>
      <c r="LNK342" s="35"/>
      <c r="LNL342" s="35"/>
      <c r="LNM342" s="35"/>
      <c r="LNN342" s="35"/>
      <c r="LNO342" s="35"/>
      <c r="LNP342" s="35"/>
      <c r="LNQ342" s="35"/>
      <c r="LNR342" s="35"/>
      <c r="LNS342" s="35"/>
      <c r="LNT342" s="35"/>
      <c r="LNU342" s="35"/>
      <c r="LNV342" s="35"/>
      <c r="LNW342" s="35"/>
      <c r="LNX342" s="35"/>
      <c r="LNY342" s="35"/>
      <c r="LNZ342" s="35"/>
      <c r="LOA342" s="35"/>
      <c r="LOB342" s="35"/>
      <c r="LOC342" s="35"/>
      <c r="LOD342" s="35"/>
      <c r="LOE342" s="35"/>
      <c r="LOF342" s="35"/>
      <c r="LOG342" s="35"/>
      <c r="LOH342" s="35"/>
      <c r="LOI342" s="35"/>
      <c r="LOJ342" s="35"/>
      <c r="LOK342" s="35"/>
      <c r="LOL342" s="35"/>
      <c r="LOM342" s="35"/>
      <c r="LON342" s="35"/>
      <c r="LOO342" s="35"/>
      <c r="LOP342" s="35"/>
      <c r="LOQ342" s="35"/>
      <c r="LOR342" s="35"/>
      <c r="LOS342" s="35"/>
      <c r="LOT342" s="35"/>
      <c r="LOU342" s="35"/>
      <c r="LOV342" s="35"/>
      <c r="LOW342" s="35"/>
      <c r="LOX342" s="35"/>
      <c r="LOY342" s="35"/>
      <c r="LOZ342" s="35"/>
      <c r="LPA342" s="35"/>
      <c r="LPB342" s="35"/>
      <c r="LPC342" s="35"/>
      <c r="LPD342" s="35"/>
      <c r="LPE342" s="35"/>
      <c r="LPF342" s="35"/>
      <c r="LPG342" s="35"/>
      <c r="LPH342" s="35"/>
      <c r="LPI342" s="35"/>
      <c r="LPJ342" s="35"/>
      <c r="LPK342" s="35"/>
      <c r="LPL342" s="35"/>
      <c r="LPM342" s="35"/>
      <c r="LPN342" s="35"/>
      <c r="LPO342" s="35"/>
      <c r="LPP342" s="35"/>
      <c r="LPQ342" s="35"/>
      <c r="LPR342" s="35"/>
      <c r="LPS342" s="35"/>
      <c r="LPT342" s="35"/>
      <c r="LPU342" s="35"/>
      <c r="LPV342" s="35"/>
      <c r="LPW342" s="35"/>
      <c r="LPX342" s="35"/>
      <c r="LPY342" s="35"/>
      <c r="LPZ342" s="35"/>
      <c r="LQA342" s="35"/>
      <c r="LQB342" s="35"/>
      <c r="LQC342" s="35"/>
      <c r="LQD342" s="35"/>
      <c r="LQE342" s="35"/>
      <c r="LQF342" s="35"/>
      <c r="LQG342" s="35"/>
      <c r="LQH342" s="35"/>
      <c r="LQI342" s="35"/>
      <c r="LQJ342" s="35"/>
      <c r="LQK342" s="35"/>
      <c r="LQL342" s="35"/>
      <c r="LQM342" s="35"/>
      <c r="LQN342" s="35"/>
      <c r="LQO342" s="35"/>
      <c r="LQP342" s="35"/>
      <c r="LQQ342" s="35"/>
      <c r="LQR342" s="35"/>
      <c r="LQS342" s="35"/>
      <c r="LQT342" s="35"/>
      <c r="LQU342" s="35"/>
      <c r="LQV342" s="35"/>
      <c r="LQW342" s="35"/>
      <c r="LQX342" s="35"/>
      <c r="LQY342" s="35"/>
      <c r="LQZ342" s="35"/>
      <c r="LRA342" s="35"/>
      <c r="LRB342" s="35"/>
      <c r="LRC342" s="35"/>
      <c r="LRD342" s="35"/>
      <c r="LRE342" s="35"/>
      <c r="LRF342" s="35"/>
      <c r="LRG342" s="35"/>
      <c r="LRH342" s="35"/>
      <c r="LRI342" s="35"/>
      <c r="LRJ342" s="35"/>
      <c r="LRK342" s="35"/>
      <c r="LRL342" s="35"/>
      <c r="LRM342" s="35"/>
      <c r="LRN342" s="35"/>
      <c r="LRO342" s="35"/>
      <c r="LRP342" s="35"/>
      <c r="LRQ342" s="35"/>
      <c r="LRR342" s="35"/>
      <c r="LRS342" s="35"/>
      <c r="LRT342" s="35"/>
      <c r="LRU342" s="35"/>
      <c r="LRV342" s="35"/>
      <c r="LRW342" s="35"/>
      <c r="LRX342" s="35"/>
      <c r="LRY342" s="35"/>
      <c r="LRZ342" s="35"/>
      <c r="LSA342" s="35"/>
      <c r="LSB342" s="35"/>
      <c r="LSC342" s="35"/>
      <c r="LSD342" s="35"/>
      <c r="LSE342" s="35"/>
      <c r="LSF342" s="35"/>
      <c r="LSG342" s="35"/>
      <c r="LSH342" s="35"/>
      <c r="LSI342" s="35"/>
      <c r="LSJ342" s="35"/>
      <c r="LSK342" s="35"/>
      <c r="LSL342" s="35"/>
      <c r="LSM342" s="35"/>
      <c r="LSN342" s="35"/>
      <c r="LSO342" s="35"/>
      <c r="LSP342" s="35"/>
      <c r="LSQ342" s="35"/>
      <c r="LSR342" s="35"/>
      <c r="LSS342" s="35"/>
      <c r="LST342" s="35"/>
      <c r="LSU342" s="35"/>
      <c r="LSV342" s="35"/>
      <c r="LSW342" s="35"/>
      <c r="LSX342" s="35"/>
      <c r="LSY342" s="35"/>
      <c r="LSZ342" s="35"/>
      <c r="LTA342" s="35"/>
      <c r="LTB342" s="35"/>
      <c r="LTC342" s="35"/>
      <c r="LTD342" s="35"/>
      <c r="LTE342" s="35"/>
      <c r="LTF342" s="35"/>
      <c r="LTG342" s="35"/>
      <c r="LTH342" s="35"/>
      <c r="LTI342" s="35"/>
      <c r="LTJ342" s="35"/>
      <c r="LTK342" s="35"/>
      <c r="LTL342" s="35"/>
      <c r="LTM342" s="35"/>
      <c r="LTN342" s="35"/>
      <c r="LTO342" s="35"/>
      <c r="LTP342" s="35"/>
      <c r="LTQ342" s="35"/>
      <c r="LTR342" s="35"/>
      <c r="LTS342" s="35"/>
      <c r="LTT342" s="35"/>
      <c r="LTU342" s="35"/>
      <c r="LTV342" s="35"/>
      <c r="LTW342" s="35"/>
      <c r="LTX342" s="35"/>
      <c r="LTY342" s="35"/>
      <c r="LTZ342" s="35"/>
      <c r="LUA342" s="35"/>
      <c r="LUB342" s="35"/>
      <c r="LUC342" s="35"/>
      <c r="LUD342" s="35"/>
      <c r="LUE342" s="35"/>
      <c r="LUF342" s="35"/>
      <c r="LUG342" s="35"/>
      <c r="LUH342" s="35"/>
      <c r="LUI342" s="35"/>
      <c r="LUJ342" s="35"/>
      <c r="LUK342" s="35"/>
      <c r="LUL342" s="35"/>
      <c r="LUM342" s="35"/>
      <c r="LUN342" s="35"/>
      <c r="LUO342" s="35"/>
      <c r="LUP342" s="35"/>
      <c r="LUQ342" s="35"/>
      <c r="LUR342" s="35"/>
      <c r="LUS342" s="35"/>
      <c r="LUT342" s="35"/>
      <c r="LUU342" s="35"/>
      <c r="LUV342" s="35"/>
      <c r="LUW342" s="35"/>
      <c r="LUX342" s="35"/>
      <c r="LUY342" s="35"/>
      <c r="LUZ342" s="35"/>
      <c r="LVA342" s="35"/>
      <c r="LVB342" s="35"/>
      <c r="LVC342" s="35"/>
      <c r="LVD342" s="35"/>
      <c r="LVE342" s="35"/>
      <c r="LVF342" s="35"/>
      <c r="LVG342" s="35"/>
      <c r="LVH342" s="35"/>
      <c r="LVI342" s="35"/>
      <c r="LVJ342" s="35"/>
      <c r="LVK342" s="35"/>
      <c r="LVL342" s="35"/>
      <c r="LVM342" s="35"/>
      <c r="LVN342" s="35"/>
      <c r="LVO342" s="35"/>
      <c r="LVP342" s="35"/>
      <c r="LVQ342" s="35"/>
      <c r="LVR342" s="35"/>
      <c r="LVS342" s="35"/>
      <c r="LVT342" s="35"/>
      <c r="LVU342" s="35"/>
      <c r="LVV342" s="35"/>
      <c r="LVW342" s="35"/>
      <c r="LVX342" s="35"/>
      <c r="LVY342" s="35"/>
      <c r="LVZ342" s="35"/>
      <c r="LWA342" s="35"/>
      <c r="LWB342" s="35"/>
      <c r="LWC342" s="35"/>
      <c r="LWD342" s="35"/>
      <c r="LWE342" s="35"/>
      <c r="LWF342" s="35"/>
      <c r="LWG342" s="35"/>
      <c r="LWH342" s="35"/>
      <c r="LWI342" s="35"/>
      <c r="LWJ342" s="35"/>
      <c r="LWK342" s="35"/>
      <c r="LWL342" s="35"/>
      <c r="LWM342" s="35"/>
      <c r="LWN342" s="35"/>
      <c r="LWO342" s="35"/>
      <c r="LWP342" s="35"/>
      <c r="LWQ342" s="35"/>
      <c r="LWR342" s="35"/>
      <c r="LWS342" s="35"/>
      <c r="LWT342" s="35"/>
      <c r="LWU342" s="35"/>
      <c r="LWV342" s="35"/>
      <c r="LWW342" s="35"/>
      <c r="LWX342" s="35"/>
      <c r="LWY342" s="35"/>
      <c r="LWZ342" s="35"/>
      <c r="LXA342" s="35"/>
      <c r="LXB342" s="35"/>
      <c r="LXC342" s="35"/>
      <c r="LXD342" s="35"/>
      <c r="LXE342" s="35"/>
      <c r="LXF342" s="35"/>
      <c r="LXG342" s="35"/>
      <c r="LXH342" s="35"/>
      <c r="LXI342" s="35"/>
      <c r="LXJ342" s="35"/>
      <c r="LXK342" s="35"/>
      <c r="LXL342" s="35"/>
      <c r="LXM342" s="35"/>
      <c r="LXN342" s="35"/>
      <c r="LXO342" s="35"/>
      <c r="LXP342" s="35"/>
      <c r="LXQ342" s="35"/>
      <c r="LXR342" s="35"/>
      <c r="LXS342" s="35"/>
      <c r="LXT342" s="35"/>
      <c r="LXU342" s="35"/>
      <c r="LXV342" s="35"/>
      <c r="LXW342" s="35"/>
      <c r="LXX342" s="35"/>
      <c r="LXY342" s="35"/>
      <c r="LXZ342" s="35"/>
      <c r="LYA342" s="35"/>
      <c r="LYB342" s="35"/>
      <c r="LYC342" s="35"/>
      <c r="LYD342" s="35"/>
      <c r="LYE342" s="35"/>
      <c r="LYF342" s="35"/>
      <c r="LYG342" s="35"/>
      <c r="LYH342" s="35"/>
      <c r="LYI342" s="35"/>
      <c r="LYJ342" s="35"/>
      <c r="LYK342" s="35"/>
      <c r="LYL342" s="35"/>
      <c r="LYM342" s="35"/>
      <c r="LYN342" s="35"/>
      <c r="LYO342" s="35"/>
      <c r="LYP342" s="35"/>
      <c r="LYQ342" s="35"/>
      <c r="LYR342" s="35"/>
      <c r="LYS342" s="35"/>
      <c r="LYT342" s="35"/>
      <c r="LYU342" s="35"/>
      <c r="LYV342" s="35"/>
      <c r="LYW342" s="35"/>
      <c r="LYX342" s="35"/>
      <c r="LYY342" s="35"/>
      <c r="LYZ342" s="35"/>
      <c r="LZA342" s="35"/>
      <c r="LZB342" s="35"/>
      <c r="LZC342" s="35"/>
      <c r="LZD342" s="35"/>
      <c r="LZE342" s="35"/>
      <c r="LZF342" s="35"/>
      <c r="LZG342" s="35"/>
      <c r="LZH342" s="35"/>
      <c r="LZI342" s="35"/>
      <c r="LZJ342" s="35"/>
      <c r="LZK342" s="35"/>
      <c r="LZL342" s="35"/>
      <c r="LZM342" s="35"/>
      <c r="LZN342" s="35"/>
      <c r="LZO342" s="35"/>
      <c r="LZP342" s="35"/>
      <c r="LZQ342" s="35"/>
      <c r="LZR342" s="35"/>
      <c r="LZS342" s="35"/>
      <c r="LZT342" s="35"/>
      <c r="LZU342" s="35"/>
      <c r="LZV342" s="35"/>
      <c r="LZW342" s="35"/>
      <c r="LZX342" s="35"/>
      <c r="LZY342" s="35"/>
      <c r="LZZ342" s="35"/>
      <c r="MAA342" s="35"/>
      <c r="MAB342" s="35"/>
      <c r="MAC342" s="35"/>
      <c r="MAD342" s="35"/>
      <c r="MAE342" s="35"/>
      <c r="MAF342" s="35"/>
      <c r="MAG342" s="35"/>
      <c r="MAH342" s="35"/>
      <c r="MAI342" s="35"/>
      <c r="MAJ342" s="35"/>
      <c r="MAK342" s="35"/>
      <c r="MAL342" s="35"/>
      <c r="MAM342" s="35"/>
      <c r="MAN342" s="35"/>
      <c r="MAO342" s="35"/>
      <c r="MAP342" s="35"/>
      <c r="MAQ342" s="35"/>
      <c r="MAR342" s="35"/>
      <c r="MAS342" s="35"/>
      <c r="MAT342" s="35"/>
      <c r="MAU342" s="35"/>
      <c r="MAV342" s="35"/>
      <c r="MAW342" s="35"/>
      <c r="MAX342" s="35"/>
      <c r="MAY342" s="35"/>
      <c r="MAZ342" s="35"/>
      <c r="MBA342" s="35"/>
      <c r="MBB342" s="35"/>
      <c r="MBC342" s="35"/>
      <c r="MBD342" s="35"/>
      <c r="MBE342" s="35"/>
      <c r="MBF342" s="35"/>
      <c r="MBG342" s="35"/>
      <c r="MBH342" s="35"/>
      <c r="MBI342" s="35"/>
      <c r="MBJ342" s="35"/>
      <c r="MBK342" s="35"/>
      <c r="MBL342" s="35"/>
      <c r="MBM342" s="35"/>
      <c r="MBN342" s="35"/>
      <c r="MBO342" s="35"/>
      <c r="MBP342" s="35"/>
      <c r="MBQ342" s="35"/>
      <c r="MBR342" s="35"/>
      <c r="MBS342" s="35"/>
      <c r="MBT342" s="35"/>
      <c r="MBU342" s="35"/>
      <c r="MBV342" s="35"/>
      <c r="MBW342" s="35"/>
      <c r="MBX342" s="35"/>
      <c r="MBY342" s="35"/>
      <c r="MBZ342" s="35"/>
      <c r="MCA342" s="35"/>
      <c r="MCB342" s="35"/>
      <c r="MCC342" s="35"/>
      <c r="MCD342" s="35"/>
      <c r="MCE342" s="35"/>
      <c r="MCF342" s="35"/>
      <c r="MCG342" s="35"/>
      <c r="MCH342" s="35"/>
      <c r="MCI342" s="35"/>
      <c r="MCJ342" s="35"/>
      <c r="MCK342" s="35"/>
      <c r="MCL342" s="35"/>
      <c r="MCM342" s="35"/>
      <c r="MCN342" s="35"/>
      <c r="MCO342" s="35"/>
      <c r="MCP342" s="35"/>
      <c r="MCQ342" s="35"/>
      <c r="MCR342" s="35"/>
      <c r="MCS342" s="35"/>
      <c r="MCT342" s="35"/>
      <c r="MCU342" s="35"/>
      <c r="MCV342" s="35"/>
      <c r="MCW342" s="35"/>
      <c r="MCX342" s="35"/>
      <c r="MCY342" s="35"/>
      <c r="MCZ342" s="35"/>
      <c r="MDA342" s="35"/>
      <c r="MDB342" s="35"/>
      <c r="MDC342" s="35"/>
      <c r="MDD342" s="35"/>
      <c r="MDE342" s="35"/>
      <c r="MDF342" s="35"/>
      <c r="MDG342" s="35"/>
      <c r="MDH342" s="35"/>
      <c r="MDI342" s="35"/>
      <c r="MDJ342" s="35"/>
      <c r="MDK342" s="35"/>
      <c r="MDL342" s="35"/>
      <c r="MDM342" s="35"/>
      <c r="MDN342" s="35"/>
      <c r="MDO342" s="35"/>
      <c r="MDP342" s="35"/>
      <c r="MDQ342" s="35"/>
      <c r="MDR342" s="35"/>
      <c r="MDS342" s="35"/>
      <c r="MDT342" s="35"/>
      <c r="MDU342" s="35"/>
      <c r="MDV342" s="35"/>
      <c r="MDW342" s="35"/>
      <c r="MDX342" s="35"/>
      <c r="MDY342" s="35"/>
      <c r="MDZ342" s="35"/>
      <c r="MEA342" s="35"/>
      <c r="MEB342" s="35"/>
      <c r="MEC342" s="35"/>
      <c r="MED342" s="35"/>
      <c r="MEE342" s="35"/>
      <c r="MEF342" s="35"/>
      <c r="MEG342" s="35"/>
      <c r="MEH342" s="35"/>
      <c r="MEI342" s="35"/>
      <c r="MEJ342" s="35"/>
      <c r="MEK342" s="35"/>
      <c r="MEL342" s="35"/>
      <c r="MEM342" s="35"/>
      <c r="MEN342" s="35"/>
      <c r="MEO342" s="35"/>
      <c r="MEP342" s="35"/>
      <c r="MEQ342" s="35"/>
      <c r="MER342" s="35"/>
      <c r="MES342" s="35"/>
      <c r="MET342" s="35"/>
      <c r="MEU342" s="35"/>
      <c r="MEV342" s="35"/>
      <c r="MEW342" s="35"/>
      <c r="MEX342" s="35"/>
      <c r="MEY342" s="35"/>
      <c r="MEZ342" s="35"/>
      <c r="MFA342" s="35"/>
      <c r="MFB342" s="35"/>
      <c r="MFC342" s="35"/>
      <c r="MFD342" s="35"/>
      <c r="MFE342" s="35"/>
      <c r="MFF342" s="35"/>
      <c r="MFG342" s="35"/>
      <c r="MFH342" s="35"/>
      <c r="MFI342" s="35"/>
      <c r="MFJ342" s="35"/>
      <c r="MFK342" s="35"/>
      <c r="MFL342" s="35"/>
      <c r="MFM342" s="35"/>
      <c r="MFN342" s="35"/>
      <c r="MFO342" s="35"/>
      <c r="MFP342" s="35"/>
      <c r="MFQ342" s="35"/>
      <c r="MFR342" s="35"/>
      <c r="MFS342" s="35"/>
      <c r="MFT342" s="35"/>
      <c r="MFU342" s="35"/>
      <c r="MFV342" s="35"/>
      <c r="MFW342" s="35"/>
      <c r="MFX342" s="35"/>
      <c r="MFY342" s="35"/>
      <c r="MFZ342" s="35"/>
      <c r="MGA342" s="35"/>
      <c r="MGB342" s="35"/>
      <c r="MGC342" s="35"/>
      <c r="MGD342" s="35"/>
      <c r="MGE342" s="35"/>
      <c r="MGF342" s="35"/>
      <c r="MGG342" s="35"/>
      <c r="MGH342" s="35"/>
      <c r="MGI342" s="35"/>
      <c r="MGJ342" s="35"/>
      <c r="MGK342" s="35"/>
      <c r="MGL342" s="35"/>
      <c r="MGM342" s="35"/>
      <c r="MGN342" s="35"/>
      <c r="MGO342" s="35"/>
      <c r="MGP342" s="35"/>
      <c r="MGQ342" s="35"/>
      <c r="MGR342" s="35"/>
      <c r="MGS342" s="35"/>
      <c r="MGT342" s="35"/>
      <c r="MGU342" s="35"/>
      <c r="MGV342" s="35"/>
      <c r="MGW342" s="35"/>
      <c r="MGX342" s="35"/>
      <c r="MGY342" s="35"/>
      <c r="MGZ342" s="35"/>
      <c r="MHA342" s="35"/>
      <c r="MHB342" s="35"/>
      <c r="MHC342" s="35"/>
      <c r="MHD342" s="35"/>
      <c r="MHE342" s="35"/>
      <c r="MHF342" s="35"/>
      <c r="MHG342" s="35"/>
      <c r="MHH342" s="35"/>
      <c r="MHI342" s="35"/>
      <c r="MHJ342" s="35"/>
      <c r="MHK342" s="35"/>
      <c r="MHL342" s="35"/>
      <c r="MHM342" s="35"/>
      <c r="MHN342" s="35"/>
      <c r="MHO342" s="35"/>
      <c r="MHP342" s="35"/>
      <c r="MHQ342" s="35"/>
      <c r="MHR342" s="35"/>
      <c r="MHS342" s="35"/>
      <c r="MHT342" s="35"/>
      <c r="MHU342" s="35"/>
      <c r="MHV342" s="35"/>
      <c r="MHW342" s="35"/>
      <c r="MHX342" s="35"/>
      <c r="MHY342" s="35"/>
      <c r="MHZ342" s="35"/>
      <c r="MIA342" s="35"/>
      <c r="MIB342" s="35"/>
      <c r="MIC342" s="35"/>
      <c r="MID342" s="35"/>
      <c r="MIE342" s="35"/>
      <c r="MIF342" s="35"/>
      <c r="MIG342" s="35"/>
      <c r="MIH342" s="35"/>
      <c r="MII342" s="35"/>
      <c r="MIJ342" s="35"/>
      <c r="MIK342" s="35"/>
      <c r="MIL342" s="35"/>
      <c r="MIM342" s="35"/>
      <c r="MIN342" s="35"/>
      <c r="MIO342" s="35"/>
      <c r="MIP342" s="35"/>
      <c r="MIQ342" s="35"/>
      <c r="MIR342" s="35"/>
      <c r="MIS342" s="35"/>
      <c r="MIT342" s="35"/>
      <c r="MIU342" s="35"/>
      <c r="MIV342" s="35"/>
      <c r="MIW342" s="35"/>
      <c r="MIX342" s="35"/>
      <c r="MIY342" s="35"/>
      <c r="MIZ342" s="35"/>
      <c r="MJA342" s="35"/>
      <c r="MJB342" s="35"/>
      <c r="MJC342" s="35"/>
      <c r="MJD342" s="35"/>
      <c r="MJE342" s="35"/>
      <c r="MJF342" s="35"/>
      <c r="MJG342" s="35"/>
      <c r="MJH342" s="35"/>
      <c r="MJI342" s="35"/>
      <c r="MJJ342" s="35"/>
      <c r="MJK342" s="35"/>
      <c r="MJL342" s="35"/>
      <c r="MJM342" s="35"/>
      <c r="MJN342" s="35"/>
      <c r="MJO342" s="35"/>
      <c r="MJP342" s="35"/>
      <c r="MJQ342" s="35"/>
      <c r="MJR342" s="35"/>
      <c r="MJS342" s="35"/>
      <c r="MJT342" s="35"/>
      <c r="MJU342" s="35"/>
      <c r="MJV342" s="35"/>
      <c r="MJW342" s="35"/>
      <c r="MJX342" s="35"/>
      <c r="MJY342" s="35"/>
      <c r="MJZ342" s="35"/>
      <c r="MKA342" s="35"/>
      <c r="MKB342" s="35"/>
      <c r="MKC342" s="35"/>
      <c r="MKD342" s="35"/>
      <c r="MKE342" s="35"/>
      <c r="MKF342" s="35"/>
      <c r="MKG342" s="35"/>
      <c r="MKH342" s="35"/>
      <c r="MKI342" s="35"/>
      <c r="MKJ342" s="35"/>
      <c r="MKK342" s="35"/>
      <c r="MKL342" s="35"/>
      <c r="MKM342" s="35"/>
      <c r="MKN342" s="35"/>
      <c r="MKO342" s="35"/>
      <c r="MKP342" s="35"/>
      <c r="MKQ342" s="35"/>
      <c r="MKR342" s="35"/>
      <c r="MKS342" s="35"/>
      <c r="MKT342" s="35"/>
      <c r="MKU342" s="35"/>
      <c r="MKV342" s="35"/>
      <c r="MKW342" s="35"/>
      <c r="MKX342" s="35"/>
      <c r="MKY342" s="35"/>
      <c r="MKZ342" s="35"/>
      <c r="MLA342" s="35"/>
      <c r="MLB342" s="35"/>
      <c r="MLC342" s="35"/>
      <c r="MLD342" s="35"/>
      <c r="MLE342" s="35"/>
      <c r="MLF342" s="35"/>
      <c r="MLG342" s="35"/>
      <c r="MLH342" s="35"/>
      <c r="MLI342" s="35"/>
      <c r="MLJ342" s="35"/>
      <c r="MLK342" s="35"/>
      <c r="MLL342" s="35"/>
      <c r="MLM342" s="35"/>
      <c r="MLN342" s="35"/>
      <c r="MLO342" s="35"/>
      <c r="MLP342" s="35"/>
      <c r="MLQ342" s="35"/>
      <c r="MLR342" s="35"/>
      <c r="MLS342" s="35"/>
      <c r="MLT342" s="35"/>
      <c r="MLU342" s="35"/>
      <c r="MLV342" s="35"/>
      <c r="MLW342" s="35"/>
      <c r="MLX342" s="35"/>
      <c r="MLY342" s="35"/>
      <c r="MLZ342" s="35"/>
      <c r="MMA342" s="35"/>
      <c r="MMB342" s="35"/>
      <c r="MMC342" s="35"/>
      <c r="MMD342" s="35"/>
      <c r="MME342" s="35"/>
      <c r="MMF342" s="35"/>
      <c r="MMG342" s="35"/>
      <c r="MMH342" s="35"/>
      <c r="MMI342" s="35"/>
      <c r="MMJ342" s="35"/>
      <c r="MMK342" s="35"/>
      <c r="MML342" s="35"/>
      <c r="MMM342" s="35"/>
      <c r="MMN342" s="35"/>
      <c r="MMO342" s="35"/>
      <c r="MMP342" s="35"/>
      <c r="MMQ342" s="35"/>
      <c r="MMR342" s="35"/>
      <c r="MMS342" s="35"/>
      <c r="MMT342" s="35"/>
      <c r="MMU342" s="35"/>
      <c r="MMV342" s="35"/>
      <c r="MMW342" s="35"/>
      <c r="MMX342" s="35"/>
      <c r="MMY342" s="35"/>
      <c r="MMZ342" s="35"/>
      <c r="MNA342" s="35"/>
      <c r="MNB342" s="35"/>
      <c r="MNC342" s="35"/>
      <c r="MND342" s="35"/>
      <c r="MNE342" s="35"/>
      <c r="MNF342" s="35"/>
      <c r="MNG342" s="35"/>
      <c r="MNH342" s="35"/>
      <c r="MNI342" s="35"/>
      <c r="MNJ342" s="35"/>
      <c r="MNK342" s="35"/>
      <c r="MNL342" s="35"/>
      <c r="MNM342" s="35"/>
      <c r="MNN342" s="35"/>
      <c r="MNO342" s="35"/>
      <c r="MNP342" s="35"/>
      <c r="MNQ342" s="35"/>
      <c r="MNR342" s="35"/>
      <c r="MNS342" s="35"/>
      <c r="MNT342" s="35"/>
      <c r="MNU342" s="35"/>
      <c r="MNV342" s="35"/>
      <c r="MNW342" s="35"/>
      <c r="MNX342" s="35"/>
      <c r="MNY342" s="35"/>
      <c r="MNZ342" s="35"/>
      <c r="MOA342" s="35"/>
      <c r="MOB342" s="35"/>
      <c r="MOC342" s="35"/>
      <c r="MOD342" s="35"/>
      <c r="MOE342" s="35"/>
      <c r="MOF342" s="35"/>
      <c r="MOG342" s="35"/>
      <c r="MOH342" s="35"/>
      <c r="MOI342" s="35"/>
      <c r="MOJ342" s="35"/>
      <c r="MOK342" s="35"/>
      <c r="MOL342" s="35"/>
      <c r="MOM342" s="35"/>
      <c r="MON342" s="35"/>
      <c r="MOO342" s="35"/>
      <c r="MOP342" s="35"/>
      <c r="MOQ342" s="35"/>
      <c r="MOR342" s="35"/>
      <c r="MOS342" s="35"/>
      <c r="MOT342" s="35"/>
      <c r="MOU342" s="35"/>
      <c r="MOV342" s="35"/>
      <c r="MOW342" s="35"/>
      <c r="MOX342" s="35"/>
      <c r="MOY342" s="35"/>
      <c r="MOZ342" s="35"/>
      <c r="MPA342" s="35"/>
      <c r="MPB342" s="35"/>
      <c r="MPC342" s="35"/>
      <c r="MPD342" s="35"/>
      <c r="MPE342" s="35"/>
      <c r="MPF342" s="35"/>
      <c r="MPG342" s="35"/>
      <c r="MPH342" s="35"/>
      <c r="MPI342" s="35"/>
      <c r="MPJ342" s="35"/>
      <c r="MPK342" s="35"/>
      <c r="MPL342" s="35"/>
      <c r="MPM342" s="35"/>
      <c r="MPN342" s="35"/>
      <c r="MPO342" s="35"/>
      <c r="MPP342" s="35"/>
      <c r="MPQ342" s="35"/>
      <c r="MPR342" s="35"/>
      <c r="MPS342" s="35"/>
      <c r="MPT342" s="35"/>
      <c r="MPU342" s="35"/>
      <c r="MPV342" s="35"/>
      <c r="MPW342" s="35"/>
      <c r="MPX342" s="35"/>
      <c r="MPY342" s="35"/>
      <c r="MPZ342" s="35"/>
      <c r="MQA342" s="35"/>
      <c r="MQB342" s="35"/>
      <c r="MQC342" s="35"/>
      <c r="MQD342" s="35"/>
      <c r="MQE342" s="35"/>
      <c r="MQF342" s="35"/>
      <c r="MQG342" s="35"/>
      <c r="MQH342" s="35"/>
      <c r="MQI342" s="35"/>
      <c r="MQJ342" s="35"/>
      <c r="MQK342" s="35"/>
      <c r="MQL342" s="35"/>
      <c r="MQM342" s="35"/>
      <c r="MQN342" s="35"/>
      <c r="MQO342" s="35"/>
      <c r="MQP342" s="35"/>
      <c r="MQQ342" s="35"/>
      <c r="MQR342" s="35"/>
      <c r="MQS342" s="35"/>
      <c r="MQT342" s="35"/>
      <c r="MQU342" s="35"/>
      <c r="MQV342" s="35"/>
      <c r="MQW342" s="35"/>
      <c r="MQX342" s="35"/>
      <c r="MQY342" s="35"/>
      <c r="MQZ342" s="35"/>
      <c r="MRA342" s="35"/>
      <c r="MRB342" s="35"/>
      <c r="MRC342" s="35"/>
      <c r="MRD342" s="35"/>
      <c r="MRE342" s="35"/>
      <c r="MRF342" s="35"/>
      <c r="MRG342" s="35"/>
      <c r="MRH342" s="35"/>
      <c r="MRI342" s="35"/>
      <c r="MRJ342" s="35"/>
      <c r="MRK342" s="35"/>
      <c r="MRL342" s="35"/>
      <c r="MRM342" s="35"/>
      <c r="MRN342" s="35"/>
      <c r="MRO342" s="35"/>
      <c r="MRP342" s="35"/>
      <c r="MRQ342" s="35"/>
      <c r="MRR342" s="35"/>
      <c r="MRS342" s="35"/>
      <c r="MRT342" s="35"/>
      <c r="MRU342" s="35"/>
      <c r="MRV342" s="35"/>
      <c r="MRW342" s="35"/>
      <c r="MRX342" s="35"/>
      <c r="MRY342" s="35"/>
      <c r="MRZ342" s="35"/>
      <c r="MSA342" s="35"/>
      <c r="MSB342" s="35"/>
      <c r="MSC342" s="35"/>
      <c r="MSD342" s="35"/>
      <c r="MSE342" s="35"/>
      <c r="MSF342" s="35"/>
      <c r="MSG342" s="35"/>
      <c r="MSH342" s="35"/>
      <c r="MSI342" s="35"/>
      <c r="MSJ342" s="35"/>
      <c r="MSK342" s="35"/>
      <c r="MSL342" s="35"/>
      <c r="MSM342" s="35"/>
      <c r="MSN342" s="35"/>
      <c r="MSO342" s="35"/>
      <c r="MSP342" s="35"/>
      <c r="MSQ342" s="35"/>
      <c r="MSR342" s="35"/>
      <c r="MSS342" s="35"/>
      <c r="MST342" s="35"/>
      <c r="MSU342" s="35"/>
      <c r="MSV342" s="35"/>
      <c r="MSW342" s="35"/>
      <c r="MSX342" s="35"/>
      <c r="MSY342" s="35"/>
      <c r="MSZ342" s="35"/>
      <c r="MTA342" s="35"/>
      <c r="MTB342" s="35"/>
      <c r="MTC342" s="35"/>
      <c r="MTD342" s="35"/>
      <c r="MTE342" s="35"/>
      <c r="MTF342" s="35"/>
      <c r="MTG342" s="35"/>
      <c r="MTH342" s="35"/>
      <c r="MTI342" s="35"/>
      <c r="MTJ342" s="35"/>
      <c r="MTK342" s="35"/>
      <c r="MTL342" s="35"/>
      <c r="MTM342" s="35"/>
      <c r="MTN342" s="35"/>
      <c r="MTO342" s="35"/>
      <c r="MTP342" s="35"/>
      <c r="MTQ342" s="35"/>
      <c r="MTR342" s="35"/>
      <c r="MTS342" s="35"/>
      <c r="MTT342" s="35"/>
      <c r="MTU342" s="35"/>
      <c r="MTV342" s="35"/>
      <c r="MTW342" s="35"/>
      <c r="MTX342" s="35"/>
      <c r="MTY342" s="35"/>
      <c r="MTZ342" s="35"/>
      <c r="MUA342" s="35"/>
      <c r="MUB342" s="35"/>
      <c r="MUC342" s="35"/>
      <c r="MUD342" s="35"/>
      <c r="MUE342" s="35"/>
      <c r="MUF342" s="35"/>
      <c r="MUG342" s="35"/>
      <c r="MUH342" s="35"/>
      <c r="MUI342" s="35"/>
      <c r="MUJ342" s="35"/>
      <c r="MUK342" s="35"/>
      <c r="MUL342" s="35"/>
      <c r="MUM342" s="35"/>
      <c r="MUN342" s="35"/>
      <c r="MUO342" s="35"/>
      <c r="MUP342" s="35"/>
      <c r="MUQ342" s="35"/>
      <c r="MUR342" s="35"/>
      <c r="MUS342" s="35"/>
      <c r="MUT342" s="35"/>
      <c r="MUU342" s="35"/>
      <c r="MUV342" s="35"/>
      <c r="MUW342" s="35"/>
      <c r="MUX342" s="35"/>
      <c r="MUY342" s="35"/>
      <c r="MUZ342" s="35"/>
      <c r="MVA342" s="35"/>
      <c r="MVB342" s="35"/>
      <c r="MVC342" s="35"/>
      <c r="MVD342" s="35"/>
      <c r="MVE342" s="35"/>
      <c r="MVF342" s="35"/>
      <c r="MVG342" s="35"/>
      <c r="MVH342" s="35"/>
      <c r="MVI342" s="35"/>
      <c r="MVJ342" s="35"/>
      <c r="MVK342" s="35"/>
      <c r="MVL342" s="35"/>
      <c r="MVM342" s="35"/>
      <c r="MVN342" s="35"/>
      <c r="MVO342" s="35"/>
      <c r="MVP342" s="35"/>
      <c r="MVQ342" s="35"/>
      <c r="MVR342" s="35"/>
      <c r="MVS342" s="35"/>
      <c r="MVT342" s="35"/>
      <c r="MVU342" s="35"/>
      <c r="MVV342" s="35"/>
      <c r="MVW342" s="35"/>
      <c r="MVX342" s="35"/>
      <c r="MVY342" s="35"/>
      <c r="MVZ342" s="35"/>
      <c r="MWA342" s="35"/>
      <c r="MWB342" s="35"/>
      <c r="MWC342" s="35"/>
      <c r="MWD342" s="35"/>
      <c r="MWE342" s="35"/>
      <c r="MWF342" s="35"/>
      <c r="MWG342" s="35"/>
      <c r="MWH342" s="35"/>
      <c r="MWI342" s="35"/>
      <c r="MWJ342" s="35"/>
      <c r="MWK342" s="35"/>
      <c r="MWL342" s="35"/>
      <c r="MWM342" s="35"/>
      <c r="MWN342" s="35"/>
      <c r="MWO342" s="35"/>
      <c r="MWP342" s="35"/>
      <c r="MWQ342" s="35"/>
      <c r="MWR342" s="35"/>
      <c r="MWS342" s="35"/>
      <c r="MWT342" s="35"/>
      <c r="MWU342" s="35"/>
      <c r="MWV342" s="35"/>
      <c r="MWW342" s="35"/>
      <c r="MWX342" s="35"/>
      <c r="MWY342" s="35"/>
      <c r="MWZ342" s="35"/>
      <c r="MXA342" s="35"/>
      <c r="MXB342" s="35"/>
      <c r="MXC342" s="35"/>
      <c r="MXD342" s="35"/>
      <c r="MXE342" s="35"/>
      <c r="MXF342" s="35"/>
      <c r="MXG342" s="35"/>
      <c r="MXH342" s="35"/>
      <c r="MXI342" s="35"/>
      <c r="MXJ342" s="35"/>
      <c r="MXK342" s="35"/>
      <c r="MXL342" s="35"/>
      <c r="MXM342" s="35"/>
      <c r="MXN342" s="35"/>
      <c r="MXO342" s="35"/>
      <c r="MXP342" s="35"/>
      <c r="MXQ342" s="35"/>
      <c r="MXR342" s="35"/>
      <c r="MXS342" s="35"/>
      <c r="MXT342" s="35"/>
      <c r="MXU342" s="35"/>
      <c r="MXV342" s="35"/>
      <c r="MXW342" s="35"/>
      <c r="MXX342" s="35"/>
      <c r="MXY342" s="35"/>
      <c r="MXZ342" s="35"/>
      <c r="MYA342" s="35"/>
      <c r="MYB342" s="35"/>
      <c r="MYC342" s="35"/>
      <c r="MYD342" s="35"/>
      <c r="MYE342" s="35"/>
      <c r="MYF342" s="35"/>
      <c r="MYG342" s="35"/>
      <c r="MYH342" s="35"/>
      <c r="MYI342" s="35"/>
      <c r="MYJ342" s="35"/>
      <c r="MYK342" s="35"/>
      <c r="MYL342" s="35"/>
      <c r="MYM342" s="35"/>
      <c r="MYN342" s="35"/>
      <c r="MYO342" s="35"/>
      <c r="MYP342" s="35"/>
      <c r="MYQ342" s="35"/>
      <c r="MYR342" s="35"/>
      <c r="MYS342" s="35"/>
      <c r="MYT342" s="35"/>
      <c r="MYU342" s="35"/>
      <c r="MYV342" s="35"/>
      <c r="MYW342" s="35"/>
      <c r="MYX342" s="35"/>
      <c r="MYY342" s="35"/>
      <c r="MYZ342" s="35"/>
      <c r="MZA342" s="35"/>
      <c r="MZB342" s="35"/>
      <c r="MZC342" s="35"/>
      <c r="MZD342" s="35"/>
      <c r="MZE342" s="35"/>
      <c r="MZF342" s="35"/>
      <c r="MZG342" s="35"/>
      <c r="MZH342" s="35"/>
      <c r="MZI342" s="35"/>
      <c r="MZJ342" s="35"/>
      <c r="MZK342" s="35"/>
      <c r="MZL342" s="35"/>
      <c r="MZM342" s="35"/>
      <c r="MZN342" s="35"/>
      <c r="MZO342" s="35"/>
      <c r="MZP342" s="35"/>
      <c r="MZQ342" s="35"/>
      <c r="MZR342" s="35"/>
      <c r="MZS342" s="35"/>
      <c r="MZT342" s="35"/>
      <c r="MZU342" s="35"/>
      <c r="MZV342" s="35"/>
      <c r="MZW342" s="35"/>
      <c r="MZX342" s="35"/>
      <c r="MZY342" s="35"/>
      <c r="MZZ342" s="35"/>
      <c r="NAA342" s="35"/>
      <c r="NAB342" s="35"/>
      <c r="NAC342" s="35"/>
      <c r="NAD342" s="35"/>
      <c r="NAE342" s="35"/>
      <c r="NAF342" s="35"/>
      <c r="NAG342" s="35"/>
      <c r="NAH342" s="35"/>
      <c r="NAI342" s="35"/>
      <c r="NAJ342" s="35"/>
      <c r="NAK342" s="35"/>
      <c r="NAL342" s="35"/>
      <c r="NAM342" s="35"/>
      <c r="NAN342" s="35"/>
      <c r="NAO342" s="35"/>
      <c r="NAP342" s="35"/>
      <c r="NAQ342" s="35"/>
      <c r="NAR342" s="35"/>
      <c r="NAS342" s="35"/>
      <c r="NAT342" s="35"/>
      <c r="NAU342" s="35"/>
      <c r="NAV342" s="35"/>
      <c r="NAW342" s="35"/>
      <c r="NAX342" s="35"/>
      <c r="NAY342" s="35"/>
      <c r="NAZ342" s="35"/>
      <c r="NBA342" s="35"/>
      <c r="NBB342" s="35"/>
      <c r="NBC342" s="35"/>
      <c r="NBD342" s="35"/>
      <c r="NBE342" s="35"/>
      <c r="NBF342" s="35"/>
      <c r="NBG342" s="35"/>
      <c r="NBH342" s="35"/>
      <c r="NBI342" s="35"/>
      <c r="NBJ342" s="35"/>
      <c r="NBK342" s="35"/>
      <c r="NBL342" s="35"/>
      <c r="NBM342" s="35"/>
      <c r="NBN342" s="35"/>
      <c r="NBO342" s="35"/>
      <c r="NBP342" s="35"/>
      <c r="NBQ342" s="35"/>
      <c r="NBR342" s="35"/>
      <c r="NBS342" s="35"/>
      <c r="NBT342" s="35"/>
      <c r="NBU342" s="35"/>
      <c r="NBV342" s="35"/>
      <c r="NBW342" s="35"/>
      <c r="NBX342" s="35"/>
      <c r="NBY342" s="35"/>
      <c r="NBZ342" s="35"/>
      <c r="NCA342" s="35"/>
      <c r="NCB342" s="35"/>
      <c r="NCC342" s="35"/>
      <c r="NCD342" s="35"/>
      <c r="NCE342" s="35"/>
      <c r="NCF342" s="35"/>
      <c r="NCG342" s="35"/>
      <c r="NCH342" s="35"/>
      <c r="NCI342" s="35"/>
      <c r="NCJ342" s="35"/>
      <c r="NCK342" s="35"/>
      <c r="NCL342" s="35"/>
      <c r="NCM342" s="35"/>
      <c r="NCN342" s="35"/>
      <c r="NCO342" s="35"/>
      <c r="NCP342" s="35"/>
      <c r="NCQ342" s="35"/>
      <c r="NCR342" s="35"/>
      <c r="NCS342" s="35"/>
      <c r="NCT342" s="35"/>
      <c r="NCU342" s="35"/>
      <c r="NCV342" s="35"/>
      <c r="NCW342" s="35"/>
      <c r="NCX342" s="35"/>
      <c r="NCY342" s="35"/>
      <c r="NCZ342" s="35"/>
      <c r="NDA342" s="35"/>
      <c r="NDB342" s="35"/>
      <c r="NDC342" s="35"/>
      <c r="NDD342" s="35"/>
      <c r="NDE342" s="35"/>
      <c r="NDF342" s="35"/>
      <c r="NDG342" s="35"/>
      <c r="NDH342" s="35"/>
      <c r="NDI342" s="35"/>
      <c r="NDJ342" s="35"/>
      <c r="NDK342" s="35"/>
      <c r="NDL342" s="35"/>
      <c r="NDM342" s="35"/>
      <c r="NDN342" s="35"/>
      <c r="NDO342" s="35"/>
      <c r="NDP342" s="35"/>
      <c r="NDQ342" s="35"/>
      <c r="NDR342" s="35"/>
      <c r="NDS342" s="35"/>
      <c r="NDT342" s="35"/>
      <c r="NDU342" s="35"/>
      <c r="NDV342" s="35"/>
      <c r="NDW342" s="35"/>
      <c r="NDX342" s="35"/>
      <c r="NDY342" s="35"/>
      <c r="NDZ342" s="35"/>
      <c r="NEA342" s="35"/>
      <c r="NEB342" s="35"/>
      <c r="NEC342" s="35"/>
      <c r="NED342" s="35"/>
      <c r="NEE342" s="35"/>
      <c r="NEF342" s="35"/>
      <c r="NEG342" s="35"/>
      <c r="NEH342" s="35"/>
      <c r="NEI342" s="35"/>
      <c r="NEJ342" s="35"/>
      <c r="NEK342" s="35"/>
      <c r="NEL342" s="35"/>
      <c r="NEM342" s="35"/>
      <c r="NEN342" s="35"/>
      <c r="NEO342" s="35"/>
      <c r="NEP342" s="35"/>
      <c r="NEQ342" s="35"/>
      <c r="NER342" s="35"/>
      <c r="NES342" s="35"/>
      <c r="NET342" s="35"/>
      <c r="NEU342" s="35"/>
      <c r="NEV342" s="35"/>
      <c r="NEW342" s="35"/>
      <c r="NEX342" s="35"/>
      <c r="NEY342" s="35"/>
      <c r="NEZ342" s="35"/>
      <c r="NFA342" s="35"/>
      <c r="NFB342" s="35"/>
      <c r="NFC342" s="35"/>
      <c r="NFD342" s="35"/>
      <c r="NFE342" s="35"/>
      <c r="NFF342" s="35"/>
      <c r="NFG342" s="35"/>
      <c r="NFH342" s="35"/>
      <c r="NFI342" s="35"/>
      <c r="NFJ342" s="35"/>
      <c r="NFK342" s="35"/>
      <c r="NFL342" s="35"/>
      <c r="NFM342" s="35"/>
      <c r="NFN342" s="35"/>
      <c r="NFO342" s="35"/>
      <c r="NFP342" s="35"/>
      <c r="NFQ342" s="35"/>
      <c r="NFR342" s="35"/>
      <c r="NFS342" s="35"/>
      <c r="NFT342" s="35"/>
      <c r="NFU342" s="35"/>
      <c r="NFV342" s="35"/>
      <c r="NFW342" s="35"/>
      <c r="NFX342" s="35"/>
      <c r="NFY342" s="35"/>
      <c r="NFZ342" s="35"/>
      <c r="NGA342" s="35"/>
      <c r="NGB342" s="35"/>
      <c r="NGC342" s="35"/>
      <c r="NGD342" s="35"/>
      <c r="NGE342" s="35"/>
      <c r="NGF342" s="35"/>
      <c r="NGG342" s="35"/>
      <c r="NGH342" s="35"/>
      <c r="NGI342" s="35"/>
      <c r="NGJ342" s="35"/>
      <c r="NGK342" s="35"/>
      <c r="NGL342" s="35"/>
      <c r="NGM342" s="35"/>
      <c r="NGN342" s="35"/>
      <c r="NGO342" s="35"/>
      <c r="NGP342" s="35"/>
      <c r="NGQ342" s="35"/>
      <c r="NGR342" s="35"/>
      <c r="NGS342" s="35"/>
      <c r="NGT342" s="35"/>
      <c r="NGU342" s="35"/>
      <c r="NGV342" s="35"/>
      <c r="NGW342" s="35"/>
      <c r="NGX342" s="35"/>
      <c r="NGY342" s="35"/>
      <c r="NGZ342" s="35"/>
      <c r="NHA342" s="35"/>
      <c r="NHB342" s="35"/>
      <c r="NHC342" s="35"/>
      <c r="NHD342" s="35"/>
      <c r="NHE342" s="35"/>
      <c r="NHF342" s="35"/>
      <c r="NHG342" s="35"/>
      <c r="NHH342" s="35"/>
      <c r="NHI342" s="35"/>
      <c r="NHJ342" s="35"/>
      <c r="NHK342" s="35"/>
      <c r="NHL342" s="35"/>
      <c r="NHM342" s="35"/>
      <c r="NHN342" s="35"/>
      <c r="NHO342" s="35"/>
      <c r="NHP342" s="35"/>
      <c r="NHQ342" s="35"/>
      <c r="NHR342" s="35"/>
      <c r="NHS342" s="35"/>
      <c r="NHT342" s="35"/>
      <c r="NHU342" s="35"/>
      <c r="NHV342" s="35"/>
      <c r="NHW342" s="35"/>
      <c r="NHX342" s="35"/>
      <c r="NHY342" s="35"/>
      <c r="NHZ342" s="35"/>
      <c r="NIA342" s="35"/>
      <c r="NIB342" s="35"/>
      <c r="NIC342" s="35"/>
      <c r="NID342" s="35"/>
      <c r="NIE342" s="35"/>
      <c r="NIF342" s="35"/>
      <c r="NIG342" s="35"/>
      <c r="NIH342" s="35"/>
      <c r="NII342" s="35"/>
      <c r="NIJ342" s="35"/>
      <c r="NIK342" s="35"/>
      <c r="NIL342" s="35"/>
      <c r="NIM342" s="35"/>
      <c r="NIN342" s="35"/>
      <c r="NIO342" s="35"/>
      <c r="NIP342" s="35"/>
      <c r="NIQ342" s="35"/>
      <c r="NIR342" s="35"/>
      <c r="NIS342" s="35"/>
      <c r="NIT342" s="35"/>
      <c r="NIU342" s="35"/>
      <c r="NIV342" s="35"/>
      <c r="NIW342" s="35"/>
      <c r="NIX342" s="35"/>
      <c r="NIY342" s="35"/>
      <c r="NIZ342" s="35"/>
      <c r="NJA342" s="35"/>
      <c r="NJB342" s="35"/>
      <c r="NJC342" s="35"/>
      <c r="NJD342" s="35"/>
      <c r="NJE342" s="35"/>
      <c r="NJF342" s="35"/>
      <c r="NJG342" s="35"/>
      <c r="NJH342" s="35"/>
      <c r="NJI342" s="35"/>
      <c r="NJJ342" s="35"/>
      <c r="NJK342" s="35"/>
      <c r="NJL342" s="35"/>
      <c r="NJM342" s="35"/>
      <c r="NJN342" s="35"/>
      <c r="NJO342" s="35"/>
      <c r="NJP342" s="35"/>
      <c r="NJQ342" s="35"/>
      <c r="NJR342" s="35"/>
      <c r="NJS342" s="35"/>
      <c r="NJT342" s="35"/>
      <c r="NJU342" s="35"/>
      <c r="NJV342" s="35"/>
      <c r="NJW342" s="35"/>
      <c r="NJX342" s="35"/>
      <c r="NJY342" s="35"/>
      <c r="NJZ342" s="35"/>
      <c r="NKA342" s="35"/>
      <c r="NKB342" s="35"/>
      <c r="NKC342" s="35"/>
      <c r="NKD342" s="35"/>
      <c r="NKE342" s="35"/>
      <c r="NKF342" s="35"/>
      <c r="NKG342" s="35"/>
      <c r="NKH342" s="35"/>
      <c r="NKI342" s="35"/>
      <c r="NKJ342" s="35"/>
      <c r="NKK342" s="35"/>
      <c r="NKL342" s="35"/>
      <c r="NKM342" s="35"/>
      <c r="NKN342" s="35"/>
      <c r="NKO342" s="35"/>
      <c r="NKP342" s="35"/>
      <c r="NKQ342" s="35"/>
      <c r="NKR342" s="35"/>
      <c r="NKS342" s="35"/>
      <c r="NKT342" s="35"/>
      <c r="NKU342" s="35"/>
      <c r="NKV342" s="35"/>
      <c r="NKW342" s="35"/>
      <c r="NKX342" s="35"/>
      <c r="NKY342" s="35"/>
      <c r="NKZ342" s="35"/>
      <c r="NLA342" s="35"/>
      <c r="NLB342" s="35"/>
      <c r="NLC342" s="35"/>
      <c r="NLD342" s="35"/>
      <c r="NLE342" s="35"/>
      <c r="NLF342" s="35"/>
      <c r="NLG342" s="35"/>
      <c r="NLH342" s="35"/>
      <c r="NLI342" s="35"/>
      <c r="NLJ342" s="35"/>
      <c r="NLK342" s="35"/>
      <c r="NLL342" s="35"/>
      <c r="NLM342" s="35"/>
      <c r="NLN342" s="35"/>
      <c r="NLO342" s="35"/>
      <c r="NLP342" s="35"/>
      <c r="NLQ342" s="35"/>
      <c r="NLR342" s="35"/>
      <c r="NLS342" s="35"/>
      <c r="NLT342" s="35"/>
      <c r="NLU342" s="35"/>
      <c r="NLV342" s="35"/>
      <c r="NLW342" s="35"/>
      <c r="NLX342" s="35"/>
      <c r="NLY342" s="35"/>
      <c r="NLZ342" s="35"/>
      <c r="NMA342" s="35"/>
      <c r="NMB342" s="35"/>
      <c r="NMC342" s="35"/>
      <c r="NMD342" s="35"/>
      <c r="NME342" s="35"/>
      <c r="NMF342" s="35"/>
      <c r="NMG342" s="35"/>
      <c r="NMH342" s="35"/>
      <c r="NMI342" s="35"/>
      <c r="NMJ342" s="35"/>
      <c r="NMK342" s="35"/>
      <c r="NML342" s="35"/>
      <c r="NMM342" s="35"/>
      <c r="NMN342" s="35"/>
      <c r="NMO342" s="35"/>
      <c r="NMP342" s="35"/>
      <c r="NMQ342" s="35"/>
      <c r="NMR342" s="35"/>
      <c r="NMS342" s="35"/>
      <c r="NMT342" s="35"/>
      <c r="NMU342" s="35"/>
      <c r="NMV342" s="35"/>
      <c r="NMW342" s="35"/>
      <c r="NMX342" s="35"/>
      <c r="NMY342" s="35"/>
      <c r="NMZ342" s="35"/>
      <c r="NNA342" s="35"/>
      <c r="NNB342" s="35"/>
      <c r="NNC342" s="35"/>
      <c r="NND342" s="35"/>
      <c r="NNE342" s="35"/>
      <c r="NNF342" s="35"/>
      <c r="NNG342" s="35"/>
      <c r="NNH342" s="35"/>
      <c r="NNI342" s="35"/>
      <c r="NNJ342" s="35"/>
      <c r="NNK342" s="35"/>
      <c r="NNL342" s="35"/>
      <c r="NNM342" s="35"/>
      <c r="NNN342" s="35"/>
      <c r="NNO342" s="35"/>
      <c r="NNP342" s="35"/>
      <c r="NNQ342" s="35"/>
      <c r="NNR342" s="35"/>
      <c r="NNS342" s="35"/>
      <c r="NNT342" s="35"/>
      <c r="NNU342" s="35"/>
      <c r="NNV342" s="35"/>
      <c r="NNW342" s="35"/>
      <c r="NNX342" s="35"/>
      <c r="NNY342" s="35"/>
      <c r="NNZ342" s="35"/>
      <c r="NOA342" s="35"/>
      <c r="NOB342" s="35"/>
      <c r="NOC342" s="35"/>
      <c r="NOD342" s="35"/>
      <c r="NOE342" s="35"/>
      <c r="NOF342" s="35"/>
      <c r="NOG342" s="35"/>
      <c r="NOH342" s="35"/>
      <c r="NOI342" s="35"/>
      <c r="NOJ342" s="35"/>
      <c r="NOK342" s="35"/>
      <c r="NOL342" s="35"/>
      <c r="NOM342" s="35"/>
      <c r="NON342" s="35"/>
      <c r="NOO342" s="35"/>
      <c r="NOP342" s="35"/>
      <c r="NOQ342" s="35"/>
      <c r="NOR342" s="35"/>
      <c r="NOS342" s="35"/>
      <c r="NOT342" s="35"/>
      <c r="NOU342" s="35"/>
      <c r="NOV342" s="35"/>
      <c r="NOW342" s="35"/>
      <c r="NOX342" s="35"/>
      <c r="NOY342" s="35"/>
      <c r="NOZ342" s="35"/>
      <c r="NPA342" s="35"/>
      <c r="NPB342" s="35"/>
      <c r="NPC342" s="35"/>
      <c r="NPD342" s="35"/>
      <c r="NPE342" s="35"/>
      <c r="NPF342" s="35"/>
      <c r="NPG342" s="35"/>
      <c r="NPH342" s="35"/>
      <c r="NPI342" s="35"/>
      <c r="NPJ342" s="35"/>
      <c r="NPK342" s="35"/>
      <c r="NPL342" s="35"/>
      <c r="NPM342" s="35"/>
      <c r="NPN342" s="35"/>
      <c r="NPO342" s="35"/>
      <c r="NPP342" s="35"/>
      <c r="NPQ342" s="35"/>
      <c r="NPR342" s="35"/>
      <c r="NPS342" s="35"/>
      <c r="NPT342" s="35"/>
      <c r="NPU342" s="35"/>
      <c r="NPV342" s="35"/>
      <c r="NPW342" s="35"/>
      <c r="NPX342" s="35"/>
      <c r="NPY342" s="35"/>
      <c r="NPZ342" s="35"/>
      <c r="NQA342" s="35"/>
      <c r="NQB342" s="35"/>
      <c r="NQC342" s="35"/>
      <c r="NQD342" s="35"/>
      <c r="NQE342" s="35"/>
      <c r="NQF342" s="35"/>
      <c r="NQG342" s="35"/>
      <c r="NQH342" s="35"/>
      <c r="NQI342" s="35"/>
      <c r="NQJ342" s="35"/>
      <c r="NQK342" s="35"/>
      <c r="NQL342" s="35"/>
      <c r="NQM342" s="35"/>
      <c r="NQN342" s="35"/>
      <c r="NQO342" s="35"/>
      <c r="NQP342" s="35"/>
      <c r="NQQ342" s="35"/>
      <c r="NQR342" s="35"/>
      <c r="NQS342" s="35"/>
      <c r="NQT342" s="35"/>
      <c r="NQU342" s="35"/>
      <c r="NQV342" s="35"/>
      <c r="NQW342" s="35"/>
      <c r="NQX342" s="35"/>
      <c r="NQY342" s="35"/>
      <c r="NQZ342" s="35"/>
      <c r="NRA342" s="35"/>
      <c r="NRB342" s="35"/>
      <c r="NRC342" s="35"/>
      <c r="NRD342" s="35"/>
      <c r="NRE342" s="35"/>
      <c r="NRF342" s="35"/>
      <c r="NRG342" s="35"/>
      <c r="NRH342" s="35"/>
      <c r="NRI342" s="35"/>
      <c r="NRJ342" s="35"/>
      <c r="NRK342" s="35"/>
      <c r="NRL342" s="35"/>
      <c r="NRM342" s="35"/>
      <c r="NRN342" s="35"/>
      <c r="NRO342" s="35"/>
      <c r="NRP342" s="35"/>
      <c r="NRQ342" s="35"/>
      <c r="NRR342" s="35"/>
      <c r="NRS342" s="35"/>
      <c r="NRT342" s="35"/>
      <c r="NRU342" s="35"/>
      <c r="NRV342" s="35"/>
      <c r="NRW342" s="35"/>
      <c r="NRX342" s="35"/>
      <c r="NRY342" s="35"/>
      <c r="NRZ342" s="35"/>
      <c r="NSA342" s="35"/>
      <c r="NSB342" s="35"/>
      <c r="NSC342" s="35"/>
      <c r="NSD342" s="35"/>
      <c r="NSE342" s="35"/>
      <c r="NSF342" s="35"/>
      <c r="NSG342" s="35"/>
      <c r="NSH342" s="35"/>
      <c r="NSI342" s="35"/>
      <c r="NSJ342" s="35"/>
      <c r="NSK342" s="35"/>
      <c r="NSL342" s="35"/>
      <c r="NSM342" s="35"/>
      <c r="NSN342" s="35"/>
      <c r="NSO342" s="35"/>
      <c r="NSP342" s="35"/>
      <c r="NSQ342" s="35"/>
      <c r="NSR342" s="35"/>
      <c r="NSS342" s="35"/>
      <c r="NST342" s="35"/>
      <c r="NSU342" s="35"/>
      <c r="NSV342" s="35"/>
      <c r="NSW342" s="35"/>
      <c r="NSX342" s="35"/>
      <c r="NSY342" s="35"/>
      <c r="NSZ342" s="35"/>
      <c r="NTA342" s="35"/>
      <c r="NTB342" s="35"/>
      <c r="NTC342" s="35"/>
      <c r="NTD342" s="35"/>
      <c r="NTE342" s="35"/>
      <c r="NTF342" s="35"/>
      <c r="NTG342" s="35"/>
      <c r="NTH342" s="35"/>
      <c r="NTI342" s="35"/>
      <c r="NTJ342" s="35"/>
      <c r="NTK342" s="35"/>
      <c r="NTL342" s="35"/>
      <c r="NTM342" s="35"/>
      <c r="NTN342" s="35"/>
      <c r="NTO342" s="35"/>
      <c r="NTP342" s="35"/>
      <c r="NTQ342" s="35"/>
      <c r="NTR342" s="35"/>
      <c r="NTS342" s="35"/>
      <c r="NTT342" s="35"/>
      <c r="NTU342" s="35"/>
      <c r="NTV342" s="35"/>
      <c r="NTW342" s="35"/>
      <c r="NTX342" s="35"/>
      <c r="NTY342" s="35"/>
      <c r="NTZ342" s="35"/>
      <c r="NUA342" s="35"/>
      <c r="NUB342" s="35"/>
      <c r="NUC342" s="35"/>
      <c r="NUD342" s="35"/>
      <c r="NUE342" s="35"/>
      <c r="NUF342" s="35"/>
      <c r="NUG342" s="35"/>
      <c r="NUH342" s="35"/>
      <c r="NUI342" s="35"/>
      <c r="NUJ342" s="35"/>
      <c r="NUK342" s="35"/>
      <c r="NUL342" s="35"/>
      <c r="NUM342" s="35"/>
      <c r="NUN342" s="35"/>
      <c r="NUO342" s="35"/>
      <c r="NUP342" s="35"/>
      <c r="NUQ342" s="35"/>
      <c r="NUR342" s="35"/>
      <c r="NUS342" s="35"/>
      <c r="NUT342" s="35"/>
      <c r="NUU342" s="35"/>
      <c r="NUV342" s="35"/>
      <c r="NUW342" s="35"/>
      <c r="NUX342" s="35"/>
      <c r="NUY342" s="35"/>
      <c r="NUZ342" s="35"/>
      <c r="NVA342" s="35"/>
      <c r="NVB342" s="35"/>
      <c r="NVC342" s="35"/>
      <c r="NVD342" s="35"/>
      <c r="NVE342" s="35"/>
      <c r="NVF342" s="35"/>
      <c r="NVG342" s="35"/>
      <c r="NVH342" s="35"/>
      <c r="NVI342" s="35"/>
      <c r="NVJ342" s="35"/>
      <c r="NVK342" s="35"/>
      <c r="NVL342" s="35"/>
      <c r="NVM342" s="35"/>
      <c r="NVN342" s="35"/>
      <c r="NVO342" s="35"/>
      <c r="NVP342" s="35"/>
      <c r="NVQ342" s="35"/>
      <c r="NVR342" s="35"/>
      <c r="NVS342" s="35"/>
      <c r="NVT342" s="35"/>
      <c r="NVU342" s="35"/>
      <c r="NVV342" s="35"/>
      <c r="NVW342" s="35"/>
      <c r="NVX342" s="35"/>
      <c r="NVY342" s="35"/>
      <c r="NVZ342" s="35"/>
      <c r="NWA342" s="35"/>
      <c r="NWB342" s="35"/>
      <c r="NWC342" s="35"/>
      <c r="NWD342" s="35"/>
      <c r="NWE342" s="35"/>
      <c r="NWF342" s="35"/>
      <c r="NWG342" s="35"/>
      <c r="NWH342" s="35"/>
      <c r="NWI342" s="35"/>
      <c r="NWJ342" s="35"/>
      <c r="NWK342" s="35"/>
      <c r="NWL342" s="35"/>
      <c r="NWM342" s="35"/>
      <c r="NWN342" s="35"/>
      <c r="NWO342" s="35"/>
      <c r="NWP342" s="35"/>
      <c r="NWQ342" s="35"/>
      <c r="NWR342" s="35"/>
      <c r="NWS342" s="35"/>
      <c r="NWT342" s="35"/>
      <c r="NWU342" s="35"/>
      <c r="NWV342" s="35"/>
      <c r="NWW342" s="35"/>
      <c r="NWX342" s="35"/>
      <c r="NWY342" s="35"/>
      <c r="NWZ342" s="35"/>
      <c r="NXA342" s="35"/>
      <c r="NXB342" s="35"/>
      <c r="NXC342" s="35"/>
      <c r="NXD342" s="35"/>
      <c r="NXE342" s="35"/>
      <c r="NXF342" s="35"/>
      <c r="NXG342" s="35"/>
      <c r="NXH342" s="35"/>
      <c r="NXI342" s="35"/>
      <c r="NXJ342" s="35"/>
      <c r="NXK342" s="35"/>
      <c r="NXL342" s="35"/>
      <c r="NXM342" s="35"/>
      <c r="NXN342" s="35"/>
      <c r="NXO342" s="35"/>
      <c r="NXP342" s="35"/>
      <c r="NXQ342" s="35"/>
      <c r="NXR342" s="35"/>
      <c r="NXS342" s="35"/>
      <c r="NXT342" s="35"/>
      <c r="NXU342" s="35"/>
      <c r="NXV342" s="35"/>
      <c r="NXW342" s="35"/>
      <c r="NXX342" s="35"/>
      <c r="NXY342" s="35"/>
      <c r="NXZ342" s="35"/>
      <c r="NYA342" s="35"/>
      <c r="NYB342" s="35"/>
      <c r="NYC342" s="35"/>
      <c r="NYD342" s="35"/>
      <c r="NYE342" s="35"/>
      <c r="NYF342" s="35"/>
      <c r="NYG342" s="35"/>
      <c r="NYH342" s="35"/>
      <c r="NYI342" s="35"/>
      <c r="NYJ342" s="35"/>
      <c r="NYK342" s="35"/>
      <c r="NYL342" s="35"/>
      <c r="NYM342" s="35"/>
      <c r="NYN342" s="35"/>
      <c r="NYO342" s="35"/>
      <c r="NYP342" s="35"/>
      <c r="NYQ342" s="35"/>
      <c r="NYR342" s="35"/>
      <c r="NYS342" s="35"/>
      <c r="NYT342" s="35"/>
      <c r="NYU342" s="35"/>
      <c r="NYV342" s="35"/>
      <c r="NYW342" s="35"/>
      <c r="NYX342" s="35"/>
      <c r="NYY342" s="35"/>
      <c r="NYZ342" s="35"/>
      <c r="NZA342" s="35"/>
      <c r="NZB342" s="35"/>
      <c r="NZC342" s="35"/>
      <c r="NZD342" s="35"/>
      <c r="NZE342" s="35"/>
      <c r="NZF342" s="35"/>
      <c r="NZG342" s="35"/>
      <c r="NZH342" s="35"/>
      <c r="NZI342" s="35"/>
      <c r="NZJ342" s="35"/>
      <c r="NZK342" s="35"/>
      <c r="NZL342" s="35"/>
      <c r="NZM342" s="35"/>
      <c r="NZN342" s="35"/>
      <c r="NZO342" s="35"/>
      <c r="NZP342" s="35"/>
      <c r="NZQ342" s="35"/>
      <c r="NZR342" s="35"/>
      <c r="NZS342" s="35"/>
      <c r="NZT342" s="35"/>
      <c r="NZU342" s="35"/>
      <c r="NZV342" s="35"/>
      <c r="NZW342" s="35"/>
      <c r="NZX342" s="35"/>
      <c r="NZY342" s="35"/>
      <c r="NZZ342" s="35"/>
      <c r="OAA342" s="35"/>
      <c r="OAB342" s="35"/>
      <c r="OAC342" s="35"/>
      <c r="OAD342" s="35"/>
      <c r="OAE342" s="35"/>
      <c r="OAF342" s="35"/>
      <c r="OAG342" s="35"/>
      <c r="OAH342" s="35"/>
      <c r="OAI342" s="35"/>
      <c r="OAJ342" s="35"/>
      <c r="OAK342" s="35"/>
      <c r="OAL342" s="35"/>
      <c r="OAM342" s="35"/>
      <c r="OAN342" s="35"/>
      <c r="OAO342" s="35"/>
      <c r="OAP342" s="35"/>
      <c r="OAQ342" s="35"/>
      <c r="OAR342" s="35"/>
      <c r="OAS342" s="35"/>
      <c r="OAT342" s="35"/>
      <c r="OAU342" s="35"/>
      <c r="OAV342" s="35"/>
      <c r="OAW342" s="35"/>
      <c r="OAX342" s="35"/>
      <c r="OAY342" s="35"/>
      <c r="OAZ342" s="35"/>
      <c r="OBA342" s="35"/>
      <c r="OBB342" s="35"/>
      <c r="OBC342" s="35"/>
      <c r="OBD342" s="35"/>
      <c r="OBE342" s="35"/>
      <c r="OBF342" s="35"/>
      <c r="OBG342" s="35"/>
      <c r="OBH342" s="35"/>
      <c r="OBI342" s="35"/>
      <c r="OBJ342" s="35"/>
      <c r="OBK342" s="35"/>
      <c r="OBL342" s="35"/>
      <c r="OBM342" s="35"/>
      <c r="OBN342" s="35"/>
      <c r="OBO342" s="35"/>
      <c r="OBP342" s="35"/>
      <c r="OBQ342" s="35"/>
      <c r="OBR342" s="35"/>
      <c r="OBS342" s="35"/>
      <c r="OBT342" s="35"/>
      <c r="OBU342" s="35"/>
      <c r="OBV342" s="35"/>
      <c r="OBW342" s="35"/>
      <c r="OBX342" s="35"/>
      <c r="OBY342" s="35"/>
      <c r="OBZ342" s="35"/>
      <c r="OCA342" s="35"/>
      <c r="OCB342" s="35"/>
      <c r="OCC342" s="35"/>
      <c r="OCD342" s="35"/>
      <c r="OCE342" s="35"/>
      <c r="OCF342" s="35"/>
      <c r="OCG342" s="35"/>
      <c r="OCH342" s="35"/>
      <c r="OCI342" s="35"/>
      <c r="OCJ342" s="35"/>
      <c r="OCK342" s="35"/>
      <c r="OCL342" s="35"/>
      <c r="OCM342" s="35"/>
      <c r="OCN342" s="35"/>
      <c r="OCO342" s="35"/>
      <c r="OCP342" s="35"/>
      <c r="OCQ342" s="35"/>
      <c r="OCR342" s="35"/>
      <c r="OCS342" s="35"/>
      <c r="OCT342" s="35"/>
      <c r="OCU342" s="35"/>
      <c r="OCV342" s="35"/>
      <c r="OCW342" s="35"/>
      <c r="OCX342" s="35"/>
      <c r="OCY342" s="35"/>
      <c r="OCZ342" s="35"/>
      <c r="ODA342" s="35"/>
      <c r="ODB342" s="35"/>
      <c r="ODC342" s="35"/>
      <c r="ODD342" s="35"/>
      <c r="ODE342" s="35"/>
      <c r="ODF342" s="35"/>
      <c r="ODG342" s="35"/>
      <c r="ODH342" s="35"/>
      <c r="ODI342" s="35"/>
      <c r="ODJ342" s="35"/>
      <c r="ODK342" s="35"/>
      <c r="ODL342" s="35"/>
      <c r="ODM342" s="35"/>
      <c r="ODN342" s="35"/>
      <c r="ODO342" s="35"/>
      <c r="ODP342" s="35"/>
      <c r="ODQ342" s="35"/>
      <c r="ODR342" s="35"/>
      <c r="ODS342" s="35"/>
      <c r="ODT342" s="35"/>
      <c r="ODU342" s="35"/>
      <c r="ODV342" s="35"/>
      <c r="ODW342" s="35"/>
      <c r="ODX342" s="35"/>
      <c r="ODY342" s="35"/>
      <c r="ODZ342" s="35"/>
      <c r="OEA342" s="35"/>
      <c r="OEB342" s="35"/>
      <c r="OEC342" s="35"/>
      <c r="OED342" s="35"/>
      <c r="OEE342" s="35"/>
      <c r="OEF342" s="35"/>
      <c r="OEG342" s="35"/>
      <c r="OEH342" s="35"/>
      <c r="OEI342" s="35"/>
      <c r="OEJ342" s="35"/>
      <c r="OEK342" s="35"/>
      <c r="OEL342" s="35"/>
      <c r="OEM342" s="35"/>
      <c r="OEN342" s="35"/>
      <c r="OEO342" s="35"/>
      <c r="OEP342" s="35"/>
      <c r="OEQ342" s="35"/>
      <c r="OER342" s="35"/>
      <c r="OES342" s="35"/>
      <c r="OET342" s="35"/>
      <c r="OEU342" s="35"/>
      <c r="OEV342" s="35"/>
      <c r="OEW342" s="35"/>
      <c r="OEX342" s="35"/>
      <c r="OEY342" s="35"/>
      <c r="OEZ342" s="35"/>
      <c r="OFA342" s="35"/>
      <c r="OFB342" s="35"/>
      <c r="OFC342" s="35"/>
      <c r="OFD342" s="35"/>
      <c r="OFE342" s="35"/>
      <c r="OFF342" s="35"/>
      <c r="OFG342" s="35"/>
      <c r="OFH342" s="35"/>
      <c r="OFI342" s="35"/>
      <c r="OFJ342" s="35"/>
      <c r="OFK342" s="35"/>
      <c r="OFL342" s="35"/>
      <c r="OFM342" s="35"/>
      <c r="OFN342" s="35"/>
      <c r="OFO342" s="35"/>
      <c r="OFP342" s="35"/>
      <c r="OFQ342" s="35"/>
      <c r="OFR342" s="35"/>
      <c r="OFS342" s="35"/>
      <c r="OFT342" s="35"/>
      <c r="OFU342" s="35"/>
      <c r="OFV342" s="35"/>
      <c r="OFW342" s="35"/>
      <c r="OFX342" s="35"/>
      <c r="OFY342" s="35"/>
      <c r="OFZ342" s="35"/>
      <c r="OGA342" s="35"/>
      <c r="OGB342" s="35"/>
      <c r="OGC342" s="35"/>
      <c r="OGD342" s="35"/>
      <c r="OGE342" s="35"/>
      <c r="OGF342" s="35"/>
      <c r="OGG342" s="35"/>
      <c r="OGH342" s="35"/>
      <c r="OGI342" s="35"/>
      <c r="OGJ342" s="35"/>
      <c r="OGK342" s="35"/>
      <c r="OGL342" s="35"/>
      <c r="OGM342" s="35"/>
      <c r="OGN342" s="35"/>
      <c r="OGO342" s="35"/>
      <c r="OGP342" s="35"/>
      <c r="OGQ342" s="35"/>
      <c r="OGR342" s="35"/>
      <c r="OGS342" s="35"/>
      <c r="OGT342" s="35"/>
      <c r="OGU342" s="35"/>
      <c r="OGV342" s="35"/>
      <c r="OGW342" s="35"/>
      <c r="OGX342" s="35"/>
      <c r="OGY342" s="35"/>
      <c r="OGZ342" s="35"/>
      <c r="OHA342" s="35"/>
      <c r="OHB342" s="35"/>
      <c r="OHC342" s="35"/>
      <c r="OHD342" s="35"/>
      <c r="OHE342" s="35"/>
      <c r="OHF342" s="35"/>
      <c r="OHG342" s="35"/>
      <c r="OHH342" s="35"/>
      <c r="OHI342" s="35"/>
      <c r="OHJ342" s="35"/>
      <c r="OHK342" s="35"/>
      <c r="OHL342" s="35"/>
      <c r="OHM342" s="35"/>
      <c r="OHN342" s="35"/>
      <c r="OHO342" s="35"/>
      <c r="OHP342" s="35"/>
      <c r="OHQ342" s="35"/>
      <c r="OHR342" s="35"/>
      <c r="OHS342" s="35"/>
      <c r="OHT342" s="35"/>
      <c r="OHU342" s="35"/>
      <c r="OHV342" s="35"/>
      <c r="OHW342" s="35"/>
      <c r="OHX342" s="35"/>
      <c r="OHY342" s="35"/>
      <c r="OHZ342" s="35"/>
      <c r="OIA342" s="35"/>
      <c r="OIB342" s="35"/>
      <c r="OIC342" s="35"/>
      <c r="OID342" s="35"/>
      <c r="OIE342" s="35"/>
      <c r="OIF342" s="35"/>
      <c r="OIG342" s="35"/>
      <c r="OIH342" s="35"/>
      <c r="OII342" s="35"/>
      <c r="OIJ342" s="35"/>
      <c r="OIK342" s="35"/>
      <c r="OIL342" s="35"/>
      <c r="OIM342" s="35"/>
      <c r="OIN342" s="35"/>
      <c r="OIO342" s="35"/>
      <c r="OIP342" s="35"/>
      <c r="OIQ342" s="35"/>
      <c r="OIR342" s="35"/>
      <c r="OIS342" s="35"/>
      <c r="OIT342" s="35"/>
      <c r="OIU342" s="35"/>
      <c r="OIV342" s="35"/>
      <c r="OIW342" s="35"/>
      <c r="OIX342" s="35"/>
      <c r="OIY342" s="35"/>
      <c r="OIZ342" s="35"/>
      <c r="OJA342" s="35"/>
      <c r="OJB342" s="35"/>
      <c r="OJC342" s="35"/>
      <c r="OJD342" s="35"/>
      <c r="OJE342" s="35"/>
      <c r="OJF342" s="35"/>
      <c r="OJG342" s="35"/>
      <c r="OJH342" s="35"/>
      <c r="OJI342" s="35"/>
      <c r="OJJ342" s="35"/>
      <c r="OJK342" s="35"/>
      <c r="OJL342" s="35"/>
      <c r="OJM342" s="35"/>
      <c r="OJN342" s="35"/>
      <c r="OJO342" s="35"/>
      <c r="OJP342" s="35"/>
      <c r="OJQ342" s="35"/>
      <c r="OJR342" s="35"/>
      <c r="OJS342" s="35"/>
      <c r="OJT342" s="35"/>
      <c r="OJU342" s="35"/>
      <c r="OJV342" s="35"/>
      <c r="OJW342" s="35"/>
      <c r="OJX342" s="35"/>
      <c r="OJY342" s="35"/>
      <c r="OJZ342" s="35"/>
      <c r="OKA342" s="35"/>
      <c r="OKB342" s="35"/>
      <c r="OKC342" s="35"/>
      <c r="OKD342" s="35"/>
      <c r="OKE342" s="35"/>
      <c r="OKF342" s="35"/>
      <c r="OKG342" s="35"/>
      <c r="OKH342" s="35"/>
      <c r="OKI342" s="35"/>
      <c r="OKJ342" s="35"/>
      <c r="OKK342" s="35"/>
      <c r="OKL342" s="35"/>
      <c r="OKM342" s="35"/>
      <c r="OKN342" s="35"/>
      <c r="OKO342" s="35"/>
      <c r="OKP342" s="35"/>
      <c r="OKQ342" s="35"/>
      <c r="OKR342" s="35"/>
      <c r="OKS342" s="35"/>
      <c r="OKT342" s="35"/>
      <c r="OKU342" s="35"/>
      <c r="OKV342" s="35"/>
      <c r="OKW342" s="35"/>
      <c r="OKX342" s="35"/>
      <c r="OKY342" s="35"/>
      <c r="OKZ342" s="35"/>
      <c r="OLA342" s="35"/>
      <c r="OLB342" s="35"/>
      <c r="OLC342" s="35"/>
      <c r="OLD342" s="35"/>
      <c r="OLE342" s="35"/>
      <c r="OLF342" s="35"/>
      <c r="OLG342" s="35"/>
      <c r="OLH342" s="35"/>
      <c r="OLI342" s="35"/>
      <c r="OLJ342" s="35"/>
      <c r="OLK342" s="35"/>
      <c r="OLL342" s="35"/>
      <c r="OLM342" s="35"/>
      <c r="OLN342" s="35"/>
      <c r="OLO342" s="35"/>
      <c r="OLP342" s="35"/>
      <c r="OLQ342" s="35"/>
      <c r="OLR342" s="35"/>
      <c r="OLS342" s="35"/>
      <c r="OLT342" s="35"/>
      <c r="OLU342" s="35"/>
      <c r="OLV342" s="35"/>
      <c r="OLW342" s="35"/>
      <c r="OLX342" s="35"/>
      <c r="OLY342" s="35"/>
      <c r="OLZ342" s="35"/>
      <c r="OMA342" s="35"/>
      <c r="OMB342" s="35"/>
      <c r="OMC342" s="35"/>
      <c r="OMD342" s="35"/>
      <c r="OME342" s="35"/>
      <c r="OMF342" s="35"/>
      <c r="OMG342" s="35"/>
      <c r="OMH342" s="35"/>
      <c r="OMI342" s="35"/>
      <c r="OMJ342" s="35"/>
      <c r="OMK342" s="35"/>
      <c r="OML342" s="35"/>
      <c r="OMM342" s="35"/>
      <c r="OMN342" s="35"/>
      <c r="OMO342" s="35"/>
      <c r="OMP342" s="35"/>
      <c r="OMQ342" s="35"/>
      <c r="OMR342" s="35"/>
      <c r="OMS342" s="35"/>
      <c r="OMT342" s="35"/>
      <c r="OMU342" s="35"/>
      <c r="OMV342" s="35"/>
      <c r="OMW342" s="35"/>
      <c r="OMX342" s="35"/>
      <c r="OMY342" s="35"/>
      <c r="OMZ342" s="35"/>
      <c r="ONA342" s="35"/>
      <c r="ONB342" s="35"/>
      <c r="ONC342" s="35"/>
      <c r="OND342" s="35"/>
      <c r="ONE342" s="35"/>
      <c r="ONF342" s="35"/>
      <c r="ONG342" s="35"/>
      <c r="ONH342" s="35"/>
      <c r="ONI342" s="35"/>
      <c r="ONJ342" s="35"/>
      <c r="ONK342" s="35"/>
      <c r="ONL342" s="35"/>
      <c r="ONM342" s="35"/>
      <c r="ONN342" s="35"/>
      <c r="ONO342" s="35"/>
      <c r="ONP342" s="35"/>
      <c r="ONQ342" s="35"/>
      <c r="ONR342" s="35"/>
      <c r="ONS342" s="35"/>
      <c r="ONT342" s="35"/>
      <c r="ONU342" s="35"/>
      <c r="ONV342" s="35"/>
      <c r="ONW342" s="35"/>
      <c r="ONX342" s="35"/>
      <c r="ONY342" s="35"/>
      <c r="ONZ342" s="35"/>
      <c r="OOA342" s="35"/>
      <c r="OOB342" s="35"/>
      <c r="OOC342" s="35"/>
      <c r="OOD342" s="35"/>
      <c r="OOE342" s="35"/>
      <c r="OOF342" s="35"/>
      <c r="OOG342" s="35"/>
      <c r="OOH342" s="35"/>
      <c r="OOI342" s="35"/>
      <c r="OOJ342" s="35"/>
      <c r="OOK342" s="35"/>
      <c r="OOL342" s="35"/>
      <c r="OOM342" s="35"/>
      <c r="OON342" s="35"/>
      <c r="OOO342" s="35"/>
      <c r="OOP342" s="35"/>
      <c r="OOQ342" s="35"/>
      <c r="OOR342" s="35"/>
      <c r="OOS342" s="35"/>
      <c r="OOT342" s="35"/>
      <c r="OOU342" s="35"/>
      <c r="OOV342" s="35"/>
      <c r="OOW342" s="35"/>
      <c r="OOX342" s="35"/>
      <c r="OOY342" s="35"/>
      <c r="OOZ342" s="35"/>
      <c r="OPA342" s="35"/>
      <c r="OPB342" s="35"/>
      <c r="OPC342" s="35"/>
      <c r="OPD342" s="35"/>
      <c r="OPE342" s="35"/>
      <c r="OPF342" s="35"/>
      <c r="OPG342" s="35"/>
      <c r="OPH342" s="35"/>
      <c r="OPI342" s="35"/>
      <c r="OPJ342" s="35"/>
      <c r="OPK342" s="35"/>
      <c r="OPL342" s="35"/>
      <c r="OPM342" s="35"/>
      <c r="OPN342" s="35"/>
      <c r="OPO342" s="35"/>
      <c r="OPP342" s="35"/>
      <c r="OPQ342" s="35"/>
      <c r="OPR342" s="35"/>
      <c r="OPS342" s="35"/>
      <c r="OPT342" s="35"/>
      <c r="OPU342" s="35"/>
      <c r="OPV342" s="35"/>
      <c r="OPW342" s="35"/>
      <c r="OPX342" s="35"/>
      <c r="OPY342" s="35"/>
      <c r="OPZ342" s="35"/>
      <c r="OQA342" s="35"/>
      <c r="OQB342" s="35"/>
      <c r="OQC342" s="35"/>
      <c r="OQD342" s="35"/>
      <c r="OQE342" s="35"/>
      <c r="OQF342" s="35"/>
      <c r="OQG342" s="35"/>
      <c r="OQH342" s="35"/>
      <c r="OQI342" s="35"/>
      <c r="OQJ342" s="35"/>
      <c r="OQK342" s="35"/>
      <c r="OQL342" s="35"/>
      <c r="OQM342" s="35"/>
      <c r="OQN342" s="35"/>
      <c r="OQO342" s="35"/>
      <c r="OQP342" s="35"/>
      <c r="OQQ342" s="35"/>
      <c r="OQR342" s="35"/>
      <c r="OQS342" s="35"/>
      <c r="OQT342" s="35"/>
      <c r="OQU342" s="35"/>
      <c r="OQV342" s="35"/>
      <c r="OQW342" s="35"/>
      <c r="OQX342" s="35"/>
      <c r="OQY342" s="35"/>
      <c r="OQZ342" s="35"/>
      <c r="ORA342" s="35"/>
      <c r="ORB342" s="35"/>
      <c r="ORC342" s="35"/>
      <c r="ORD342" s="35"/>
      <c r="ORE342" s="35"/>
      <c r="ORF342" s="35"/>
      <c r="ORG342" s="35"/>
      <c r="ORH342" s="35"/>
      <c r="ORI342" s="35"/>
      <c r="ORJ342" s="35"/>
      <c r="ORK342" s="35"/>
      <c r="ORL342" s="35"/>
      <c r="ORM342" s="35"/>
      <c r="ORN342" s="35"/>
      <c r="ORO342" s="35"/>
      <c r="ORP342" s="35"/>
      <c r="ORQ342" s="35"/>
      <c r="ORR342" s="35"/>
      <c r="ORS342" s="35"/>
      <c r="ORT342" s="35"/>
      <c r="ORU342" s="35"/>
      <c r="ORV342" s="35"/>
      <c r="ORW342" s="35"/>
      <c r="ORX342" s="35"/>
      <c r="ORY342" s="35"/>
      <c r="ORZ342" s="35"/>
      <c r="OSA342" s="35"/>
      <c r="OSB342" s="35"/>
      <c r="OSC342" s="35"/>
      <c r="OSD342" s="35"/>
      <c r="OSE342" s="35"/>
      <c r="OSF342" s="35"/>
      <c r="OSG342" s="35"/>
      <c r="OSH342" s="35"/>
      <c r="OSI342" s="35"/>
      <c r="OSJ342" s="35"/>
      <c r="OSK342" s="35"/>
      <c r="OSL342" s="35"/>
      <c r="OSM342" s="35"/>
      <c r="OSN342" s="35"/>
      <c r="OSO342" s="35"/>
      <c r="OSP342" s="35"/>
      <c r="OSQ342" s="35"/>
      <c r="OSR342" s="35"/>
      <c r="OSS342" s="35"/>
      <c r="OST342" s="35"/>
      <c r="OSU342" s="35"/>
      <c r="OSV342" s="35"/>
      <c r="OSW342" s="35"/>
      <c r="OSX342" s="35"/>
      <c r="OSY342" s="35"/>
      <c r="OSZ342" s="35"/>
      <c r="OTA342" s="35"/>
      <c r="OTB342" s="35"/>
      <c r="OTC342" s="35"/>
      <c r="OTD342" s="35"/>
      <c r="OTE342" s="35"/>
      <c r="OTF342" s="35"/>
      <c r="OTG342" s="35"/>
      <c r="OTH342" s="35"/>
      <c r="OTI342" s="35"/>
      <c r="OTJ342" s="35"/>
      <c r="OTK342" s="35"/>
      <c r="OTL342" s="35"/>
      <c r="OTM342" s="35"/>
      <c r="OTN342" s="35"/>
      <c r="OTO342" s="35"/>
      <c r="OTP342" s="35"/>
      <c r="OTQ342" s="35"/>
      <c r="OTR342" s="35"/>
      <c r="OTS342" s="35"/>
      <c r="OTT342" s="35"/>
      <c r="OTU342" s="35"/>
      <c r="OTV342" s="35"/>
      <c r="OTW342" s="35"/>
      <c r="OTX342" s="35"/>
      <c r="OTY342" s="35"/>
      <c r="OTZ342" s="35"/>
      <c r="OUA342" s="35"/>
      <c r="OUB342" s="35"/>
      <c r="OUC342" s="35"/>
      <c r="OUD342" s="35"/>
      <c r="OUE342" s="35"/>
      <c r="OUF342" s="35"/>
      <c r="OUG342" s="35"/>
      <c r="OUH342" s="35"/>
      <c r="OUI342" s="35"/>
      <c r="OUJ342" s="35"/>
      <c r="OUK342" s="35"/>
      <c r="OUL342" s="35"/>
      <c r="OUM342" s="35"/>
      <c r="OUN342" s="35"/>
      <c r="OUO342" s="35"/>
      <c r="OUP342" s="35"/>
      <c r="OUQ342" s="35"/>
      <c r="OUR342" s="35"/>
      <c r="OUS342" s="35"/>
      <c r="OUT342" s="35"/>
      <c r="OUU342" s="35"/>
      <c r="OUV342" s="35"/>
      <c r="OUW342" s="35"/>
      <c r="OUX342" s="35"/>
      <c r="OUY342" s="35"/>
      <c r="OUZ342" s="35"/>
      <c r="OVA342" s="35"/>
      <c r="OVB342" s="35"/>
      <c r="OVC342" s="35"/>
      <c r="OVD342" s="35"/>
      <c r="OVE342" s="35"/>
      <c r="OVF342" s="35"/>
      <c r="OVG342" s="35"/>
      <c r="OVH342" s="35"/>
      <c r="OVI342" s="35"/>
      <c r="OVJ342" s="35"/>
      <c r="OVK342" s="35"/>
      <c r="OVL342" s="35"/>
      <c r="OVM342" s="35"/>
      <c r="OVN342" s="35"/>
      <c r="OVO342" s="35"/>
      <c r="OVP342" s="35"/>
      <c r="OVQ342" s="35"/>
      <c r="OVR342" s="35"/>
      <c r="OVS342" s="35"/>
      <c r="OVT342" s="35"/>
      <c r="OVU342" s="35"/>
      <c r="OVV342" s="35"/>
      <c r="OVW342" s="35"/>
      <c r="OVX342" s="35"/>
      <c r="OVY342" s="35"/>
      <c r="OVZ342" s="35"/>
      <c r="OWA342" s="35"/>
      <c r="OWB342" s="35"/>
      <c r="OWC342" s="35"/>
      <c r="OWD342" s="35"/>
      <c r="OWE342" s="35"/>
      <c r="OWF342" s="35"/>
      <c r="OWG342" s="35"/>
      <c r="OWH342" s="35"/>
      <c r="OWI342" s="35"/>
      <c r="OWJ342" s="35"/>
      <c r="OWK342" s="35"/>
      <c r="OWL342" s="35"/>
      <c r="OWM342" s="35"/>
      <c r="OWN342" s="35"/>
      <c r="OWO342" s="35"/>
      <c r="OWP342" s="35"/>
      <c r="OWQ342" s="35"/>
      <c r="OWR342" s="35"/>
      <c r="OWS342" s="35"/>
      <c r="OWT342" s="35"/>
      <c r="OWU342" s="35"/>
      <c r="OWV342" s="35"/>
      <c r="OWW342" s="35"/>
      <c r="OWX342" s="35"/>
      <c r="OWY342" s="35"/>
      <c r="OWZ342" s="35"/>
      <c r="OXA342" s="35"/>
      <c r="OXB342" s="35"/>
      <c r="OXC342" s="35"/>
      <c r="OXD342" s="35"/>
      <c r="OXE342" s="35"/>
      <c r="OXF342" s="35"/>
      <c r="OXG342" s="35"/>
      <c r="OXH342" s="35"/>
      <c r="OXI342" s="35"/>
      <c r="OXJ342" s="35"/>
      <c r="OXK342" s="35"/>
      <c r="OXL342" s="35"/>
      <c r="OXM342" s="35"/>
      <c r="OXN342" s="35"/>
      <c r="OXO342" s="35"/>
      <c r="OXP342" s="35"/>
      <c r="OXQ342" s="35"/>
      <c r="OXR342" s="35"/>
      <c r="OXS342" s="35"/>
      <c r="OXT342" s="35"/>
      <c r="OXU342" s="35"/>
      <c r="OXV342" s="35"/>
      <c r="OXW342" s="35"/>
      <c r="OXX342" s="35"/>
      <c r="OXY342" s="35"/>
      <c r="OXZ342" s="35"/>
      <c r="OYA342" s="35"/>
      <c r="OYB342" s="35"/>
      <c r="OYC342" s="35"/>
      <c r="OYD342" s="35"/>
      <c r="OYE342" s="35"/>
      <c r="OYF342" s="35"/>
      <c r="OYG342" s="35"/>
      <c r="OYH342" s="35"/>
      <c r="OYI342" s="35"/>
      <c r="OYJ342" s="35"/>
      <c r="OYK342" s="35"/>
      <c r="OYL342" s="35"/>
      <c r="OYM342" s="35"/>
      <c r="OYN342" s="35"/>
      <c r="OYO342" s="35"/>
      <c r="OYP342" s="35"/>
      <c r="OYQ342" s="35"/>
      <c r="OYR342" s="35"/>
      <c r="OYS342" s="35"/>
      <c r="OYT342" s="35"/>
      <c r="OYU342" s="35"/>
      <c r="OYV342" s="35"/>
      <c r="OYW342" s="35"/>
      <c r="OYX342" s="35"/>
      <c r="OYY342" s="35"/>
      <c r="OYZ342" s="35"/>
      <c r="OZA342" s="35"/>
      <c r="OZB342" s="35"/>
      <c r="OZC342" s="35"/>
      <c r="OZD342" s="35"/>
      <c r="OZE342" s="35"/>
      <c r="OZF342" s="35"/>
      <c r="OZG342" s="35"/>
      <c r="OZH342" s="35"/>
      <c r="OZI342" s="35"/>
      <c r="OZJ342" s="35"/>
      <c r="OZK342" s="35"/>
      <c r="OZL342" s="35"/>
      <c r="OZM342" s="35"/>
      <c r="OZN342" s="35"/>
      <c r="OZO342" s="35"/>
      <c r="OZP342" s="35"/>
      <c r="OZQ342" s="35"/>
      <c r="OZR342" s="35"/>
      <c r="OZS342" s="35"/>
      <c r="OZT342" s="35"/>
      <c r="OZU342" s="35"/>
      <c r="OZV342" s="35"/>
      <c r="OZW342" s="35"/>
      <c r="OZX342" s="35"/>
      <c r="OZY342" s="35"/>
      <c r="OZZ342" s="35"/>
      <c r="PAA342" s="35"/>
      <c r="PAB342" s="35"/>
      <c r="PAC342" s="35"/>
      <c r="PAD342" s="35"/>
      <c r="PAE342" s="35"/>
      <c r="PAF342" s="35"/>
      <c r="PAG342" s="35"/>
      <c r="PAH342" s="35"/>
      <c r="PAI342" s="35"/>
      <c r="PAJ342" s="35"/>
      <c r="PAK342" s="35"/>
      <c r="PAL342" s="35"/>
      <c r="PAM342" s="35"/>
      <c r="PAN342" s="35"/>
      <c r="PAO342" s="35"/>
      <c r="PAP342" s="35"/>
      <c r="PAQ342" s="35"/>
      <c r="PAR342" s="35"/>
      <c r="PAS342" s="35"/>
      <c r="PAT342" s="35"/>
      <c r="PAU342" s="35"/>
      <c r="PAV342" s="35"/>
      <c r="PAW342" s="35"/>
      <c r="PAX342" s="35"/>
      <c r="PAY342" s="35"/>
      <c r="PAZ342" s="35"/>
      <c r="PBA342" s="35"/>
      <c r="PBB342" s="35"/>
      <c r="PBC342" s="35"/>
      <c r="PBD342" s="35"/>
      <c r="PBE342" s="35"/>
      <c r="PBF342" s="35"/>
      <c r="PBG342" s="35"/>
      <c r="PBH342" s="35"/>
      <c r="PBI342" s="35"/>
      <c r="PBJ342" s="35"/>
      <c r="PBK342" s="35"/>
      <c r="PBL342" s="35"/>
      <c r="PBM342" s="35"/>
      <c r="PBN342" s="35"/>
      <c r="PBO342" s="35"/>
      <c r="PBP342" s="35"/>
      <c r="PBQ342" s="35"/>
      <c r="PBR342" s="35"/>
      <c r="PBS342" s="35"/>
      <c r="PBT342" s="35"/>
      <c r="PBU342" s="35"/>
      <c r="PBV342" s="35"/>
      <c r="PBW342" s="35"/>
      <c r="PBX342" s="35"/>
      <c r="PBY342" s="35"/>
      <c r="PBZ342" s="35"/>
      <c r="PCA342" s="35"/>
      <c r="PCB342" s="35"/>
      <c r="PCC342" s="35"/>
      <c r="PCD342" s="35"/>
      <c r="PCE342" s="35"/>
      <c r="PCF342" s="35"/>
      <c r="PCG342" s="35"/>
      <c r="PCH342" s="35"/>
      <c r="PCI342" s="35"/>
      <c r="PCJ342" s="35"/>
      <c r="PCK342" s="35"/>
      <c r="PCL342" s="35"/>
      <c r="PCM342" s="35"/>
      <c r="PCN342" s="35"/>
      <c r="PCO342" s="35"/>
      <c r="PCP342" s="35"/>
      <c r="PCQ342" s="35"/>
      <c r="PCR342" s="35"/>
      <c r="PCS342" s="35"/>
      <c r="PCT342" s="35"/>
      <c r="PCU342" s="35"/>
      <c r="PCV342" s="35"/>
      <c r="PCW342" s="35"/>
      <c r="PCX342" s="35"/>
      <c r="PCY342" s="35"/>
      <c r="PCZ342" s="35"/>
      <c r="PDA342" s="35"/>
      <c r="PDB342" s="35"/>
      <c r="PDC342" s="35"/>
      <c r="PDD342" s="35"/>
      <c r="PDE342" s="35"/>
      <c r="PDF342" s="35"/>
      <c r="PDG342" s="35"/>
      <c r="PDH342" s="35"/>
      <c r="PDI342" s="35"/>
      <c r="PDJ342" s="35"/>
      <c r="PDK342" s="35"/>
      <c r="PDL342" s="35"/>
      <c r="PDM342" s="35"/>
      <c r="PDN342" s="35"/>
      <c r="PDO342" s="35"/>
      <c r="PDP342" s="35"/>
      <c r="PDQ342" s="35"/>
      <c r="PDR342" s="35"/>
      <c r="PDS342" s="35"/>
      <c r="PDT342" s="35"/>
      <c r="PDU342" s="35"/>
      <c r="PDV342" s="35"/>
      <c r="PDW342" s="35"/>
      <c r="PDX342" s="35"/>
      <c r="PDY342" s="35"/>
      <c r="PDZ342" s="35"/>
      <c r="PEA342" s="35"/>
      <c r="PEB342" s="35"/>
      <c r="PEC342" s="35"/>
      <c r="PED342" s="35"/>
      <c r="PEE342" s="35"/>
      <c r="PEF342" s="35"/>
      <c r="PEG342" s="35"/>
      <c r="PEH342" s="35"/>
      <c r="PEI342" s="35"/>
      <c r="PEJ342" s="35"/>
      <c r="PEK342" s="35"/>
      <c r="PEL342" s="35"/>
      <c r="PEM342" s="35"/>
      <c r="PEN342" s="35"/>
      <c r="PEO342" s="35"/>
      <c r="PEP342" s="35"/>
      <c r="PEQ342" s="35"/>
      <c r="PER342" s="35"/>
      <c r="PES342" s="35"/>
      <c r="PET342" s="35"/>
      <c r="PEU342" s="35"/>
      <c r="PEV342" s="35"/>
      <c r="PEW342" s="35"/>
      <c r="PEX342" s="35"/>
      <c r="PEY342" s="35"/>
      <c r="PEZ342" s="35"/>
      <c r="PFA342" s="35"/>
      <c r="PFB342" s="35"/>
      <c r="PFC342" s="35"/>
      <c r="PFD342" s="35"/>
      <c r="PFE342" s="35"/>
      <c r="PFF342" s="35"/>
      <c r="PFG342" s="35"/>
      <c r="PFH342" s="35"/>
      <c r="PFI342" s="35"/>
      <c r="PFJ342" s="35"/>
      <c r="PFK342" s="35"/>
      <c r="PFL342" s="35"/>
      <c r="PFM342" s="35"/>
      <c r="PFN342" s="35"/>
      <c r="PFO342" s="35"/>
      <c r="PFP342" s="35"/>
      <c r="PFQ342" s="35"/>
      <c r="PFR342" s="35"/>
      <c r="PFS342" s="35"/>
      <c r="PFT342" s="35"/>
      <c r="PFU342" s="35"/>
      <c r="PFV342" s="35"/>
      <c r="PFW342" s="35"/>
      <c r="PFX342" s="35"/>
      <c r="PFY342" s="35"/>
      <c r="PFZ342" s="35"/>
      <c r="PGA342" s="35"/>
      <c r="PGB342" s="35"/>
      <c r="PGC342" s="35"/>
      <c r="PGD342" s="35"/>
      <c r="PGE342" s="35"/>
      <c r="PGF342" s="35"/>
      <c r="PGG342" s="35"/>
      <c r="PGH342" s="35"/>
      <c r="PGI342" s="35"/>
      <c r="PGJ342" s="35"/>
      <c r="PGK342" s="35"/>
      <c r="PGL342" s="35"/>
      <c r="PGM342" s="35"/>
      <c r="PGN342" s="35"/>
      <c r="PGO342" s="35"/>
      <c r="PGP342" s="35"/>
      <c r="PGQ342" s="35"/>
      <c r="PGR342" s="35"/>
      <c r="PGS342" s="35"/>
      <c r="PGT342" s="35"/>
      <c r="PGU342" s="35"/>
      <c r="PGV342" s="35"/>
      <c r="PGW342" s="35"/>
      <c r="PGX342" s="35"/>
      <c r="PGY342" s="35"/>
      <c r="PGZ342" s="35"/>
      <c r="PHA342" s="35"/>
      <c r="PHB342" s="35"/>
      <c r="PHC342" s="35"/>
      <c r="PHD342" s="35"/>
      <c r="PHE342" s="35"/>
      <c r="PHF342" s="35"/>
      <c r="PHG342" s="35"/>
      <c r="PHH342" s="35"/>
      <c r="PHI342" s="35"/>
      <c r="PHJ342" s="35"/>
      <c r="PHK342" s="35"/>
      <c r="PHL342" s="35"/>
      <c r="PHM342" s="35"/>
      <c r="PHN342" s="35"/>
      <c r="PHO342" s="35"/>
      <c r="PHP342" s="35"/>
      <c r="PHQ342" s="35"/>
      <c r="PHR342" s="35"/>
      <c r="PHS342" s="35"/>
      <c r="PHT342" s="35"/>
      <c r="PHU342" s="35"/>
      <c r="PHV342" s="35"/>
      <c r="PHW342" s="35"/>
      <c r="PHX342" s="35"/>
      <c r="PHY342" s="35"/>
      <c r="PHZ342" s="35"/>
      <c r="PIA342" s="35"/>
      <c r="PIB342" s="35"/>
      <c r="PIC342" s="35"/>
      <c r="PID342" s="35"/>
      <c r="PIE342" s="35"/>
      <c r="PIF342" s="35"/>
      <c r="PIG342" s="35"/>
      <c r="PIH342" s="35"/>
      <c r="PII342" s="35"/>
      <c r="PIJ342" s="35"/>
      <c r="PIK342" s="35"/>
      <c r="PIL342" s="35"/>
      <c r="PIM342" s="35"/>
      <c r="PIN342" s="35"/>
      <c r="PIO342" s="35"/>
      <c r="PIP342" s="35"/>
      <c r="PIQ342" s="35"/>
      <c r="PIR342" s="35"/>
      <c r="PIS342" s="35"/>
      <c r="PIT342" s="35"/>
      <c r="PIU342" s="35"/>
      <c r="PIV342" s="35"/>
      <c r="PIW342" s="35"/>
      <c r="PIX342" s="35"/>
      <c r="PIY342" s="35"/>
      <c r="PIZ342" s="35"/>
      <c r="PJA342" s="35"/>
      <c r="PJB342" s="35"/>
      <c r="PJC342" s="35"/>
      <c r="PJD342" s="35"/>
      <c r="PJE342" s="35"/>
      <c r="PJF342" s="35"/>
      <c r="PJG342" s="35"/>
      <c r="PJH342" s="35"/>
      <c r="PJI342" s="35"/>
      <c r="PJJ342" s="35"/>
      <c r="PJK342" s="35"/>
      <c r="PJL342" s="35"/>
      <c r="PJM342" s="35"/>
      <c r="PJN342" s="35"/>
      <c r="PJO342" s="35"/>
      <c r="PJP342" s="35"/>
      <c r="PJQ342" s="35"/>
      <c r="PJR342" s="35"/>
      <c r="PJS342" s="35"/>
      <c r="PJT342" s="35"/>
      <c r="PJU342" s="35"/>
      <c r="PJV342" s="35"/>
      <c r="PJW342" s="35"/>
      <c r="PJX342" s="35"/>
      <c r="PJY342" s="35"/>
      <c r="PJZ342" s="35"/>
      <c r="PKA342" s="35"/>
      <c r="PKB342" s="35"/>
      <c r="PKC342" s="35"/>
      <c r="PKD342" s="35"/>
      <c r="PKE342" s="35"/>
      <c r="PKF342" s="35"/>
      <c r="PKG342" s="35"/>
      <c r="PKH342" s="35"/>
      <c r="PKI342" s="35"/>
      <c r="PKJ342" s="35"/>
      <c r="PKK342" s="35"/>
      <c r="PKL342" s="35"/>
      <c r="PKM342" s="35"/>
      <c r="PKN342" s="35"/>
      <c r="PKO342" s="35"/>
      <c r="PKP342" s="35"/>
      <c r="PKQ342" s="35"/>
      <c r="PKR342" s="35"/>
      <c r="PKS342" s="35"/>
      <c r="PKT342" s="35"/>
      <c r="PKU342" s="35"/>
      <c r="PKV342" s="35"/>
      <c r="PKW342" s="35"/>
      <c r="PKX342" s="35"/>
      <c r="PKY342" s="35"/>
      <c r="PKZ342" s="35"/>
      <c r="PLA342" s="35"/>
      <c r="PLB342" s="35"/>
      <c r="PLC342" s="35"/>
      <c r="PLD342" s="35"/>
      <c r="PLE342" s="35"/>
      <c r="PLF342" s="35"/>
      <c r="PLG342" s="35"/>
      <c r="PLH342" s="35"/>
      <c r="PLI342" s="35"/>
      <c r="PLJ342" s="35"/>
      <c r="PLK342" s="35"/>
      <c r="PLL342" s="35"/>
      <c r="PLM342" s="35"/>
      <c r="PLN342" s="35"/>
      <c r="PLO342" s="35"/>
      <c r="PLP342" s="35"/>
      <c r="PLQ342" s="35"/>
      <c r="PLR342" s="35"/>
      <c r="PLS342" s="35"/>
      <c r="PLT342" s="35"/>
      <c r="PLU342" s="35"/>
      <c r="PLV342" s="35"/>
      <c r="PLW342" s="35"/>
      <c r="PLX342" s="35"/>
      <c r="PLY342" s="35"/>
      <c r="PLZ342" s="35"/>
      <c r="PMA342" s="35"/>
      <c r="PMB342" s="35"/>
      <c r="PMC342" s="35"/>
      <c r="PMD342" s="35"/>
      <c r="PME342" s="35"/>
      <c r="PMF342" s="35"/>
      <c r="PMG342" s="35"/>
      <c r="PMH342" s="35"/>
      <c r="PMI342" s="35"/>
      <c r="PMJ342" s="35"/>
      <c r="PMK342" s="35"/>
      <c r="PML342" s="35"/>
      <c r="PMM342" s="35"/>
      <c r="PMN342" s="35"/>
      <c r="PMO342" s="35"/>
      <c r="PMP342" s="35"/>
      <c r="PMQ342" s="35"/>
      <c r="PMR342" s="35"/>
      <c r="PMS342" s="35"/>
      <c r="PMT342" s="35"/>
      <c r="PMU342" s="35"/>
      <c r="PMV342" s="35"/>
      <c r="PMW342" s="35"/>
      <c r="PMX342" s="35"/>
      <c r="PMY342" s="35"/>
      <c r="PMZ342" s="35"/>
      <c r="PNA342" s="35"/>
      <c r="PNB342" s="35"/>
      <c r="PNC342" s="35"/>
      <c r="PND342" s="35"/>
      <c r="PNE342" s="35"/>
      <c r="PNF342" s="35"/>
      <c r="PNG342" s="35"/>
      <c r="PNH342" s="35"/>
      <c r="PNI342" s="35"/>
      <c r="PNJ342" s="35"/>
      <c r="PNK342" s="35"/>
      <c r="PNL342" s="35"/>
      <c r="PNM342" s="35"/>
      <c r="PNN342" s="35"/>
      <c r="PNO342" s="35"/>
      <c r="PNP342" s="35"/>
      <c r="PNQ342" s="35"/>
      <c r="PNR342" s="35"/>
      <c r="PNS342" s="35"/>
      <c r="PNT342" s="35"/>
      <c r="PNU342" s="35"/>
      <c r="PNV342" s="35"/>
      <c r="PNW342" s="35"/>
      <c r="PNX342" s="35"/>
      <c r="PNY342" s="35"/>
      <c r="PNZ342" s="35"/>
      <c r="POA342" s="35"/>
      <c r="POB342" s="35"/>
      <c r="POC342" s="35"/>
      <c r="POD342" s="35"/>
      <c r="POE342" s="35"/>
      <c r="POF342" s="35"/>
      <c r="POG342" s="35"/>
      <c r="POH342" s="35"/>
      <c r="POI342" s="35"/>
      <c r="POJ342" s="35"/>
      <c r="POK342" s="35"/>
      <c r="POL342" s="35"/>
      <c r="POM342" s="35"/>
      <c r="PON342" s="35"/>
      <c r="POO342" s="35"/>
      <c r="POP342" s="35"/>
      <c r="POQ342" s="35"/>
      <c r="POR342" s="35"/>
      <c r="POS342" s="35"/>
      <c r="POT342" s="35"/>
      <c r="POU342" s="35"/>
      <c r="POV342" s="35"/>
      <c r="POW342" s="35"/>
      <c r="POX342" s="35"/>
      <c r="POY342" s="35"/>
      <c r="POZ342" s="35"/>
      <c r="PPA342" s="35"/>
      <c r="PPB342" s="35"/>
      <c r="PPC342" s="35"/>
      <c r="PPD342" s="35"/>
      <c r="PPE342" s="35"/>
      <c r="PPF342" s="35"/>
      <c r="PPG342" s="35"/>
      <c r="PPH342" s="35"/>
      <c r="PPI342" s="35"/>
      <c r="PPJ342" s="35"/>
      <c r="PPK342" s="35"/>
      <c r="PPL342" s="35"/>
      <c r="PPM342" s="35"/>
      <c r="PPN342" s="35"/>
      <c r="PPO342" s="35"/>
      <c r="PPP342" s="35"/>
      <c r="PPQ342" s="35"/>
      <c r="PPR342" s="35"/>
      <c r="PPS342" s="35"/>
      <c r="PPT342" s="35"/>
      <c r="PPU342" s="35"/>
      <c r="PPV342" s="35"/>
      <c r="PPW342" s="35"/>
      <c r="PPX342" s="35"/>
      <c r="PPY342" s="35"/>
      <c r="PPZ342" s="35"/>
      <c r="PQA342" s="35"/>
      <c r="PQB342" s="35"/>
      <c r="PQC342" s="35"/>
      <c r="PQD342" s="35"/>
      <c r="PQE342" s="35"/>
      <c r="PQF342" s="35"/>
      <c r="PQG342" s="35"/>
      <c r="PQH342" s="35"/>
      <c r="PQI342" s="35"/>
      <c r="PQJ342" s="35"/>
      <c r="PQK342" s="35"/>
      <c r="PQL342" s="35"/>
      <c r="PQM342" s="35"/>
      <c r="PQN342" s="35"/>
      <c r="PQO342" s="35"/>
      <c r="PQP342" s="35"/>
      <c r="PQQ342" s="35"/>
      <c r="PQR342" s="35"/>
      <c r="PQS342" s="35"/>
      <c r="PQT342" s="35"/>
      <c r="PQU342" s="35"/>
      <c r="PQV342" s="35"/>
      <c r="PQW342" s="35"/>
      <c r="PQX342" s="35"/>
      <c r="PQY342" s="35"/>
      <c r="PQZ342" s="35"/>
      <c r="PRA342" s="35"/>
      <c r="PRB342" s="35"/>
      <c r="PRC342" s="35"/>
      <c r="PRD342" s="35"/>
      <c r="PRE342" s="35"/>
      <c r="PRF342" s="35"/>
      <c r="PRG342" s="35"/>
      <c r="PRH342" s="35"/>
      <c r="PRI342" s="35"/>
      <c r="PRJ342" s="35"/>
      <c r="PRK342" s="35"/>
      <c r="PRL342" s="35"/>
      <c r="PRM342" s="35"/>
      <c r="PRN342" s="35"/>
      <c r="PRO342" s="35"/>
      <c r="PRP342" s="35"/>
      <c r="PRQ342" s="35"/>
      <c r="PRR342" s="35"/>
      <c r="PRS342" s="35"/>
      <c r="PRT342" s="35"/>
      <c r="PRU342" s="35"/>
      <c r="PRV342" s="35"/>
      <c r="PRW342" s="35"/>
      <c r="PRX342" s="35"/>
      <c r="PRY342" s="35"/>
      <c r="PRZ342" s="35"/>
      <c r="PSA342" s="35"/>
      <c r="PSB342" s="35"/>
      <c r="PSC342" s="35"/>
      <c r="PSD342" s="35"/>
      <c r="PSE342" s="35"/>
      <c r="PSF342" s="35"/>
      <c r="PSG342" s="35"/>
      <c r="PSH342" s="35"/>
      <c r="PSI342" s="35"/>
      <c r="PSJ342" s="35"/>
      <c r="PSK342" s="35"/>
      <c r="PSL342" s="35"/>
      <c r="PSM342" s="35"/>
      <c r="PSN342" s="35"/>
      <c r="PSO342" s="35"/>
      <c r="PSP342" s="35"/>
      <c r="PSQ342" s="35"/>
      <c r="PSR342" s="35"/>
      <c r="PSS342" s="35"/>
      <c r="PST342" s="35"/>
      <c r="PSU342" s="35"/>
      <c r="PSV342" s="35"/>
      <c r="PSW342" s="35"/>
      <c r="PSX342" s="35"/>
      <c r="PSY342" s="35"/>
      <c r="PSZ342" s="35"/>
      <c r="PTA342" s="35"/>
      <c r="PTB342" s="35"/>
      <c r="PTC342" s="35"/>
      <c r="PTD342" s="35"/>
      <c r="PTE342" s="35"/>
      <c r="PTF342" s="35"/>
      <c r="PTG342" s="35"/>
      <c r="PTH342" s="35"/>
      <c r="PTI342" s="35"/>
      <c r="PTJ342" s="35"/>
      <c r="PTK342" s="35"/>
      <c r="PTL342" s="35"/>
      <c r="PTM342" s="35"/>
      <c r="PTN342" s="35"/>
      <c r="PTO342" s="35"/>
      <c r="PTP342" s="35"/>
      <c r="PTQ342" s="35"/>
      <c r="PTR342" s="35"/>
      <c r="PTS342" s="35"/>
      <c r="PTT342" s="35"/>
      <c r="PTU342" s="35"/>
      <c r="PTV342" s="35"/>
      <c r="PTW342" s="35"/>
      <c r="PTX342" s="35"/>
      <c r="PTY342" s="35"/>
      <c r="PTZ342" s="35"/>
      <c r="PUA342" s="35"/>
      <c r="PUB342" s="35"/>
      <c r="PUC342" s="35"/>
      <c r="PUD342" s="35"/>
      <c r="PUE342" s="35"/>
      <c r="PUF342" s="35"/>
      <c r="PUG342" s="35"/>
      <c r="PUH342" s="35"/>
      <c r="PUI342" s="35"/>
      <c r="PUJ342" s="35"/>
      <c r="PUK342" s="35"/>
      <c r="PUL342" s="35"/>
      <c r="PUM342" s="35"/>
      <c r="PUN342" s="35"/>
      <c r="PUO342" s="35"/>
      <c r="PUP342" s="35"/>
      <c r="PUQ342" s="35"/>
      <c r="PUR342" s="35"/>
      <c r="PUS342" s="35"/>
      <c r="PUT342" s="35"/>
      <c r="PUU342" s="35"/>
      <c r="PUV342" s="35"/>
      <c r="PUW342" s="35"/>
      <c r="PUX342" s="35"/>
      <c r="PUY342" s="35"/>
      <c r="PUZ342" s="35"/>
      <c r="PVA342" s="35"/>
      <c r="PVB342" s="35"/>
      <c r="PVC342" s="35"/>
      <c r="PVD342" s="35"/>
      <c r="PVE342" s="35"/>
      <c r="PVF342" s="35"/>
      <c r="PVG342" s="35"/>
      <c r="PVH342" s="35"/>
      <c r="PVI342" s="35"/>
      <c r="PVJ342" s="35"/>
      <c r="PVK342" s="35"/>
      <c r="PVL342" s="35"/>
      <c r="PVM342" s="35"/>
      <c r="PVN342" s="35"/>
      <c r="PVO342" s="35"/>
      <c r="PVP342" s="35"/>
      <c r="PVQ342" s="35"/>
      <c r="PVR342" s="35"/>
      <c r="PVS342" s="35"/>
      <c r="PVT342" s="35"/>
      <c r="PVU342" s="35"/>
      <c r="PVV342" s="35"/>
      <c r="PVW342" s="35"/>
      <c r="PVX342" s="35"/>
      <c r="PVY342" s="35"/>
      <c r="PVZ342" s="35"/>
      <c r="PWA342" s="35"/>
      <c r="PWB342" s="35"/>
      <c r="PWC342" s="35"/>
      <c r="PWD342" s="35"/>
      <c r="PWE342" s="35"/>
      <c r="PWF342" s="35"/>
      <c r="PWG342" s="35"/>
      <c r="PWH342" s="35"/>
      <c r="PWI342" s="35"/>
      <c r="PWJ342" s="35"/>
      <c r="PWK342" s="35"/>
      <c r="PWL342" s="35"/>
      <c r="PWM342" s="35"/>
      <c r="PWN342" s="35"/>
      <c r="PWO342" s="35"/>
      <c r="PWP342" s="35"/>
      <c r="PWQ342" s="35"/>
      <c r="PWR342" s="35"/>
      <c r="PWS342" s="35"/>
      <c r="PWT342" s="35"/>
      <c r="PWU342" s="35"/>
      <c r="PWV342" s="35"/>
      <c r="PWW342" s="35"/>
      <c r="PWX342" s="35"/>
      <c r="PWY342" s="35"/>
      <c r="PWZ342" s="35"/>
      <c r="PXA342" s="35"/>
      <c r="PXB342" s="35"/>
      <c r="PXC342" s="35"/>
      <c r="PXD342" s="35"/>
      <c r="PXE342" s="35"/>
      <c r="PXF342" s="35"/>
      <c r="PXG342" s="35"/>
      <c r="PXH342" s="35"/>
      <c r="PXI342" s="35"/>
      <c r="PXJ342" s="35"/>
      <c r="PXK342" s="35"/>
      <c r="PXL342" s="35"/>
      <c r="PXM342" s="35"/>
      <c r="PXN342" s="35"/>
      <c r="PXO342" s="35"/>
      <c r="PXP342" s="35"/>
      <c r="PXQ342" s="35"/>
      <c r="PXR342" s="35"/>
      <c r="PXS342" s="35"/>
      <c r="PXT342" s="35"/>
      <c r="PXU342" s="35"/>
      <c r="PXV342" s="35"/>
      <c r="PXW342" s="35"/>
      <c r="PXX342" s="35"/>
      <c r="PXY342" s="35"/>
      <c r="PXZ342" s="35"/>
      <c r="PYA342" s="35"/>
      <c r="PYB342" s="35"/>
      <c r="PYC342" s="35"/>
      <c r="PYD342" s="35"/>
      <c r="PYE342" s="35"/>
      <c r="PYF342" s="35"/>
      <c r="PYG342" s="35"/>
      <c r="PYH342" s="35"/>
      <c r="PYI342" s="35"/>
      <c r="PYJ342" s="35"/>
      <c r="PYK342" s="35"/>
      <c r="PYL342" s="35"/>
      <c r="PYM342" s="35"/>
      <c r="PYN342" s="35"/>
      <c r="PYO342" s="35"/>
      <c r="PYP342" s="35"/>
      <c r="PYQ342" s="35"/>
      <c r="PYR342" s="35"/>
      <c r="PYS342" s="35"/>
      <c r="PYT342" s="35"/>
      <c r="PYU342" s="35"/>
      <c r="PYV342" s="35"/>
      <c r="PYW342" s="35"/>
      <c r="PYX342" s="35"/>
      <c r="PYY342" s="35"/>
      <c r="PYZ342" s="35"/>
      <c r="PZA342" s="35"/>
      <c r="PZB342" s="35"/>
      <c r="PZC342" s="35"/>
      <c r="PZD342" s="35"/>
      <c r="PZE342" s="35"/>
      <c r="PZF342" s="35"/>
      <c r="PZG342" s="35"/>
      <c r="PZH342" s="35"/>
      <c r="PZI342" s="35"/>
      <c r="PZJ342" s="35"/>
      <c r="PZK342" s="35"/>
      <c r="PZL342" s="35"/>
      <c r="PZM342" s="35"/>
      <c r="PZN342" s="35"/>
      <c r="PZO342" s="35"/>
      <c r="PZP342" s="35"/>
      <c r="PZQ342" s="35"/>
      <c r="PZR342" s="35"/>
      <c r="PZS342" s="35"/>
      <c r="PZT342" s="35"/>
      <c r="PZU342" s="35"/>
      <c r="PZV342" s="35"/>
      <c r="PZW342" s="35"/>
      <c r="PZX342" s="35"/>
      <c r="PZY342" s="35"/>
      <c r="PZZ342" s="35"/>
      <c r="QAA342" s="35"/>
      <c r="QAB342" s="35"/>
      <c r="QAC342" s="35"/>
      <c r="QAD342" s="35"/>
      <c r="QAE342" s="35"/>
      <c r="QAF342" s="35"/>
      <c r="QAG342" s="35"/>
      <c r="QAH342" s="35"/>
      <c r="QAI342" s="35"/>
      <c r="QAJ342" s="35"/>
      <c r="QAK342" s="35"/>
      <c r="QAL342" s="35"/>
      <c r="QAM342" s="35"/>
      <c r="QAN342" s="35"/>
      <c r="QAO342" s="35"/>
      <c r="QAP342" s="35"/>
      <c r="QAQ342" s="35"/>
      <c r="QAR342" s="35"/>
      <c r="QAS342" s="35"/>
      <c r="QAT342" s="35"/>
      <c r="QAU342" s="35"/>
      <c r="QAV342" s="35"/>
      <c r="QAW342" s="35"/>
      <c r="QAX342" s="35"/>
      <c r="QAY342" s="35"/>
      <c r="QAZ342" s="35"/>
      <c r="QBA342" s="35"/>
      <c r="QBB342" s="35"/>
      <c r="QBC342" s="35"/>
      <c r="QBD342" s="35"/>
      <c r="QBE342" s="35"/>
      <c r="QBF342" s="35"/>
      <c r="QBG342" s="35"/>
      <c r="QBH342" s="35"/>
      <c r="QBI342" s="35"/>
      <c r="QBJ342" s="35"/>
      <c r="QBK342" s="35"/>
      <c r="QBL342" s="35"/>
      <c r="QBM342" s="35"/>
      <c r="QBN342" s="35"/>
      <c r="QBO342" s="35"/>
      <c r="QBP342" s="35"/>
      <c r="QBQ342" s="35"/>
      <c r="QBR342" s="35"/>
      <c r="QBS342" s="35"/>
      <c r="QBT342" s="35"/>
      <c r="QBU342" s="35"/>
      <c r="QBV342" s="35"/>
      <c r="QBW342" s="35"/>
      <c r="QBX342" s="35"/>
      <c r="QBY342" s="35"/>
      <c r="QBZ342" s="35"/>
      <c r="QCA342" s="35"/>
      <c r="QCB342" s="35"/>
      <c r="QCC342" s="35"/>
      <c r="QCD342" s="35"/>
      <c r="QCE342" s="35"/>
      <c r="QCF342" s="35"/>
      <c r="QCG342" s="35"/>
      <c r="QCH342" s="35"/>
      <c r="QCI342" s="35"/>
      <c r="QCJ342" s="35"/>
      <c r="QCK342" s="35"/>
      <c r="QCL342" s="35"/>
      <c r="QCM342" s="35"/>
      <c r="QCN342" s="35"/>
      <c r="QCO342" s="35"/>
      <c r="QCP342" s="35"/>
      <c r="QCQ342" s="35"/>
      <c r="QCR342" s="35"/>
      <c r="QCS342" s="35"/>
      <c r="QCT342" s="35"/>
      <c r="QCU342" s="35"/>
      <c r="QCV342" s="35"/>
      <c r="QCW342" s="35"/>
      <c r="QCX342" s="35"/>
      <c r="QCY342" s="35"/>
      <c r="QCZ342" s="35"/>
      <c r="QDA342" s="35"/>
      <c r="QDB342" s="35"/>
      <c r="QDC342" s="35"/>
      <c r="QDD342" s="35"/>
      <c r="QDE342" s="35"/>
      <c r="QDF342" s="35"/>
      <c r="QDG342" s="35"/>
      <c r="QDH342" s="35"/>
      <c r="QDI342" s="35"/>
      <c r="QDJ342" s="35"/>
      <c r="QDK342" s="35"/>
      <c r="QDL342" s="35"/>
      <c r="QDM342" s="35"/>
      <c r="QDN342" s="35"/>
      <c r="QDO342" s="35"/>
      <c r="QDP342" s="35"/>
      <c r="QDQ342" s="35"/>
      <c r="QDR342" s="35"/>
      <c r="QDS342" s="35"/>
      <c r="QDT342" s="35"/>
      <c r="QDU342" s="35"/>
      <c r="QDV342" s="35"/>
      <c r="QDW342" s="35"/>
      <c r="QDX342" s="35"/>
      <c r="QDY342" s="35"/>
      <c r="QDZ342" s="35"/>
      <c r="QEA342" s="35"/>
      <c r="QEB342" s="35"/>
      <c r="QEC342" s="35"/>
      <c r="QED342" s="35"/>
      <c r="QEE342" s="35"/>
      <c r="QEF342" s="35"/>
      <c r="QEG342" s="35"/>
      <c r="QEH342" s="35"/>
      <c r="QEI342" s="35"/>
      <c r="QEJ342" s="35"/>
      <c r="QEK342" s="35"/>
      <c r="QEL342" s="35"/>
      <c r="QEM342" s="35"/>
      <c r="QEN342" s="35"/>
      <c r="QEO342" s="35"/>
      <c r="QEP342" s="35"/>
      <c r="QEQ342" s="35"/>
      <c r="QER342" s="35"/>
      <c r="QES342" s="35"/>
      <c r="QET342" s="35"/>
      <c r="QEU342" s="35"/>
      <c r="QEV342" s="35"/>
      <c r="QEW342" s="35"/>
      <c r="QEX342" s="35"/>
      <c r="QEY342" s="35"/>
      <c r="QEZ342" s="35"/>
      <c r="QFA342" s="35"/>
      <c r="QFB342" s="35"/>
      <c r="QFC342" s="35"/>
      <c r="QFD342" s="35"/>
      <c r="QFE342" s="35"/>
      <c r="QFF342" s="35"/>
      <c r="QFG342" s="35"/>
      <c r="QFH342" s="35"/>
      <c r="QFI342" s="35"/>
      <c r="QFJ342" s="35"/>
      <c r="QFK342" s="35"/>
      <c r="QFL342" s="35"/>
      <c r="QFM342" s="35"/>
      <c r="QFN342" s="35"/>
      <c r="QFO342" s="35"/>
      <c r="QFP342" s="35"/>
      <c r="QFQ342" s="35"/>
      <c r="QFR342" s="35"/>
      <c r="QFS342" s="35"/>
      <c r="QFT342" s="35"/>
      <c r="QFU342" s="35"/>
      <c r="QFV342" s="35"/>
      <c r="QFW342" s="35"/>
      <c r="QFX342" s="35"/>
      <c r="QFY342" s="35"/>
      <c r="QFZ342" s="35"/>
      <c r="QGA342" s="35"/>
      <c r="QGB342" s="35"/>
      <c r="QGC342" s="35"/>
      <c r="QGD342" s="35"/>
      <c r="QGE342" s="35"/>
      <c r="QGF342" s="35"/>
      <c r="QGG342" s="35"/>
      <c r="QGH342" s="35"/>
      <c r="QGI342" s="35"/>
      <c r="QGJ342" s="35"/>
      <c r="QGK342" s="35"/>
      <c r="QGL342" s="35"/>
      <c r="QGM342" s="35"/>
      <c r="QGN342" s="35"/>
      <c r="QGO342" s="35"/>
      <c r="QGP342" s="35"/>
      <c r="QGQ342" s="35"/>
      <c r="QGR342" s="35"/>
      <c r="QGS342" s="35"/>
      <c r="QGT342" s="35"/>
      <c r="QGU342" s="35"/>
      <c r="QGV342" s="35"/>
      <c r="QGW342" s="35"/>
      <c r="QGX342" s="35"/>
      <c r="QGY342" s="35"/>
      <c r="QGZ342" s="35"/>
      <c r="QHA342" s="35"/>
      <c r="QHB342" s="35"/>
      <c r="QHC342" s="35"/>
      <c r="QHD342" s="35"/>
      <c r="QHE342" s="35"/>
      <c r="QHF342" s="35"/>
      <c r="QHG342" s="35"/>
      <c r="QHH342" s="35"/>
      <c r="QHI342" s="35"/>
      <c r="QHJ342" s="35"/>
      <c r="QHK342" s="35"/>
      <c r="QHL342" s="35"/>
      <c r="QHM342" s="35"/>
      <c r="QHN342" s="35"/>
      <c r="QHO342" s="35"/>
      <c r="QHP342" s="35"/>
      <c r="QHQ342" s="35"/>
      <c r="QHR342" s="35"/>
      <c r="QHS342" s="35"/>
      <c r="QHT342" s="35"/>
      <c r="QHU342" s="35"/>
      <c r="QHV342" s="35"/>
      <c r="QHW342" s="35"/>
      <c r="QHX342" s="35"/>
      <c r="QHY342" s="35"/>
      <c r="QHZ342" s="35"/>
      <c r="QIA342" s="35"/>
      <c r="QIB342" s="35"/>
      <c r="QIC342" s="35"/>
      <c r="QID342" s="35"/>
      <c r="QIE342" s="35"/>
      <c r="QIF342" s="35"/>
      <c r="QIG342" s="35"/>
      <c r="QIH342" s="35"/>
      <c r="QII342" s="35"/>
      <c r="QIJ342" s="35"/>
      <c r="QIK342" s="35"/>
      <c r="QIL342" s="35"/>
      <c r="QIM342" s="35"/>
      <c r="QIN342" s="35"/>
      <c r="QIO342" s="35"/>
      <c r="QIP342" s="35"/>
      <c r="QIQ342" s="35"/>
      <c r="QIR342" s="35"/>
      <c r="QIS342" s="35"/>
      <c r="QIT342" s="35"/>
      <c r="QIU342" s="35"/>
      <c r="QIV342" s="35"/>
      <c r="QIW342" s="35"/>
      <c r="QIX342" s="35"/>
      <c r="QIY342" s="35"/>
      <c r="QIZ342" s="35"/>
      <c r="QJA342" s="35"/>
      <c r="QJB342" s="35"/>
      <c r="QJC342" s="35"/>
      <c r="QJD342" s="35"/>
      <c r="QJE342" s="35"/>
      <c r="QJF342" s="35"/>
      <c r="QJG342" s="35"/>
      <c r="QJH342" s="35"/>
      <c r="QJI342" s="35"/>
      <c r="QJJ342" s="35"/>
      <c r="QJK342" s="35"/>
      <c r="QJL342" s="35"/>
      <c r="QJM342" s="35"/>
      <c r="QJN342" s="35"/>
      <c r="QJO342" s="35"/>
      <c r="QJP342" s="35"/>
      <c r="QJQ342" s="35"/>
      <c r="QJR342" s="35"/>
      <c r="QJS342" s="35"/>
      <c r="QJT342" s="35"/>
      <c r="QJU342" s="35"/>
      <c r="QJV342" s="35"/>
      <c r="QJW342" s="35"/>
      <c r="QJX342" s="35"/>
      <c r="QJY342" s="35"/>
      <c r="QJZ342" s="35"/>
      <c r="QKA342" s="35"/>
      <c r="QKB342" s="35"/>
      <c r="QKC342" s="35"/>
      <c r="QKD342" s="35"/>
      <c r="QKE342" s="35"/>
      <c r="QKF342" s="35"/>
      <c r="QKG342" s="35"/>
      <c r="QKH342" s="35"/>
      <c r="QKI342" s="35"/>
      <c r="QKJ342" s="35"/>
      <c r="QKK342" s="35"/>
      <c r="QKL342" s="35"/>
      <c r="QKM342" s="35"/>
      <c r="QKN342" s="35"/>
      <c r="QKO342" s="35"/>
      <c r="QKP342" s="35"/>
      <c r="QKQ342" s="35"/>
      <c r="QKR342" s="35"/>
      <c r="QKS342" s="35"/>
      <c r="QKT342" s="35"/>
      <c r="QKU342" s="35"/>
      <c r="QKV342" s="35"/>
      <c r="QKW342" s="35"/>
      <c r="QKX342" s="35"/>
      <c r="QKY342" s="35"/>
      <c r="QKZ342" s="35"/>
      <c r="QLA342" s="35"/>
      <c r="QLB342" s="35"/>
      <c r="QLC342" s="35"/>
      <c r="QLD342" s="35"/>
      <c r="QLE342" s="35"/>
      <c r="QLF342" s="35"/>
      <c r="QLG342" s="35"/>
      <c r="QLH342" s="35"/>
      <c r="QLI342" s="35"/>
      <c r="QLJ342" s="35"/>
      <c r="QLK342" s="35"/>
      <c r="QLL342" s="35"/>
      <c r="QLM342" s="35"/>
      <c r="QLN342" s="35"/>
      <c r="QLO342" s="35"/>
      <c r="QLP342" s="35"/>
      <c r="QLQ342" s="35"/>
      <c r="QLR342" s="35"/>
      <c r="QLS342" s="35"/>
      <c r="QLT342" s="35"/>
      <c r="QLU342" s="35"/>
      <c r="QLV342" s="35"/>
      <c r="QLW342" s="35"/>
      <c r="QLX342" s="35"/>
      <c r="QLY342" s="35"/>
      <c r="QLZ342" s="35"/>
      <c r="QMA342" s="35"/>
      <c r="QMB342" s="35"/>
      <c r="QMC342" s="35"/>
      <c r="QMD342" s="35"/>
      <c r="QME342" s="35"/>
      <c r="QMF342" s="35"/>
      <c r="QMG342" s="35"/>
      <c r="QMH342" s="35"/>
      <c r="QMI342" s="35"/>
      <c r="QMJ342" s="35"/>
      <c r="QMK342" s="35"/>
      <c r="QML342" s="35"/>
      <c r="QMM342" s="35"/>
      <c r="QMN342" s="35"/>
      <c r="QMO342" s="35"/>
      <c r="QMP342" s="35"/>
      <c r="QMQ342" s="35"/>
      <c r="QMR342" s="35"/>
      <c r="QMS342" s="35"/>
      <c r="QMT342" s="35"/>
      <c r="QMU342" s="35"/>
      <c r="QMV342" s="35"/>
      <c r="QMW342" s="35"/>
      <c r="QMX342" s="35"/>
      <c r="QMY342" s="35"/>
      <c r="QMZ342" s="35"/>
      <c r="QNA342" s="35"/>
      <c r="QNB342" s="35"/>
      <c r="QNC342" s="35"/>
      <c r="QND342" s="35"/>
      <c r="QNE342" s="35"/>
      <c r="QNF342" s="35"/>
      <c r="QNG342" s="35"/>
      <c r="QNH342" s="35"/>
      <c r="QNI342" s="35"/>
      <c r="QNJ342" s="35"/>
      <c r="QNK342" s="35"/>
      <c r="QNL342" s="35"/>
      <c r="QNM342" s="35"/>
      <c r="QNN342" s="35"/>
      <c r="QNO342" s="35"/>
      <c r="QNP342" s="35"/>
      <c r="QNQ342" s="35"/>
      <c r="QNR342" s="35"/>
      <c r="QNS342" s="35"/>
      <c r="QNT342" s="35"/>
      <c r="QNU342" s="35"/>
      <c r="QNV342" s="35"/>
      <c r="QNW342" s="35"/>
      <c r="QNX342" s="35"/>
      <c r="QNY342" s="35"/>
      <c r="QNZ342" s="35"/>
      <c r="QOA342" s="35"/>
      <c r="QOB342" s="35"/>
      <c r="QOC342" s="35"/>
      <c r="QOD342" s="35"/>
      <c r="QOE342" s="35"/>
      <c r="QOF342" s="35"/>
      <c r="QOG342" s="35"/>
      <c r="QOH342" s="35"/>
      <c r="QOI342" s="35"/>
      <c r="QOJ342" s="35"/>
      <c r="QOK342" s="35"/>
      <c r="QOL342" s="35"/>
      <c r="QOM342" s="35"/>
      <c r="QON342" s="35"/>
      <c r="QOO342" s="35"/>
      <c r="QOP342" s="35"/>
      <c r="QOQ342" s="35"/>
      <c r="QOR342" s="35"/>
      <c r="QOS342" s="35"/>
      <c r="QOT342" s="35"/>
      <c r="QOU342" s="35"/>
      <c r="QOV342" s="35"/>
      <c r="QOW342" s="35"/>
      <c r="QOX342" s="35"/>
      <c r="QOY342" s="35"/>
      <c r="QOZ342" s="35"/>
      <c r="QPA342" s="35"/>
      <c r="QPB342" s="35"/>
      <c r="QPC342" s="35"/>
      <c r="QPD342" s="35"/>
      <c r="QPE342" s="35"/>
      <c r="QPF342" s="35"/>
      <c r="QPG342" s="35"/>
      <c r="QPH342" s="35"/>
      <c r="QPI342" s="35"/>
      <c r="QPJ342" s="35"/>
      <c r="QPK342" s="35"/>
      <c r="QPL342" s="35"/>
      <c r="QPM342" s="35"/>
      <c r="QPN342" s="35"/>
      <c r="QPO342" s="35"/>
      <c r="QPP342" s="35"/>
      <c r="QPQ342" s="35"/>
      <c r="QPR342" s="35"/>
      <c r="QPS342" s="35"/>
      <c r="QPT342" s="35"/>
      <c r="QPU342" s="35"/>
      <c r="QPV342" s="35"/>
      <c r="QPW342" s="35"/>
      <c r="QPX342" s="35"/>
      <c r="QPY342" s="35"/>
      <c r="QPZ342" s="35"/>
      <c r="QQA342" s="35"/>
      <c r="QQB342" s="35"/>
      <c r="QQC342" s="35"/>
      <c r="QQD342" s="35"/>
      <c r="QQE342" s="35"/>
      <c r="QQF342" s="35"/>
      <c r="QQG342" s="35"/>
      <c r="QQH342" s="35"/>
      <c r="QQI342" s="35"/>
      <c r="QQJ342" s="35"/>
      <c r="QQK342" s="35"/>
      <c r="QQL342" s="35"/>
      <c r="QQM342" s="35"/>
      <c r="QQN342" s="35"/>
      <c r="QQO342" s="35"/>
      <c r="QQP342" s="35"/>
      <c r="QQQ342" s="35"/>
      <c r="QQR342" s="35"/>
      <c r="QQS342" s="35"/>
      <c r="QQT342" s="35"/>
      <c r="QQU342" s="35"/>
      <c r="QQV342" s="35"/>
      <c r="QQW342" s="35"/>
      <c r="QQX342" s="35"/>
      <c r="QQY342" s="35"/>
      <c r="QQZ342" s="35"/>
      <c r="QRA342" s="35"/>
      <c r="QRB342" s="35"/>
      <c r="QRC342" s="35"/>
      <c r="QRD342" s="35"/>
      <c r="QRE342" s="35"/>
      <c r="QRF342" s="35"/>
      <c r="QRG342" s="35"/>
      <c r="QRH342" s="35"/>
      <c r="QRI342" s="35"/>
      <c r="QRJ342" s="35"/>
      <c r="QRK342" s="35"/>
      <c r="QRL342" s="35"/>
      <c r="QRM342" s="35"/>
      <c r="QRN342" s="35"/>
      <c r="QRO342" s="35"/>
      <c r="QRP342" s="35"/>
      <c r="QRQ342" s="35"/>
      <c r="QRR342" s="35"/>
      <c r="QRS342" s="35"/>
      <c r="QRT342" s="35"/>
      <c r="QRU342" s="35"/>
      <c r="QRV342" s="35"/>
      <c r="QRW342" s="35"/>
      <c r="QRX342" s="35"/>
      <c r="QRY342" s="35"/>
      <c r="QRZ342" s="35"/>
      <c r="QSA342" s="35"/>
      <c r="QSB342" s="35"/>
      <c r="QSC342" s="35"/>
      <c r="QSD342" s="35"/>
      <c r="QSE342" s="35"/>
      <c r="QSF342" s="35"/>
      <c r="QSG342" s="35"/>
      <c r="QSH342" s="35"/>
      <c r="QSI342" s="35"/>
      <c r="QSJ342" s="35"/>
      <c r="QSK342" s="35"/>
      <c r="QSL342" s="35"/>
      <c r="QSM342" s="35"/>
      <c r="QSN342" s="35"/>
      <c r="QSO342" s="35"/>
      <c r="QSP342" s="35"/>
      <c r="QSQ342" s="35"/>
      <c r="QSR342" s="35"/>
      <c r="QSS342" s="35"/>
      <c r="QST342" s="35"/>
      <c r="QSU342" s="35"/>
      <c r="QSV342" s="35"/>
      <c r="QSW342" s="35"/>
      <c r="QSX342" s="35"/>
      <c r="QSY342" s="35"/>
      <c r="QSZ342" s="35"/>
      <c r="QTA342" s="35"/>
      <c r="QTB342" s="35"/>
      <c r="QTC342" s="35"/>
      <c r="QTD342" s="35"/>
      <c r="QTE342" s="35"/>
      <c r="QTF342" s="35"/>
      <c r="QTG342" s="35"/>
      <c r="QTH342" s="35"/>
      <c r="QTI342" s="35"/>
      <c r="QTJ342" s="35"/>
      <c r="QTK342" s="35"/>
      <c r="QTL342" s="35"/>
      <c r="QTM342" s="35"/>
      <c r="QTN342" s="35"/>
      <c r="QTO342" s="35"/>
      <c r="QTP342" s="35"/>
      <c r="QTQ342" s="35"/>
      <c r="QTR342" s="35"/>
      <c r="QTS342" s="35"/>
      <c r="QTT342" s="35"/>
      <c r="QTU342" s="35"/>
      <c r="QTV342" s="35"/>
      <c r="QTW342" s="35"/>
      <c r="QTX342" s="35"/>
      <c r="QTY342" s="35"/>
      <c r="QTZ342" s="35"/>
      <c r="QUA342" s="35"/>
      <c r="QUB342" s="35"/>
      <c r="QUC342" s="35"/>
      <c r="QUD342" s="35"/>
      <c r="QUE342" s="35"/>
      <c r="QUF342" s="35"/>
      <c r="QUG342" s="35"/>
      <c r="QUH342" s="35"/>
      <c r="QUI342" s="35"/>
      <c r="QUJ342" s="35"/>
      <c r="QUK342" s="35"/>
      <c r="QUL342" s="35"/>
      <c r="QUM342" s="35"/>
      <c r="QUN342" s="35"/>
      <c r="QUO342" s="35"/>
      <c r="QUP342" s="35"/>
      <c r="QUQ342" s="35"/>
      <c r="QUR342" s="35"/>
      <c r="QUS342" s="35"/>
      <c r="QUT342" s="35"/>
      <c r="QUU342" s="35"/>
      <c r="QUV342" s="35"/>
      <c r="QUW342" s="35"/>
      <c r="QUX342" s="35"/>
      <c r="QUY342" s="35"/>
      <c r="QUZ342" s="35"/>
      <c r="QVA342" s="35"/>
      <c r="QVB342" s="35"/>
      <c r="QVC342" s="35"/>
      <c r="QVD342" s="35"/>
      <c r="QVE342" s="35"/>
      <c r="QVF342" s="35"/>
      <c r="QVG342" s="35"/>
      <c r="QVH342" s="35"/>
      <c r="QVI342" s="35"/>
      <c r="QVJ342" s="35"/>
      <c r="QVK342" s="35"/>
      <c r="QVL342" s="35"/>
      <c r="QVM342" s="35"/>
      <c r="QVN342" s="35"/>
      <c r="QVO342" s="35"/>
      <c r="QVP342" s="35"/>
      <c r="QVQ342" s="35"/>
      <c r="QVR342" s="35"/>
      <c r="QVS342" s="35"/>
      <c r="QVT342" s="35"/>
      <c r="QVU342" s="35"/>
      <c r="QVV342" s="35"/>
      <c r="QVW342" s="35"/>
      <c r="QVX342" s="35"/>
      <c r="QVY342" s="35"/>
      <c r="QVZ342" s="35"/>
      <c r="QWA342" s="35"/>
      <c r="QWB342" s="35"/>
      <c r="QWC342" s="35"/>
      <c r="QWD342" s="35"/>
      <c r="QWE342" s="35"/>
      <c r="QWF342" s="35"/>
      <c r="QWG342" s="35"/>
      <c r="QWH342" s="35"/>
      <c r="QWI342" s="35"/>
      <c r="QWJ342" s="35"/>
      <c r="QWK342" s="35"/>
      <c r="QWL342" s="35"/>
      <c r="QWM342" s="35"/>
      <c r="QWN342" s="35"/>
      <c r="QWO342" s="35"/>
      <c r="QWP342" s="35"/>
      <c r="QWQ342" s="35"/>
      <c r="QWR342" s="35"/>
      <c r="QWS342" s="35"/>
      <c r="QWT342" s="35"/>
      <c r="QWU342" s="35"/>
      <c r="QWV342" s="35"/>
      <c r="QWW342" s="35"/>
      <c r="QWX342" s="35"/>
      <c r="QWY342" s="35"/>
      <c r="QWZ342" s="35"/>
      <c r="QXA342" s="35"/>
      <c r="QXB342" s="35"/>
      <c r="QXC342" s="35"/>
      <c r="QXD342" s="35"/>
      <c r="QXE342" s="35"/>
      <c r="QXF342" s="35"/>
      <c r="QXG342" s="35"/>
      <c r="QXH342" s="35"/>
      <c r="QXI342" s="35"/>
      <c r="QXJ342" s="35"/>
      <c r="QXK342" s="35"/>
      <c r="QXL342" s="35"/>
      <c r="QXM342" s="35"/>
      <c r="QXN342" s="35"/>
      <c r="QXO342" s="35"/>
      <c r="QXP342" s="35"/>
      <c r="QXQ342" s="35"/>
      <c r="QXR342" s="35"/>
      <c r="QXS342" s="35"/>
      <c r="QXT342" s="35"/>
      <c r="QXU342" s="35"/>
      <c r="QXV342" s="35"/>
      <c r="QXW342" s="35"/>
      <c r="QXX342" s="35"/>
      <c r="QXY342" s="35"/>
      <c r="QXZ342" s="35"/>
      <c r="QYA342" s="35"/>
      <c r="QYB342" s="35"/>
      <c r="QYC342" s="35"/>
      <c r="QYD342" s="35"/>
      <c r="QYE342" s="35"/>
      <c r="QYF342" s="35"/>
      <c r="QYG342" s="35"/>
      <c r="QYH342" s="35"/>
      <c r="QYI342" s="35"/>
      <c r="QYJ342" s="35"/>
      <c r="QYK342" s="35"/>
      <c r="QYL342" s="35"/>
      <c r="QYM342" s="35"/>
      <c r="QYN342" s="35"/>
      <c r="QYO342" s="35"/>
      <c r="QYP342" s="35"/>
      <c r="QYQ342" s="35"/>
      <c r="QYR342" s="35"/>
      <c r="QYS342" s="35"/>
      <c r="QYT342" s="35"/>
      <c r="QYU342" s="35"/>
      <c r="QYV342" s="35"/>
      <c r="QYW342" s="35"/>
      <c r="QYX342" s="35"/>
      <c r="QYY342" s="35"/>
      <c r="QYZ342" s="35"/>
      <c r="QZA342" s="35"/>
      <c r="QZB342" s="35"/>
      <c r="QZC342" s="35"/>
      <c r="QZD342" s="35"/>
      <c r="QZE342" s="35"/>
      <c r="QZF342" s="35"/>
      <c r="QZG342" s="35"/>
      <c r="QZH342" s="35"/>
      <c r="QZI342" s="35"/>
      <c r="QZJ342" s="35"/>
      <c r="QZK342" s="35"/>
      <c r="QZL342" s="35"/>
      <c r="QZM342" s="35"/>
      <c r="QZN342" s="35"/>
      <c r="QZO342" s="35"/>
      <c r="QZP342" s="35"/>
      <c r="QZQ342" s="35"/>
      <c r="QZR342" s="35"/>
      <c r="QZS342" s="35"/>
      <c r="QZT342" s="35"/>
      <c r="QZU342" s="35"/>
      <c r="QZV342" s="35"/>
      <c r="QZW342" s="35"/>
      <c r="QZX342" s="35"/>
      <c r="QZY342" s="35"/>
      <c r="QZZ342" s="35"/>
      <c r="RAA342" s="35"/>
      <c r="RAB342" s="35"/>
      <c r="RAC342" s="35"/>
      <c r="RAD342" s="35"/>
      <c r="RAE342" s="35"/>
      <c r="RAF342" s="35"/>
      <c r="RAG342" s="35"/>
      <c r="RAH342" s="35"/>
      <c r="RAI342" s="35"/>
      <c r="RAJ342" s="35"/>
      <c r="RAK342" s="35"/>
      <c r="RAL342" s="35"/>
      <c r="RAM342" s="35"/>
      <c r="RAN342" s="35"/>
      <c r="RAO342" s="35"/>
      <c r="RAP342" s="35"/>
      <c r="RAQ342" s="35"/>
      <c r="RAR342" s="35"/>
      <c r="RAS342" s="35"/>
      <c r="RAT342" s="35"/>
      <c r="RAU342" s="35"/>
      <c r="RAV342" s="35"/>
      <c r="RAW342" s="35"/>
      <c r="RAX342" s="35"/>
      <c r="RAY342" s="35"/>
      <c r="RAZ342" s="35"/>
      <c r="RBA342" s="35"/>
      <c r="RBB342" s="35"/>
      <c r="RBC342" s="35"/>
      <c r="RBD342" s="35"/>
      <c r="RBE342" s="35"/>
      <c r="RBF342" s="35"/>
      <c r="RBG342" s="35"/>
      <c r="RBH342" s="35"/>
      <c r="RBI342" s="35"/>
      <c r="RBJ342" s="35"/>
      <c r="RBK342" s="35"/>
      <c r="RBL342" s="35"/>
      <c r="RBM342" s="35"/>
      <c r="RBN342" s="35"/>
      <c r="RBO342" s="35"/>
      <c r="RBP342" s="35"/>
      <c r="RBQ342" s="35"/>
      <c r="RBR342" s="35"/>
      <c r="RBS342" s="35"/>
      <c r="RBT342" s="35"/>
      <c r="RBU342" s="35"/>
      <c r="RBV342" s="35"/>
      <c r="RBW342" s="35"/>
      <c r="RBX342" s="35"/>
      <c r="RBY342" s="35"/>
      <c r="RBZ342" s="35"/>
      <c r="RCA342" s="35"/>
      <c r="RCB342" s="35"/>
      <c r="RCC342" s="35"/>
      <c r="RCD342" s="35"/>
      <c r="RCE342" s="35"/>
      <c r="RCF342" s="35"/>
      <c r="RCG342" s="35"/>
      <c r="RCH342" s="35"/>
      <c r="RCI342" s="35"/>
      <c r="RCJ342" s="35"/>
      <c r="RCK342" s="35"/>
      <c r="RCL342" s="35"/>
      <c r="RCM342" s="35"/>
      <c r="RCN342" s="35"/>
      <c r="RCO342" s="35"/>
      <c r="RCP342" s="35"/>
      <c r="RCQ342" s="35"/>
      <c r="RCR342" s="35"/>
      <c r="RCS342" s="35"/>
      <c r="RCT342" s="35"/>
      <c r="RCU342" s="35"/>
      <c r="RCV342" s="35"/>
      <c r="RCW342" s="35"/>
      <c r="RCX342" s="35"/>
      <c r="RCY342" s="35"/>
      <c r="RCZ342" s="35"/>
      <c r="RDA342" s="35"/>
      <c r="RDB342" s="35"/>
      <c r="RDC342" s="35"/>
      <c r="RDD342" s="35"/>
      <c r="RDE342" s="35"/>
      <c r="RDF342" s="35"/>
      <c r="RDG342" s="35"/>
      <c r="RDH342" s="35"/>
      <c r="RDI342" s="35"/>
      <c r="RDJ342" s="35"/>
      <c r="RDK342" s="35"/>
      <c r="RDL342" s="35"/>
      <c r="RDM342" s="35"/>
      <c r="RDN342" s="35"/>
      <c r="RDO342" s="35"/>
      <c r="RDP342" s="35"/>
      <c r="RDQ342" s="35"/>
      <c r="RDR342" s="35"/>
      <c r="RDS342" s="35"/>
      <c r="RDT342" s="35"/>
      <c r="RDU342" s="35"/>
      <c r="RDV342" s="35"/>
      <c r="RDW342" s="35"/>
      <c r="RDX342" s="35"/>
      <c r="RDY342" s="35"/>
      <c r="RDZ342" s="35"/>
      <c r="REA342" s="35"/>
      <c r="REB342" s="35"/>
      <c r="REC342" s="35"/>
      <c r="RED342" s="35"/>
      <c r="REE342" s="35"/>
      <c r="REF342" s="35"/>
      <c r="REG342" s="35"/>
      <c r="REH342" s="35"/>
      <c r="REI342" s="35"/>
      <c r="REJ342" s="35"/>
      <c r="REK342" s="35"/>
      <c r="REL342" s="35"/>
      <c r="REM342" s="35"/>
      <c r="REN342" s="35"/>
      <c r="REO342" s="35"/>
      <c r="REP342" s="35"/>
      <c r="REQ342" s="35"/>
      <c r="RER342" s="35"/>
      <c r="RES342" s="35"/>
      <c r="RET342" s="35"/>
      <c r="REU342" s="35"/>
      <c r="REV342" s="35"/>
      <c r="REW342" s="35"/>
      <c r="REX342" s="35"/>
      <c r="REY342" s="35"/>
      <c r="REZ342" s="35"/>
      <c r="RFA342" s="35"/>
      <c r="RFB342" s="35"/>
      <c r="RFC342" s="35"/>
      <c r="RFD342" s="35"/>
      <c r="RFE342" s="35"/>
      <c r="RFF342" s="35"/>
      <c r="RFG342" s="35"/>
      <c r="RFH342" s="35"/>
      <c r="RFI342" s="35"/>
      <c r="RFJ342" s="35"/>
      <c r="RFK342" s="35"/>
      <c r="RFL342" s="35"/>
      <c r="RFM342" s="35"/>
      <c r="RFN342" s="35"/>
      <c r="RFO342" s="35"/>
      <c r="RFP342" s="35"/>
      <c r="RFQ342" s="35"/>
      <c r="RFR342" s="35"/>
      <c r="RFS342" s="35"/>
      <c r="RFT342" s="35"/>
      <c r="RFU342" s="35"/>
      <c r="RFV342" s="35"/>
      <c r="RFW342" s="35"/>
      <c r="RFX342" s="35"/>
      <c r="RFY342" s="35"/>
      <c r="RFZ342" s="35"/>
      <c r="RGA342" s="35"/>
      <c r="RGB342" s="35"/>
      <c r="RGC342" s="35"/>
      <c r="RGD342" s="35"/>
      <c r="RGE342" s="35"/>
      <c r="RGF342" s="35"/>
      <c r="RGG342" s="35"/>
      <c r="RGH342" s="35"/>
      <c r="RGI342" s="35"/>
      <c r="RGJ342" s="35"/>
      <c r="RGK342" s="35"/>
      <c r="RGL342" s="35"/>
      <c r="RGM342" s="35"/>
      <c r="RGN342" s="35"/>
      <c r="RGO342" s="35"/>
      <c r="RGP342" s="35"/>
      <c r="RGQ342" s="35"/>
      <c r="RGR342" s="35"/>
      <c r="RGS342" s="35"/>
      <c r="RGT342" s="35"/>
      <c r="RGU342" s="35"/>
      <c r="RGV342" s="35"/>
      <c r="RGW342" s="35"/>
      <c r="RGX342" s="35"/>
      <c r="RGY342" s="35"/>
      <c r="RGZ342" s="35"/>
      <c r="RHA342" s="35"/>
      <c r="RHB342" s="35"/>
      <c r="RHC342" s="35"/>
      <c r="RHD342" s="35"/>
      <c r="RHE342" s="35"/>
      <c r="RHF342" s="35"/>
      <c r="RHG342" s="35"/>
      <c r="RHH342" s="35"/>
      <c r="RHI342" s="35"/>
      <c r="RHJ342" s="35"/>
      <c r="RHK342" s="35"/>
      <c r="RHL342" s="35"/>
      <c r="RHM342" s="35"/>
      <c r="RHN342" s="35"/>
      <c r="RHO342" s="35"/>
      <c r="RHP342" s="35"/>
      <c r="RHQ342" s="35"/>
      <c r="RHR342" s="35"/>
      <c r="RHS342" s="35"/>
      <c r="RHT342" s="35"/>
      <c r="RHU342" s="35"/>
      <c r="RHV342" s="35"/>
      <c r="RHW342" s="35"/>
      <c r="RHX342" s="35"/>
      <c r="RHY342" s="35"/>
      <c r="RHZ342" s="35"/>
      <c r="RIA342" s="35"/>
      <c r="RIB342" s="35"/>
      <c r="RIC342" s="35"/>
      <c r="RID342" s="35"/>
      <c r="RIE342" s="35"/>
      <c r="RIF342" s="35"/>
      <c r="RIG342" s="35"/>
      <c r="RIH342" s="35"/>
      <c r="RII342" s="35"/>
      <c r="RIJ342" s="35"/>
      <c r="RIK342" s="35"/>
      <c r="RIL342" s="35"/>
      <c r="RIM342" s="35"/>
      <c r="RIN342" s="35"/>
      <c r="RIO342" s="35"/>
      <c r="RIP342" s="35"/>
      <c r="RIQ342" s="35"/>
      <c r="RIR342" s="35"/>
      <c r="RIS342" s="35"/>
      <c r="RIT342" s="35"/>
      <c r="RIU342" s="35"/>
      <c r="RIV342" s="35"/>
      <c r="RIW342" s="35"/>
      <c r="RIX342" s="35"/>
      <c r="RIY342" s="35"/>
      <c r="RIZ342" s="35"/>
      <c r="RJA342" s="35"/>
      <c r="RJB342" s="35"/>
      <c r="RJC342" s="35"/>
      <c r="RJD342" s="35"/>
      <c r="RJE342" s="35"/>
      <c r="RJF342" s="35"/>
      <c r="RJG342" s="35"/>
      <c r="RJH342" s="35"/>
      <c r="RJI342" s="35"/>
      <c r="RJJ342" s="35"/>
      <c r="RJK342" s="35"/>
      <c r="RJL342" s="35"/>
      <c r="RJM342" s="35"/>
      <c r="RJN342" s="35"/>
      <c r="RJO342" s="35"/>
      <c r="RJP342" s="35"/>
      <c r="RJQ342" s="35"/>
      <c r="RJR342" s="35"/>
      <c r="RJS342" s="35"/>
      <c r="RJT342" s="35"/>
      <c r="RJU342" s="35"/>
      <c r="RJV342" s="35"/>
      <c r="RJW342" s="35"/>
      <c r="RJX342" s="35"/>
      <c r="RJY342" s="35"/>
      <c r="RJZ342" s="35"/>
      <c r="RKA342" s="35"/>
      <c r="RKB342" s="35"/>
      <c r="RKC342" s="35"/>
      <c r="RKD342" s="35"/>
      <c r="RKE342" s="35"/>
      <c r="RKF342" s="35"/>
      <c r="RKG342" s="35"/>
      <c r="RKH342" s="35"/>
      <c r="RKI342" s="35"/>
      <c r="RKJ342" s="35"/>
      <c r="RKK342" s="35"/>
      <c r="RKL342" s="35"/>
      <c r="RKM342" s="35"/>
      <c r="RKN342" s="35"/>
      <c r="RKO342" s="35"/>
      <c r="RKP342" s="35"/>
      <c r="RKQ342" s="35"/>
      <c r="RKR342" s="35"/>
      <c r="RKS342" s="35"/>
      <c r="RKT342" s="35"/>
      <c r="RKU342" s="35"/>
      <c r="RKV342" s="35"/>
      <c r="RKW342" s="35"/>
      <c r="RKX342" s="35"/>
      <c r="RKY342" s="35"/>
      <c r="RKZ342" s="35"/>
      <c r="RLA342" s="35"/>
      <c r="RLB342" s="35"/>
      <c r="RLC342" s="35"/>
      <c r="RLD342" s="35"/>
      <c r="RLE342" s="35"/>
      <c r="RLF342" s="35"/>
      <c r="RLG342" s="35"/>
      <c r="RLH342" s="35"/>
      <c r="RLI342" s="35"/>
      <c r="RLJ342" s="35"/>
      <c r="RLK342" s="35"/>
      <c r="RLL342" s="35"/>
      <c r="RLM342" s="35"/>
      <c r="RLN342" s="35"/>
      <c r="RLO342" s="35"/>
      <c r="RLP342" s="35"/>
      <c r="RLQ342" s="35"/>
      <c r="RLR342" s="35"/>
      <c r="RLS342" s="35"/>
      <c r="RLT342" s="35"/>
      <c r="RLU342" s="35"/>
      <c r="RLV342" s="35"/>
      <c r="RLW342" s="35"/>
      <c r="RLX342" s="35"/>
      <c r="RLY342" s="35"/>
      <c r="RLZ342" s="35"/>
      <c r="RMA342" s="35"/>
      <c r="RMB342" s="35"/>
      <c r="RMC342" s="35"/>
      <c r="RMD342" s="35"/>
      <c r="RME342" s="35"/>
      <c r="RMF342" s="35"/>
      <c r="RMG342" s="35"/>
      <c r="RMH342" s="35"/>
      <c r="RMI342" s="35"/>
      <c r="RMJ342" s="35"/>
      <c r="RMK342" s="35"/>
      <c r="RML342" s="35"/>
      <c r="RMM342" s="35"/>
      <c r="RMN342" s="35"/>
      <c r="RMO342" s="35"/>
      <c r="RMP342" s="35"/>
      <c r="RMQ342" s="35"/>
      <c r="RMR342" s="35"/>
      <c r="RMS342" s="35"/>
      <c r="RMT342" s="35"/>
      <c r="RMU342" s="35"/>
      <c r="RMV342" s="35"/>
      <c r="RMW342" s="35"/>
      <c r="RMX342" s="35"/>
      <c r="RMY342" s="35"/>
      <c r="RMZ342" s="35"/>
      <c r="RNA342" s="35"/>
      <c r="RNB342" s="35"/>
      <c r="RNC342" s="35"/>
      <c r="RND342" s="35"/>
      <c r="RNE342" s="35"/>
      <c r="RNF342" s="35"/>
      <c r="RNG342" s="35"/>
      <c r="RNH342" s="35"/>
      <c r="RNI342" s="35"/>
      <c r="RNJ342" s="35"/>
      <c r="RNK342" s="35"/>
      <c r="RNL342" s="35"/>
      <c r="RNM342" s="35"/>
      <c r="RNN342" s="35"/>
      <c r="RNO342" s="35"/>
      <c r="RNP342" s="35"/>
      <c r="RNQ342" s="35"/>
      <c r="RNR342" s="35"/>
      <c r="RNS342" s="35"/>
      <c r="RNT342" s="35"/>
      <c r="RNU342" s="35"/>
      <c r="RNV342" s="35"/>
      <c r="RNW342" s="35"/>
      <c r="RNX342" s="35"/>
      <c r="RNY342" s="35"/>
      <c r="RNZ342" s="35"/>
      <c r="ROA342" s="35"/>
      <c r="ROB342" s="35"/>
      <c r="ROC342" s="35"/>
      <c r="ROD342" s="35"/>
      <c r="ROE342" s="35"/>
      <c r="ROF342" s="35"/>
      <c r="ROG342" s="35"/>
      <c r="ROH342" s="35"/>
      <c r="ROI342" s="35"/>
      <c r="ROJ342" s="35"/>
      <c r="ROK342" s="35"/>
      <c r="ROL342" s="35"/>
      <c r="ROM342" s="35"/>
      <c r="RON342" s="35"/>
      <c r="ROO342" s="35"/>
      <c r="ROP342" s="35"/>
      <c r="ROQ342" s="35"/>
      <c r="ROR342" s="35"/>
      <c r="ROS342" s="35"/>
      <c r="ROT342" s="35"/>
      <c r="ROU342" s="35"/>
      <c r="ROV342" s="35"/>
      <c r="ROW342" s="35"/>
      <c r="ROX342" s="35"/>
      <c r="ROY342" s="35"/>
      <c r="ROZ342" s="35"/>
      <c r="RPA342" s="35"/>
      <c r="RPB342" s="35"/>
      <c r="RPC342" s="35"/>
      <c r="RPD342" s="35"/>
      <c r="RPE342" s="35"/>
      <c r="RPF342" s="35"/>
      <c r="RPG342" s="35"/>
      <c r="RPH342" s="35"/>
      <c r="RPI342" s="35"/>
      <c r="RPJ342" s="35"/>
      <c r="RPK342" s="35"/>
      <c r="RPL342" s="35"/>
      <c r="RPM342" s="35"/>
      <c r="RPN342" s="35"/>
      <c r="RPO342" s="35"/>
      <c r="RPP342" s="35"/>
      <c r="RPQ342" s="35"/>
      <c r="RPR342" s="35"/>
      <c r="RPS342" s="35"/>
      <c r="RPT342" s="35"/>
      <c r="RPU342" s="35"/>
      <c r="RPV342" s="35"/>
      <c r="RPW342" s="35"/>
      <c r="RPX342" s="35"/>
      <c r="RPY342" s="35"/>
      <c r="RPZ342" s="35"/>
      <c r="RQA342" s="35"/>
      <c r="RQB342" s="35"/>
      <c r="RQC342" s="35"/>
      <c r="RQD342" s="35"/>
      <c r="RQE342" s="35"/>
      <c r="RQF342" s="35"/>
      <c r="RQG342" s="35"/>
      <c r="RQH342" s="35"/>
      <c r="RQI342" s="35"/>
      <c r="RQJ342" s="35"/>
      <c r="RQK342" s="35"/>
      <c r="RQL342" s="35"/>
      <c r="RQM342" s="35"/>
      <c r="RQN342" s="35"/>
      <c r="RQO342" s="35"/>
      <c r="RQP342" s="35"/>
      <c r="RQQ342" s="35"/>
      <c r="RQR342" s="35"/>
      <c r="RQS342" s="35"/>
      <c r="RQT342" s="35"/>
      <c r="RQU342" s="35"/>
      <c r="RQV342" s="35"/>
      <c r="RQW342" s="35"/>
      <c r="RQX342" s="35"/>
      <c r="RQY342" s="35"/>
      <c r="RQZ342" s="35"/>
      <c r="RRA342" s="35"/>
      <c r="RRB342" s="35"/>
      <c r="RRC342" s="35"/>
      <c r="RRD342" s="35"/>
      <c r="RRE342" s="35"/>
      <c r="RRF342" s="35"/>
      <c r="RRG342" s="35"/>
      <c r="RRH342" s="35"/>
      <c r="RRI342" s="35"/>
      <c r="RRJ342" s="35"/>
      <c r="RRK342" s="35"/>
      <c r="RRL342" s="35"/>
      <c r="RRM342" s="35"/>
      <c r="RRN342" s="35"/>
      <c r="RRO342" s="35"/>
      <c r="RRP342" s="35"/>
      <c r="RRQ342" s="35"/>
      <c r="RRR342" s="35"/>
      <c r="RRS342" s="35"/>
      <c r="RRT342" s="35"/>
      <c r="RRU342" s="35"/>
      <c r="RRV342" s="35"/>
      <c r="RRW342" s="35"/>
      <c r="RRX342" s="35"/>
      <c r="RRY342" s="35"/>
      <c r="RRZ342" s="35"/>
      <c r="RSA342" s="35"/>
      <c r="RSB342" s="35"/>
      <c r="RSC342" s="35"/>
      <c r="RSD342" s="35"/>
      <c r="RSE342" s="35"/>
      <c r="RSF342" s="35"/>
      <c r="RSG342" s="35"/>
      <c r="RSH342" s="35"/>
      <c r="RSI342" s="35"/>
      <c r="RSJ342" s="35"/>
      <c r="RSK342" s="35"/>
      <c r="RSL342" s="35"/>
      <c r="RSM342" s="35"/>
      <c r="RSN342" s="35"/>
      <c r="RSO342" s="35"/>
      <c r="RSP342" s="35"/>
      <c r="RSQ342" s="35"/>
      <c r="RSR342" s="35"/>
      <c r="RSS342" s="35"/>
      <c r="RST342" s="35"/>
      <c r="RSU342" s="35"/>
      <c r="RSV342" s="35"/>
      <c r="RSW342" s="35"/>
      <c r="RSX342" s="35"/>
      <c r="RSY342" s="35"/>
      <c r="RSZ342" s="35"/>
      <c r="RTA342" s="35"/>
      <c r="RTB342" s="35"/>
      <c r="RTC342" s="35"/>
      <c r="RTD342" s="35"/>
      <c r="RTE342" s="35"/>
      <c r="RTF342" s="35"/>
      <c r="RTG342" s="35"/>
      <c r="RTH342" s="35"/>
      <c r="RTI342" s="35"/>
      <c r="RTJ342" s="35"/>
      <c r="RTK342" s="35"/>
      <c r="RTL342" s="35"/>
      <c r="RTM342" s="35"/>
      <c r="RTN342" s="35"/>
      <c r="RTO342" s="35"/>
      <c r="RTP342" s="35"/>
      <c r="RTQ342" s="35"/>
      <c r="RTR342" s="35"/>
      <c r="RTS342" s="35"/>
      <c r="RTT342" s="35"/>
      <c r="RTU342" s="35"/>
      <c r="RTV342" s="35"/>
      <c r="RTW342" s="35"/>
      <c r="RTX342" s="35"/>
      <c r="RTY342" s="35"/>
      <c r="RTZ342" s="35"/>
      <c r="RUA342" s="35"/>
      <c r="RUB342" s="35"/>
      <c r="RUC342" s="35"/>
      <c r="RUD342" s="35"/>
      <c r="RUE342" s="35"/>
      <c r="RUF342" s="35"/>
      <c r="RUG342" s="35"/>
      <c r="RUH342" s="35"/>
      <c r="RUI342" s="35"/>
      <c r="RUJ342" s="35"/>
      <c r="RUK342" s="35"/>
      <c r="RUL342" s="35"/>
      <c r="RUM342" s="35"/>
      <c r="RUN342" s="35"/>
      <c r="RUO342" s="35"/>
      <c r="RUP342" s="35"/>
      <c r="RUQ342" s="35"/>
      <c r="RUR342" s="35"/>
      <c r="RUS342" s="35"/>
      <c r="RUT342" s="35"/>
      <c r="RUU342" s="35"/>
      <c r="RUV342" s="35"/>
      <c r="RUW342" s="35"/>
      <c r="RUX342" s="35"/>
      <c r="RUY342" s="35"/>
      <c r="RUZ342" s="35"/>
      <c r="RVA342" s="35"/>
      <c r="RVB342" s="35"/>
      <c r="RVC342" s="35"/>
      <c r="RVD342" s="35"/>
      <c r="RVE342" s="35"/>
      <c r="RVF342" s="35"/>
      <c r="RVG342" s="35"/>
      <c r="RVH342" s="35"/>
      <c r="RVI342" s="35"/>
      <c r="RVJ342" s="35"/>
      <c r="RVK342" s="35"/>
      <c r="RVL342" s="35"/>
      <c r="RVM342" s="35"/>
      <c r="RVN342" s="35"/>
      <c r="RVO342" s="35"/>
      <c r="RVP342" s="35"/>
      <c r="RVQ342" s="35"/>
      <c r="RVR342" s="35"/>
      <c r="RVS342" s="35"/>
      <c r="RVT342" s="35"/>
      <c r="RVU342" s="35"/>
      <c r="RVV342" s="35"/>
      <c r="RVW342" s="35"/>
      <c r="RVX342" s="35"/>
      <c r="RVY342" s="35"/>
      <c r="RVZ342" s="35"/>
      <c r="RWA342" s="35"/>
      <c r="RWB342" s="35"/>
      <c r="RWC342" s="35"/>
      <c r="RWD342" s="35"/>
      <c r="RWE342" s="35"/>
      <c r="RWF342" s="35"/>
      <c r="RWG342" s="35"/>
      <c r="RWH342" s="35"/>
      <c r="RWI342" s="35"/>
      <c r="RWJ342" s="35"/>
      <c r="RWK342" s="35"/>
      <c r="RWL342" s="35"/>
      <c r="RWM342" s="35"/>
      <c r="RWN342" s="35"/>
      <c r="RWO342" s="35"/>
      <c r="RWP342" s="35"/>
      <c r="RWQ342" s="35"/>
      <c r="RWR342" s="35"/>
      <c r="RWS342" s="35"/>
      <c r="RWT342" s="35"/>
      <c r="RWU342" s="35"/>
      <c r="RWV342" s="35"/>
      <c r="RWW342" s="35"/>
      <c r="RWX342" s="35"/>
      <c r="RWY342" s="35"/>
      <c r="RWZ342" s="35"/>
      <c r="RXA342" s="35"/>
      <c r="RXB342" s="35"/>
      <c r="RXC342" s="35"/>
      <c r="RXD342" s="35"/>
      <c r="RXE342" s="35"/>
      <c r="RXF342" s="35"/>
      <c r="RXG342" s="35"/>
      <c r="RXH342" s="35"/>
      <c r="RXI342" s="35"/>
      <c r="RXJ342" s="35"/>
      <c r="RXK342" s="35"/>
      <c r="RXL342" s="35"/>
      <c r="RXM342" s="35"/>
      <c r="RXN342" s="35"/>
      <c r="RXO342" s="35"/>
      <c r="RXP342" s="35"/>
      <c r="RXQ342" s="35"/>
      <c r="RXR342" s="35"/>
      <c r="RXS342" s="35"/>
      <c r="RXT342" s="35"/>
      <c r="RXU342" s="35"/>
      <c r="RXV342" s="35"/>
      <c r="RXW342" s="35"/>
      <c r="RXX342" s="35"/>
      <c r="RXY342" s="35"/>
      <c r="RXZ342" s="35"/>
      <c r="RYA342" s="35"/>
      <c r="RYB342" s="35"/>
      <c r="RYC342" s="35"/>
      <c r="RYD342" s="35"/>
      <c r="RYE342" s="35"/>
      <c r="RYF342" s="35"/>
      <c r="RYG342" s="35"/>
      <c r="RYH342" s="35"/>
      <c r="RYI342" s="35"/>
      <c r="RYJ342" s="35"/>
      <c r="RYK342" s="35"/>
      <c r="RYL342" s="35"/>
      <c r="RYM342" s="35"/>
      <c r="RYN342" s="35"/>
      <c r="RYO342" s="35"/>
      <c r="RYP342" s="35"/>
      <c r="RYQ342" s="35"/>
      <c r="RYR342" s="35"/>
      <c r="RYS342" s="35"/>
      <c r="RYT342" s="35"/>
      <c r="RYU342" s="35"/>
      <c r="RYV342" s="35"/>
      <c r="RYW342" s="35"/>
      <c r="RYX342" s="35"/>
      <c r="RYY342" s="35"/>
      <c r="RYZ342" s="35"/>
      <c r="RZA342" s="35"/>
      <c r="RZB342" s="35"/>
      <c r="RZC342" s="35"/>
      <c r="RZD342" s="35"/>
      <c r="RZE342" s="35"/>
      <c r="RZF342" s="35"/>
      <c r="RZG342" s="35"/>
      <c r="RZH342" s="35"/>
      <c r="RZI342" s="35"/>
      <c r="RZJ342" s="35"/>
      <c r="RZK342" s="35"/>
      <c r="RZL342" s="35"/>
      <c r="RZM342" s="35"/>
      <c r="RZN342" s="35"/>
      <c r="RZO342" s="35"/>
      <c r="RZP342" s="35"/>
      <c r="RZQ342" s="35"/>
      <c r="RZR342" s="35"/>
      <c r="RZS342" s="35"/>
      <c r="RZT342" s="35"/>
      <c r="RZU342" s="35"/>
      <c r="RZV342" s="35"/>
      <c r="RZW342" s="35"/>
      <c r="RZX342" s="35"/>
      <c r="RZY342" s="35"/>
      <c r="RZZ342" s="35"/>
      <c r="SAA342" s="35"/>
      <c r="SAB342" s="35"/>
      <c r="SAC342" s="35"/>
      <c r="SAD342" s="35"/>
      <c r="SAE342" s="35"/>
      <c r="SAF342" s="35"/>
      <c r="SAG342" s="35"/>
      <c r="SAH342" s="35"/>
      <c r="SAI342" s="35"/>
      <c r="SAJ342" s="35"/>
      <c r="SAK342" s="35"/>
      <c r="SAL342" s="35"/>
      <c r="SAM342" s="35"/>
      <c r="SAN342" s="35"/>
      <c r="SAO342" s="35"/>
      <c r="SAP342" s="35"/>
      <c r="SAQ342" s="35"/>
      <c r="SAR342" s="35"/>
      <c r="SAS342" s="35"/>
      <c r="SAT342" s="35"/>
      <c r="SAU342" s="35"/>
      <c r="SAV342" s="35"/>
      <c r="SAW342" s="35"/>
      <c r="SAX342" s="35"/>
      <c r="SAY342" s="35"/>
      <c r="SAZ342" s="35"/>
      <c r="SBA342" s="35"/>
      <c r="SBB342" s="35"/>
      <c r="SBC342" s="35"/>
      <c r="SBD342" s="35"/>
      <c r="SBE342" s="35"/>
      <c r="SBF342" s="35"/>
      <c r="SBG342" s="35"/>
      <c r="SBH342" s="35"/>
      <c r="SBI342" s="35"/>
      <c r="SBJ342" s="35"/>
      <c r="SBK342" s="35"/>
      <c r="SBL342" s="35"/>
      <c r="SBM342" s="35"/>
      <c r="SBN342" s="35"/>
      <c r="SBO342" s="35"/>
      <c r="SBP342" s="35"/>
      <c r="SBQ342" s="35"/>
      <c r="SBR342" s="35"/>
      <c r="SBS342" s="35"/>
      <c r="SBT342" s="35"/>
      <c r="SBU342" s="35"/>
      <c r="SBV342" s="35"/>
      <c r="SBW342" s="35"/>
      <c r="SBX342" s="35"/>
      <c r="SBY342" s="35"/>
      <c r="SBZ342" s="35"/>
      <c r="SCA342" s="35"/>
      <c r="SCB342" s="35"/>
      <c r="SCC342" s="35"/>
      <c r="SCD342" s="35"/>
      <c r="SCE342" s="35"/>
      <c r="SCF342" s="35"/>
      <c r="SCG342" s="35"/>
      <c r="SCH342" s="35"/>
      <c r="SCI342" s="35"/>
      <c r="SCJ342" s="35"/>
      <c r="SCK342" s="35"/>
      <c r="SCL342" s="35"/>
      <c r="SCM342" s="35"/>
      <c r="SCN342" s="35"/>
      <c r="SCO342" s="35"/>
      <c r="SCP342" s="35"/>
      <c r="SCQ342" s="35"/>
      <c r="SCR342" s="35"/>
      <c r="SCS342" s="35"/>
      <c r="SCT342" s="35"/>
      <c r="SCU342" s="35"/>
      <c r="SCV342" s="35"/>
      <c r="SCW342" s="35"/>
      <c r="SCX342" s="35"/>
      <c r="SCY342" s="35"/>
      <c r="SCZ342" s="35"/>
      <c r="SDA342" s="35"/>
      <c r="SDB342" s="35"/>
      <c r="SDC342" s="35"/>
      <c r="SDD342" s="35"/>
      <c r="SDE342" s="35"/>
      <c r="SDF342" s="35"/>
      <c r="SDG342" s="35"/>
      <c r="SDH342" s="35"/>
      <c r="SDI342" s="35"/>
      <c r="SDJ342" s="35"/>
      <c r="SDK342" s="35"/>
      <c r="SDL342" s="35"/>
      <c r="SDM342" s="35"/>
      <c r="SDN342" s="35"/>
      <c r="SDO342" s="35"/>
      <c r="SDP342" s="35"/>
      <c r="SDQ342" s="35"/>
      <c r="SDR342" s="35"/>
      <c r="SDS342" s="35"/>
      <c r="SDT342" s="35"/>
      <c r="SDU342" s="35"/>
      <c r="SDV342" s="35"/>
      <c r="SDW342" s="35"/>
      <c r="SDX342" s="35"/>
      <c r="SDY342" s="35"/>
      <c r="SDZ342" s="35"/>
      <c r="SEA342" s="35"/>
      <c r="SEB342" s="35"/>
      <c r="SEC342" s="35"/>
      <c r="SED342" s="35"/>
      <c r="SEE342" s="35"/>
      <c r="SEF342" s="35"/>
      <c r="SEG342" s="35"/>
      <c r="SEH342" s="35"/>
      <c r="SEI342" s="35"/>
      <c r="SEJ342" s="35"/>
      <c r="SEK342" s="35"/>
      <c r="SEL342" s="35"/>
      <c r="SEM342" s="35"/>
      <c r="SEN342" s="35"/>
      <c r="SEO342" s="35"/>
      <c r="SEP342" s="35"/>
      <c r="SEQ342" s="35"/>
      <c r="SER342" s="35"/>
      <c r="SES342" s="35"/>
      <c r="SET342" s="35"/>
      <c r="SEU342" s="35"/>
      <c r="SEV342" s="35"/>
      <c r="SEW342" s="35"/>
      <c r="SEX342" s="35"/>
      <c r="SEY342" s="35"/>
      <c r="SEZ342" s="35"/>
      <c r="SFA342" s="35"/>
      <c r="SFB342" s="35"/>
      <c r="SFC342" s="35"/>
      <c r="SFD342" s="35"/>
      <c r="SFE342" s="35"/>
      <c r="SFF342" s="35"/>
      <c r="SFG342" s="35"/>
      <c r="SFH342" s="35"/>
      <c r="SFI342" s="35"/>
      <c r="SFJ342" s="35"/>
      <c r="SFK342" s="35"/>
      <c r="SFL342" s="35"/>
      <c r="SFM342" s="35"/>
      <c r="SFN342" s="35"/>
      <c r="SFO342" s="35"/>
      <c r="SFP342" s="35"/>
      <c r="SFQ342" s="35"/>
      <c r="SFR342" s="35"/>
      <c r="SFS342" s="35"/>
      <c r="SFT342" s="35"/>
      <c r="SFU342" s="35"/>
      <c r="SFV342" s="35"/>
      <c r="SFW342" s="35"/>
      <c r="SFX342" s="35"/>
      <c r="SFY342" s="35"/>
      <c r="SFZ342" s="35"/>
      <c r="SGA342" s="35"/>
      <c r="SGB342" s="35"/>
      <c r="SGC342" s="35"/>
      <c r="SGD342" s="35"/>
      <c r="SGE342" s="35"/>
      <c r="SGF342" s="35"/>
      <c r="SGG342" s="35"/>
      <c r="SGH342" s="35"/>
      <c r="SGI342" s="35"/>
      <c r="SGJ342" s="35"/>
      <c r="SGK342" s="35"/>
      <c r="SGL342" s="35"/>
      <c r="SGM342" s="35"/>
      <c r="SGN342" s="35"/>
      <c r="SGO342" s="35"/>
      <c r="SGP342" s="35"/>
      <c r="SGQ342" s="35"/>
      <c r="SGR342" s="35"/>
      <c r="SGS342" s="35"/>
      <c r="SGT342" s="35"/>
      <c r="SGU342" s="35"/>
      <c r="SGV342" s="35"/>
      <c r="SGW342" s="35"/>
      <c r="SGX342" s="35"/>
      <c r="SGY342" s="35"/>
      <c r="SGZ342" s="35"/>
      <c r="SHA342" s="35"/>
      <c r="SHB342" s="35"/>
      <c r="SHC342" s="35"/>
      <c r="SHD342" s="35"/>
      <c r="SHE342" s="35"/>
      <c r="SHF342" s="35"/>
      <c r="SHG342" s="35"/>
      <c r="SHH342" s="35"/>
      <c r="SHI342" s="35"/>
      <c r="SHJ342" s="35"/>
      <c r="SHK342" s="35"/>
      <c r="SHL342" s="35"/>
      <c r="SHM342" s="35"/>
      <c r="SHN342" s="35"/>
      <c r="SHO342" s="35"/>
      <c r="SHP342" s="35"/>
      <c r="SHQ342" s="35"/>
      <c r="SHR342" s="35"/>
      <c r="SHS342" s="35"/>
      <c r="SHT342" s="35"/>
      <c r="SHU342" s="35"/>
      <c r="SHV342" s="35"/>
      <c r="SHW342" s="35"/>
      <c r="SHX342" s="35"/>
      <c r="SHY342" s="35"/>
      <c r="SHZ342" s="35"/>
      <c r="SIA342" s="35"/>
      <c r="SIB342" s="35"/>
      <c r="SIC342" s="35"/>
      <c r="SID342" s="35"/>
      <c r="SIE342" s="35"/>
      <c r="SIF342" s="35"/>
      <c r="SIG342" s="35"/>
      <c r="SIH342" s="35"/>
      <c r="SII342" s="35"/>
      <c r="SIJ342" s="35"/>
      <c r="SIK342" s="35"/>
      <c r="SIL342" s="35"/>
      <c r="SIM342" s="35"/>
      <c r="SIN342" s="35"/>
      <c r="SIO342" s="35"/>
      <c r="SIP342" s="35"/>
      <c r="SIQ342" s="35"/>
      <c r="SIR342" s="35"/>
      <c r="SIS342" s="35"/>
      <c r="SIT342" s="35"/>
      <c r="SIU342" s="35"/>
      <c r="SIV342" s="35"/>
      <c r="SIW342" s="35"/>
      <c r="SIX342" s="35"/>
      <c r="SIY342" s="35"/>
      <c r="SIZ342" s="35"/>
      <c r="SJA342" s="35"/>
      <c r="SJB342" s="35"/>
      <c r="SJC342" s="35"/>
      <c r="SJD342" s="35"/>
      <c r="SJE342" s="35"/>
      <c r="SJF342" s="35"/>
      <c r="SJG342" s="35"/>
      <c r="SJH342" s="35"/>
      <c r="SJI342" s="35"/>
      <c r="SJJ342" s="35"/>
      <c r="SJK342" s="35"/>
      <c r="SJL342" s="35"/>
      <c r="SJM342" s="35"/>
      <c r="SJN342" s="35"/>
      <c r="SJO342" s="35"/>
      <c r="SJP342" s="35"/>
      <c r="SJQ342" s="35"/>
      <c r="SJR342" s="35"/>
      <c r="SJS342" s="35"/>
      <c r="SJT342" s="35"/>
      <c r="SJU342" s="35"/>
      <c r="SJV342" s="35"/>
      <c r="SJW342" s="35"/>
      <c r="SJX342" s="35"/>
      <c r="SJY342" s="35"/>
      <c r="SJZ342" s="35"/>
      <c r="SKA342" s="35"/>
      <c r="SKB342" s="35"/>
      <c r="SKC342" s="35"/>
      <c r="SKD342" s="35"/>
      <c r="SKE342" s="35"/>
      <c r="SKF342" s="35"/>
      <c r="SKG342" s="35"/>
      <c r="SKH342" s="35"/>
      <c r="SKI342" s="35"/>
      <c r="SKJ342" s="35"/>
      <c r="SKK342" s="35"/>
      <c r="SKL342" s="35"/>
      <c r="SKM342" s="35"/>
      <c r="SKN342" s="35"/>
      <c r="SKO342" s="35"/>
      <c r="SKP342" s="35"/>
      <c r="SKQ342" s="35"/>
      <c r="SKR342" s="35"/>
      <c r="SKS342" s="35"/>
      <c r="SKT342" s="35"/>
      <c r="SKU342" s="35"/>
      <c r="SKV342" s="35"/>
      <c r="SKW342" s="35"/>
      <c r="SKX342" s="35"/>
      <c r="SKY342" s="35"/>
      <c r="SKZ342" s="35"/>
      <c r="SLA342" s="35"/>
      <c r="SLB342" s="35"/>
      <c r="SLC342" s="35"/>
      <c r="SLD342" s="35"/>
      <c r="SLE342" s="35"/>
      <c r="SLF342" s="35"/>
      <c r="SLG342" s="35"/>
      <c r="SLH342" s="35"/>
      <c r="SLI342" s="35"/>
      <c r="SLJ342" s="35"/>
      <c r="SLK342" s="35"/>
      <c r="SLL342" s="35"/>
      <c r="SLM342" s="35"/>
      <c r="SLN342" s="35"/>
      <c r="SLO342" s="35"/>
      <c r="SLP342" s="35"/>
      <c r="SLQ342" s="35"/>
      <c r="SLR342" s="35"/>
      <c r="SLS342" s="35"/>
      <c r="SLT342" s="35"/>
      <c r="SLU342" s="35"/>
      <c r="SLV342" s="35"/>
      <c r="SLW342" s="35"/>
      <c r="SLX342" s="35"/>
      <c r="SLY342" s="35"/>
      <c r="SLZ342" s="35"/>
      <c r="SMA342" s="35"/>
      <c r="SMB342" s="35"/>
      <c r="SMC342" s="35"/>
      <c r="SMD342" s="35"/>
      <c r="SME342" s="35"/>
      <c r="SMF342" s="35"/>
      <c r="SMG342" s="35"/>
      <c r="SMH342" s="35"/>
      <c r="SMI342" s="35"/>
      <c r="SMJ342" s="35"/>
      <c r="SMK342" s="35"/>
      <c r="SML342" s="35"/>
      <c r="SMM342" s="35"/>
      <c r="SMN342" s="35"/>
      <c r="SMO342" s="35"/>
      <c r="SMP342" s="35"/>
      <c r="SMQ342" s="35"/>
      <c r="SMR342" s="35"/>
      <c r="SMS342" s="35"/>
      <c r="SMT342" s="35"/>
      <c r="SMU342" s="35"/>
      <c r="SMV342" s="35"/>
      <c r="SMW342" s="35"/>
      <c r="SMX342" s="35"/>
      <c r="SMY342" s="35"/>
      <c r="SMZ342" s="35"/>
      <c r="SNA342" s="35"/>
      <c r="SNB342" s="35"/>
      <c r="SNC342" s="35"/>
      <c r="SND342" s="35"/>
      <c r="SNE342" s="35"/>
      <c r="SNF342" s="35"/>
      <c r="SNG342" s="35"/>
      <c r="SNH342" s="35"/>
      <c r="SNI342" s="35"/>
      <c r="SNJ342" s="35"/>
      <c r="SNK342" s="35"/>
      <c r="SNL342" s="35"/>
      <c r="SNM342" s="35"/>
      <c r="SNN342" s="35"/>
      <c r="SNO342" s="35"/>
      <c r="SNP342" s="35"/>
      <c r="SNQ342" s="35"/>
      <c r="SNR342" s="35"/>
      <c r="SNS342" s="35"/>
      <c r="SNT342" s="35"/>
      <c r="SNU342" s="35"/>
      <c r="SNV342" s="35"/>
      <c r="SNW342" s="35"/>
      <c r="SNX342" s="35"/>
      <c r="SNY342" s="35"/>
      <c r="SNZ342" s="35"/>
      <c r="SOA342" s="35"/>
      <c r="SOB342" s="35"/>
      <c r="SOC342" s="35"/>
      <c r="SOD342" s="35"/>
      <c r="SOE342" s="35"/>
      <c r="SOF342" s="35"/>
      <c r="SOG342" s="35"/>
      <c r="SOH342" s="35"/>
      <c r="SOI342" s="35"/>
      <c r="SOJ342" s="35"/>
      <c r="SOK342" s="35"/>
      <c r="SOL342" s="35"/>
      <c r="SOM342" s="35"/>
      <c r="SON342" s="35"/>
      <c r="SOO342" s="35"/>
      <c r="SOP342" s="35"/>
      <c r="SOQ342" s="35"/>
      <c r="SOR342" s="35"/>
      <c r="SOS342" s="35"/>
      <c r="SOT342" s="35"/>
      <c r="SOU342" s="35"/>
      <c r="SOV342" s="35"/>
      <c r="SOW342" s="35"/>
      <c r="SOX342" s="35"/>
      <c r="SOY342" s="35"/>
      <c r="SOZ342" s="35"/>
      <c r="SPA342" s="35"/>
      <c r="SPB342" s="35"/>
      <c r="SPC342" s="35"/>
      <c r="SPD342" s="35"/>
      <c r="SPE342" s="35"/>
      <c r="SPF342" s="35"/>
      <c r="SPG342" s="35"/>
      <c r="SPH342" s="35"/>
      <c r="SPI342" s="35"/>
      <c r="SPJ342" s="35"/>
      <c r="SPK342" s="35"/>
      <c r="SPL342" s="35"/>
      <c r="SPM342" s="35"/>
      <c r="SPN342" s="35"/>
      <c r="SPO342" s="35"/>
      <c r="SPP342" s="35"/>
      <c r="SPQ342" s="35"/>
      <c r="SPR342" s="35"/>
      <c r="SPS342" s="35"/>
      <c r="SPT342" s="35"/>
      <c r="SPU342" s="35"/>
      <c r="SPV342" s="35"/>
      <c r="SPW342" s="35"/>
      <c r="SPX342" s="35"/>
      <c r="SPY342" s="35"/>
      <c r="SPZ342" s="35"/>
      <c r="SQA342" s="35"/>
      <c r="SQB342" s="35"/>
      <c r="SQC342" s="35"/>
      <c r="SQD342" s="35"/>
      <c r="SQE342" s="35"/>
      <c r="SQF342" s="35"/>
      <c r="SQG342" s="35"/>
      <c r="SQH342" s="35"/>
      <c r="SQI342" s="35"/>
      <c r="SQJ342" s="35"/>
      <c r="SQK342" s="35"/>
      <c r="SQL342" s="35"/>
      <c r="SQM342" s="35"/>
      <c r="SQN342" s="35"/>
      <c r="SQO342" s="35"/>
      <c r="SQP342" s="35"/>
      <c r="SQQ342" s="35"/>
      <c r="SQR342" s="35"/>
      <c r="SQS342" s="35"/>
      <c r="SQT342" s="35"/>
      <c r="SQU342" s="35"/>
      <c r="SQV342" s="35"/>
      <c r="SQW342" s="35"/>
      <c r="SQX342" s="35"/>
      <c r="SQY342" s="35"/>
      <c r="SQZ342" s="35"/>
      <c r="SRA342" s="35"/>
      <c r="SRB342" s="35"/>
      <c r="SRC342" s="35"/>
      <c r="SRD342" s="35"/>
      <c r="SRE342" s="35"/>
      <c r="SRF342" s="35"/>
      <c r="SRG342" s="35"/>
      <c r="SRH342" s="35"/>
      <c r="SRI342" s="35"/>
      <c r="SRJ342" s="35"/>
      <c r="SRK342" s="35"/>
      <c r="SRL342" s="35"/>
      <c r="SRM342" s="35"/>
      <c r="SRN342" s="35"/>
      <c r="SRO342" s="35"/>
      <c r="SRP342" s="35"/>
      <c r="SRQ342" s="35"/>
      <c r="SRR342" s="35"/>
      <c r="SRS342" s="35"/>
      <c r="SRT342" s="35"/>
      <c r="SRU342" s="35"/>
      <c r="SRV342" s="35"/>
      <c r="SRW342" s="35"/>
      <c r="SRX342" s="35"/>
      <c r="SRY342" s="35"/>
      <c r="SRZ342" s="35"/>
      <c r="SSA342" s="35"/>
      <c r="SSB342" s="35"/>
      <c r="SSC342" s="35"/>
      <c r="SSD342" s="35"/>
      <c r="SSE342" s="35"/>
      <c r="SSF342" s="35"/>
      <c r="SSG342" s="35"/>
      <c r="SSH342" s="35"/>
      <c r="SSI342" s="35"/>
      <c r="SSJ342" s="35"/>
      <c r="SSK342" s="35"/>
      <c r="SSL342" s="35"/>
      <c r="SSM342" s="35"/>
      <c r="SSN342" s="35"/>
      <c r="SSO342" s="35"/>
      <c r="SSP342" s="35"/>
      <c r="SSQ342" s="35"/>
      <c r="SSR342" s="35"/>
      <c r="SSS342" s="35"/>
      <c r="SST342" s="35"/>
      <c r="SSU342" s="35"/>
      <c r="SSV342" s="35"/>
      <c r="SSW342" s="35"/>
      <c r="SSX342" s="35"/>
      <c r="SSY342" s="35"/>
      <c r="SSZ342" s="35"/>
      <c r="STA342" s="35"/>
      <c r="STB342" s="35"/>
      <c r="STC342" s="35"/>
      <c r="STD342" s="35"/>
      <c r="STE342" s="35"/>
      <c r="STF342" s="35"/>
      <c r="STG342" s="35"/>
      <c r="STH342" s="35"/>
      <c r="STI342" s="35"/>
      <c r="STJ342" s="35"/>
      <c r="STK342" s="35"/>
      <c r="STL342" s="35"/>
      <c r="STM342" s="35"/>
      <c r="STN342" s="35"/>
      <c r="STO342" s="35"/>
      <c r="STP342" s="35"/>
      <c r="STQ342" s="35"/>
      <c r="STR342" s="35"/>
      <c r="STS342" s="35"/>
      <c r="STT342" s="35"/>
      <c r="STU342" s="35"/>
      <c r="STV342" s="35"/>
      <c r="STW342" s="35"/>
      <c r="STX342" s="35"/>
      <c r="STY342" s="35"/>
      <c r="STZ342" s="35"/>
      <c r="SUA342" s="35"/>
      <c r="SUB342" s="35"/>
      <c r="SUC342" s="35"/>
      <c r="SUD342" s="35"/>
      <c r="SUE342" s="35"/>
      <c r="SUF342" s="35"/>
      <c r="SUG342" s="35"/>
      <c r="SUH342" s="35"/>
      <c r="SUI342" s="35"/>
      <c r="SUJ342" s="35"/>
      <c r="SUK342" s="35"/>
      <c r="SUL342" s="35"/>
      <c r="SUM342" s="35"/>
      <c r="SUN342" s="35"/>
      <c r="SUO342" s="35"/>
      <c r="SUP342" s="35"/>
      <c r="SUQ342" s="35"/>
      <c r="SUR342" s="35"/>
      <c r="SUS342" s="35"/>
      <c r="SUT342" s="35"/>
      <c r="SUU342" s="35"/>
      <c r="SUV342" s="35"/>
      <c r="SUW342" s="35"/>
      <c r="SUX342" s="35"/>
      <c r="SUY342" s="35"/>
      <c r="SUZ342" s="35"/>
      <c r="SVA342" s="35"/>
      <c r="SVB342" s="35"/>
      <c r="SVC342" s="35"/>
      <c r="SVD342" s="35"/>
      <c r="SVE342" s="35"/>
      <c r="SVF342" s="35"/>
      <c r="SVG342" s="35"/>
      <c r="SVH342" s="35"/>
      <c r="SVI342" s="35"/>
      <c r="SVJ342" s="35"/>
      <c r="SVK342" s="35"/>
      <c r="SVL342" s="35"/>
      <c r="SVM342" s="35"/>
      <c r="SVN342" s="35"/>
      <c r="SVO342" s="35"/>
      <c r="SVP342" s="35"/>
      <c r="SVQ342" s="35"/>
      <c r="SVR342" s="35"/>
      <c r="SVS342" s="35"/>
      <c r="SVT342" s="35"/>
      <c r="SVU342" s="35"/>
      <c r="SVV342" s="35"/>
      <c r="SVW342" s="35"/>
      <c r="SVX342" s="35"/>
      <c r="SVY342" s="35"/>
      <c r="SVZ342" s="35"/>
      <c r="SWA342" s="35"/>
      <c r="SWB342" s="35"/>
      <c r="SWC342" s="35"/>
      <c r="SWD342" s="35"/>
      <c r="SWE342" s="35"/>
      <c r="SWF342" s="35"/>
      <c r="SWG342" s="35"/>
      <c r="SWH342" s="35"/>
      <c r="SWI342" s="35"/>
      <c r="SWJ342" s="35"/>
      <c r="SWK342" s="35"/>
      <c r="SWL342" s="35"/>
      <c r="SWM342" s="35"/>
      <c r="SWN342" s="35"/>
      <c r="SWO342" s="35"/>
      <c r="SWP342" s="35"/>
      <c r="SWQ342" s="35"/>
      <c r="SWR342" s="35"/>
      <c r="SWS342" s="35"/>
      <c r="SWT342" s="35"/>
      <c r="SWU342" s="35"/>
      <c r="SWV342" s="35"/>
      <c r="SWW342" s="35"/>
      <c r="SWX342" s="35"/>
      <c r="SWY342" s="35"/>
      <c r="SWZ342" s="35"/>
      <c r="SXA342" s="35"/>
      <c r="SXB342" s="35"/>
      <c r="SXC342" s="35"/>
      <c r="SXD342" s="35"/>
      <c r="SXE342" s="35"/>
      <c r="SXF342" s="35"/>
      <c r="SXG342" s="35"/>
      <c r="SXH342" s="35"/>
      <c r="SXI342" s="35"/>
      <c r="SXJ342" s="35"/>
      <c r="SXK342" s="35"/>
      <c r="SXL342" s="35"/>
      <c r="SXM342" s="35"/>
      <c r="SXN342" s="35"/>
      <c r="SXO342" s="35"/>
      <c r="SXP342" s="35"/>
      <c r="SXQ342" s="35"/>
      <c r="SXR342" s="35"/>
      <c r="SXS342" s="35"/>
      <c r="SXT342" s="35"/>
      <c r="SXU342" s="35"/>
      <c r="SXV342" s="35"/>
      <c r="SXW342" s="35"/>
      <c r="SXX342" s="35"/>
      <c r="SXY342" s="35"/>
      <c r="SXZ342" s="35"/>
      <c r="SYA342" s="35"/>
      <c r="SYB342" s="35"/>
      <c r="SYC342" s="35"/>
      <c r="SYD342" s="35"/>
      <c r="SYE342" s="35"/>
      <c r="SYF342" s="35"/>
      <c r="SYG342" s="35"/>
      <c r="SYH342" s="35"/>
      <c r="SYI342" s="35"/>
      <c r="SYJ342" s="35"/>
      <c r="SYK342" s="35"/>
      <c r="SYL342" s="35"/>
      <c r="SYM342" s="35"/>
      <c r="SYN342" s="35"/>
      <c r="SYO342" s="35"/>
      <c r="SYP342" s="35"/>
      <c r="SYQ342" s="35"/>
      <c r="SYR342" s="35"/>
      <c r="SYS342" s="35"/>
      <c r="SYT342" s="35"/>
      <c r="SYU342" s="35"/>
      <c r="SYV342" s="35"/>
      <c r="SYW342" s="35"/>
      <c r="SYX342" s="35"/>
      <c r="SYY342" s="35"/>
      <c r="SYZ342" s="35"/>
      <c r="SZA342" s="35"/>
      <c r="SZB342" s="35"/>
      <c r="SZC342" s="35"/>
      <c r="SZD342" s="35"/>
      <c r="SZE342" s="35"/>
      <c r="SZF342" s="35"/>
      <c r="SZG342" s="35"/>
      <c r="SZH342" s="35"/>
      <c r="SZI342" s="35"/>
      <c r="SZJ342" s="35"/>
      <c r="SZK342" s="35"/>
      <c r="SZL342" s="35"/>
      <c r="SZM342" s="35"/>
      <c r="SZN342" s="35"/>
      <c r="SZO342" s="35"/>
      <c r="SZP342" s="35"/>
      <c r="SZQ342" s="35"/>
      <c r="SZR342" s="35"/>
      <c r="SZS342" s="35"/>
      <c r="SZT342" s="35"/>
      <c r="SZU342" s="35"/>
      <c r="SZV342" s="35"/>
      <c r="SZW342" s="35"/>
      <c r="SZX342" s="35"/>
      <c r="SZY342" s="35"/>
      <c r="SZZ342" s="35"/>
      <c r="TAA342" s="35"/>
      <c r="TAB342" s="35"/>
      <c r="TAC342" s="35"/>
      <c r="TAD342" s="35"/>
      <c r="TAE342" s="35"/>
      <c r="TAF342" s="35"/>
      <c r="TAG342" s="35"/>
      <c r="TAH342" s="35"/>
      <c r="TAI342" s="35"/>
      <c r="TAJ342" s="35"/>
      <c r="TAK342" s="35"/>
      <c r="TAL342" s="35"/>
      <c r="TAM342" s="35"/>
      <c r="TAN342" s="35"/>
      <c r="TAO342" s="35"/>
      <c r="TAP342" s="35"/>
      <c r="TAQ342" s="35"/>
      <c r="TAR342" s="35"/>
      <c r="TAS342" s="35"/>
      <c r="TAT342" s="35"/>
      <c r="TAU342" s="35"/>
      <c r="TAV342" s="35"/>
      <c r="TAW342" s="35"/>
      <c r="TAX342" s="35"/>
      <c r="TAY342" s="35"/>
      <c r="TAZ342" s="35"/>
      <c r="TBA342" s="35"/>
      <c r="TBB342" s="35"/>
      <c r="TBC342" s="35"/>
      <c r="TBD342" s="35"/>
      <c r="TBE342" s="35"/>
      <c r="TBF342" s="35"/>
      <c r="TBG342" s="35"/>
      <c r="TBH342" s="35"/>
      <c r="TBI342" s="35"/>
      <c r="TBJ342" s="35"/>
      <c r="TBK342" s="35"/>
      <c r="TBL342" s="35"/>
      <c r="TBM342" s="35"/>
      <c r="TBN342" s="35"/>
      <c r="TBO342" s="35"/>
      <c r="TBP342" s="35"/>
      <c r="TBQ342" s="35"/>
      <c r="TBR342" s="35"/>
      <c r="TBS342" s="35"/>
      <c r="TBT342" s="35"/>
      <c r="TBU342" s="35"/>
      <c r="TBV342" s="35"/>
      <c r="TBW342" s="35"/>
      <c r="TBX342" s="35"/>
      <c r="TBY342" s="35"/>
      <c r="TBZ342" s="35"/>
      <c r="TCA342" s="35"/>
      <c r="TCB342" s="35"/>
      <c r="TCC342" s="35"/>
      <c r="TCD342" s="35"/>
      <c r="TCE342" s="35"/>
      <c r="TCF342" s="35"/>
      <c r="TCG342" s="35"/>
      <c r="TCH342" s="35"/>
      <c r="TCI342" s="35"/>
      <c r="TCJ342" s="35"/>
      <c r="TCK342" s="35"/>
      <c r="TCL342" s="35"/>
      <c r="TCM342" s="35"/>
      <c r="TCN342" s="35"/>
      <c r="TCO342" s="35"/>
      <c r="TCP342" s="35"/>
      <c r="TCQ342" s="35"/>
      <c r="TCR342" s="35"/>
      <c r="TCS342" s="35"/>
      <c r="TCT342" s="35"/>
      <c r="TCU342" s="35"/>
      <c r="TCV342" s="35"/>
      <c r="TCW342" s="35"/>
      <c r="TCX342" s="35"/>
      <c r="TCY342" s="35"/>
      <c r="TCZ342" s="35"/>
      <c r="TDA342" s="35"/>
      <c r="TDB342" s="35"/>
      <c r="TDC342" s="35"/>
      <c r="TDD342" s="35"/>
      <c r="TDE342" s="35"/>
      <c r="TDF342" s="35"/>
      <c r="TDG342" s="35"/>
      <c r="TDH342" s="35"/>
      <c r="TDI342" s="35"/>
      <c r="TDJ342" s="35"/>
      <c r="TDK342" s="35"/>
      <c r="TDL342" s="35"/>
      <c r="TDM342" s="35"/>
      <c r="TDN342" s="35"/>
      <c r="TDO342" s="35"/>
      <c r="TDP342" s="35"/>
      <c r="TDQ342" s="35"/>
      <c r="TDR342" s="35"/>
      <c r="TDS342" s="35"/>
      <c r="TDT342" s="35"/>
      <c r="TDU342" s="35"/>
      <c r="TDV342" s="35"/>
      <c r="TDW342" s="35"/>
      <c r="TDX342" s="35"/>
      <c r="TDY342" s="35"/>
      <c r="TDZ342" s="35"/>
      <c r="TEA342" s="35"/>
      <c r="TEB342" s="35"/>
      <c r="TEC342" s="35"/>
      <c r="TED342" s="35"/>
      <c r="TEE342" s="35"/>
      <c r="TEF342" s="35"/>
      <c r="TEG342" s="35"/>
      <c r="TEH342" s="35"/>
      <c r="TEI342" s="35"/>
      <c r="TEJ342" s="35"/>
      <c r="TEK342" s="35"/>
      <c r="TEL342" s="35"/>
      <c r="TEM342" s="35"/>
      <c r="TEN342" s="35"/>
      <c r="TEO342" s="35"/>
      <c r="TEP342" s="35"/>
      <c r="TEQ342" s="35"/>
      <c r="TER342" s="35"/>
      <c r="TES342" s="35"/>
      <c r="TET342" s="35"/>
      <c r="TEU342" s="35"/>
      <c r="TEV342" s="35"/>
      <c r="TEW342" s="35"/>
      <c r="TEX342" s="35"/>
      <c r="TEY342" s="35"/>
      <c r="TEZ342" s="35"/>
      <c r="TFA342" s="35"/>
      <c r="TFB342" s="35"/>
      <c r="TFC342" s="35"/>
      <c r="TFD342" s="35"/>
      <c r="TFE342" s="35"/>
      <c r="TFF342" s="35"/>
      <c r="TFG342" s="35"/>
      <c r="TFH342" s="35"/>
      <c r="TFI342" s="35"/>
      <c r="TFJ342" s="35"/>
      <c r="TFK342" s="35"/>
      <c r="TFL342" s="35"/>
      <c r="TFM342" s="35"/>
      <c r="TFN342" s="35"/>
      <c r="TFO342" s="35"/>
      <c r="TFP342" s="35"/>
      <c r="TFQ342" s="35"/>
      <c r="TFR342" s="35"/>
      <c r="TFS342" s="35"/>
      <c r="TFT342" s="35"/>
      <c r="TFU342" s="35"/>
      <c r="TFV342" s="35"/>
      <c r="TFW342" s="35"/>
      <c r="TFX342" s="35"/>
      <c r="TFY342" s="35"/>
      <c r="TFZ342" s="35"/>
      <c r="TGA342" s="35"/>
      <c r="TGB342" s="35"/>
      <c r="TGC342" s="35"/>
      <c r="TGD342" s="35"/>
      <c r="TGE342" s="35"/>
      <c r="TGF342" s="35"/>
      <c r="TGG342" s="35"/>
      <c r="TGH342" s="35"/>
      <c r="TGI342" s="35"/>
      <c r="TGJ342" s="35"/>
      <c r="TGK342" s="35"/>
      <c r="TGL342" s="35"/>
      <c r="TGM342" s="35"/>
      <c r="TGN342" s="35"/>
      <c r="TGO342" s="35"/>
      <c r="TGP342" s="35"/>
      <c r="TGQ342" s="35"/>
      <c r="TGR342" s="35"/>
      <c r="TGS342" s="35"/>
      <c r="TGT342" s="35"/>
      <c r="TGU342" s="35"/>
      <c r="TGV342" s="35"/>
      <c r="TGW342" s="35"/>
      <c r="TGX342" s="35"/>
      <c r="TGY342" s="35"/>
      <c r="TGZ342" s="35"/>
      <c r="THA342" s="35"/>
      <c r="THB342" s="35"/>
      <c r="THC342" s="35"/>
      <c r="THD342" s="35"/>
      <c r="THE342" s="35"/>
      <c r="THF342" s="35"/>
      <c r="THG342" s="35"/>
      <c r="THH342" s="35"/>
      <c r="THI342" s="35"/>
      <c r="THJ342" s="35"/>
      <c r="THK342" s="35"/>
      <c r="THL342" s="35"/>
      <c r="THM342" s="35"/>
      <c r="THN342" s="35"/>
      <c r="THO342" s="35"/>
      <c r="THP342" s="35"/>
      <c r="THQ342" s="35"/>
      <c r="THR342" s="35"/>
      <c r="THS342" s="35"/>
      <c r="THT342" s="35"/>
      <c r="THU342" s="35"/>
      <c r="THV342" s="35"/>
      <c r="THW342" s="35"/>
      <c r="THX342" s="35"/>
      <c r="THY342" s="35"/>
      <c r="THZ342" s="35"/>
      <c r="TIA342" s="35"/>
      <c r="TIB342" s="35"/>
      <c r="TIC342" s="35"/>
      <c r="TID342" s="35"/>
      <c r="TIE342" s="35"/>
      <c r="TIF342" s="35"/>
      <c r="TIG342" s="35"/>
      <c r="TIH342" s="35"/>
      <c r="TII342" s="35"/>
      <c r="TIJ342" s="35"/>
      <c r="TIK342" s="35"/>
      <c r="TIL342" s="35"/>
      <c r="TIM342" s="35"/>
      <c r="TIN342" s="35"/>
      <c r="TIO342" s="35"/>
      <c r="TIP342" s="35"/>
      <c r="TIQ342" s="35"/>
      <c r="TIR342" s="35"/>
      <c r="TIS342" s="35"/>
      <c r="TIT342" s="35"/>
      <c r="TIU342" s="35"/>
      <c r="TIV342" s="35"/>
      <c r="TIW342" s="35"/>
      <c r="TIX342" s="35"/>
      <c r="TIY342" s="35"/>
      <c r="TIZ342" s="35"/>
      <c r="TJA342" s="35"/>
      <c r="TJB342" s="35"/>
      <c r="TJC342" s="35"/>
      <c r="TJD342" s="35"/>
      <c r="TJE342" s="35"/>
      <c r="TJF342" s="35"/>
      <c r="TJG342" s="35"/>
      <c r="TJH342" s="35"/>
      <c r="TJI342" s="35"/>
      <c r="TJJ342" s="35"/>
      <c r="TJK342" s="35"/>
      <c r="TJL342" s="35"/>
      <c r="TJM342" s="35"/>
      <c r="TJN342" s="35"/>
      <c r="TJO342" s="35"/>
      <c r="TJP342" s="35"/>
      <c r="TJQ342" s="35"/>
      <c r="TJR342" s="35"/>
      <c r="TJS342" s="35"/>
      <c r="TJT342" s="35"/>
      <c r="TJU342" s="35"/>
      <c r="TJV342" s="35"/>
      <c r="TJW342" s="35"/>
      <c r="TJX342" s="35"/>
      <c r="TJY342" s="35"/>
      <c r="TJZ342" s="35"/>
      <c r="TKA342" s="35"/>
      <c r="TKB342" s="35"/>
      <c r="TKC342" s="35"/>
      <c r="TKD342" s="35"/>
      <c r="TKE342" s="35"/>
      <c r="TKF342" s="35"/>
      <c r="TKG342" s="35"/>
      <c r="TKH342" s="35"/>
      <c r="TKI342" s="35"/>
      <c r="TKJ342" s="35"/>
      <c r="TKK342" s="35"/>
      <c r="TKL342" s="35"/>
      <c r="TKM342" s="35"/>
      <c r="TKN342" s="35"/>
      <c r="TKO342" s="35"/>
      <c r="TKP342" s="35"/>
      <c r="TKQ342" s="35"/>
      <c r="TKR342" s="35"/>
      <c r="TKS342" s="35"/>
      <c r="TKT342" s="35"/>
      <c r="TKU342" s="35"/>
      <c r="TKV342" s="35"/>
      <c r="TKW342" s="35"/>
      <c r="TKX342" s="35"/>
      <c r="TKY342" s="35"/>
      <c r="TKZ342" s="35"/>
      <c r="TLA342" s="35"/>
      <c r="TLB342" s="35"/>
      <c r="TLC342" s="35"/>
      <c r="TLD342" s="35"/>
      <c r="TLE342" s="35"/>
      <c r="TLF342" s="35"/>
      <c r="TLG342" s="35"/>
      <c r="TLH342" s="35"/>
      <c r="TLI342" s="35"/>
      <c r="TLJ342" s="35"/>
      <c r="TLK342" s="35"/>
      <c r="TLL342" s="35"/>
      <c r="TLM342" s="35"/>
      <c r="TLN342" s="35"/>
      <c r="TLO342" s="35"/>
      <c r="TLP342" s="35"/>
      <c r="TLQ342" s="35"/>
      <c r="TLR342" s="35"/>
      <c r="TLS342" s="35"/>
      <c r="TLT342" s="35"/>
      <c r="TLU342" s="35"/>
      <c r="TLV342" s="35"/>
      <c r="TLW342" s="35"/>
      <c r="TLX342" s="35"/>
      <c r="TLY342" s="35"/>
      <c r="TLZ342" s="35"/>
      <c r="TMA342" s="35"/>
      <c r="TMB342" s="35"/>
      <c r="TMC342" s="35"/>
      <c r="TMD342" s="35"/>
      <c r="TME342" s="35"/>
      <c r="TMF342" s="35"/>
      <c r="TMG342" s="35"/>
      <c r="TMH342" s="35"/>
      <c r="TMI342" s="35"/>
      <c r="TMJ342" s="35"/>
      <c r="TMK342" s="35"/>
      <c r="TML342" s="35"/>
      <c r="TMM342" s="35"/>
      <c r="TMN342" s="35"/>
      <c r="TMO342" s="35"/>
      <c r="TMP342" s="35"/>
      <c r="TMQ342" s="35"/>
      <c r="TMR342" s="35"/>
      <c r="TMS342" s="35"/>
      <c r="TMT342" s="35"/>
      <c r="TMU342" s="35"/>
      <c r="TMV342" s="35"/>
      <c r="TMW342" s="35"/>
      <c r="TMX342" s="35"/>
      <c r="TMY342" s="35"/>
      <c r="TMZ342" s="35"/>
      <c r="TNA342" s="35"/>
      <c r="TNB342" s="35"/>
      <c r="TNC342" s="35"/>
      <c r="TND342" s="35"/>
      <c r="TNE342" s="35"/>
      <c r="TNF342" s="35"/>
      <c r="TNG342" s="35"/>
      <c r="TNH342" s="35"/>
      <c r="TNI342" s="35"/>
      <c r="TNJ342" s="35"/>
      <c r="TNK342" s="35"/>
      <c r="TNL342" s="35"/>
      <c r="TNM342" s="35"/>
      <c r="TNN342" s="35"/>
      <c r="TNO342" s="35"/>
      <c r="TNP342" s="35"/>
      <c r="TNQ342" s="35"/>
      <c r="TNR342" s="35"/>
      <c r="TNS342" s="35"/>
      <c r="TNT342" s="35"/>
      <c r="TNU342" s="35"/>
      <c r="TNV342" s="35"/>
      <c r="TNW342" s="35"/>
      <c r="TNX342" s="35"/>
      <c r="TNY342" s="35"/>
      <c r="TNZ342" s="35"/>
      <c r="TOA342" s="35"/>
      <c r="TOB342" s="35"/>
      <c r="TOC342" s="35"/>
      <c r="TOD342" s="35"/>
      <c r="TOE342" s="35"/>
      <c r="TOF342" s="35"/>
      <c r="TOG342" s="35"/>
      <c r="TOH342" s="35"/>
      <c r="TOI342" s="35"/>
      <c r="TOJ342" s="35"/>
      <c r="TOK342" s="35"/>
      <c r="TOL342" s="35"/>
      <c r="TOM342" s="35"/>
      <c r="TON342" s="35"/>
      <c r="TOO342" s="35"/>
      <c r="TOP342" s="35"/>
      <c r="TOQ342" s="35"/>
      <c r="TOR342" s="35"/>
      <c r="TOS342" s="35"/>
      <c r="TOT342" s="35"/>
      <c r="TOU342" s="35"/>
      <c r="TOV342" s="35"/>
      <c r="TOW342" s="35"/>
      <c r="TOX342" s="35"/>
      <c r="TOY342" s="35"/>
      <c r="TOZ342" s="35"/>
      <c r="TPA342" s="35"/>
      <c r="TPB342" s="35"/>
      <c r="TPC342" s="35"/>
      <c r="TPD342" s="35"/>
      <c r="TPE342" s="35"/>
      <c r="TPF342" s="35"/>
      <c r="TPG342" s="35"/>
      <c r="TPH342" s="35"/>
      <c r="TPI342" s="35"/>
      <c r="TPJ342" s="35"/>
      <c r="TPK342" s="35"/>
      <c r="TPL342" s="35"/>
      <c r="TPM342" s="35"/>
      <c r="TPN342" s="35"/>
      <c r="TPO342" s="35"/>
      <c r="TPP342" s="35"/>
      <c r="TPQ342" s="35"/>
      <c r="TPR342" s="35"/>
      <c r="TPS342" s="35"/>
      <c r="TPT342" s="35"/>
      <c r="TPU342" s="35"/>
      <c r="TPV342" s="35"/>
      <c r="TPW342" s="35"/>
      <c r="TPX342" s="35"/>
      <c r="TPY342" s="35"/>
      <c r="TPZ342" s="35"/>
      <c r="TQA342" s="35"/>
      <c r="TQB342" s="35"/>
      <c r="TQC342" s="35"/>
      <c r="TQD342" s="35"/>
      <c r="TQE342" s="35"/>
      <c r="TQF342" s="35"/>
      <c r="TQG342" s="35"/>
      <c r="TQH342" s="35"/>
      <c r="TQI342" s="35"/>
      <c r="TQJ342" s="35"/>
      <c r="TQK342" s="35"/>
      <c r="TQL342" s="35"/>
      <c r="TQM342" s="35"/>
      <c r="TQN342" s="35"/>
      <c r="TQO342" s="35"/>
      <c r="TQP342" s="35"/>
      <c r="TQQ342" s="35"/>
      <c r="TQR342" s="35"/>
      <c r="TQS342" s="35"/>
      <c r="TQT342" s="35"/>
      <c r="TQU342" s="35"/>
      <c r="TQV342" s="35"/>
      <c r="TQW342" s="35"/>
      <c r="TQX342" s="35"/>
      <c r="TQY342" s="35"/>
      <c r="TQZ342" s="35"/>
      <c r="TRA342" s="35"/>
      <c r="TRB342" s="35"/>
      <c r="TRC342" s="35"/>
      <c r="TRD342" s="35"/>
      <c r="TRE342" s="35"/>
      <c r="TRF342" s="35"/>
      <c r="TRG342" s="35"/>
      <c r="TRH342" s="35"/>
      <c r="TRI342" s="35"/>
      <c r="TRJ342" s="35"/>
      <c r="TRK342" s="35"/>
      <c r="TRL342" s="35"/>
      <c r="TRM342" s="35"/>
      <c r="TRN342" s="35"/>
      <c r="TRO342" s="35"/>
      <c r="TRP342" s="35"/>
      <c r="TRQ342" s="35"/>
      <c r="TRR342" s="35"/>
      <c r="TRS342" s="35"/>
      <c r="TRT342" s="35"/>
      <c r="TRU342" s="35"/>
      <c r="TRV342" s="35"/>
      <c r="TRW342" s="35"/>
      <c r="TRX342" s="35"/>
      <c r="TRY342" s="35"/>
      <c r="TRZ342" s="35"/>
      <c r="TSA342" s="35"/>
      <c r="TSB342" s="35"/>
      <c r="TSC342" s="35"/>
      <c r="TSD342" s="35"/>
      <c r="TSE342" s="35"/>
      <c r="TSF342" s="35"/>
      <c r="TSG342" s="35"/>
      <c r="TSH342" s="35"/>
      <c r="TSI342" s="35"/>
      <c r="TSJ342" s="35"/>
      <c r="TSK342" s="35"/>
      <c r="TSL342" s="35"/>
      <c r="TSM342" s="35"/>
      <c r="TSN342" s="35"/>
      <c r="TSO342" s="35"/>
      <c r="TSP342" s="35"/>
      <c r="TSQ342" s="35"/>
      <c r="TSR342" s="35"/>
      <c r="TSS342" s="35"/>
      <c r="TST342" s="35"/>
      <c r="TSU342" s="35"/>
      <c r="TSV342" s="35"/>
      <c r="TSW342" s="35"/>
      <c r="TSX342" s="35"/>
      <c r="TSY342" s="35"/>
      <c r="TSZ342" s="35"/>
      <c r="TTA342" s="35"/>
      <c r="TTB342" s="35"/>
      <c r="TTC342" s="35"/>
      <c r="TTD342" s="35"/>
      <c r="TTE342" s="35"/>
      <c r="TTF342" s="35"/>
      <c r="TTG342" s="35"/>
      <c r="TTH342" s="35"/>
      <c r="TTI342" s="35"/>
      <c r="TTJ342" s="35"/>
      <c r="TTK342" s="35"/>
      <c r="TTL342" s="35"/>
      <c r="TTM342" s="35"/>
      <c r="TTN342" s="35"/>
      <c r="TTO342" s="35"/>
      <c r="TTP342" s="35"/>
      <c r="TTQ342" s="35"/>
      <c r="TTR342" s="35"/>
      <c r="TTS342" s="35"/>
      <c r="TTT342" s="35"/>
      <c r="TTU342" s="35"/>
      <c r="TTV342" s="35"/>
      <c r="TTW342" s="35"/>
      <c r="TTX342" s="35"/>
      <c r="TTY342" s="35"/>
      <c r="TTZ342" s="35"/>
      <c r="TUA342" s="35"/>
      <c r="TUB342" s="35"/>
      <c r="TUC342" s="35"/>
      <c r="TUD342" s="35"/>
      <c r="TUE342" s="35"/>
      <c r="TUF342" s="35"/>
      <c r="TUG342" s="35"/>
      <c r="TUH342" s="35"/>
      <c r="TUI342" s="35"/>
      <c r="TUJ342" s="35"/>
      <c r="TUK342" s="35"/>
      <c r="TUL342" s="35"/>
      <c r="TUM342" s="35"/>
      <c r="TUN342" s="35"/>
      <c r="TUO342" s="35"/>
      <c r="TUP342" s="35"/>
      <c r="TUQ342" s="35"/>
      <c r="TUR342" s="35"/>
      <c r="TUS342" s="35"/>
      <c r="TUT342" s="35"/>
      <c r="TUU342" s="35"/>
      <c r="TUV342" s="35"/>
      <c r="TUW342" s="35"/>
      <c r="TUX342" s="35"/>
      <c r="TUY342" s="35"/>
      <c r="TUZ342" s="35"/>
      <c r="TVA342" s="35"/>
      <c r="TVB342" s="35"/>
      <c r="TVC342" s="35"/>
      <c r="TVD342" s="35"/>
      <c r="TVE342" s="35"/>
      <c r="TVF342" s="35"/>
      <c r="TVG342" s="35"/>
      <c r="TVH342" s="35"/>
      <c r="TVI342" s="35"/>
      <c r="TVJ342" s="35"/>
      <c r="TVK342" s="35"/>
      <c r="TVL342" s="35"/>
      <c r="TVM342" s="35"/>
      <c r="TVN342" s="35"/>
      <c r="TVO342" s="35"/>
      <c r="TVP342" s="35"/>
      <c r="TVQ342" s="35"/>
      <c r="TVR342" s="35"/>
      <c r="TVS342" s="35"/>
      <c r="TVT342" s="35"/>
      <c r="TVU342" s="35"/>
      <c r="TVV342" s="35"/>
      <c r="TVW342" s="35"/>
      <c r="TVX342" s="35"/>
      <c r="TVY342" s="35"/>
      <c r="TVZ342" s="35"/>
      <c r="TWA342" s="35"/>
      <c r="TWB342" s="35"/>
      <c r="TWC342" s="35"/>
      <c r="TWD342" s="35"/>
      <c r="TWE342" s="35"/>
      <c r="TWF342" s="35"/>
      <c r="TWG342" s="35"/>
      <c r="TWH342" s="35"/>
      <c r="TWI342" s="35"/>
      <c r="TWJ342" s="35"/>
      <c r="TWK342" s="35"/>
      <c r="TWL342" s="35"/>
      <c r="TWM342" s="35"/>
      <c r="TWN342" s="35"/>
      <c r="TWO342" s="35"/>
      <c r="TWP342" s="35"/>
      <c r="TWQ342" s="35"/>
      <c r="TWR342" s="35"/>
      <c r="TWS342" s="35"/>
      <c r="TWT342" s="35"/>
      <c r="TWU342" s="35"/>
      <c r="TWV342" s="35"/>
      <c r="TWW342" s="35"/>
      <c r="TWX342" s="35"/>
      <c r="TWY342" s="35"/>
      <c r="TWZ342" s="35"/>
      <c r="TXA342" s="35"/>
      <c r="TXB342" s="35"/>
      <c r="TXC342" s="35"/>
      <c r="TXD342" s="35"/>
      <c r="TXE342" s="35"/>
      <c r="TXF342" s="35"/>
      <c r="TXG342" s="35"/>
      <c r="TXH342" s="35"/>
      <c r="TXI342" s="35"/>
      <c r="TXJ342" s="35"/>
      <c r="TXK342" s="35"/>
      <c r="TXL342" s="35"/>
      <c r="TXM342" s="35"/>
      <c r="TXN342" s="35"/>
      <c r="TXO342" s="35"/>
      <c r="TXP342" s="35"/>
      <c r="TXQ342" s="35"/>
      <c r="TXR342" s="35"/>
      <c r="TXS342" s="35"/>
      <c r="TXT342" s="35"/>
      <c r="TXU342" s="35"/>
      <c r="TXV342" s="35"/>
      <c r="TXW342" s="35"/>
      <c r="TXX342" s="35"/>
      <c r="TXY342" s="35"/>
      <c r="TXZ342" s="35"/>
      <c r="TYA342" s="35"/>
      <c r="TYB342" s="35"/>
      <c r="TYC342" s="35"/>
      <c r="TYD342" s="35"/>
      <c r="TYE342" s="35"/>
      <c r="TYF342" s="35"/>
      <c r="TYG342" s="35"/>
      <c r="TYH342" s="35"/>
      <c r="TYI342" s="35"/>
      <c r="TYJ342" s="35"/>
      <c r="TYK342" s="35"/>
      <c r="TYL342" s="35"/>
      <c r="TYM342" s="35"/>
      <c r="TYN342" s="35"/>
      <c r="TYO342" s="35"/>
      <c r="TYP342" s="35"/>
      <c r="TYQ342" s="35"/>
      <c r="TYR342" s="35"/>
      <c r="TYS342" s="35"/>
      <c r="TYT342" s="35"/>
      <c r="TYU342" s="35"/>
      <c r="TYV342" s="35"/>
      <c r="TYW342" s="35"/>
      <c r="TYX342" s="35"/>
      <c r="TYY342" s="35"/>
      <c r="TYZ342" s="35"/>
      <c r="TZA342" s="35"/>
      <c r="TZB342" s="35"/>
      <c r="TZC342" s="35"/>
      <c r="TZD342" s="35"/>
      <c r="TZE342" s="35"/>
      <c r="TZF342" s="35"/>
      <c r="TZG342" s="35"/>
      <c r="TZH342" s="35"/>
      <c r="TZI342" s="35"/>
      <c r="TZJ342" s="35"/>
      <c r="TZK342" s="35"/>
      <c r="TZL342" s="35"/>
      <c r="TZM342" s="35"/>
      <c r="TZN342" s="35"/>
      <c r="TZO342" s="35"/>
      <c r="TZP342" s="35"/>
      <c r="TZQ342" s="35"/>
      <c r="TZR342" s="35"/>
      <c r="TZS342" s="35"/>
      <c r="TZT342" s="35"/>
      <c r="TZU342" s="35"/>
      <c r="TZV342" s="35"/>
      <c r="TZW342" s="35"/>
      <c r="TZX342" s="35"/>
      <c r="TZY342" s="35"/>
      <c r="TZZ342" s="35"/>
      <c r="UAA342" s="35"/>
      <c r="UAB342" s="35"/>
      <c r="UAC342" s="35"/>
      <c r="UAD342" s="35"/>
      <c r="UAE342" s="35"/>
      <c r="UAF342" s="35"/>
      <c r="UAG342" s="35"/>
      <c r="UAH342" s="35"/>
      <c r="UAI342" s="35"/>
      <c r="UAJ342" s="35"/>
      <c r="UAK342" s="35"/>
      <c r="UAL342" s="35"/>
      <c r="UAM342" s="35"/>
      <c r="UAN342" s="35"/>
      <c r="UAO342" s="35"/>
      <c r="UAP342" s="35"/>
      <c r="UAQ342" s="35"/>
      <c r="UAR342" s="35"/>
      <c r="UAS342" s="35"/>
      <c r="UAT342" s="35"/>
      <c r="UAU342" s="35"/>
      <c r="UAV342" s="35"/>
      <c r="UAW342" s="35"/>
      <c r="UAX342" s="35"/>
      <c r="UAY342" s="35"/>
      <c r="UAZ342" s="35"/>
      <c r="UBA342" s="35"/>
      <c r="UBB342" s="35"/>
      <c r="UBC342" s="35"/>
      <c r="UBD342" s="35"/>
      <c r="UBE342" s="35"/>
      <c r="UBF342" s="35"/>
      <c r="UBG342" s="35"/>
      <c r="UBH342" s="35"/>
      <c r="UBI342" s="35"/>
      <c r="UBJ342" s="35"/>
      <c r="UBK342" s="35"/>
      <c r="UBL342" s="35"/>
      <c r="UBM342" s="35"/>
      <c r="UBN342" s="35"/>
      <c r="UBO342" s="35"/>
      <c r="UBP342" s="35"/>
      <c r="UBQ342" s="35"/>
      <c r="UBR342" s="35"/>
      <c r="UBS342" s="35"/>
      <c r="UBT342" s="35"/>
      <c r="UBU342" s="35"/>
      <c r="UBV342" s="35"/>
      <c r="UBW342" s="35"/>
      <c r="UBX342" s="35"/>
      <c r="UBY342" s="35"/>
      <c r="UBZ342" s="35"/>
      <c r="UCA342" s="35"/>
      <c r="UCB342" s="35"/>
      <c r="UCC342" s="35"/>
      <c r="UCD342" s="35"/>
      <c r="UCE342" s="35"/>
      <c r="UCF342" s="35"/>
      <c r="UCG342" s="35"/>
      <c r="UCH342" s="35"/>
      <c r="UCI342" s="35"/>
      <c r="UCJ342" s="35"/>
      <c r="UCK342" s="35"/>
      <c r="UCL342" s="35"/>
      <c r="UCM342" s="35"/>
      <c r="UCN342" s="35"/>
      <c r="UCO342" s="35"/>
      <c r="UCP342" s="35"/>
      <c r="UCQ342" s="35"/>
      <c r="UCR342" s="35"/>
      <c r="UCS342" s="35"/>
      <c r="UCT342" s="35"/>
      <c r="UCU342" s="35"/>
      <c r="UCV342" s="35"/>
      <c r="UCW342" s="35"/>
      <c r="UCX342" s="35"/>
      <c r="UCY342" s="35"/>
      <c r="UCZ342" s="35"/>
      <c r="UDA342" s="35"/>
      <c r="UDB342" s="35"/>
      <c r="UDC342" s="35"/>
      <c r="UDD342" s="35"/>
      <c r="UDE342" s="35"/>
      <c r="UDF342" s="35"/>
      <c r="UDG342" s="35"/>
      <c r="UDH342" s="35"/>
      <c r="UDI342" s="35"/>
      <c r="UDJ342" s="35"/>
      <c r="UDK342" s="35"/>
      <c r="UDL342" s="35"/>
      <c r="UDM342" s="35"/>
      <c r="UDN342" s="35"/>
      <c r="UDO342" s="35"/>
      <c r="UDP342" s="35"/>
      <c r="UDQ342" s="35"/>
      <c r="UDR342" s="35"/>
      <c r="UDS342" s="35"/>
      <c r="UDT342" s="35"/>
      <c r="UDU342" s="35"/>
      <c r="UDV342" s="35"/>
      <c r="UDW342" s="35"/>
      <c r="UDX342" s="35"/>
      <c r="UDY342" s="35"/>
      <c r="UDZ342" s="35"/>
      <c r="UEA342" s="35"/>
      <c r="UEB342" s="35"/>
      <c r="UEC342" s="35"/>
      <c r="UED342" s="35"/>
      <c r="UEE342" s="35"/>
      <c r="UEF342" s="35"/>
      <c r="UEG342" s="35"/>
      <c r="UEH342" s="35"/>
      <c r="UEI342" s="35"/>
      <c r="UEJ342" s="35"/>
      <c r="UEK342" s="35"/>
      <c r="UEL342" s="35"/>
      <c r="UEM342" s="35"/>
      <c r="UEN342" s="35"/>
      <c r="UEO342" s="35"/>
      <c r="UEP342" s="35"/>
      <c r="UEQ342" s="35"/>
      <c r="UER342" s="35"/>
      <c r="UES342" s="35"/>
      <c r="UET342" s="35"/>
      <c r="UEU342" s="35"/>
      <c r="UEV342" s="35"/>
      <c r="UEW342" s="35"/>
      <c r="UEX342" s="35"/>
      <c r="UEY342" s="35"/>
      <c r="UEZ342" s="35"/>
      <c r="UFA342" s="35"/>
      <c r="UFB342" s="35"/>
      <c r="UFC342" s="35"/>
      <c r="UFD342" s="35"/>
      <c r="UFE342" s="35"/>
      <c r="UFF342" s="35"/>
      <c r="UFG342" s="35"/>
      <c r="UFH342" s="35"/>
      <c r="UFI342" s="35"/>
      <c r="UFJ342" s="35"/>
      <c r="UFK342" s="35"/>
      <c r="UFL342" s="35"/>
      <c r="UFM342" s="35"/>
      <c r="UFN342" s="35"/>
      <c r="UFO342" s="35"/>
      <c r="UFP342" s="35"/>
      <c r="UFQ342" s="35"/>
      <c r="UFR342" s="35"/>
      <c r="UFS342" s="35"/>
      <c r="UFT342" s="35"/>
      <c r="UFU342" s="35"/>
      <c r="UFV342" s="35"/>
      <c r="UFW342" s="35"/>
      <c r="UFX342" s="35"/>
      <c r="UFY342" s="35"/>
      <c r="UFZ342" s="35"/>
      <c r="UGA342" s="35"/>
      <c r="UGB342" s="35"/>
      <c r="UGC342" s="35"/>
      <c r="UGD342" s="35"/>
      <c r="UGE342" s="35"/>
      <c r="UGF342" s="35"/>
      <c r="UGG342" s="35"/>
      <c r="UGH342" s="35"/>
      <c r="UGI342" s="35"/>
      <c r="UGJ342" s="35"/>
      <c r="UGK342" s="35"/>
      <c r="UGL342" s="35"/>
      <c r="UGM342" s="35"/>
      <c r="UGN342" s="35"/>
      <c r="UGO342" s="35"/>
      <c r="UGP342" s="35"/>
      <c r="UGQ342" s="35"/>
      <c r="UGR342" s="35"/>
      <c r="UGS342" s="35"/>
      <c r="UGT342" s="35"/>
      <c r="UGU342" s="35"/>
      <c r="UGV342" s="35"/>
      <c r="UGW342" s="35"/>
      <c r="UGX342" s="35"/>
      <c r="UGY342" s="35"/>
      <c r="UGZ342" s="35"/>
      <c r="UHA342" s="35"/>
      <c r="UHB342" s="35"/>
      <c r="UHC342" s="35"/>
      <c r="UHD342" s="35"/>
      <c r="UHE342" s="35"/>
      <c r="UHF342" s="35"/>
      <c r="UHG342" s="35"/>
      <c r="UHH342" s="35"/>
      <c r="UHI342" s="35"/>
      <c r="UHJ342" s="35"/>
      <c r="UHK342" s="35"/>
      <c r="UHL342" s="35"/>
      <c r="UHM342" s="35"/>
      <c r="UHN342" s="35"/>
      <c r="UHO342" s="35"/>
      <c r="UHP342" s="35"/>
      <c r="UHQ342" s="35"/>
      <c r="UHR342" s="35"/>
      <c r="UHS342" s="35"/>
      <c r="UHT342" s="35"/>
      <c r="UHU342" s="35"/>
      <c r="UHV342" s="35"/>
      <c r="UHW342" s="35"/>
      <c r="UHX342" s="35"/>
      <c r="UHY342" s="35"/>
      <c r="UHZ342" s="35"/>
      <c r="UIA342" s="35"/>
      <c r="UIB342" s="35"/>
      <c r="UIC342" s="35"/>
      <c r="UID342" s="35"/>
      <c r="UIE342" s="35"/>
      <c r="UIF342" s="35"/>
      <c r="UIG342" s="35"/>
      <c r="UIH342" s="35"/>
      <c r="UII342" s="35"/>
      <c r="UIJ342" s="35"/>
      <c r="UIK342" s="35"/>
      <c r="UIL342" s="35"/>
      <c r="UIM342" s="35"/>
      <c r="UIN342" s="35"/>
      <c r="UIO342" s="35"/>
      <c r="UIP342" s="35"/>
      <c r="UIQ342" s="35"/>
      <c r="UIR342" s="35"/>
      <c r="UIS342" s="35"/>
      <c r="UIT342" s="35"/>
      <c r="UIU342" s="35"/>
      <c r="UIV342" s="35"/>
      <c r="UIW342" s="35"/>
      <c r="UIX342" s="35"/>
      <c r="UIY342" s="35"/>
      <c r="UIZ342" s="35"/>
      <c r="UJA342" s="35"/>
      <c r="UJB342" s="35"/>
      <c r="UJC342" s="35"/>
      <c r="UJD342" s="35"/>
      <c r="UJE342" s="35"/>
      <c r="UJF342" s="35"/>
      <c r="UJG342" s="35"/>
      <c r="UJH342" s="35"/>
      <c r="UJI342" s="35"/>
      <c r="UJJ342" s="35"/>
      <c r="UJK342" s="35"/>
      <c r="UJL342" s="35"/>
      <c r="UJM342" s="35"/>
      <c r="UJN342" s="35"/>
      <c r="UJO342" s="35"/>
      <c r="UJP342" s="35"/>
      <c r="UJQ342" s="35"/>
      <c r="UJR342" s="35"/>
      <c r="UJS342" s="35"/>
      <c r="UJT342" s="35"/>
      <c r="UJU342" s="35"/>
      <c r="UJV342" s="35"/>
      <c r="UJW342" s="35"/>
      <c r="UJX342" s="35"/>
      <c r="UJY342" s="35"/>
      <c r="UJZ342" s="35"/>
      <c r="UKA342" s="35"/>
      <c r="UKB342" s="35"/>
      <c r="UKC342" s="35"/>
      <c r="UKD342" s="35"/>
      <c r="UKE342" s="35"/>
      <c r="UKF342" s="35"/>
      <c r="UKG342" s="35"/>
      <c r="UKH342" s="35"/>
      <c r="UKI342" s="35"/>
      <c r="UKJ342" s="35"/>
      <c r="UKK342" s="35"/>
      <c r="UKL342" s="35"/>
      <c r="UKM342" s="35"/>
      <c r="UKN342" s="35"/>
      <c r="UKO342" s="35"/>
      <c r="UKP342" s="35"/>
      <c r="UKQ342" s="35"/>
      <c r="UKR342" s="35"/>
      <c r="UKS342" s="35"/>
      <c r="UKT342" s="35"/>
      <c r="UKU342" s="35"/>
      <c r="UKV342" s="35"/>
      <c r="UKW342" s="35"/>
      <c r="UKX342" s="35"/>
      <c r="UKY342" s="35"/>
      <c r="UKZ342" s="35"/>
      <c r="ULA342" s="35"/>
      <c r="ULB342" s="35"/>
      <c r="ULC342" s="35"/>
      <c r="ULD342" s="35"/>
      <c r="ULE342" s="35"/>
      <c r="ULF342" s="35"/>
      <c r="ULG342" s="35"/>
      <c r="ULH342" s="35"/>
      <c r="ULI342" s="35"/>
      <c r="ULJ342" s="35"/>
      <c r="ULK342" s="35"/>
      <c r="ULL342" s="35"/>
      <c r="ULM342" s="35"/>
      <c r="ULN342" s="35"/>
      <c r="ULO342" s="35"/>
      <c r="ULP342" s="35"/>
      <c r="ULQ342" s="35"/>
      <c r="ULR342" s="35"/>
      <c r="ULS342" s="35"/>
      <c r="ULT342" s="35"/>
      <c r="ULU342" s="35"/>
      <c r="ULV342" s="35"/>
      <c r="ULW342" s="35"/>
      <c r="ULX342" s="35"/>
      <c r="ULY342" s="35"/>
      <c r="ULZ342" s="35"/>
      <c r="UMA342" s="35"/>
      <c r="UMB342" s="35"/>
      <c r="UMC342" s="35"/>
      <c r="UMD342" s="35"/>
      <c r="UME342" s="35"/>
      <c r="UMF342" s="35"/>
      <c r="UMG342" s="35"/>
      <c r="UMH342" s="35"/>
      <c r="UMI342" s="35"/>
      <c r="UMJ342" s="35"/>
      <c r="UMK342" s="35"/>
      <c r="UML342" s="35"/>
      <c r="UMM342" s="35"/>
      <c r="UMN342" s="35"/>
      <c r="UMO342" s="35"/>
      <c r="UMP342" s="35"/>
      <c r="UMQ342" s="35"/>
      <c r="UMR342" s="35"/>
      <c r="UMS342" s="35"/>
      <c r="UMT342" s="35"/>
      <c r="UMU342" s="35"/>
      <c r="UMV342" s="35"/>
      <c r="UMW342" s="35"/>
      <c r="UMX342" s="35"/>
      <c r="UMY342" s="35"/>
      <c r="UMZ342" s="35"/>
      <c r="UNA342" s="35"/>
      <c r="UNB342" s="35"/>
      <c r="UNC342" s="35"/>
      <c r="UND342" s="35"/>
      <c r="UNE342" s="35"/>
      <c r="UNF342" s="35"/>
      <c r="UNG342" s="35"/>
      <c r="UNH342" s="35"/>
      <c r="UNI342" s="35"/>
      <c r="UNJ342" s="35"/>
      <c r="UNK342" s="35"/>
      <c r="UNL342" s="35"/>
      <c r="UNM342" s="35"/>
      <c r="UNN342" s="35"/>
      <c r="UNO342" s="35"/>
      <c r="UNP342" s="35"/>
      <c r="UNQ342" s="35"/>
      <c r="UNR342" s="35"/>
      <c r="UNS342" s="35"/>
      <c r="UNT342" s="35"/>
      <c r="UNU342" s="35"/>
      <c r="UNV342" s="35"/>
      <c r="UNW342" s="35"/>
      <c r="UNX342" s="35"/>
      <c r="UNY342" s="35"/>
      <c r="UNZ342" s="35"/>
      <c r="UOA342" s="35"/>
      <c r="UOB342" s="35"/>
      <c r="UOC342" s="35"/>
      <c r="UOD342" s="35"/>
      <c r="UOE342" s="35"/>
      <c r="UOF342" s="35"/>
      <c r="UOG342" s="35"/>
      <c r="UOH342" s="35"/>
      <c r="UOI342" s="35"/>
      <c r="UOJ342" s="35"/>
      <c r="UOK342" s="35"/>
      <c r="UOL342" s="35"/>
      <c r="UOM342" s="35"/>
      <c r="UON342" s="35"/>
      <c r="UOO342" s="35"/>
      <c r="UOP342" s="35"/>
      <c r="UOQ342" s="35"/>
      <c r="UOR342" s="35"/>
      <c r="UOS342" s="35"/>
      <c r="UOT342" s="35"/>
      <c r="UOU342" s="35"/>
      <c r="UOV342" s="35"/>
      <c r="UOW342" s="35"/>
      <c r="UOX342" s="35"/>
      <c r="UOY342" s="35"/>
      <c r="UOZ342" s="35"/>
      <c r="UPA342" s="35"/>
      <c r="UPB342" s="35"/>
      <c r="UPC342" s="35"/>
      <c r="UPD342" s="35"/>
      <c r="UPE342" s="35"/>
      <c r="UPF342" s="35"/>
      <c r="UPG342" s="35"/>
      <c r="UPH342" s="35"/>
      <c r="UPI342" s="35"/>
      <c r="UPJ342" s="35"/>
      <c r="UPK342" s="35"/>
      <c r="UPL342" s="35"/>
      <c r="UPM342" s="35"/>
      <c r="UPN342" s="35"/>
      <c r="UPO342" s="35"/>
      <c r="UPP342" s="35"/>
      <c r="UPQ342" s="35"/>
      <c r="UPR342" s="35"/>
      <c r="UPS342" s="35"/>
      <c r="UPT342" s="35"/>
      <c r="UPU342" s="35"/>
      <c r="UPV342" s="35"/>
      <c r="UPW342" s="35"/>
      <c r="UPX342" s="35"/>
      <c r="UPY342" s="35"/>
      <c r="UPZ342" s="35"/>
      <c r="UQA342" s="35"/>
      <c r="UQB342" s="35"/>
      <c r="UQC342" s="35"/>
      <c r="UQD342" s="35"/>
      <c r="UQE342" s="35"/>
      <c r="UQF342" s="35"/>
      <c r="UQG342" s="35"/>
      <c r="UQH342" s="35"/>
      <c r="UQI342" s="35"/>
      <c r="UQJ342" s="35"/>
      <c r="UQK342" s="35"/>
      <c r="UQL342" s="35"/>
      <c r="UQM342" s="35"/>
      <c r="UQN342" s="35"/>
      <c r="UQO342" s="35"/>
      <c r="UQP342" s="35"/>
      <c r="UQQ342" s="35"/>
      <c r="UQR342" s="35"/>
      <c r="UQS342" s="35"/>
      <c r="UQT342" s="35"/>
      <c r="UQU342" s="35"/>
      <c r="UQV342" s="35"/>
      <c r="UQW342" s="35"/>
      <c r="UQX342" s="35"/>
      <c r="UQY342" s="35"/>
      <c r="UQZ342" s="35"/>
      <c r="URA342" s="35"/>
      <c r="URB342" s="35"/>
      <c r="URC342" s="35"/>
      <c r="URD342" s="35"/>
      <c r="URE342" s="35"/>
      <c r="URF342" s="35"/>
      <c r="URG342" s="35"/>
      <c r="URH342" s="35"/>
      <c r="URI342" s="35"/>
      <c r="URJ342" s="35"/>
      <c r="URK342" s="35"/>
      <c r="URL342" s="35"/>
      <c r="URM342" s="35"/>
      <c r="URN342" s="35"/>
      <c r="URO342" s="35"/>
      <c r="URP342" s="35"/>
      <c r="URQ342" s="35"/>
      <c r="URR342" s="35"/>
      <c r="URS342" s="35"/>
      <c r="URT342" s="35"/>
      <c r="URU342" s="35"/>
      <c r="URV342" s="35"/>
      <c r="URW342" s="35"/>
      <c r="URX342" s="35"/>
      <c r="URY342" s="35"/>
      <c r="URZ342" s="35"/>
      <c r="USA342" s="35"/>
      <c r="USB342" s="35"/>
      <c r="USC342" s="35"/>
      <c r="USD342" s="35"/>
      <c r="USE342" s="35"/>
      <c r="USF342" s="35"/>
      <c r="USG342" s="35"/>
      <c r="USH342" s="35"/>
      <c r="USI342" s="35"/>
      <c r="USJ342" s="35"/>
      <c r="USK342" s="35"/>
      <c r="USL342" s="35"/>
      <c r="USM342" s="35"/>
      <c r="USN342" s="35"/>
      <c r="USO342" s="35"/>
      <c r="USP342" s="35"/>
      <c r="USQ342" s="35"/>
      <c r="USR342" s="35"/>
      <c r="USS342" s="35"/>
      <c r="UST342" s="35"/>
      <c r="USU342" s="35"/>
      <c r="USV342" s="35"/>
      <c r="USW342" s="35"/>
      <c r="USX342" s="35"/>
      <c r="USY342" s="35"/>
      <c r="USZ342" s="35"/>
      <c r="UTA342" s="35"/>
      <c r="UTB342" s="35"/>
      <c r="UTC342" s="35"/>
      <c r="UTD342" s="35"/>
      <c r="UTE342" s="35"/>
      <c r="UTF342" s="35"/>
      <c r="UTG342" s="35"/>
      <c r="UTH342" s="35"/>
      <c r="UTI342" s="35"/>
      <c r="UTJ342" s="35"/>
      <c r="UTK342" s="35"/>
      <c r="UTL342" s="35"/>
      <c r="UTM342" s="35"/>
      <c r="UTN342" s="35"/>
      <c r="UTO342" s="35"/>
      <c r="UTP342" s="35"/>
      <c r="UTQ342" s="35"/>
      <c r="UTR342" s="35"/>
      <c r="UTS342" s="35"/>
      <c r="UTT342" s="35"/>
      <c r="UTU342" s="35"/>
      <c r="UTV342" s="35"/>
      <c r="UTW342" s="35"/>
      <c r="UTX342" s="35"/>
      <c r="UTY342" s="35"/>
      <c r="UTZ342" s="35"/>
      <c r="UUA342" s="35"/>
      <c r="UUB342" s="35"/>
      <c r="UUC342" s="35"/>
      <c r="UUD342" s="35"/>
      <c r="UUE342" s="35"/>
      <c r="UUF342" s="35"/>
      <c r="UUG342" s="35"/>
      <c r="UUH342" s="35"/>
      <c r="UUI342" s="35"/>
      <c r="UUJ342" s="35"/>
      <c r="UUK342" s="35"/>
      <c r="UUL342" s="35"/>
      <c r="UUM342" s="35"/>
      <c r="UUN342" s="35"/>
      <c r="UUO342" s="35"/>
      <c r="UUP342" s="35"/>
      <c r="UUQ342" s="35"/>
      <c r="UUR342" s="35"/>
      <c r="UUS342" s="35"/>
      <c r="UUT342" s="35"/>
      <c r="UUU342" s="35"/>
      <c r="UUV342" s="35"/>
      <c r="UUW342" s="35"/>
      <c r="UUX342" s="35"/>
      <c r="UUY342" s="35"/>
      <c r="UUZ342" s="35"/>
      <c r="UVA342" s="35"/>
      <c r="UVB342" s="35"/>
      <c r="UVC342" s="35"/>
      <c r="UVD342" s="35"/>
      <c r="UVE342" s="35"/>
      <c r="UVF342" s="35"/>
      <c r="UVG342" s="35"/>
      <c r="UVH342" s="35"/>
      <c r="UVI342" s="35"/>
      <c r="UVJ342" s="35"/>
      <c r="UVK342" s="35"/>
      <c r="UVL342" s="35"/>
      <c r="UVM342" s="35"/>
      <c r="UVN342" s="35"/>
      <c r="UVO342" s="35"/>
      <c r="UVP342" s="35"/>
      <c r="UVQ342" s="35"/>
      <c r="UVR342" s="35"/>
      <c r="UVS342" s="35"/>
      <c r="UVT342" s="35"/>
      <c r="UVU342" s="35"/>
      <c r="UVV342" s="35"/>
      <c r="UVW342" s="35"/>
      <c r="UVX342" s="35"/>
      <c r="UVY342" s="35"/>
      <c r="UVZ342" s="35"/>
      <c r="UWA342" s="35"/>
      <c r="UWB342" s="35"/>
      <c r="UWC342" s="35"/>
      <c r="UWD342" s="35"/>
      <c r="UWE342" s="35"/>
      <c r="UWF342" s="35"/>
      <c r="UWG342" s="35"/>
      <c r="UWH342" s="35"/>
      <c r="UWI342" s="35"/>
      <c r="UWJ342" s="35"/>
      <c r="UWK342" s="35"/>
      <c r="UWL342" s="35"/>
      <c r="UWM342" s="35"/>
      <c r="UWN342" s="35"/>
      <c r="UWO342" s="35"/>
      <c r="UWP342" s="35"/>
      <c r="UWQ342" s="35"/>
      <c r="UWR342" s="35"/>
      <c r="UWS342" s="35"/>
      <c r="UWT342" s="35"/>
      <c r="UWU342" s="35"/>
      <c r="UWV342" s="35"/>
      <c r="UWW342" s="35"/>
      <c r="UWX342" s="35"/>
      <c r="UWY342" s="35"/>
      <c r="UWZ342" s="35"/>
      <c r="UXA342" s="35"/>
      <c r="UXB342" s="35"/>
      <c r="UXC342" s="35"/>
      <c r="UXD342" s="35"/>
      <c r="UXE342" s="35"/>
      <c r="UXF342" s="35"/>
      <c r="UXG342" s="35"/>
      <c r="UXH342" s="35"/>
      <c r="UXI342" s="35"/>
      <c r="UXJ342" s="35"/>
      <c r="UXK342" s="35"/>
      <c r="UXL342" s="35"/>
      <c r="UXM342" s="35"/>
      <c r="UXN342" s="35"/>
      <c r="UXO342" s="35"/>
      <c r="UXP342" s="35"/>
      <c r="UXQ342" s="35"/>
      <c r="UXR342" s="35"/>
      <c r="UXS342" s="35"/>
      <c r="UXT342" s="35"/>
      <c r="UXU342" s="35"/>
      <c r="UXV342" s="35"/>
      <c r="UXW342" s="35"/>
      <c r="UXX342" s="35"/>
      <c r="UXY342" s="35"/>
      <c r="UXZ342" s="35"/>
      <c r="UYA342" s="35"/>
      <c r="UYB342" s="35"/>
      <c r="UYC342" s="35"/>
      <c r="UYD342" s="35"/>
      <c r="UYE342" s="35"/>
      <c r="UYF342" s="35"/>
      <c r="UYG342" s="35"/>
      <c r="UYH342" s="35"/>
      <c r="UYI342" s="35"/>
      <c r="UYJ342" s="35"/>
      <c r="UYK342" s="35"/>
      <c r="UYL342" s="35"/>
      <c r="UYM342" s="35"/>
      <c r="UYN342" s="35"/>
      <c r="UYO342" s="35"/>
      <c r="UYP342" s="35"/>
      <c r="UYQ342" s="35"/>
      <c r="UYR342" s="35"/>
      <c r="UYS342" s="35"/>
      <c r="UYT342" s="35"/>
      <c r="UYU342" s="35"/>
      <c r="UYV342" s="35"/>
      <c r="UYW342" s="35"/>
      <c r="UYX342" s="35"/>
      <c r="UYY342" s="35"/>
      <c r="UYZ342" s="35"/>
      <c r="UZA342" s="35"/>
      <c r="UZB342" s="35"/>
      <c r="UZC342" s="35"/>
      <c r="UZD342" s="35"/>
      <c r="UZE342" s="35"/>
      <c r="UZF342" s="35"/>
      <c r="UZG342" s="35"/>
      <c r="UZH342" s="35"/>
      <c r="UZI342" s="35"/>
      <c r="UZJ342" s="35"/>
      <c r="UZK342" s="35"/>
      <c r="UZL342" s="35"/>
      <c r="UZM342" s="35"/>
      <c r="UZN342" s="35"/>
      <c r="UZO342" s="35"/>
      <c r="UZP342" s="35"/>
      <c r="UZQ342" s="35"/>
      <c r="UZR342" s="35"/>
      <c r="UZS342" s="35"/>
      <c r="UZT342" s="35"/>
      <c r="UZU342" s="35"/>
      <c r="UZV342" s="35"/>
      <c r="UZW342" s="35"/>
      <c r="UZX342" s="35"/>
      <c r="UZY342" s="35"/>
      <c r="UZZ342" s="35"/>
      <c r="VAA342" s="35"/>
      <c r="VAB342" s="35"/>
      <c r="VAC342" s="35"/>
      <c r="VAD342" s="35"/>
      <c r="VAE342" s="35"/>
      <c r="VAF342" s="35"/>
      <c r="VAG342" s="35"/>
      <c r="VAH342" s="35"/>
      <c r="VAI342" s="35"/>
      <c r="VAJ342" s="35"/>
      <c r="VAK342" s="35"/>
      <c r="VAL342" s="35"/>
      <c r="VAM342" s="35"/>
      <c r="VAN342" s="35"/>
      <c r="VAO342" s="35"/>
      <c r="VAP342" s="35"/>
      <c r="VAQ342" s="35"/>
      <c r="VAR342" s="35"/>
      <c r="VAS342" s="35"/>
      <c r="VAT342" s="35"/>
      <c r="VAU342" s="35"/>
      <c r="VAV342" s="35"/>
      <c r="VAW342" s="35"/>
      <c r="VAX342" s="35"/>
      <c r="VAY342" s="35"/>
      <c r="VAZ342" s="35"/>
      <c r="VBA342" s="35"/>
      <c r="VBB342" s="35"/>
      <c r="VBC342" s="35"/>
      <c r="VBD342" s="35"/>
      <c r="VBE342" s="35"/>
      <c r="VBF342" s="35"/>
      <c r="VBG342" s="35"/>
      <c r="VBH342" s="35"/>
      <c r="VBI342" s="35"/>
      <c r="VBJ342" s="35"/>
      <c r="VBK342" s="35"/>
      <c r="VBL342" s="35"/>
      <c r="VBM342" s="35"/>
      <c r="VBN342" s="35"/>
      <c r="VBO342" s="35"/>
      <c r="VBP342" s="35"/>
      <c r="VBQ342" s="35"/>
      <c r="VBR342" s="35"/>
      <c r="VBS342" s="35"/>
      <c r="VBT342" s="35"/>
      <c r="VBU342" s="35"/>
      <c r="VBV342" s="35"/>
      <c r="VBW342" s="35"/>
      <c r="VBX342" s="35"/>
      <c r="VBY342" s="35"/>
      <c r="VBZ342" s="35"/>
      <c r="VCA342" s="35"/>
      <c r="VCB342" s="35"/>
      <c r="VCC342" s="35"/>
      <c r="VCD342" s="35"/>
      <c r="VCE342" s="35"/>
      <c r="VCF342" s="35"/>
      <c r="VCG342" s="35"/>
      <c r="VCH342" s="35"/>
      <c r="VCI342" s="35"/>
      <c r="VCJ342" s="35"/>
      <c r="VCK342" s="35"/>
      <c r="VCL342" s="35"/>
      <c r="VCM342" s="35"/>
      <c r="VCN342" s="35"/>
      <c r="VCO342" s="35"/>
      <c r="VCP342" s="35"/>
      <c r="VCQ342" s="35"/>
      <c r="VCR342" s="35"/>
      <c r="VCS342" s="35"/>
      <c r="VCT342" s="35"/>
      <c r="VCU342" s="35"/>
      <c r="VCV342" s="35"/>
      <c r="VCW342" s="35"/>
      <c r="VCX342" s="35"/>
      <c r="VCY342" s="35"/>
      <c r="VCZ342" s="35"/>
      <c r="VDA342" s="35"/>
      <c r="VDB342" s="35"/>
      <c r="VDC342" s="35"/>
      <c r="VDD342" s="35"/>
      <c r="VDE342" s="35"/>
      <c r="VDF342" s="35"/>
      <c r="VDG342" s="35"/>
      <c r="VDH342" s="35"/>
      <c r="VDI342" s="35"/>
      <c r="VDJ342" s="35"/>
      <c r="VDK342" s="35"/>
      <c r="VDL342" s="35"/>
      <c r="VDM342" s="35"/>
      <c r="VDN342" s="35"/>
      <c r="VDO342" s="35"/>
      <c r="VDP342" s="35"/>
      <c r="VDQ342" s="35"/>
      <c r="VDR342" s="35"/>
      <c r="VDS342" s="35"/>
      <c r="VDT342" s="35"/>
      <c r="VDU342" s="35"/>
      <c r="VDV342" s="35"/>
      <c r="VDW342" s="35"/>
      <c r="VDX342" s="35"/>
      <c r="VDY342" s="35"/>
      <c r="VDZ342" s="35"/>
      <c r="VEA342" s="35"/>
      <c r="VEB342" s="35"/>
      <c r="VEC342" s="35"/>
      <c r="VED342" s="35"/>
      <c r="VEE342" s="35"/>
      <c r="VEF342" s="35"/>
      <c r="VEG342" s="35"/>
      <c r="VEH342" s="35"/>
      <c r="VEI342" s="35"/>
      <c r="VEJ342" s="35"/>
      <c r="VEK342" s="35"/>
      <c r="VEL342" s="35"/>
      <c r="VEM342" s="35"/>
      <c r="VEN342" s="35"/>
      <c r="VEO342" s="35"/>
      <c r="VEP342" s="35"/>
      <c r="VEQ342" s="35"/>
      <c r="VER342" s="35"/>
      <c r="VES342" s="35"/>
      <c r="VET342" s="35"/>
      <c r="VEU342" s="35"/>
      <c r="VEV342" s="35"/>
      <c r="VEW342" s="35"/>
      <c r="VEX342" s="35"/>
      <c r="VEY342" s="35"/>
      <c r="VEZ342" s="35"/>
      <c r="VFA342" s="35"/>
      <c r="VFB342" s="35"/>
      <c r="VFC342" s="35"/>
      <c r="VFD342" s="35"/>
      <c r="VFE342" s="35"/>
      <c r="VFF342" s="35"/>
      <c r="VFG342" s="35"/>
      <c r="VFH342" s="35"/>
      <c r="VFI342" s="35"/>
      <c r="VFJ342" s="35"/>
      <c r="VFK342" s="35"/>
      <c r="VFL342" s="35"/>
      <c r="VFM342" s="35"/>
      <c r="VFN342" s="35"/>
      <c r="VFO342" s="35"/>
      <c r="VFP342" s="35"/>
      <c r="VFQ342" s="35"/>
      <c r="VFR342" s="35"/>
      <c r="VFS342" s="35"/>
      <c r="VFT342" s="35"/>
      <c r="VFU342" s="35"/>
      <c r="VFV342" s="35"/>
      <c r="VFW342" s="35"/>
      <c r="VFX342" s="35"/>
      <c r="VFY342" s="35"/>
      <c r="VFZ342" s="35"/>
      <c r="VGA342" s="35"/>
      <c r="VGB342" s="35"/>
      <c r="VGC342" s="35"/>
      <c r="VGD342" s="35"/>
      <c r="VGE342" s="35"/>
      <c r="VGF342" s="35"/>
      <c r="VGG342" s="35"/>
      <c r="VGH342" s="35"/>
      <c r="VGI342" s="35"/>
      <c r="VGJ342" s="35"/>
      <c r="VGK342" s="35"/>
      <c r="VGL342" s="35"/>
      <c r="VGM342" s="35"/>
      <c r="VGN342" s="35"/>
      <c r="VGO342" s="35"/>
      <c r="VGP342" s="35"/>
      <c r="VGQ342" s="35"/>
      <c r="VGR342" s="35"/>
      <c r="VGS342" s="35"/>
      <c r="VGT342" s="35"/>
      <c r="VGU342" s="35"/>
      <c r="VGV342" s="35"/>
      <c r="VGW342" s="35"/>
      <c r="VGX342" s="35"/>
      <c r="VGY342" s="35"/>
      <c r="VGZ342" s="35"/>
      <c r="VHA342" s="35"/>
      <c r="VHB342" s="35"/>
      <c r="VHC342" s="35"/>
      <c r="VHD342" s="35"/>
      <c r="VHE342" s="35"/>
      <c r="VHF342" s="35"/>
      <c r="VHG342" s="35"/>
      <c r="VHH342" s="35"/>
      <c r="VHI342" s="35"/>
      <c r="VHJ342" s="35"/>
      <c r="VHK342" s="35"/>
      <c r="VHL342" s="35"/>
      <c r="VHM342" s="35"/>
      <c r="VHN342" s="35"/>
      <c r="VHO342" s="35"/>
      <c r="VHP342" s="35"/>
      <c r="VHQ342" s="35"/>
      <c r="VHR342" s="35"/>
      <c r="VHS342" s="35"/>
      <c r="VHT342" s="35"/>
      <c r="VHU342" s="35"/>
      <c r="VHV342" s="35"/>
      <c r="VHW342" s="35"/>
      <c r="VHX342" s="35"/>
      <c r="VHY342" s="35"/>
      <c r="VHZ342" s="35"/>
      <c r="VIA342" s="35"/>
      <c r="VIB342" s="35"/>
      <c r="VIC342" s="35"/>
      <c r="VID342" s="35"/>
      <c r="VIE342" s="35"/>
      <c r="VIF342" s="35"/>
      <c r="VIG342" s="35"/>
      <c r="VIH342" s="35"/>
      <c r="VII342" s="35"/>
      <c r="VIJ342" s="35"/>
      <c r="VIK342" s="35"/>
      <c r="VIL342" s="35"/>
      <c r="VIM342" s="35"/>
      <c r="VIN342" s="35"/>
      <c r="VIO342" s="35"/>
      <c r="VIP342" s="35"/>
      <c r="VIQ342" s="35"/>
      <c r="VIR342" s="35"/>
      <c r="VIS342" s="35"/>
      <c r="VIT342" s="35"/>
      <c r="VIU342" s="35"/>
      <c r="VIV342" s="35"/>
      <c r="VIW342" s="35"/>
      <c r="VIX342" s="35"/>
      <c r="VIY342" s="35"/>
      <c r="VIZ342" s="35"/>
      <c r="VJA342" s="35"/>
      <c r="VJB342" s="35"/>
      <c r="VJC342" s="35"/>
      <c r="VJD342" s="35"/>
      <c r="VJE342" s="35"/>
      <c r="VJF342" s="35"/>
      <c r="VJG342" s="35"/>
      <c r="VJH342" s="35"/>
      <c r="VJI342" s="35"/>
      <c r="VJJ342" s="35"/>
      <c r="VJK342" s="35"/>
      <c r="VJL342" s="35"/>
      <c r="VJM342" s="35"/>
      <c r="VJN342" s="35"/>
      <c r="VJO342" s="35"/>
      <c r="VJP342" s="35"/>
      <c r="VJQ342" s="35"/>
      <c r="VJR342" s="35"/>
      <c r="VJS342" s="35"/>
      <c r="VJT342" s="35"/>
      <c r="VJU342" s="35"/>
      <c r="VJV342" s="35"/>
      <c r="VJW342" s="35"/>
      <c r="VJX342" s="35"/>
      <c r="VJY342" s="35"/>
      <c r="VJZ342" s="35"/>
      <c r="VKA342" s="35"/>
      <c r="VKB342" s="35"/>
      <c r="VKC342" s="35"/>
      <c r="VKD342" s="35"/>
      <c r="VKE342" s="35"/>
      <c r="VKF342" s="35"/>
      <c r="VKG342" s="35"/>
      <c r="VKH342" s="35"/>
      <c r="VKI342" s="35"/>
      <c r="VKJ342" s="35"/>
      <c r="VKK342" s="35"/>
      <c r="VKL342" s="35"/>
      <c r="VKM342" s="35"/>
      <c r="VKN342" s="35"/>
      <c r="VKO342" s="35"/>
      <c r="VKP342" s="35"/>
      <c r="VKQ342" s="35"/>
      <c r="VKR342" s="35"/>
      <c r="VKS342" s="35"/>
      <c r="VKT342" s="35"/>
      <c r="VKU342" s="35"/>
      <c r="VKV342" s="35"/>
      <c r="VKW342" s="35"/>
      <c r="VKX342" s="35"/>
      <c r="VKY342" s="35"/>
      <c r="VKZ342" s="35"/>
      <c r="VLA342" s="35"/>
      <c r="VLB342" s="35"/>
      <c r="VLC342" s="35"/>
      <c r="VLD342" s="35"/>
      <c r="VLE342" s="35"/>
      <c r="VLF342" s="35"/>
      <c r="VLG342" s="35"/>
      <c r="VLH342" s="35"/>
      <c r="VLI342" s="35"/>
      <c r="VLJ342" s="35"/>
      <c r="VLK342" s="35"/>
      <c r="VLL342" s="35"/>
      <c r="VLM342" s="35"/>
      <c r="VLN342" s="35"/>
      <c r="VLO342" s="35"/>
      <c r="VLP342" s="35"/>
      <c r="VLQ342" s="35"/>
      <c r="VLR342" s="35"/>
      <c r="VLS342" s="35"/>
      <c r="VLT342" s="35"/>
      <c r="VLU342" s="35"/>
      <c r="VLV342" s="35"/>
      <c r="VLW342" s="35"/>
      <c r="VLX342" s="35"/>
      <c r="VLY342" s="35"/>
      <c r="VLZ342" s="35"/>
      <c r="VMA342" s="35"/>
      <c r="VMB342" s="35"/>
      <c r="VMC342" s="35"/>
      <c r="VMD342" s="35"/>
      <c r="VME342" s="35"/>
      <c r="VMF342" s="35"/>
      <c r="VMG342" s="35"/>
      <c r="VMH342" s="35"/>
      <c r="VMI342" s="35"/>
      <c r="VMJ342" s="35"/>
      <c r="VMK342" s="35"/>
      <c r="VML342" s="35"/>
      <c r="VMM342" s="35"/>
      <c r="VMN342" s="35"/>
      <c r="VMO342" s="35"/>
      <c r="VMP342" s="35"/>
      <c r="VMQ342" s="35"/>
      <c r="VMR342" s="35"/>
      <c r="VMS342" s="35"/>
      <c r="VMT342" s="35"/>
      <c r="VMU342" s="35"/>
      <c r="VMV342" s="35"/>
      <c r="VMW342" s="35"/>
      <c r="VMX342" s="35"/>
      <c r="VMY342" s="35"/>
      <c r="VMZ342" s="35"/>
      <c r="VNA342" s="35"/>
      <c r="VNB342" s="35"/>
      <c r="VNC342" s="35"/>
      <c r="VND342" s="35"/>
      <c r="VNE342" s="35"/>
      <c r="VNF342" s="35"/>
      <c r="VNG342" s="35"/>
      <c r="VNH342" s="35"/>
      <c r="VNI342" s="35"/>
      <c r="VNJ342" s="35"/>
      <c r="VNK342" s="35"/>
      <c r="VNL342" s="35"/>
      <c r="VNM342" s="35"/>
      <c r="VNN342" s="35"/>
      <c r="VNO342" s="35"/>
      <c r="VNP342" s="35"/>
      <c r="VNQ342" s="35"/>
      <c r="VNR342" s="35"/>
      <c r="VNS342" s="35"/>
      <c r="VNT342" s="35"/>
      <c r="VNU342" s="35"/>
      <c r="VNV342" s="35"/>
      <c r="VNW342" s="35"/>
      <c r="VNX342" s="35"/>
      <c r="VNY342" s="35"/>
      <c r="VNZ342" s="35"/>
      <c r="VOA342" s="35"/>
      <c r="VOB342" s="35"/>
      <c r="VOC342" s="35"/>
      <c r="VOD342" s="35"/>
      <c r="VOE342" s="35"/>
      <c r="VOF342" s="35"/>
      <c r="VOG342" s="35"/>
      <c r="VOH342" s="35"/>
      <c r="VOI342" s="35"/>
      <c r="VOJ342" s="35"/>
      <c r="VOK342" s="35"/>
      <c r="VOL342" s="35"/>
      <c r="VOM342" s="35"/>
      <c r="VON342" s="35"/>
      <c r="VOO342" s="35"/>
      <c r="VOP342" s="35"/>
      <c r="VOQ342" s="35"/>
      <c r="VOR342" s="35"/>
      <c r="VOS342" s="35"/>
      <c r="VOT342" s="35"/>
      <c r="VOU342" s="35"/>
      <c r="VOV342" s="35"/>
      <c r="VOW342" s="35"/>
      <c r="VOX342" s="35"/>
      <c r="VOY342" s="35"/>
      <c r="VOZ342" s="35"/>
      <c r="VPA342" s="35"/>
      <c r="VPB342" s="35"/>
      <c r="VPC342" s="35"/>
      <c r="VPD342" s="35"/>
      <c r="VPE342" s="35"/>
      <c r="VPF342" s="35"/>
      <c r="VPG342" s="35"/>
      <c r="VPH342" s="35"/>
      <c r="VPI342" s="35"/>
      <c r="VPJ342" s="35"/>
      <c r="VPK342" s="35"/>
      <c r="VPL342" s="35"/>
      <c r="VPM342" s="35"/>
      <c r="VPN342" s="35"/>
      <c r="VPO342" s="35"/>
      <c r="VPP342" s="35"/>
      <c r="VPQ342" s="35"/>
      <c r="VPR342" s="35"/>
      <c r="VPS342" s="35"/>
      <c r="VPT342" s="35"/>
      <c r="VPU342" s="35"/>
      <c r="VPV342" s="35"/>
      <c r="VPW342" s="35"/>
      <c r="VPX342" s="35"/>
      <c r="VPY342" s="35"/>
      <c r="VPZ342" s="35"/>
      <c r="VQA342" s="35"/>
      <c r="VQB342" s="35"/>
      <c r="VQC342" s="35"/>
      <c r="VQD342" s="35"/>
      <c r="VQE342" s="35"/>
      <c r="VQF342" s="35"/>
      <c r="VQG342" s="35"/>
      <c r="VQH342" s="35"/>
      <c r="VQI342" s="35"/>
      <c r="VQJ342" s="35"/>
      <c r="VQK342" s="35"/>
      <c r="VQL342" s="35"/>
      <c r="VQM342" s="35"/>
      <c r="VQN342" s="35"/>
      <c r="VQO342" s="35"/>
      <c r="VQP342" s="35"/>
      <c r="VQQ342" s="35"/>
      <c r="VQR342" s="35"/>
      <c r="VQS342" s="35"/>
      <c r="VQT342" s="35"/>
      <c r="VQU342" s="35"/>
      <c r="VQV342" s="35"/>
      <c r="VQW342" s="35"/>
      <c r="VQX342" s="35"/>
      <c r="VQY342" s="35"/>
      <c r="VQZ342" s="35"/>
      <c r="VRA342" s="35"/>
      <c r="VRB342" s="35"/>
      <c r="VRC342" s="35"/>
      <c r="VRD342" s="35"/>
      <c r="VRE342" s="35"/>
      <c r="VRF342" s="35"/>
      <c r="VRG342" s="35"/>
      <c r="VRH342" s="35"/>
      <c r="VRI342" s="35"/>
      <c r="VRJ342" s="35"/>
      <c r="VRK342" s="35"/>
      <c r="VRL342" s="35"/>
      <c r="VRM342" s="35"/>
      <c r="VRN342" s="35"/>
      <c r="VRO342" s="35"/>
      <c r="VRP342" s="35"/>
      <c r="VRQ342" s="35"/>
      <c r="VRR342" s="35"/>
      <c r="VRS342" s="35"/>
      <c r="VRT342" s="35"/>
      <c r="VRU342" s="35"/>
      <c r="VRV342" s="35"/>
      <c r="VRW342" s="35"/>
      <c r="VRX342" s="35"/>
      <c r="VRY342" s="35"/>
      <c r="VRZ342" s="35"/>
      <c r="VSA342" s="35"/>
      <c r="VSB342" s="35"/>
      <c r="VSC342" s="35"/>
      <c r="VSD342" s="35"/>
      <c r="VSE342" s="35"/>
      <c r="VSF342" s="35"/>
      <c r="VSG342" s="35"/>
      <c r="VSH342" s="35"/>
      <c r="VSI342" s="35"/>
      <c r="VSJ342" s="35"/>
      <c r="VSK342" s="35"/>
      <c r="VSL342" s="35"/>
      <c r="VSM342" s="35"/>
      <c r="VSN342" s="35"/>
      <c r="VSO342" s="35"/>
      <c r="VSP342" s="35"/>
      <c r="VSQ342" s="35"/>
      <c r="VSR342" s="35"/>
      <c r="VSS342" s="35"/>
      <c r="VST342" s="35"/>
      <c r="VSU342" s="35"/>
      <c r="VSV342" s="35"/>
      <c r="VSW342" s="35"/>
      <c r="VSX342" s="35"/>
      <c r="VSY342" s="35"/>
      <c r="VSZ342" s="35"/>
      <c r="VTA342" s="35"/>
      <c r="VTB342" s="35"/>
      <c r="VTC342" s="35"/>
      <c r="VTD342" s="35"/>
      <c r="VTE342" s="35"/>
      <c r="VTF342" s="35"/>
      <c r="VTG342" s="35"/>
      <c r="VTH342" s="35"/>
      <c r="VTI342" s="35"/>
      <c r="VTJ342" s="35"/>
      <c r="VTK342" s="35"/>
      <c r="VTL342" s="35"/>
      <c r="VTM342" s="35"/>
      <c r="VTN342" s="35"/>
      <c r="VTO342" s="35"/>
      <c r="VTP342" s="35"/>
      <c r="VTQ342" s="35"/>
      <c r="VTR342" s="35"/>
      <c r="VTS342" s="35"/>
      <c r="VTT342" s="35"/>
      <c r="VTU342" s="35"/>
      <c r="VTV342" s="35"/>
      <c r="VTW342" s="35"/>
      <c r="VTX342" s="35"/>
      <c r="VTY342" s="35"/>
      <c r="VTZ342" s="35"/>
      <c r="VUA342" s="35"/>
      <c r="VUB342" s="35"/>
      <c r="VUC342" s="35"/>
      <c r="VUD342" s="35"/>
      <c r="VUE342" s="35"/>
      <c r="VUF342" s="35"/>
      <c r="VUG342" s="35"/>
      <c r="VUH342" s="35"/>
      <c r="VUI342" s="35"/>
      <c r="VUJ342" s="35"/>
      <c r="VUK342" s="35"/>
      <c r="VUL342" s="35"/>
      <c r="VUM342" s="35"/>
      <c r="VUN342" s="35"/>
      <c r="VUO342" s="35"/>
      <c r="VUP342" s="35"/>
      <c r="VUQ342" s="35"/>
      <c r="VUR342" s="35"/>
      <c r="VUS342" s="35"/>
      <c r="VUT342" s="35"/>
      <c r="VUU342" s="35"/>
      <c r="VUV342" s="35"/>
      <c r="VUW342" s="35"/>
      <c r="VUX342" s="35"/>
      <c r="VUY342" s="35"/>
      <c r="VUZ342" s="35"/>
      <c r="VVA342" s="35"/>
      <c r="VVB342" s="35"/>
      <c r="VVC342" s="35"/>
      <c r="VVD342" s="35"/>
      <c r="VVE342" s="35"/>
      <c r="VVF342" s="35"/>
      <c r="VVG342" s="35"/>
      <c r="VVH342" s="35"/>
      <c r="VVI342" s="35"/>
      <c r="VVJ342" s="35"/>
      <c r="VVK342" s="35"/>
      <c r="VVL342" s="35"/>
      <c r="VVM342" s="35"/>
      <c r="VVN342" s="35"/>
      <c r="VVO342" s="35"/>
      <c r="VVP342" s="35"/>
      <c r="VVQ342" s="35"/>
      <c r="VVR342" s="35"/>
      <c r="VVS342" s="35"/>
      <c r="VVT342" s="35"/>
      <c r="VVU342" s="35"/>
      <c r="VVV342" s="35"/>
      <c r="VVW342" s="35"/>
      <c r="VVX342" s="35"/>
      <c r="VVY342" s="35"/>
      <c r="VVZ342" s="35"/>
      <c r="VWA342" s="35"/>
      <c r="VWB342" s="35"/>
      <c r="VWC342" s="35"/>
      <c r="VWD342" s="35"/>
      <c r="VWE342" s="35"/>
      <c r="VWF342" s="35"/>
      <c r="VWG342" s="35"/>
      <c r="VWH342" s="35"/>
      <c r="VWI342" s="35"/>
      <c r="VWJ342" s="35"/>
      <c r="VWK342" s="35"/>
      <c r="VWL342" s="35"/>
      <c r="VWM342" s="35"/>
      <c r="VWN342" s="35"/>
      <c r="VWO342" s="35"/>
      <c r="VWP342" s="35"/>
      <c r="VWQ342" s="35"/>
      <c r="VWR342" s="35"/>
      <c r="VWS342" s="35"/>
      <c r="VWT342" s="35"/>
      <c r="VWU342" s="35"/>
      <c r="VWV342" s="35"/>
      <c r="VWW342" s="35"/>
      <c r="VWX342" s="35"/>
      <c r="VWY342" s="35"/>
      <c r="VWZ342" s="35"/>
      <c r="VXA342" s="35"/>
      <c r="VXB342" s="35"/>
      <c r="VXC342" s="35"/>
      <c r="VXD342" s="35"/>
      <c r="VXE342" s="35"/>
      <c r="VXF342" s="35"/>
      <c r="VXG342" s="35"/>
      <c r="VXH342" s="35"/>
      <c r="VXI342" s="35"/>
      <c r="VXJ342" s="35"/>
      <c r="VXK342" s="35"/>
      <c r="VXL342" s="35"/>
      <c r="VXM342" s="35"/>
      <c r="VXN342" s="35"/>
      <c r="VXO342" s="35"/>
      <c r="VXP342" s="35"/>
      <c r="VXQ342" s="35"/>
      <c r="VXR342" s="35"/>
      <c r="VXS342" s="35"/>
      <c r="VXT342" s="35"/>
      <c r="VXU342" s="35"/>
      <c r="VXV342" s="35"/>
      <c r="VXW342" s="35"/>
      <c r="VXX342" s="35"/>
      <c r="VXY342" s="35"/>
      <c r="VXZ342" s="35"/>
      <c r="VYA342" s="35"/>
      <c r="VYB342" s="35"/>
      <c r="VYC342" s="35"/>
      <c r="VYD342" s="35"/>
      <c r="VYE342" s="35"/>
      <c r="VYF342" s="35"/>
      <c r="VYG342" s="35"/>
      <c r="VYH342" s="35"/>
      <c r="VYI342" s="35"/>
      <c r="VYJ342" s="35"/>
      <c r="VYK342" s="35"/>
      <c r="VYL342" s="35"/>
      <c r="VYM342" s="35"/>
      <c r="VYN342" s="35"/>
      <c r="VYO342" s="35"/>
      <c r="VYP342" s="35"/>
      <c r="VYQ342" s="35"/>
      <c r="VYR342" s="35"/>
      <c r="VYS342" s="35"/>
      <c r="VYT342" s="35"/>
      <c r="VYU342" s="35"/>
      <c r="VYV342" s="35"/>
      <c r="VYW342" s="35"/>
      <c r="VYX342" s="35"/>
      <c r="VYY342" s="35"/>
      <c r="VYZ342" s="35"/>
      <c r="VZA342" s="35"/>
      <c r="VZB342" s="35"/>
      <c r="VZC342" s="35"/>
      <c r="VZD342" s="35"/>
      <c r="VZE342" s="35"/>
      <c r="VZF342" s="35"/>
      <c r="VZG342" s="35"/>
      <c r="VZH342" s="35"/>
      <c r="VZI342" s="35"/>
      <c r="VZJ342" s="35"/>
      <c r="VZK342" s="35"/>
      <c r="VZL342" s="35"/>
      <c r="VZM342" s="35"/>
      <c r="VZN342" s="35"/>
      <c r="VZO342" s="35"/>
      <c r="VZP342" s="35"/>
      <c r="VZQ342" s="35"/>
      <c r="VZR342" s="35"/>
      <c r="VZS342" s="35"/>
      <c r="VZT342" s="35"/>
      <c r="VZU342" s="35"/>
      <c r="VZV342" s="35"/>
      <c r="VZW342" s="35"/>
      <c r="VZX342" s="35"/>
      <c r="VZY342" s="35"/>
      <c r="VZZ342" s="35"/>
      <c r="WAA342" s="35"/>
      <c r="WAB342" s="35"/>
      <c r="WAC342" s="35"/>
      <c r="WAD342" s="35"/>
      <c r="WAE342" s="35"/>
      <c r="WAF342" s="35"/>
      <c r="WAG342" s="35"/>
      <c r="WAH342" s="35"/>
      <c r="WAI342" s="35"/>
      <c r="WAJ342" s="35"/>
      <c r="WAK342" s="35"/>
      <c r="WAL342" s="35"/>
      <c r="WAM342" s="35"/>
      <c r="WAN342" s="35"/>
      <c r="WAO342" s="35"/>
      <c r="WAP342" s="35"/>
      <c r="WAQ342" s="35"/>
      <c r="WAR342" s="35"/>
      <c r="WAS342" s="35"/>
      <c r="WAT342" s="35"/>
      <c r="WAU342" s="35"/>
      <c r="WAV342" s="35"/>
      <c r="WAW342" s="35"/>
      <c r="WAX342" s="35"/>
      <c r="WAY342" s="35"/>
      <c r="WAZ342" s="35"/>
      <c r="WBA342" s="35"/>
      <c r="WBB342" s="35"/>
      <c r="WBC342" s="35"/>
      <c r="WBD342" s="35"/>
      <c r="WBE342" s="35"/>
      <c r="WBF342" s="35"/>
      <c r="WBG342" s="35"/>
      <c r="WBH342" s="35"/>
      <c r="WBI342" s="35"/>
      <c r="WBJ342" s="35"/>
      <c r="WBK342" s="35"/>
      <c r="WBL342" s="35"/>
      <c r="WBM342" s="35"/>
      <c r="WBN342" s="35"/>
      <c r="WBO342" s="35"/>
      <c r="WBP342" s="35"/>
      <c r="WBQ342" s="35"/>
      <c r="WBR342" s="35"/>
      <c r="WBS342" s="35"/>
      <c r="WBT342" s="35"/>
      <c r="WBU342" s="35"/>
      <c r="WBV342" s="35"/>
      <c r="WBW342" s="35"/>
      <c r="WBX342" s="35"/>
      <c r="WBY342" s="35"/>
      <c r="WBZ342" s="35"/>
      <c r="WCA342" s="35"/>
      <c r="WCB342" s="35"/>
      <c r="WCC342" s="35"/>
      <c r="WCD342" s="35"/>
      <c r="WCE342" s="35"/>
      <c r="WCF342" s="35"/>
      <c r="WCG342" s="35"/>
      <c r="WCH342" s="35"/>
      <c r="WCI342" s="35"/>
      <c r="WCJ342" s="35"/>
      <c r="WCK342" s="35"/>
      <c r="WCL342" s="35"/>
      <c r="WCM342" s="35"/>
      <c r="WCN342" s="35"/>
      <c r="WCO342" s="35"/>
      <c r="WCP342" s="35"/>
      <c r="WCQ342" s="35"/>
      <c r="WCR342" s="35"/>
      <c r="WCS342" s="35"/>
      <c r="WCT342" s="35"/>
      <c r="WCU342" s="35"/>
      <c r="WCV342" s="35"/>
      <c r="WCW342" s="35"/>
      <c r="WCX342" s="35"/>
      <c r="WCY342" s="35"/>
      <c r="WCZ342" s="35"/>
      <c r="WDA342" s="35"/>
      <c r="WDB342" s="35"/>
      <c r="WDC342" s="35"/>
      <c r="WDD342" s="35"/>
      <c r="WDE342" s="35"/>
      <c r="WDF342" s="35"/>
      <c r="WDG342" s="35"/>
      <c r="WDH342" s="35"/>
      <c r="WDI342" s="35"/>
      <c r="WDJ342" s="35"/>
      <c r="WDK342" s="35"/>
      <c r="WDL342" s="35"/>
      <c r="WDM342" s="35"/>
      <c r="WDN342" s="35"/>
      <c r="WDO342" s="35"/>
      <c r="WDP342" s="35"/>
      <c r="WDQ342" s="35"/>
      <c r="WDR342" s="35"/>
      <c r="WDS342" s="35"/>
      <c r="WDT342" s="35"/>
      <c r="WDU342" s="35"/>
      <c r="WDV342" s="35"/>
      <c r="WDW342" s="35"/>
      <c r="WDX342" s="35"/>
      <c r="WDY342" s="35"/>
      <c r="WDZ342" s="35"/>
      <c r="WEA342" s="35"/>
      <c r="WEB342" s="35"/>
      <c r="WEC342" s="35"/>
      <c r="WED342" s="35"/>
      <c r="WEE342" s="35"/>
      <c r="WEF342" s="35"/>
      <c r="WEG342" s="35"/>
      <c r="WEH342" s="35"/>
      <c r="WEI342" s="35"/>
      <c r="WEJ342" s="35"/>
      <c r="WEK342" s="35"/>
      <c r="WEL342" s="35"/>
      <c r="WEM342" s="35"/>
      <c r="WEN342" s="35"/>
      <c r="WEO342" s="35"/>
      <c r="WEP342" s="35"/>
      <c r="WEQ342" s="35"/>
      <c r="WER342" s="35"/>
      <c r="WES342" s="35"/>
      <c r="WET342" s="35"/>
      <c r="WEU342" s="35"/>
      <c r="WEV342" s="35"/>
      <c r="WEW342" s="35"/>
      <c r="WEX342" s="35"/>
      <c r="WEY342" s="35"/>
      <c r="WEZ342" s="35"/>
      <c r="WFA342" s="35"/>
      <c r="WFB342" s="35"/>
      <c r="WFC342" s="35"/>
      <c r="WFD342" s="35"/>
      <c r="WFE342" s="35"/>
      <c r="WFF342" s="35"/>
      <c r="WFG342" s="35"/>
      <c r="WFH342" s="35"/>
      <c r="WFI342" s="35"/>
      <c r="WFJ342" s="35"/>
      <c r="WFK342" s="35"/>
      <c r="WFL342" s="35"/>
      <c r="WFM342" s="35"/>
      <c r="WFN342" s="35"/>
      <c r="WFO342" s="35"/>
      <c r="WFP342" s="35"/>
      <c r="WFQ342" s="35"/>
      <c r="WFR342" s="35"/>
      <c r="WFS342" s="35"/>
      <c r="WFT342" s="35"/>
      <c r="WFU342" s="35"/>
      <c r="WFV342" s="35"/>
      <c r="WFW342" s="35"/>
      <c r="WFX342" s="35"/>
      <c r="WFY342" s="35"/>
      <c r="WFZ342" s="35"/>
      <c r="WGA342" s="35"/>
      <c r="WGB342" s="35"/>
      <c r="WGC342" s="35"/>
      <c r="WGD342" s="35"/>
      <c r="WGE342" s="35"/>
      <c r="WGF342" s="35"/>
      <c r="WGG342" s="35"/>
      <c r="WGH342" s="35"/>
      <c r="WGI342" s="35"/>
      <c r="WGJ342" s="35"/>
      <c r="WGK342" s="35"/>
      <c r="WGL342" s="35"/>
      <c r="WGM342" s="35"/>
      <c r="WGN342" s="35"/>
      <c r="WGO342" s="35"/>
      <c r="WGP342" s="35"/>
      <c r="WGQ342" s="35"/>
      <c r="WGR342" s="35"/>
      <c r="WGS342" s="35"/>
      <c r="WGT342" s="35"/>
      <c r="WGU342" s="35"/>
      <c r="WGV342" s="35"/>
      <c r="WGW342" s="35"/>
      <c r="WGX342" s="35"/>
      <c r="WGY342" s="35"/>
      <c r="WGZ342" s="35"/>
      <c r="WHA342" s="35"/>
      <c r="WHB342" s="35"/>
      <c r="WHC342" s="35"/>
      <c r="WHD342" s="35"/>
      <c r="WHE342" s="35"/>
      <c r="WHF342" s="35"/>
      <c r="WHG342" s="35"/>
      <c r="WHH342" s="35"/>
      <c r="WHI342" s="35"/>
      <c r="WHJ342" s="35"/>
      <c r="WHK342" s="35"/>
      <c r="WHL342" s="35"/>
      <c r="WHM342" s="35"/>
      <c r="WHN342" s="35"/>
      <c r="WHO342" s="35"/>
      <c r="WHP342" s="35"/>
      <c r="WHQ342" s="35"/>
      <c r="WHR342" s="35"/>
      <c r="WHS342" s="35"/>
      <c r="WHT342" s="35"/>
      <c r="WHU342" s="35"/>
      <c r="WHV342" s="35"/>
      <c r="WHW342" s="35"/>
      <c r="WHX342" s="35"/>
      <c r="WHY342" s="35"/>
      <c r="WHZ342" s="35"/>
      <c r="WIA342" s="35"/>
      <c r="WIB342" s="35"/>
      <c r="WIC342" s="35"/>
      <c r="WID342" s="35"/>
      <c r="WIE342" s="35"/>
      <c r="WIF342" s="35"/>
      <c r="WIG342" s="35"/>
      <c r="WIH342" s="35"/>
      <c r="WII342" s="35"/>
      <c r="WIJ342" s="35"/>
      <c r="WIK342" s="35"/>
      <c r="WIL342" s="35"/>
      <c r="WIM342" s="35"/>
      <c r="WIN342" s="35"/>
      <c r="WIO342" s="35"/>
      <c r="WIP342" s="35"/>
      <c r="WIQ342" s="35"/>
      <c r="WIR342" s="35"/>
      <c r="WIS342" s="35"/>
      <c r="WIT342" s="35"/>
      <c r="WIU342" s="35"/>
      <c r="WIV342" s="35"/>
      <c r="WIW342" s="35"/>
      <c r="WIX342" s="35"/>
      <c r="WIY342" s="35"/>
      <c r="WIZ342" s="35"/>
      <c r="WJA342" s="35"/>
      <c r="WJB342" s="35"/>
      <c r="WJC342" s="35"/>
      <c r="WJD342" s="35"/>
      <c r="WJE342" s="35"/>
      <c r="WJF342" s="35"/>
      <c r="WJG342" s="35"/>
      <c r="WJH342" s="35"/>
      <c r="WJI342" s="35"/>
      <c r="WJJ342" s="35"/>
      <c r="WJK342" s="35"/>
      <c r="WJL342" s="35"/>
      <c r="WJM342" s="35"/>
      <c r="WJN342" s="35"/>
      <c r="WJO342" s="35"/>
      <c r="WJP342" s="35"/>
      <c r="WJQ342" s="35"/>
      <c r="WJR342" s="35"/>
      <c r="WJS342" s="35"/>
      <c r="WJT342" s="35"/>
      <c r="WJU342" s="35"/>
      <c r="WJV342" s="35"/>
      <c r="WJW342" s="35"/>
      <c r="WJX342" s="35"/>
      <c r="WJY342" s="35"/>
      <c r="WJZ342" s="35"/>
      <c r="WKA342" s="35"/>
      <c r="WKB342" s="35"/>
      <c r="WKC342" s="35"/>
      <c r="WKD342" s="35"/>
      <c r="WKE342" s="35"/>
      <c r="WKF342" s="35"/>
      <c r="WKG342" s="35"/>
      <c r="WKH342" s="35"/>
      <c r="WKI342" s="35"/>
      <c r="WKJ342" s="35"/>
      <c r="WKK342" s="35"/>
      <c r="WKL342" s="35"/>
      <c r="WKM342" s="35"/>
      <c r="WKN342" s="35"/>
      <c r="WKO342" s="35"/>
      <c r="WKP342" s="35"/>
      <c r="WKQ342" s="35"/>
      <c r="WKR342" s="35"/>
      <c r="WKS342" s="35"/>
      <c r="WKT342" s="35"/>
      <c r="WKU342" s="35"/>
      <c r="WKV342" s="35"/>
      <c r="WKW342" s="35"/>
      <c r="WKX342" s="35"/>
      <c r="WKY342" s="35"/>
      <c r="WKZ342" s="35"/>
      <c r="WLA342" s="35"/>
      <c r="WLB342" s="35"/>
      <c r="WLC342" s="35"/>
      <c r="WLD342" s="35"/>
      <c r="WLE342" s="35"/>
      <c r="WLF342" s="35"/>
      <c r="WLG342" s="35"/>
      <c r="WLH342" s="35"/>
      <c r="WLI342" s="35"/>
      <c r="WLJ342" s="35"/>
      <c r="WLK342" s="35"/>
      <c r="WLL342" s="35"/>
      <c r="WLM342" s="35"/>
      <c r="WLN342" s="35"/>
      <c r="WLO342" s="35"/>
      <c r="WLP342" s="35"/>
      <c r="WLQ342" s="35"/>
      <c r="WLR342" s="35"/>
      <c r="WLS342" s="35"/>
      <c r="WLT342" s="35"/>
      <c r="WLU342" s="35"/>
      <c r="WLV342" s="35"/>
      <c r="WLW342" s="35"/>
      <c r="WLX342" s="35"/>
      <c r="WLY342" s="35"/>
      <c r="WLZ342" s="35"/>
      <c r="WMA342" s="35"/>
      <c r="WMB342" s="35"/>
      <c r="WMC342" s="35"/>
      <c r="WMD342" s="35"/>
      <c r="WME342" s="35"/>
      <c r="WMF342" s="35"/>
      <c r="WMG342" s="35"/>
      <c r="WMH342" s="35"/>
      <c r="WMI342" s="35"/>
      <c r="WMJ342" s="35"/>
      <c r="WMK342" s="35"/>
      <c r="WML342" s="35"/>
      <c r="WMM342" s="35"/>
      <c r="WMN342" s="35"/>
      <c r="WMO342" s="35"/>
      <c r="WMP342" s="35"/>
      <c r="WMQ342" s="35"/>
      <c r="WMR342" s="35"/>
      <c r="WMS342" s="35"/>
      <c r="WMT342" s="35"/>
      <c r="WMU342" s="35"/>
      <c r="WMV342" s="35"/>
      <c r="WMW342" s="35"/>
      <c r="WMX342" s="35"/>
      <c r="WMY342" s="35"/>
      <c r="WMZ342" s="35"/>
      <c r="WNA342" s="35"/>
      <c r="WNB342" s="35"/>
      <c r="WNC342" s="35"/>
      <c r="WND342" s="35"/>
      <c r="WNE342" s="35"/>
      <c r="WNF342" s="35"/>
      <c r="WNG342" s="35"/>
      <c r="WNH342" s="35"/>
      <c r="WNI342" s="35"/>
      <c r="WNJ342" s="35"/>
      <c r="WNK342" s="35"/>
      <c r="WNL342" s="35"/>
      <c r="WNM342" s="35"/>
      <c r="WNN342" s="35"/>
      <c r="WNO342" s="35"/>
      <c r="WNP342" s="35"/>
      <c r="WNQ342" s="35"/>
      <c r="WNR342" s="35"/>
      <c r="WNS342" s="35"/>
      <c r="WNT342" s="35"/>
      <c r="WNU342" s="35"/>
      <c r="WNV342" s="35"/>
      <c r="WNW342" s="35"/>
      <c r="WNX342" s="35"/>
      <c r="WNY342" s="35"/>
      <c r="WNZ342" s="35"/>
      <c r="WOA342" s="35"/>
      <c r="WOB342" s="35"/>
      <c r="WOC342" s="35"/>
      <c r="WOD342" s="35"/>
      <c r="WOE342" s="35"/>
      <c r="WOF342" s="35"/>
      <c r="WOG342" s="35"/>
      <c r="WOH342" s="35"/>
      <c r="WOI342" s="35"/>
      <c r="WOJ342" s="35"/>
      <c r="WOK342" s="35"/>
      <c r="WOL342" s="35"/>
      <c r="WOM342" s="35"/>
      <c r="WON342" s="35"/>
      <c r="WOO342" s="35"/>
      <c r="WOP342" s="35"/>
      <c r="WOQ342" s="35"/>
      <c r="WOR342" s="35"/>
      <c r="WOS342" s="35"/>
      <c r="WOT342" s="35"/>
      <c r="WOU342" s="35"/>
      <c r="WOV342" s="35"/>
      <c r="WOW342" s="35"/>
      <c r="WOX342" s="35"/>
      <c r="WOY342" s="35"/>
      <c r="WOZ342" s="35"/>
      <c r="WPA342" s="35"/>
      <c r="WPB342" s="35"/>
      <c r="WPC342" s="35"/>
      <c r="WPD342" s="35"/>
      <c r="WPE342" s="35"/>
      <c r="WPF342" s="35"/>
      <c r="WPG342" s="35"/>
      <c r="WPH342" s="35"/>
      <c r="WPI342" s="35"/>
      <c r="WPJ342" s="35"/>
      <c r="WPK342" s="35"/>
      <c r="WPL342" s="35"/>
      <c r="WPM342" s="35"/>
      <c r="WPN342" s="35"/>
      <c r="WPO342" s="35"/>
      <c r="WPP342" s="35"/>
      <c r="WPQ342" s="35"/>
      <c r="WPR342" s="35"/>
      <c r="WPS342" s="35"/>
      <c r="WPT342" s="35"/>
      <c r="WPU342" s="35"/>
      <c r="WPV342" s="35"/>
      <c r="WPW342" s="35"/>
      <c r="WPX342" s="35"/>
      <c r="WPY342" s="35"/>
      <c r="WPZ342" s="35"/>
      <c r="WQA342" s="35"/>
      <c r="WQB342" s="35"/>
      <c r="WQC342" s="35"/>
      <c r="WQD342" s="35"/>
      <c r="WQE342" s="35"/>
      <c r="WQF342" s="35"/>
      <c r="WQG342" s="35"/>
      <c r="WQH342" s="35"/>
      <c r="WQI342" s="35"/>
      <c r="WQJ342" s="35"/>
      <c r="WQK342" s="35"/>
      <c r="WQL342" s="35"/>
      <c r="WQM342" s="35"/>
      <c r="WQN342" s="35"/>
      <c r="WQO342" s="35"/>
      <c r="WQP342" s="35"/>
      <c r="WQQ342" s="35"/>
      <c r="WQR342" s="35"/>
      <c r="WQS342" s="35"/>
      <c r="WQT342" s="35"/>
      <c r="WQU342" s="35"/>
      <c r="WQV342" s="35"/>
      <c r="WQW342" s="35"/>
      <c r="WQX342" s="35"/>
      <c r="WQY342" s="35"/>
      <c r="WQZ342" s="35"/>
      <c r="WRA342" s="35"/>
      <c r="WRB342" s="35"/>
      <c r="WRC342" s="35"/>
      <c r="WRD342" s="35"/>
      <c r="WRE342" s="35"/>
      <c r="WRF342" s="35"/>
      <c r="WRG342" s="35"/>
      <c r="WRH342" s="35"/>
      <c r="WRI342" s="35"/>
      <c r="WRJ342" s="35"/>
      <c r="WRK342" s="35"/>
      <c r="WRL342" s="35"/>
      <c r="WRM342" s="35"/>
      <c r="WRN342" s="35"/>
      <c r="WRO342" s="35"/>
      <c r="WRP342" s="35"/>
      <c r="WRQ342" s="35"/>
      <c r="WRR342" s="35"/>
      <c r="WRS342" s="35"/>
      <c r="WRT342" s="35"/>
      <c r="WRU342" s="35"/>
      <c r="WRV342" s="35"/>
      <c r="WRW342" s="35"/>
      <c r="WRX342" s="35"/>
      <c r="WRY342" s="35"/>
      <c r="WRZ342" s="35"/>
      <c r="WSA342" s="35"/>
      <c r="WSB342" s="35"/>
      <c r="WSC342" s="35"/>
      <c r="WSD342" s="35"/>
      <c r="WSE342" s="35"/>
      <c r="WSF342" s="35"/>
      <c r="WSG342" s="35"/>
      <c r="WSH342" s="35"/>
      <c r="WSI342" s="35"/>
      <c r="WSJ342" s="35"/>
      <c r="WSK342" s="35"/>
      <c r="WSL342" s="35"/>
      <c r="WSM342" s="35"/>
      <c r="WSN342" s="35"/>
      <c r="WSO342" s="35"/>
      <c r="WSP342" s="35"/>
      <c r="WSQ342" s="35"/>
      <c r="WSR342" s="35"/>
      <c r="WSS342" s="35"/>
      <c r="WST342" s="35"/>
      <c r="WSU342" s="35"/>
      <c r="WSV342" s="35"/>
      <c r="WSW342" s="35"/>
      <c r="WSX342" s="35"/>
      <c r="WSY342" s="35"/>
      <c r="WSZ342" s="35"/>
      <c r="WTA342" s="35"/>
      <c r="WTB342" s="35"/>
      <c r="WTC342" s="35"/>
      <c r="WTD342" s="35"/>
      <c r="WTE342" s="35"/>
      <c r="WTF342" s="35"/>
      <c r="WTG342" s="35"/>
      <c r="WTH342" s="35"/>
      <c r="WTI342" s="35"/>
      <c r="WTJ342" s="35"/>
      <c r="WTK342" s="35"/>
      <c r="WTL342" s="35"/>
      <c r="WTM342" s="35"/>
      <c r="WTN342" s="35"/>
      <c r="WTO342" s="35"/>
      <c r="WTP342" s="35"/>
      <c r="WTQ342" s="35"/>
      <c r="WTR342" s="35"/>
      <c r="WTS342" s="35"/>
      <c r="WTT342" s="35"/>
      <c r="WTU342" s="35"/>
      <c r="WTV342" s="35"/>
      <c r="WTW342" s="35"/>
      <c r="WTX342" s="35"/>
      <c r="WTY342" s="35"/>
      <c r="WTZ342" s="35"/>
      <c r="WUA342" s="35"/>
      <c r="WUB342" s="35"/>
      <c r="WUC342" s="35"/>
      <c r="WUD342" s="35"/>
      <c r="WUE342" s="35"/>
      <c r="WUF342" s="35"/>
      <c r="WUG342" s="35"/>
      <c r="WUH342" s="35"/>
      <c r="WUI342" s="35"/>
      <c r="WUJ342" s="35"/>
      <c r="WUK342" s="35"/>
      <c r="WUL342" s="35"/>
      <c r="WUM342" s="35"/>
      <c r="WUN342" s="35"/>
      <c r="WUO342" s="35"/>
      <c r="WUP342" s="35"/>
      <c r="WUQ342" s="35"/>
      <c r="WUR342" s="35"/>
      <c r="WUS342" s="35"/>
      <c r="WUT342" s="35"/>
      <c r="WUU342" s="35"/>
      <c r="WUV342" s="35"/>
      <c r="WUW342" s="35"/>
      <c r="WUX342" s="35"/>
      <c r="WUY342" s="35"/>
      <c r="WUZ342" s="35"/>
      <c r="WVA342" s="35"/>
      <c r="WVB342" s="35"/>
      <c r="WVC342" s="35"/>
      <c r="WVD342" s="35"/>
      <c r="WVE342" s="35"/>
      <c r="WVF342" s="35"/>
      <c r="WVG342" s="35"/>
      <c r="WVH342" s="35"/>
      <c r="WVI342" s="35"/>
      <c r="WVJ342" s="35"/>
      <c r="WVK342" s="35"/>
      <c r="WVL342" s="35"/>
      <c r="WVM342" s="35"/>
      <c r="WVN342" s="35"/>
      <c r="WVO342" s="35"/>
      <c r="WVP342" s="35"/>
      <c r="WVQ342" s="35"/>
      <c r="WVR342" s="35"/>
      <c r="WVS342" s="35"/>
      <c r="WVT342" s="35"/>
      <c r="WVU342" s="35"/>
      <c r="WVV342" s="35"/>
      <c r="WVW342" s="35"/>
      <c r="WVX342" s="35"/>
      <c r="WVY342" s="35"/>
      <c r="WVZ342" s="35"/>
      <c r="WWA342" s="35"/>
      <c r="WWB342" s="35"/>
      <c r="WWC342" s="35"/>
      <c r="WWD342" s="35"/>
      <c r="WWE342" s="35"/>
      <c r="WWF342" s="35"/>
      <c r="WWG342" s="35"/>
      <c r="WWH342" s="35"/>
      <c r="WWI342" s="35"/>
      <c r="WWJ342" s="35"/>
      <c r="WWK342" s="35"/>
      <c r="WWL342" s="35"/>
      <c r="WWM342" s="35"/>
      <c r="WWN342" s="35"/>
      <c r="WWO342" s="35"/>
      <c r="WWP342" s="35"/>
      <c r="WWQ342" s="35"/>
      <c r="WWR342" s="35"/>
      <c r="WWS342" s="35"/>
      <c r="WWT342" s="35"/>
      <c r="WWU342" s="35"/>
      <c r="WWV342" s="35"/>
      <c r="WWW342" s="35"/>
      <c r="WWX342" s="35"/>
      <c r="WWY342" s="35"/>
      <c r="WWZ342" s="35"/>
      <c r="WXA342" s="35"/>
      <c r="WXB342" s="35"/>
      <c r="WXC342" s="35"/>
      <c r="WXD342" s="35"/>
      <c r="WXE342" s="35"/>
      <c r="WXF342" s="35"/>
      <c r="WXG342" s="35"/>
      <c r="WXH342" s="35"/>
      <c r="WXI342" s="35"/>
      <c r="WXJ342" s="35"/>
      <c r="WXK342" s="35"/>
      <c r="WXL342" s="35"/>
      <c r="WXM342" s="35"/>
      <c r="WXN342" s="35"/>
      <c r="WXO342" s="35"/>
      <c r="WXP342" s="35"/>
      <c r="WXQ342" s="35"/>
      <c r="WXR342" s="35"/>
      <c r="WXS342" s="35"/>
      <c r="WXT342" s="35"/>
      <c r="WXU342" s="35"/>
      <c r="WXV342" s="35"/>
      <c r="WXW342" s="35"/>
      <c r="WXX342" s="35"/>
      <c r="WXY342" s="35"/>
      <c r="WXZ342" s="35"/>
      <c r="WYA342" s="35"/>
      <c r="WYB342" s="35"/>
      <c r="WYC342" s="35"/>
      <c r="WYD342" s="35"/>
      <c r="WYE342" s="35"/>
      <c r="WYF342" s="35"/>
      <c r="WYG342" s="35"/>
      <c r="WYH342" s="35"/>
      <c r="WYI342" s="35"/>
      <c r="WYJ342" s="35"/>
      <c r="WYK342" s="35"/>
      <c r="WYL342" s="35"/>
      <c r="WYM342" s="35"/>
      <c r="WYN342" s="35"/>
      <c r="WYO342" s="35"/>
      <c r="WYP342" s="35"/>
      <c r="WYQ342" s="35"/>
      <c r="WYR342" s="35"/>
      <c r="WYS342" s="35"/>
      <c r="WYT342" s="35"/>
      <c r="WYU342" s="35"/>
      <c r="WYV342" s="35"/>
      <c r="WYW342" s="35"/>
      <c r="WYX342" s="35"/>
      <c r="WYY342" s="35"/>
      <c r="WYZ342" s="35"/>
      <c r="WZA342" s="35"/>
      <c r="WZB342" s="35"/>
      <c r="WZC342" s="35"/>
      <c r="WZD342" s="35"/>
      <c r="WZE342" s="35"/>
      <c r="WZF342" s="35"/>
      <c r="WZG342" s="35"/>
      <c r="WZH342" s="35"/>
      <c r="WZI342" s="35"/>
      <c r="WZJ342" s="35"/>
      <c r="WZK342" s="35"/>
      <c r="WZL342" s="35"/>
      <c r="WZM342" s="35"/>
      <c r="WZN342" s="35"/>
      <c r="WZO342" s="35"/>
      <c r="WZP342" s="35"/>
      <c r="WZQ342" s="35"/>
      <c r="WZR342" s="35"/>
      <c r="WZS342" s="35"/>
      <c r="WZT342" s="35"/>
      <c r="WZU342" s="35"/>
      <c r="WZV342" s="35"/>
      <c r="WZW342" s="35"/>
      <c r="WZX342" s="35"/>
      <c r="WZY342" s="35"/>
      <c r="WZZ342" s="35"/>
      <c r="XAA342" s="35"/>
      <c r="XAB342" s="35"/>
      <c r="XAC342" s="35"/>
      <c r="XAD342" s="35"/>
      <c r="XAE342" s="35"/>
      <c r="XAF342" s="35"/>
      <c r="XAG342" s="35"/>
      <c r="XAH342" s="35"/>
      <c r="XAI342" s="35"/>
      <c r="XAJ342" s="35"/>
      <c r="XAK342" s="35"/>
      <c r="XAL342" s="35"/>
      <c r="XAM342" s="35"/>
      <c r="XAN342" s="35"/>
      <c r="XAO342" s="35"/>
      <c r="XAP342" s="35"/>
      <c r="XAQ342" s="35"/>
      <c r="XAR342" s="35"/>
      <c r="XAS342" s="35"/>
      <c r="XAT342" s="35"/>
      <c r="XAU342" s="35"/>
      <c r="XAV342" s="35"/>
      <c r="XAW342" s="35"/>
      <c r="XAX342" s="35"/>
      <c r="XAY342" s="35"/>
      <c r="XAZ342" s="35"/>
      <c r="XBA342" s="35"/>
      <c r="XBB342" s="35"/>
      <c r="XBC342" s="35"/>
      <c r="XBD342" s="35"/>
      <c r="XBE342" s="35"/>
      <c r="XBF342" s="35"/>
      <c r="XBG342" s="35"/>
      <c r="XBH342" s="35"/>
      <c r="XBI342" s="35"/>
      <c r="XBJ342" s="35"/>
      <c r="XBK342" s="35"/>
      <c r="XBL342" s="35"/>
      <c r="XBM342" s="35"/>
      <c r="XBN342" s="35"/>
      <c r="XBO342" s="35"/>
      <c r="XBP342" s="35"/>
      <c r="XBQ342" s="35"/>
      <c r="XBR342" s="35"/>
      <c r="XBS342" s="35"/>
      <c r="XBT342" s="35"/>
      <c r="XBU342" s="35"/>
      <c r="XBV342" s="35"/>
      <c r="XBW342" s="35"/>
      <c r="XBX342" s="35"/>
      <c r="XBY342" s="35"/>
      <c r="XBZ342" s="35"/>
      <c r="XCA342" s="35"/>
      <c r="XCB342" s="35"/>
      <c r="XCC342" s="35"/>
      <c r="XCD342" s="35"/>
      <c r="XCE342" s="35"/>
      <c r="XCF342" s="35"/>
      <c r="XCG342" s="35"/>
      <c r="XCH342" s="35"/>
      <c r="XCI342" s="35"/>
      <c r="XCJ342" s="35"/>
      <c r="XCK342" s="35"/>
      <c r="XCL342" s="35"/>
      <c r="XCM342" s="35"/>
      <c r="XCN342" s="35"/>
      <c r="XCO342" s="35"/>
      <c r="XCP342" s="35"/>
      <c r="XCQ342" s="35"/>
      <c r="XCR342" s="35"/>
      <c r="XCS342" s="35"/>
      <c r="XCT342" s="35"/>
      <c r="XCU342" s="35"/>
      <c r="XCV342" s="35"/>
      <c r="XCW342" s="35"/>
      <c r="XCX342" s="35"/>
      <c r="XCY342" s="35"/>
      <c r="XCZ342" s="35"/>
      <c r="XDA342" s="35"/>
      <c r="XDB342" s="35"/>
      <c r="XDC342" s="35"/>
      <c r="XDD342" s="35"/>
      <c r="XDE342" s="35"/>
      <c r="XDF342" s="35"/>
      <c r="XDG342" s="35"/>
      <c r="XDH342" s="35"/>
      <c r="XDI342" s="35"/>
      <c r="XDJ342" s="35"/>
      <c r="XDK342" s="35"/>
      <c r="XDL342" s="35"/>
      <c r="XDM342" s="35"/>
      <c r="XDN342" s="35"/>
      <c r="XDO342" s="35"/>
      <c r="XDP342" s="35"/>
      <c r="XDQ342" s="35"/>
      <c r="XDR342" s="35"/>
      <c r="XDS342" s="35"/>
      <c r="XDT342" s="35"/>
      <c r="XDU342" s="35"/>
      <c r="XDV342" s="35"/>
      <c r="XDW342" s="35"/>
      <c r="XDX342" s="35"/>
      <c r="XDY342" s="35"/>
      <c r="XDZ342" s="35"/>
      <c r="XEA342" s="35"/>
      <c r="XEB342" s="35"/>
      <c r="XEC342" s="35"/>
      <c r="XED342" s="35"/>
      <c r="XEE342" s="35"/>
      <c r="XEF342" s="35"/>
      <c r="XEG342" s="35"/>
      <c r="XEH342" s="35"/>
      <c r="XEI342" s="35"/>
      <c r="XEJ342" s="35"/>
      <c r="XEK342" s="35"/>
      <c r="XEL342" s="35"/>
      <c r="XEM342" s="35"/>
      <c r="XEN342" s="35"/>
      <c r="XEO342" s="35"/>
      <c r="XEP342" s="35"/>
      <c r="XEQ342" s="35"/>
      <c r="XER342" s="35"/>
      <c r="XES342" s="35"/>
      <c r="XET342" s="35"/>
      <c r="XEU342" s="35"/>
      <c r="XEV342" s="35"/>
      <c r="XEW342" s="35"/>
      <c r="XEX342" s="35"/>
      <c r="XEY342" s="35"/>
      <c r="XEZ342" s="35"/>
      <c r="XFA342" s="35"/>
    </row>
    <row r="343" spans="1:16381" s="35" customFormat="1" ht="48" customHeight="1">
      <c r="A343" s="53"/>
      <c r="B343" s="28" t="s">
        <v>3</v>
      </c>
      <c r="C343" s="52" t="s">
        <v>159</v>
      </c>
      <c r="D343" s="52" t="s">
        <v>160</v>
      </c>
      <c r="E343" s="52" t="s">
        <v>161</v>
      </c>
      <c r="F343" s="52" t="s">
        <v>133</v>
      </c>
      <c r="G343" s="52" t="s">
        <v>872</v>
      </c>
      <c r="H343" s="47">
        <v>4312605</v>
      </c>
      <c r="I343" s="52" t="s">
        <v>687</v>
      </c>
      <c r="J343" s="29" t="s">
        <v>76</v>
      </c>
      <c r="K343" s="71" t="s">
        <v>871</v>
      </c>
      <c r="L343" s="72" t="s">
        <v>276</v>
      </c>
      <c r="M343" s="52" t="str">
        <f t="shared" ref="M343" si="34">G343</f>
        <v>Amparar la adición al contrato No. 1474 de 2025, cuyo objeto es: Prestar el Servicios de mantenimiento y reparación de maquinaria y otro equipo DATACENTER</v>
      </c>
      <c r="N343" s="31">
        <v>1</v>
      </c>
      <c r="O343" s="31">
        <v>1</v>
      </c>
      <c r="P343" s="73">
        <v>12</v>
      </c>
      <c r="Q343" s="74" t="s">
        <v>79</v>
      </c>
      <c r="R343" s="74" t="s">
        <v>80</v>
      </c>
      <c r="S343" s="52" t="s">
        <v>1</v>
      </c>
      <c r="T343" s="75">
        <f t="shared" ref="T343" si="35">H343</f>
        <v>4312605</v>
      </c>
      <c r="U343" s="76">
        <f t="shared" ref="U343:U348" si="36">T343</f>
        <v>4312605</v>
      </c>
      <c r="V343" s="31" t="s">
        <v>76</v>
      </c>
      <c r="W343" s="31" t="s">
        <v>81</v>
      </c>
      <c r="X343" s="77" t="s">
        <v>82</v>
      </c>
      <c r="Y343" s="32" t="s">
        <v>83</v>
      </c>
      <c r="Z343" s="33" t="s">
        <v>3</v>
      </c>
      <c r="AA343" s="30" t="s">
        <v>84</v>
      </c>
      <c r="AB343" s="78" t="s">
        <v>85</v>
      </c>
      <c r="AC343" s="31" t="s">
        <v>76</v>
      </c>
      <c r="AD343" s="31" t="s">
        <v>86</v>
      </c>
      <c r="AE343" s="79" t="s">
        <v>87</v>
      </c>
      <c r="AF343" s="79" t="s">
        <v>88</v>
      </c>
      <c r="AG343" s="79" t="s">
        <v>89</v>
      </c>
      <c r="AH343" s="79" t="s">
        <v>90</v>
      </c>
      <c r="AI343" s="79" t="s">
        <v>90</v>
      </c>
      <c r="AJ343" s="79" t="s">
        <v>90</v>
      </c>
      <c r="AK343" s="80"/>
      <c r="AL343" s="80"/>
      <c r="AM343" s="80"/>
    </row>
    <row r="344" spans="1:16381" s="35" customFormat="1" ht="48" customHeight="1">
      <c r="A344" s="53"/>
      <c r="B344" s="28" t="s">
        <v>3</v>
      </c>
      <c r="C344" s="52" t="s">
        <v>159</v>
      </c>
      <c r="D344" s="52" t="s">
        <v>160</v>
      </c>
      <c r="E344" s="52" t="s">
        <v>73</v>
      </c>
      <c r="F344" s="52" t="s">
        <v>593</v>
      </c>
      <c r="G344" s="52" t="s">
        <v>872</v>
      </c>
      <c r="H344" s="47">
        <v>12091188</v>
      </c>
      <c r="I344" s="52" t="s">
        <v>687</v>
      </c>
      <c r="J344" s="29" t="s">
        <v>430</v>
      </c>
      <c r="K344" s="71" t="s">
        <v>871</v>
      </c>
      <c r="L344" s="72" t="s">
        <v>276</v>
      </c>
      <c r="M344" s="52" t="str">
        <f t="shared" ref="M344:M346" si="37">G344</f>
        <v>Amparar la adición al contrato No. 1474 de 2025, cuyo objeto es: Prestar el Servicios de mantenimiento y reparación de maquinaria y otro equipo DATACENTER</v>
      </c>
      <c r="N344" s="31">
        <v>1</v>
      </c>
      <c r="O344" s="31">
        <v>1</v>
      </c>
      <c r="P344" s="73">
        <v>12</v>
      </c>
      <c r="Q344" s="74" t="s">
        <v>79</v>
      </c>
      <c r="R344" s="74" t="s">
        <v>80</v>
      </c>
      <c r="S344" s="52" t="s">
        <v>1</v>
      </c>
      <c r="T344" s="75">
        <f t="shared" ref="T344:T347" si="38">H344</f>
        <v>12091188</v>
      </c>
      <c r="U344" s="76">
        <f t="shared" si="36"/>
        <v>12091188</v>
      </c>
      <c r="V344" s="31" t="s">
        <v>76</v>
      </c>
      <c r="W344" s="31" t="s">
        <v>81</v>
      </c>
      <c r="X344" s="77" t="s">
        <v>82</v>
      </c>
      <c r="Y344" s="32" t="s">
        <v>83</v>
      </c>
      <c r="Z344" s="33" t="s">
        <v>3</v>
      </c>
      <c r="AA344" s="30" t="s">
        <v>84</v>
      </c>
      <c r="AB344" s="78" t="s">
        <v>85</v>
      </c>
      <c r="AC344" s="31" t="s">
        <v>76</v>
      </c>
      <c r="AD344" s="31" t="s">
        <v>86</v>
      </c>
      <c r="AE344" s="79" t="s">
        <v>87</v>
      </c>
      <c r="AF344" s="79" t="s">
        <v>88</v>
      </c>
      <c r="AG344" s="79" t="s">
        <v>89</v>
      </c>
      <c r="AH344" s="79" t="s">
        <v>90</v>
      </c>
      <c r="AI344" s="79" t="s">
        <v>90</v>
      </c>
      <c r="AJ344" s="79" t="s">
        <v>90</v>
      </c>
      <c r="AK344" s="80"/>
      <c r="AL344" s="80"/>
      <c r="AM344" s="80"/>
    </row>
    <row r="345" spans="1:16381" s="35" customFormat="1" ht="48" customHeight="1">
      <c r="A345" s="53"/>
      <c r="B345" s="28" t="s">
        <v>3</v>
      </c>
      <c r="C345" s="52" t="s">
        <v>159</v>
      </c>
      <c r="D345" s="52" t="s">
        <v>160</v>
      </c>
      <c r="E345" s="52" t="s">
        <v>26</v>
      </c>
      <c r="F345" s="52" t="s">
        <v>18</v>
      </c>
      <c r="G345" s="52" t="s">
        <v>872</v>
      </c>
      <c r="H345" s="47">
        <f>4507903-739416</f>
        <v>3768487</v>
      </c>
      <c r="I345" s="52" t="s">
        <v>687</v>
      </c>
      <c r="J345" s="29" t="s">
        <v>76</v>
      </c>
      <c r="K345" s="71" t="s">
        <v>871</v>
      </c>
      <c r="L345" s="72" t="s">
        <v>276</v>
      </c>
      <c r="M345" s="52" t="str">
        <f t="shared" ref="M345" si="39">G345</f>
        <v>Amparar la adición al contrato No. 1474 de 2025, cuyo objeto es: Prestar el Servicios de mantenimiento y reparación de maquinaria y otro equipo DATACENTER</v>
      </c>
      <c r="N345" s="31">
        <v>1</v>
      </c>
      <c r="O345" s="31">
        <v>1</v>
      </c>
      <c r="P345" s="73">
        <v>12</v>
      </c>
      <c r="Q345" s="74" t="s">
        <v>79</v>
      </c>
      <c r="R345" s="74" t="s">
        <v>80</v>
      </c>
      <c r="S345" s="52" t="s">
        <v>1</v>
      </c>
      <c r="T345" s="75">
        <f t="shared" ref="T345" si="40">H345</f>
        <v>3768487</v>
      </c>
      <c r="U345" s="76">
        <f t="shared" si="36"/>
        <v>3768487</v>
      </c>
      <c r="V345" s="31" t="s">
        <v>76</v>
      </c>
      <c r="W345" s="31" t="s">
        <v>81</v>
      </c>
      <c r="X345" s="77" t="s">
        <v>82</v>
      </c>
      <c r="Y345" s="32" t="s">
        <v>83</v>
      </c>
      <c r="Z345" s="33" t="s">
        <v>3</v>
      </c>
      <c r="AA345" s="30" t="s">
        <v>84</v>
      </c>
      <c r="AB345" s="78" t="s">
        <v>85</v>
      </c>
      <c r="AC345" s="31" t="s">
        <v>76</v>
      </c>
      <c r="AD345" s="31" t="s">
        <v>86</v>
      </c>
      <c r="AE345" s="79" t="s">
        <v>87</v>
      </c>
      <c r="AF345" s="79" t="s">
        <v>88</v>
      </c>
      <c r="AG345" s="79" t="s">
        <v>89</v>
      </c>
      <c r="AH345" s="79" t="s">
        <v>90</v>
      </c>
      <c r="AI345" s="79" t="s">
        <v>90</v>
      </c>
      <c r="AJ345" s="79" t="s">
        <v>90</v>
      </c>
      <c r="AK345" s="80"/>
      <c r="AL345" s="80"/>
      <c r="AM345" s="80"/>
    </row>
    <row r="346" spans="1:16381" s="35" customFormat="1" ht="48" customHeight="1">
      <c r="A346" s="53"/>
      <c r="B346" s="28" t="s">
        <v>3</v>
      </c>
      <c r="C346" s="52" t="s">
        <v>159</v>
      </c>
      <c r="D346" s="52" t="s">
        <v>160</v>
      </c>
      <c r="E346" s="52" t="s">
        <v>129</v>
      </c>
      <c r="F346" s="52" t="s">
        <v>730</v>
      </c>
      <c r="G346" s="52" t="s">
        <v>872</v>
      </c>
      <c r="H346" s="47">
        <v>739416</v>
      </c>
      <c r="I346" s="52" t="s">
        <v>687</v>
      </c>
      <c r="J346" s="29" t="s">
        <v>76</v>
      </c>
      <c r="K346" s="71" t="s">
        <v>871</v>
      </c>
      <c r="L346" s="72" t="s">
        <v>276</v>
      </c>
      <c r="M346" s="52" t="str">
        <f t="shared" si="37"/>
        <v>Amparar la adición al contrato No. 1474 de 2025, cuyo objeto es: Prestar el Servicios de mantenimiento y reparación de maquinaria y otro equipo DATACENTER</v>
      </c>
      <c r="N346" s="31">
        <v>1</v>
      </c>
      <c r="O346" s="31">
        <v>1</v>
      </c>
      <c r="P346" s="73">
        <v>12</v>
      </c>
      <c r="Q346" s="74" t="s">
        <v>79</v>
      </c>
      <c r="R346" s="74" t="s">
        <v>80</v>
      </c>
      <c r="S346" s="52" t="s">
        <v>1</v>
      </c>
      <c r="T346" s="75">
        <f t="shared" si="38"/>
        <v>739416</v>
      </c>
      <c r="U346" s="76">
        <f t="shared" si="36"/>
        <v>739416</v>
      </c>
      <c r="V346" s="31" t="s">
        <v>76</v>
      </c>
      <c r="W346" s="31" t="s">
        <v>81</v>
      </c>
      <c r="X346" s="77" t="s">
        <v>82</v>
      </c>
      <c r="Y346" s="32" t="s">
        <v>83</v>
      </c>
      <c r="Z346" s="33" t="s">
        <v>3</v>
      </c>
      <c r="AA346" s="30" t="s">
        <v>84</v>
      </c>
      <c r="AB346" s="78" t="s">
        <v>85</v>
      </c>
      <c r="AC346" s="31" t="s">
        <v>76</v>
      </c>
      <c r="AD346" s="31" t="s">
        <v>86</v>
      </c>
      <c r="AE346" s="79" t="s">
        <v>87</v>
      </c>
      <c r="AF346" s="79" t="s">
        <v>88</v>
      </c>
      <c r="AG346" s="79" t="s">
        <v>89</v>
      </c>
      <c r="AH346" s="79" t="s">
        <v>90</v>
      </c>
      <c r="AI346" s="79" t="s">
        <v>90</v>
      </c>
      <c r="AJ346" s="79" t="s">
        <v>90</v>
      </c>
      <c r="AK346" s="80"/>
      <c r="AL346" s="80"/>
      <c r="AM346" s="80"/>
    </row>
    <row r="347" spans="1:16381" s="35" customFormat="1" ht="48" customHeight="1">
      <c r="A347" s="53"/>
      <c r="B347" s="28" t="s">
        <v>3</v>
      </c>
      <c r="C347" s="52" t="s">
        <v>142</v>
      </c>
      <c r="D347" s="52" t="s">
        <v>72</v>
      </c>
      <c r="E347" s="52" t="s">
        <v>93</v>
      </c>
      <c r="F347" s="52" t="s">
        <v>94</v>
      </c>
      <c r="G347" s="52" t="s">
        <v>873</v>
      </c>
      <c r="H347" s="47">
        <v>6000000</v>
      </c>
      <c r="I347" s="52" t="s">
        <v>430</v>
      </c>
      <c r="J347" s="29" t="s">
        <v>76</v>
      </c>
      <c r="K347" s="71" t="s">
        <v>173</v>
      </c>
      <c r="L347" s="72">
        <v>52141500</v>
      </c>
      <c r="M347" s="52" t="str">
        <f>G347</f>
        <v>Amparar los gastos relacionados con la compra de hornos microondas para las instalaciones de Valmaría, con el propósito de garantizar el bienestar de los estudiantes de la UPN.</v>
      </c>
      <c r="N347" s="31">
        <v>1</v>
      </c>
      <c r="O347" s="31">
        <v>1</v>
      </c>
      <c r="P347" s="73">
        <v>12</v>
      </c>
      <c r="Q347" s="74" t="s">
        <v>79</v>
      </c>
      <c r="R347" s="74" t="s">
        <v>80</v>
      </c>
      <c r="S347" s="81" t="s">
        <v>5</v>
      </c>
      <c r="T347" s="75">
        <f t="shared" si="38"/>
        <v>6000000</v>
      </c>
      <c r="U347" s="76">
        <f t="shared" si="36"/>
        <v>6000000</v>
      </c>
      <c r="V347" s="31" t="s">
        <v>76</v>
      </c>
      <c r="W347" s="31" t="s">
        <v>81</v>
      </c>
      <c r="X347" s="77" t="s">
        <v>82</v>
      </c>
      <c r="Y347" s="32" t="s">
        <v>83</v>
      </c>
      <c r="Z347" s="33" t="s">
        <v>3</v>
      </c>
      <c r="AA347" s="30" t="s">
        <v>84</v>
      </c>
      <c r="AB347" s="78" t="s">
        <v>85</v>
      </c>
      <c r="AC347" s="31" t="s">
        <v>76</v>
      </c>
      <c r="AD347" s="31" t="s">
        <v>86</v>
      </c>
      <c r="AE347" s="79" t="s">
        <v>87</v>
      </c>
      <c r="AF347" s="79" t="s">
        <v>88</v>
      </c>
      <c r="AG347" s="79" t="s">
        <v>89</v>
      </c>
      <c r="AH347" s="79" t="s">
        <v>90</v>
      </c>
      <c r="AI347" s="79" t="s">
        <v>90</v>
      </c>
      <c r="AJ347" s="79" t="s">
        <v>90</v>
      </c>
      <c r="AK347" s="80"/>
      <c r="AL347" s="80"/>
      <c r="AM347" s="80"/>
    </row>
    <row r="348" spans="1:16381" ht="36" customHeight="1">
      <c r="A348" s="53"/>
      <c r="B348" s="28" t="s">
        <v>3</v>
      </c>
      <c r="C348" s="141" t="s">
        <v>210</v>
      </c>
      <c r="D348" s="141" t="s">
        <v>211</v>
      </c>
      <c r="E348" s="141" t="s">
        <v>7</v>
      </c>
      <c r="F348" s="141" t="s">
        <v>8</v>
      </c>
      <c r="G348" s="141" t="s">
        <v>875</v>
      </c>
      <c r="H348" s="47">
        <v>5000000</v>
      </c>
      <c r="I348" s="141" t="s">
        <v>76</v>
      </c>
      <c r="J348" s="29" t="s">
        <v>690</v>
      </c>
      <c r="K348" s="71" t="s">
        <v>173</v>
      </c>
      <c r="L348" s="142" t="s">
        <v>78</v>
      </c>
      <c r="M348" s="141" t="str">
        <f>G348</f>
        <v>Amparar el pago de los gastos de alquiler de espacios físicos para el adecuado y correcto desarrollo de las Ceremonias de grados extemporáneos 2025-2 de la Universidad Pedagógica Nacional.</v>
      </c>
      <c r="N348" s="31">
        <v>1</v>
      </c>
      <c r="O348" s="31">
        <v>1</v>
      </c>
      <c r="P348" s="73">
        <v>11</v>
      </c>
      <c r="Q348" s="74" t="s">
        <v>79</v>
      </c>
      <c r="R348" s="74" t="s">
        <v>80</v>
      </c>
      <c r="S348" s="141" t="s">
        <v>5</v>
      </c>
      <c r="T348" s="144">
        <f t="shared" ref="T348" si="41">H348</f>
        <v>5000000</v>
      </c>
      <c r="U348" s="143">
        <f t="shared" si="36"/>
        <v>5000000</v>
      </c>
      <c r="V348" s="31" t="s">
        <v>76</v>
      </c>
      <c r="W348" s="31" t="s">
        <v>81</v>
      </c>
      <c r="X348" s="77" t="s">
        <v>82</v>
      </c>
      <c r="Y348" s="32" t="s">
        <v>83</v>
      </c>
      <c r="Z348" s="33" t="s">
        <v>27</v>
      </c>
      <c r="AA348" s="30" t="s">
        <v>84</v>
      </c>
      <c r="AB348" s="78" t="s">
        <v>85</v>
      </c>
      <c r="AC348" s="31" t="s">
        <v>76</v>
      </c>
      <c r="AD348" s="31" t="s">
        <v>86</v>
      </c>
      <c r="AE348" s="79" t="s">
        <v>87</v>
      </c>
      <c r="AF348" s="79" t="s">
        <v>88</v>
      </c>
      <c r="AG348" s="79" t="s">
        <v>89</v>
      </c>
      <c r="AH348" s="79" t="s">
        <v>90</v>
      </c>
      <c r="AI348" s="79" t="s">
        <v>90</v>
      </c>
      <c r="AJ348" s="79" t="s">
        <v>90</v>
      </c>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c r="DH348" s="35"/>
      <c r="DI348" s="35"/>
      <c r="DJ348" s="35"/>
      <c r="DK348" s="35"/>
      <c r="DL348" s="35"/>
      <c r="DM348" s="35"/>
      <c r="DN348" s="35"/>
      <c r="DO348" s="35"/>
      <c r="DP348" s="35"/>
      <c r="DQ348" s="35"/>
      <c r="DR348" s="35"/>
      <c r="DS348" s="35"/>
      <c r="DT348" s="35"/>
      <c r="DU348" s="35"/>
      <c r="DV348" s="35"/>
      <c r="DW348" s="35"/>
      <c r="DX348" s="35"/>
      <c r="DY348" s="35"/>
      <c r="DZ348" s="35"/>
      <c r="EA348" s="35"/>
      <c r="EB348" s="35"/>
      <c r="EC348" s="35"/>
      <c r="ED348" s="35"/>
      <c r="EE348" s="35"/>
      <c r="EF348" s="35"/>
      <c r="EG348" s="35"/>
      <c r="EH348" s="35"/>
      <c r="EI348" s="35"/>
      <c r="EJ348" s="35"/>
      <c r="EK348" s="35"/>
      <c r="EL348" s="35"/>
      <c r="EM348" s="35"/>
      <c r="EN348" s="35"/>
      <c r="EO348" s="35"/>
      <c r="EP348" s="35"/>
      <c r="EQ348" s="35"/>
      <c r="ER348" s="35"/>
      <c r="ES348" s="35"/>
      <c r="ET348" s="35"/>
      <c r="EU348" s="35"/>
      <c r="EV348" s="35"/>
      <c r="EW348" s="35"/>
      <c r="EX348" s="35"/>
      <c r="EY348" s="35"/>
      <c r="EZ348" s="35"/>
      <c r="FA348" s="35"/>
      <c r="FB348" s="35"/>
      <c r="FC348" s="35"/>
      <c r="FD348" s="35"/>
      <c r="FE348" s="35"/>
      <c r="FF348" s="35"/>
      <c r="FG348" s="35"/>
      <c r="FH348" s="35"/>
      <c r="FI348" s="35"/>
      <c r="FJ348" s="35"/>
      <c r="FK348" s="35"/>
      <c r="FL348" s="35"/>
      <c r="FM348" s="35"/>
      <c r="FN348" s="35"/>
      <c r="FO348" s="35"/>
      <c r="FP348" s="35"/>
      <c r="FQ348" s="35"/>
      <c r="FR348" s="35"/>
      <c r="FS348" s="35"/>
      <c r="FT348" s="35"/>
      <c r="FU348" s="35"/>
      <c r="FV348" s="35"/>
      <c r="FW348" s="35"/>
      <c r="FX348" s="35"/>
      <c r="FY348" s="35"/>
      <c r="FZ348" s="35"/>
      <c r="GA348" s="35"/>
      <c r="GB348" s="35"/>
      <c r="GC348" s="35"/>
      <c r="GD348" s="35"/>
      <c r="GE348" s="35"/>
      <c r="GF348" s="35"/>
      <c r="GG348" s="35"/>
      <c r="GH348" s="35"/>
      <c r="GI348" s="35"/>
      <c r="GJ348" s="35"/>
      <c r="GK348" s="35"/>
      <c r="GL348" s="35"/>
      <c r="GM348" s="35"/>
      <c r="GN348" s="35"/>
      <c r="GO348" s="35"/>
      <c r="GP348" s="35"/>
      <c r="GQ348" s="35"/>
      <c r="GR348" s="35"/>
      <c r="GS348" s="35"/>
      <c r="GT348" s="35"/>
      <c r="GU348" s="35"/>
      <c r="GV348" s="35"/>
      <c r="GW348" s="35"/>
      <c r="GX348" s="35"/>
      <c r="GY348" s="35"/>
      <c r="GZ348" s="35"/>
      <c r="HA348" s="35"/>
      <c r="HB348" s="35"/>
      <c r="HC348" s="35"/>
      <c r="HD348" s="35"/>
      <c r="HE348" s="35"/>
      <c r="HF348" s="35"/>
      <c r="HG348" s="35"/>
      <c r="HH348" s="35"/>
      <c r="HI348" s="35"/>
      <c r="HJ348" s="35"/>
      <c r="HK348" s="35"/>
      <c r="HL348" s="35"/>
      <c r="HM348" s="35"/>
      <c r="HN348" s="35"/>
      <c r="HO348" s="35"/>
      <c r="HP348" s="35"/>
      <c r="HQ348" s="35"/>
      <c r="HR348" s="35"/>
      <c r="HS348" s="35"/>
      <c r="HT348" s="35"/>
      <c r="HU348" s="35"/>
      <c r="HV348" s="35"/>
      <c r="HW348" s="35"/>
      <c r="HX348" s="35"/>
      <c r="HY348" s="35"/>
      <c r="HZ348" s="35"/>
      <c r="IA348" s="35"/>
      <c r="IB348" s="35"/>
      <c r="IC348" s="35"/>
      <c r="ID348" s="35"/>
      <c r="IE348" s="35"/>
      <c r="IF348" s="35"/>
      <c r="IG348" s="35"/>
      <c r="IH348" s="35"/>
      <c r="II348" s="35"/>
      <c r="IJ348" s="35"/>
      <c r="IK348" s="35"/>
      <c r="IL348" s="35"/>
      <c r="IM348" s="35"/>
      <c r="IN348" s="35"/>
      <c r="IO348" s="35"/>
      <c r="IP348" s="35"/>
      <c r="IQ348" s="35"/>
      <c r="IR348" s="35"/>
      <c r="IS348" s="35"/>
      <c r="IT348" s="35"/>
      <c r="IU348" s="35"/>
      <c r="IV348" s="35"/>
      <c r="IW348" s="35"/>
      <c r="IX348" s="35"/>
      <c r="IY348" s="35"/>
      <c r="IZ348" s="35"/>
      <c r="JA348" s="35"/>
      <c r="JB348" s="35"/>
      <c r="JC348" s="35"/>
      <c r="JD348" s="35"/>
      <c r="JE348" s="35"/>
      <c r="JF348" s="35"/>
      <c r="JG348" s="35"/>
      <c r="JH348" s="35"/>
      <c r="JI348" s="35"/>
      <c r="JJ348" s="35"/>
      <c r="JK348" s="35"/>
      <c r="JL348" s="35"/>
      <c r="JM348" s="35"/>
      <c r="JN348" s="35"/>
      <c r="JO348" s="35"/>
      <c r="JP348" s="35"/>
      <c r="JQ348" s="35"/>
      <c r="JR348" s="35"/>
      <c r="JS348" s="35"/>
      <c r="JT348" s="35"/>
      <c r="JU348" s="35"/>
      <c r="JV348" s="35"/>
      <c r="JW348" s="35"/>
      <c r="JX348" s="35"/>
      <c r="JY348" s="35"/>
      <c r="JZ348" s="35"/>
      <c r="KA348" s="35"/>
      <c r="KB348" s="35"/>
      <c r="KC348" s="35"/>
      <c r="KD348" s="35"/>
      <c r="KE348" s="35"/>
      <c r="KF348" s="35"/>
      <c r="KG348" s="35"/>
      <c r="KH348" s="35"/>
      <c r="KI348" s="35"/>
      <c r="KJ348" s="35"/>
      <c r="KK348" s="35"/>
      <c r="KL348" s="35"/>
      <c r="KM348" s="35"/>
      <c r="KN348" s="35"/>
      <c r="KO348" s="35"/>
      <c r="KP348" s="35"/>
      <c r="KQ348" s="35"/>
      <c r="KR348" s="35"/>
      <c r="KS348" s="35"/>
      <c r="KT348" s="35"/>
      <c r="KU348" s="35"/>
      <c r="KV348" s="35"/>
      <c r="KW348" s="35"/>
      <c r="KX348" s="35"/>
      <c r="KY348" s="35"/>
      <c r="KZ348" s="35"/>
      <c r="LA348" s="35"/>
      <c r="LB348" s="35"/>
      <c r="LC348" s="35"/>
      <c r="LD348" s="35"/>
      <c r="LE348" s="35"/>
      <c r="LF348" s="35"/>
      <c r="LG348" s="35"/>
      <c r="LH348" s="35"/>
      <c r="LI348" s="35"/>
      <c r="LJ348" s="35"/>
      <c r="LK348" s="35"/>
      <c r="LL348" s="35"/>
      <c r="LM348" s="35"/>
      <c r="LN348" s="35"/>
      <c r="LO348" s="35"/>
      <c r="LP348" s="35"/>
      <c r="LQ348" s="35"/>
      <c r="LR348" s="35"/>
      <c r="LS348" s="35"/>
      <c r="LT348" s="35"/>
      <c r="LU348" s="35"/>
      <c r="LV348" s="35"/>
      <c r="LW348" s="35"/>
      <c r="LX348" s="35"/>
      <c r="LY348" s="35"/>
      <c r="LZ348" s="35"/>
      <c r="MA348" s="35"/>
      <c r="MB348" s="35"/>
      <c r="MC348" s="35"/>
      <c r="MD348" s="35"/>
      <c r="ME348" s="35"/>
      <c r="MF348" s="35"/>
      <c r="MG348" s="35"/>
      <c r="MH348" s="35"/>
      <c r="MI348" s="35"/>
      <c r="MJ348" s="35"/>
      <c r="MK348" s="35"/>
      <c r="ML348" s="35"/>
      <c r="MM348" s="35"/>
      <c r="MN348" s="35"/>
      <c r="MO348" s="35"/>
      <c r="MP348" s="35"/>
      <c r="MQ348" s="35"/>
      <c r="MR348" s="35"/>
      <c r="MS348" s="35"/>
      <c r="MT348" s="35"/>
      <c r="MU348" s="35"/>
      <c r="MV348" s="35"/>
      <c r="MW348" s="35"/>
      <c r="MX348" s="35"/>
      <c r="MY348" s="35"/>
      <c r="MZ348" s="35"/>
      <c r="NA348" s="35"/>
      <c r="NB348" s="35"/>
      <c r="NC348" s="35"/>
      <c r="ND348" s="35"/>
      <c r="NE348" s="35"/>
      <c r="NF348" s="35"/>
      <c r="NG348" s="35"/>
      <c r="NH348" s="35"/>
      <c r="NI348" s="35"/>
      <c r="NJ348" s="35"/>
      <c r="NK348" s="35"/>
      <c r="NL348" s="35"/>
      <c r="NM348" s="35"/>
      <c r="NN348" s="35"/>
      <c r="NO348" s="35"/>
      <c r="NP348" s="35"/>
      <c r="NQ348" s="35"/>
      <c r="NR348" s="35"/>
      <c r="NS348" s="35"/>
      <c r="NT348" s="35"/>
      <c r="NU348" s="35"/>
      <c r="NV348" s="35"/>
      <c r="NW348" s="35"/>
      <c r="NX348" s="35"/>
      <c r="NY348" s="35"/>
      <c r="NZ348" s="35"/>
      <c r="OA348" s="35"/>
      <c r="OB348" s="35"/>
      <c r="OC348" s="35"/>
      <c r="OD348" s="35"/>
      <c r="OE348" s="35"/>
      <c r="OF348" s="35"/>
      <c r="OG348" s="35"/>
      <c r="OH348" s="35"/>
      <c r="OI348" s="35"/>
      <c r="OJ348" s="35"/>
      <c r="OK348" s="35"/>
      <c r="OL348" s="35"/>
      <c r="OM348" s="35"/>
      <c r="ON348" s="35"/>
      <c r="OO348" s="35"/>
      <c r="OP348" s="35"/>
      <c r="OQ348" s="35"/>
      <c r="OR348" s="35"/>
      <c r="OS348" s="35"/>
      <c r="OT348" s="35"/>
      <c r="OU348" s="35"/>
      <c r="OV348" s="35"/>
      <c r="OW348" s="35"/>
      <c r="OX348" s="35"/>
      <c r="OY348" s="35"/>
      <c r="OZ348" s="35"/>
      <c r="PA348" s="35"/>
      <c r="PB348" s="35"/>
      <c r="PC348" s="35"/>
      <c r="PD348" s="35"/>
      <c r="PE348" s="35"/>
      <c r="PF348" s="35"/>
      <c r="PG348" s="35"/>
      <c r="PH348" s="35"/>
      <c r="PI348" s="35"/>
      <c r="PJ348" s="35"/>
      <c r="PK348" s="35"/>
      <c r="PL348" s="35"/>
      <c r="PM348" s="35"/>
      <c r="PN348" s="35"/>
      <c r="PO348" s="35"/>
      <c r="PP348" s="35"/>
      <c r="PQ348" s="35"/>
      <c r="PR348" s="35"/>
      <c r="PS348" s="35"/>
      <c r="PT348" s="35"/>
      <c r="PU348" s="35"/>
      <c r="PV348" s="35"/>
      <c r="PW348" s="35"/>
      <c r="PX348" s="35"/>
      <c r="PY348" s="35"/>
      <c r="PZ348" s="35"/>
      <c r="QA348" s="35"/>
      <c r="QB348" s="35"/>
      <c r="QC348" s="35"/>
      <c r="QD348" s="35"/>
      <c r="QE348" s="35"/>
      <c r="QF348" s="35"/>
      <c r="QG348" s="35"/>
      <c r="QH348" s="35"/>
      <c r="QI348" s="35"/>
      <c r="QJ348" s="35"/>
      <c r="QK348" s="35"/>
      <c r="QL348" s="35"/>
      <c r="QM348" s="35"/>
      <c r="QN348" s="35"/>
      <c r="QO348" s="35"/>
      <c r="QP348" s="35"/>
      <c r="QQ348" s="35"/>
      <c r="QR348" s="35"/>
      <c r="QS348" s="35"/>
      <c r="QT348" s="35"/>
      <c r="QU348" s="35"/>
      <c r="QV348" s="35"/>
      <c r="QW348" s="35"/>
      <c r="QX348" s="35"/>
      <c r="QY348" s="35"/>
      <c r="QZ348" s="35"/>
      <c r="RA348" s="35"/>
      <c r="RB348" s="35"/>
      <c r="RC348" s="35"/>
      <c r="RD348" s="35"/>
      <c r="RE348" s="35"/>
      <c r="RF348" s="35"/>
      <c r="RG348" s="35"/>
      <c r="RH348" s="35"/>
      <c r="RI348" s="35"/>
      <c r="RJ348" s="35"/>
      <c r="RK348" s="35"/>
      <c r="RL348" s="35"/>
      <c r="RM348" s="35"/>
      <c r="RN348" s="35"/>
      <c r="RO348" s="35"/>
      <c r="RP348" s="35"/>
      <c r="RQ348" s="35"/>
      <c r="RR348" s="35"/>
      <c r="RS348" s="35"/>
      <c r="RT348" s="35"/>
      <c r="RU348" s="35"/>
      <c r="RV348" s="35"/>
      <c r="RW348" s="35"/>
      <c r="RX348" s="35"/>
      <c r="RY348" s="35"/>
      <c r="RZ348" s="35"/>
      <c r="SA348" s="35"/>
      <c r="SB348" s="35"/>
      <c r="SC348" s="35"/>
      <c r="SD348" s="35"/>
      <c r="SE348" s="35"/>
      <c r="SF348" s="35"/>
      <c r="SG348" s="35"/>
      <c r="SH348" s="35"/>
      <c r="SI348" s="35"/>
      <c r="SJ348" s="35"/>
      <c r="SK348" s="35"/>
      <c r="SL348" s="35"/>
      <c r="SM348" s="35"/>
      <c r="SN348" s="35"/>
      <c r="SO348" s="35"/>
      <c r="SP348" s="35"/>
      <c r="SQ348" s="35"/>
      <c r="SR348" s="35"/>
      <c r="SS348" s="35"/>
      <c r="ST348" s="35"/>
      <c r="SU348" s="35"/>
      <c r="SV348" s="35"/>
      <c r="SW348" s="35"/>
      <c r="SX348" s="35"/>
      <c r="SY348" s="35"/>
      <c r="SZ348" s="35"/>
      <c r="TA348" s="35"/>
      <c r="TB348" s="35"/>
      <c r="TC348" s="35"/>
      <c r="TD348" s="35"/>
      <c r="TE348" s="35"/>
      <c r="TF348" s="35"/>
      <c r="TG348" s="35"/>
      <c r="TH348" s="35"/>
      <c r="TI348" s="35"/>
      <c r="TJ348" s="35"/>
      <c r="TK348" s="35"/>
      <c r="TL348" s="35"/>
      <c r="TM348" s="35"/>
      <c r="TN348" s="35"/>
      <c r="TO348" s="35"/>
      <c r="TP348" s="35"/>
      <c r="TQ348" s="35"/>
      <c r="TR348" s="35"/>
      <c r="TS348" s="35"/>
      <c r="TT348" s="35"/>
      <c r="TU348" s="35"/>
      <c r="TV348" s="35"/>
      <c r="TW348" s="35"/>
      <c r="TX348" s="35"/>
      <c r="TY348" s="35"/>
      <c r="TZ348" s="35"/>
      <c r="UA348" s="35"/>
      <c r="UB348" s="35"/>
      <c r="UC348" s="35"/>
      <c r="UD348" s="35"/>
      <c r="UE348" s="35"/>
      <c r="UF348" s="35"/>
      <c r="UG348" s="35"/>
      <c r="UH348" s="35"/>
      <c r="UI348" s="35"/>
      <c r="UJ348" s="35"/>
      <c r="UK348" s="35"/>
      <c r="UL348" s="35"/>
      <c r="UM348" s="35"/>
      <c r="UN348" s="35"/>
      <c r="UO348" s="35"/>
      <c r="UP348" s="35"/>
      <c r="UQ348" s="35"/>
      <c r="UR348" s="35"/>
      <c r="US348" s="35"/>
      <c r="UT348" s="35"/>
      <c r="UU348" s="35"/>
      <c r="UV348" s="35"/>
      <c r="UW348" s="35"/>
      <c r="UX348" s="35"/>
      <c r="UY348" s="35"/>
      <c r="UZ348" s="35"/>
      <c r="VA348" s="35"/>
      <c r="VB348" s="35"/>
      <c r="VC348" s="35"/>
      <c r="VD348" s="35"/>
      <c r="VE348" s="35"/>
      <c r="VF348" s="35"/>
      <c r="VG348" s="35"/>
      <c r="VH348" s="35"/>
      <c r="VI348" s="35"/>
      <c r="VJ348" s="35"/>
      <c r="VK348" s="35"/>
      <c r="VL348" s="35"/>
      <c r="VM348" s="35"/>
      <c r="VN348" s="35"/>
      <c r="VO348" s="35"/>
      <c r="VP348" s="35"/>
      <c r="VQ348" s="35"/>
      <c r="VR348" s="35"/>
      <c r="VS348" s="35"/>
      <c r="VT348" s="35"/>
      <c r="VU348" s="35"/>
      <c r="VV348" s="35"/>
      <c r="VW348" s="35"/>
      <c r="VX348" s="35"/>
      <c r="VY348" s="35"/>
      <c r="VZ348" s="35"/>
      <c r="WA348" s="35"/>
      <c r="WB348" s="35"/>
      <c r="WC348" s="35"/>
      <c r="WD348" s="35"/>
      <c r="WE348" s="35"/>
      <c r="WF348" s="35"/>
      <c r="WG348" s="35"/>
      <c r="WH348" s="35"/>
      <c r="WI348" s="35"/>
      <c r="WJ348" s="35"/>
      <c r="WK348" s="35"/>
      <c r="WL348" s="35"/>
      <c r="WM348" s="35"/>
      <c r="WN348" s="35"/>
      <c r="WO348" s="35"/>
      <c r="WP348" s="35"/>
      <c r="WQ348" s="35"/>
      <c r="WR348" s="35"/>
      <c r="WS348" s="35"/>
      <c r="WT348" s="35"/>
      <c r="WU348" s="35"/>
      <c r="WV348" s="35"/>
      <c r="WW348" s="35"/>
      <c r="WX348" s="35"/>
      <c r="WY348" s="35"/>
      <c r="WZ348" s="35"/>
      <c r="XA348" s="35"/>
      <c r="XB348" s="35"/>
      <c r="XC348" s="35"/>
      <c r="XD348" s="35"/>
      <c r="XE348" s="35"/>
      <c r="XF348" s="35"/>
      <c r="XG348" s="35"/>
      <c r="XH348" s="35"/>
      <c r="XI348" s="35"/>
      <c r="XJ348" s="35"/>
      <c r="XK348" s="35"/>
      <c r="XL348" s="35"/>
      <c r="XM348" s="35"/>
      <c r="XN348" s="35"/>
      <c r="XO348" s="35"/>
      <c r="XP348" s="35"/>
      <c r="XQ348" s="35"/>
      <c r="XR348" s="35"/>
      <c r="XS348" s="35"/>
      <c r="XT348" s="35"/>
      <c r="XU348" s="35"/>
      <c r="XV348" s="35"/>
      <c r="XW348" s="35"/>
      <c r="XX348" s="35"/>
      <c r="XY348" s="35"/>
      <c r="XZ348" s="35"/>
      <c r="YA348" s="35"/>
      <c r="YB348" s="35"/>
      <c r="YC348" s="35"/>
      <c r="YD348" s="35"/>
      <c r="YE348" s="35"/>
      <c r="YF348" s="35"/>
      <c r="YG348" s="35"/>
      <c r="YH348" s="35"/>
      <c r="YI348" s="35"/>
      <c r="YJ348" s="35"/>
      <c r="YK348" s="35"/>
      <c r="YL348" s="35"/>
      <c r="YM348" s="35"/>
      <c r="YN348" s="35"/>
      <c r="YO348" s="35"/>
      <c r="YP348" s="35"/>
      <c r="YQ348" s="35"/>
      <c r="YR348" s="35"/>
      <c r="YS348" s="35"/>
      <c r="YT348" s="35"/>
      <c r="YU348" s="35"/>
      <c r="YV348" s="35"/>
      <c r="YW348" s="35"/>
      <c r="YX348" s="35"/>
      <c r="YY348" s="35"/>
      <c r="YZ348" s="35"/>
      <c r="ZA348" s="35"/>
      <c r="ZB348" s="35"/>
      <c r="ZC348" s="35"/>
      <c r="ZD348" s="35"/>
      <c r="ZE348" s="35"/>
      <c r="ZF348" s="35"/>
      <c r="ZG348" s="35"/>
      <c r="ZH348" s="35"/>
      <c r="ZI348" s="35"/>
      <c r="ZJ348" s="35"/>
      <c r="ZK348" s="35"/>
      <c r="ZL348" s="35"/>
      <c r="ZM348" s="35"/>
      <c r="ZN348" s="35"/>
      <c r="ZO348" s="35"/>
      <c r="ZP348" s="35"/>
      <c r="ZQ348" s="35"/>
      <c r="ZR348" s="35"/>
      <c r="ZS348" s="35"/>
      <c r="ZT348" s="35"/>
      <c r="ZU348" s="35"/>
      <c r="ZV348" s="35"/>
      <c r="ZW348" s="35"/>
      <c r="ZX348" s="35"/>
      <c r="ZY348" s="35"/>
      <c r="ZZ348" s="35"/>
      <c r="AAA348" s="35"/>
      <c r="AAB348" s="35"/>
      <c r="AAC348" s="35"/>
      <c r="AAD348" s="35"/>
      <c r="AAE348" s="35"/>
      <c r="AAF348" s="35"/>
      <c r="AAG348" s="35"/>
      <c r="AAH348" s="35"/>
      <c r="AAI348" s="35"/>
      <c r="AAJ348" s="35"/>
      <c r="AAK348" s="35"/>
      <c r="AAL348" s="35"/>
      <c r="AAM348" s="35"/>
      <c r="AAN348" s="35"/>
      <c r="AAO348" s="35"/>
      <c r="AAP348" s="35"/>
      <c r="AAQ348" s="35"/>
      <c r="AAR348" s="35"/>
      <c r="AAS348" s="35"/>
      <c r="AAT348" s="35"/>
      <c r="AAU348" s="35"/>
      <c r="AAV348" s="35"/>
      <c r="AAW348" s="35"/>
      <c r="AAX348" s="35"/>
      <c r="AAY348" s="35"/>
      <c r="AAZ348" s="35"/>
      <c r="ABA348" s="35"/>
      <c r="ABB348" s="35"/>
      <c r="ABC348" s="35"/>
      <c r="ABD348" s="35"/>
      <c r="ABE348" s="35"/>
      <c r="ABF348" s="35"/>
      <c r="ABG348" s="35"/>
      <c r="ABH348" s="35"/>
      <c r="ABI348" s="35"/>
      <c r="ABJ348" s="35"/>
      <c r="ABK348" s="35"/>
      <c r="ABL348" s="35"/>
      <c r="ABM348" s="35"/>
      <c r="ABN348" s="35"/>
      <c r="ABO348" s="35"/>
      <c r="ABP348" s="35"/>
      <c r="ABQ348" s="35"/>
      <c r="ABR348" s="35"/>
      <c r="ABS348" s="35"/>
      <c r="ABT348" s="35"/>
      <c r="ABU348" s="35"/>
      <c r="ABV348" s="35"/>
      <c r="ABW348" s="35"/>
      <c r="ABX348" s="35"/>
      <c r="ABY348" s="35"/>
      <c r="ABZ348" s="35"/>
      <c r="ACA348" s="35"/>
      <c r="ACB348" s="35"/>
      <c r="ACC348" s="35"/>
      <c r="ACD348" s="35"/>
      <c r="ACE348" s="35"/>
      <c r="ACF348" s="35"/>
      <c r="ACG348" s="35"/>
      <c r="ACH348" s="35"/>
      <c r="ACI348" s="35"/>
      <c r="ACJ348" s="35"/>
      <c r="ACK348" s="35"/>
      <c r="ACL348" s="35"/>
      <c r="ACM348" s="35"/>
      <c r="ACN348" s="35"/>
      <c r="ACO348" s="35"/>
      <c r="ACP348" s="35"/>
      <c r="ACQ348" s="35"/>
      <c r="ACR348" s="35"/>
      <c r="ACS348" s="35"/>
      <c r="ACT348" s="35"/>
      <c r="ACU348" s="35"/>
      <c r="ACV348" s="35"/>
      <c r="ACW348" s="35"/>
      <c r="ACX348" s="35"/>
      <c r="ACY348" s="35"/>
      <c r="ACZ348" s="35"/>
      <c r="ADA348" s="35"/>
      <c r="ADB348" s="35"/>
      <c r="ADC348" s="35"/>
      <c r="ADD348" s="35"/>
      <c r="ADE348" s="35"/>
      <c r="ADF348" s="35"/>
      <c r="ADG348" s="35"/>
      <c r="ADH348" s="35"/>
      <c r="ADI348" s="35"/>
      <c r="ADJ348" s="35"/>
      <c r="ADK348" s="35"/>
      <c r="ADL348" s="35"/>
      <c r="ADM348" s="35"/>
      <c r="ADN348" s="35"/>
      <c r="ADO348" s="35"/>
      <c r="ADP348" s="35"/>
      <c r="ADQ348" s="35"/>
      <c r="ADR348" s="35"/>
      <c r="ADS348" s="35"/>
      <c r="ADT348" s="35"/>
      <c r="ADU348" s="35"/>
      <c r="ADV348" s="35"/>
      <c r="ADW348" s="35"/>
      <c r="ADX348" s="35"/>
      <c r="ADY348" s="35"/>
      <c r="ADZ348" s="35"/>
      <c r="AEA348" s="35"/>
      <c r="AEB348" s="35"/>
      <c r="AEC348" s="35"/>
      <c r="AED348" s="35"/>
      <c r="AEE348" s="35"/>
      <c r="AEF348" s="35"/>
      <c r="AEG348" s="35"/>
      <c r="AEH348" s="35"/>
      <c r="AEI348" s="35"/>
      <c r="AEJ348" s="35"/>
      <c r="AEK348" s="35"/>
      <c r="AEL348" s="35"/>
      <c r="AEM348" s="35"/>
      <c r="AEN348" s="35"/>
      <c r="AEO348" s="35"/>
      <c r="AEP348" s="35"/>
      <c r="AEQ348" s="35"/>
      <c r="AER348" s="35"/>
      <c r="AES348" s="35"/>
      <c r="AET348" s="35"/>
      <c r="AEU348" s="35"/>
      <c r="AEV348" s="35"/>
      <c r="AEW348" s="35"/>
      <c r="AEX348" s="35"/>
      <c r="AEY348" s="35"/>
      <c r="AEZ348" s="35"/>
      <c r="AFA348" s="35"/>
      <c r="AFB348" s="35"/>
      <c r="AFC348" s="35"/>
      <c r="AFD348" s="35"/>
      <c r="AFE348" s="35"/>
      <c r="AFF348" s="35"/>
      <c r="AFG348" s="35"/>
      <c r="AFH348" s="35"/>
      <c r="AFI348" s="35"/>
      <c r="AFJ348" s="35"/>
      <c r="AFK348" s="35"/>
      <c r="AFL348" s="35"/>
      <c r="AFM348" s="35"/>
      <c r="AFN348" s="35"/>
      <c r="AFO348" s="35"/>
      <c r="AFP348" s="35"/>
      <c r="AFQ348" s="35"/>
      <c r="AFR348" s="35"/>
      <c r="AFS348" s="35"/>
      <c r="AFT348" s="35"/>
      <c r="AFU348" s="35"/>
      <c r="AFV348" s="35"/>
      <c r="AFW348" s="35"/>
      <c r="AFX348" s="35"/>
      <c r="AFY348" s="35"/>
      <c r="AFZ348" s="35"/>
      <c r="AGA348" s="35"/>
      <c r="AGB348" s="35"/>
      <c r="AGC348" s="35"/>
      <c r="AGD348" s="35"/>
      <c r="AGE348" s="35"/>
      <c r="AGF348" s="35"/>
      <c r="AGG348" s="35"/>
      <c r="AGH348" s="35"/>
      <c r="AGI348" s="35"/>
      <c r="AGJ348" s="35"/>
      <c r="AGK348" s="35"/>
      <c r="AGL348" s="35"/>
      <c r="AGM348" s="35"/>
      <c r="AGN348" s="35"/>
      <c r="AGO348" s="35"/>
      <c r="AGP348" s="35"/>
      <c r="AGQ348" s="35"/>
      <c r="AGR348" s="35"/>
      <c r="AGS348" s="35"/>
      <c r="AGT348" s="35"/>
      <c r="AGU348" s="35"/>
      <c r="AGV348" s="35"/>
      <c r="AGW348" s="35"/>
      <c r="AGX348" s="35"/>
      <c r="AGY348" s="35"/>
      <c r="AGZ348" s="35"/>
      <c r="AHA348" s="35"/>
      <c r="AHB348" s="35"/>
      <c r="AHC348" s="35"/>
      <c r="AHD348" s="35"/>
      <c r="AHE348" s="35"/>
      <c r="AHF348" s="35"/>
      <c r="AHG348" s="35"/>
      <c r="AHH348" s="35"/>
      <c r="AHI348" s="35"/>
      <c r="AHJ348" s="35"/>
      <c r="AHK348" s="35"/>
      <c r="AHL348" s="35"/>
      <c r="AHM348" s="35"/>
      <c r="AHN348" s="35"/>
      <c r="AHO348" s="35"/>
      <c r="AHP348" s="35"/>
      <c r="AHQ348" s="35"/>
      <c r="AHR348" s="35"/>
      <c r="AHS348" s="35"/>
      <c r="AHT348" s="35"/>
      <c r="AHU348" s="35"/>
      <c r="AHV348" s="35"/>
      <c r="AHW348" s="35"/>
      <c r="AHX348" s="35"/>
      <c r="AHY348" s="35"/>
      <c r="AHZ348" s="35"/>
      <c r="AIA348" s="35"/>
      <c r="AIB348" s="35"/>
      <c r="AIC348" s="35"/>
      <c r="AID348" s="35"/>
      <c r="AIE348" s="35"/>
      <c r="AIF348" s="35"/>
      <c r="AIG348" s="35"/>
      <c r="AIH348" s="35"/>
      <c r="AII348" s="35"/>
      <c r="AIJ348" s="35"/>
      <c r="AIK348" s="35"/>
      <c r="AIL348" s="35"/>
      <c r="AIM348" s="35"/>
      <c r="AIN348" s="35"/>
      <c r="AIO348" s="35"/>
      <c r="AIP348" s="35"/>
      <c r="AIQ348" s="35"/>
      <c r="AIR348" s="35"/>
      <c r="AIS348" s="35"/>
      <c r="AIT348" s="35"/>
      <c r="AIU348" s="35"/>
      <c r="AIV348" s="35"/>
      <c r="AIW348" s="35"/>
      <c r="AIX348" s="35"/>
      <c r="AIY348" s="35"/>
      <c r="AIZ348" s="35"/>
      <c r="AJA348" s="35"/>
      <c r="AJB348" s="35"/>
      <c r="AJC348" s="35"/>
      <c r="AJD348" s="35"/>
      <c r="AJE348" s="35"/>
      <c r="AJF348" s="35"/>
      <c r="AJG348" s="35"/>
      <c r="AJH348" s="35"/>
      <c r="AJI348" s="35"/>
      <c r="AJJ348" s="35"/>
      <c r="AJK348" s="35"/>
      <c r="AJL348" s="35"/>
      <c r="AJM348" s="35"/>
      <c r="AJN348" s="35"/>
      <c r="AJO348" s="35"/>
      <c r="AJP348" s="35"/>
      <c r="AJQ348" s="35"/>
      <c r="AJR348" s="35"/>
      <c r="AJS348" s="35"/>
      <c r="AJT348" s="35"/>
      <c r="AJU348" s="35"/>
      <c r="AJV348" s="35"/>
      <c r="AJW348" s="35"/>
      <c r="AJX348" s="35"/>
      <c r="AJY348" s="35"/>
      <c r="AJZ348" s="35"/>
      <c r="AKA348" s="35"/>
      <c r="AKB348" s="35"/>
      <c r="AKC348" s="35"/>
      <c r="AKD348" s="35"/>
      <c r="AKE348" s="35"/>
      <c r="AKF348" s="35"/>
      <c r="AKG348" s="35"/>
      <c r="AKH348" s="35"/>
      <c r="AKI348" s="35"/>
      <c r="AKJ348" s="35"/>
      <c r="AKK348" s="35"/>
      <c r="AKL348" s="35"/>
      <c r="AKM348" s="35"/>
      <c r="AKN348" s="35"/>
      <c r="AKO348" s="35"/>
      <c r="AKP348" s="35"/>
      <c r="AKQ348" s="35"/>
      <c r="AKR348" s="35"/>
      <c r="AKS348" s="35"/>
      <c r="AKT348" s="35"/>
      <c r="AKU348" s="35"/>
      <c r="AKV348" s="35"/>
      <c r="AKW348" s="35"/>
      <c r="AKX348" s="35"/>
      <c r="AKY348" s="35"/>
      <c r="AKZ348" s="35"/>
      <c r="ALA348" s="35"/>
      <c r="ALB348" s="35"/>
      <c r="ALC348" s="35"/>
      <c r="ALD348" s="35"/>
      <c r="ALE348" s="35"/>
      <c r="ALF348" s="35"/>
      <c r="ALG348" s="35"/>
      <c r="ALH348" s="35"/>
      <c r="ALI348" s="35"/>
      <c r="ALJ348" s="35"/>
      <c r="ALK348" s="35"/>
      <c r="ALL348" s="35"/>
      <c r="ALM348" s="35"/>
      <c r="ALN348" s="35"/>
      <c r="ALO348" s="35"/>
      <c r="ALP348" s="35"/>
      <c r="ALQ348" s="35"/>
      <c r="ALR348" s="35"/>
      <c r="ALS348" s="35"/>
      <c r="ALT348" s="35"/>
      <c r="ALU348" s="35"/>
      <c r="ALV348" s="35"/>
      <c r="ALW348" s="35"/>
      <c r="ALX348" s="35"/>
      <c r="ALY348" s="35"/>
      <c r="ALZ348" s="35"/>
      <c r="AMA348" s="35"/>
      <c r="AMB348" s="35"/>
      <c r="AMC348" s="35"/>
      <c r="AMD348" s="35"/>
      <c r="AME348" s="35"/>
      <c r="AMF348" s="35"/>
      <c r="AMG348" s="35"/>
      <c r="AMH348" s="35"/>
      <c r="AMI348" s="35"/>
      <c r="AMJ348" s="35"/>
      <c r="AMK348" s="35"/>
      <c r="AML348" s="35"/>
      <c r="AMM348" s="35"/>
      <c r="AMN348" s="35"/>
      <c r="AMO348" s="35"/>
      <c r="AMP348" s="35"/>
      <c r="AMQ348" s="35"/>
      <c r="AMR348" s="35"/>
      <c r="AMS348" s="35"/>
      <c r="AMT348" s="35"/>
      <c r="AMU348" s="35"/>
      <c r="AMV348" s="35"/>
      <c r="AMW348" s="35"/>
      <c r="AMX348" s="35"/>
      <c r="AMY348" s="35"/>
      <c r="AMZ348" s="35"/>
      <c r="ANA348" s="35"/>
      <c r="ANB348" s="35"/>
      <c r="ANC348" s="35"/>
      <c r="AND348" s="35"/>
      <c r="ANE348" s="35"/>
      <c r="ANF348" s="35"/>
      <c r="ANG348" s="35"/>
      <c r="ANH348" s="35"/>
      <c r="ANI348" s="35"/>
      <c r="ANJ348" s="35"/>
      <c r="ANK348" s="35"/>
      <c r="ANL348" s="35"/>
      <c r="ANM348" s="35"/>
      <c r="ANN348" s="35"/>
      <c r="ANO348" s="35"/>
      <c r="ANP348" s="35"/>
      <c r="ANQ348" s="35"/>
      <c r="ANR348" s="35"/>
      <c r="ANS348" s="35"/>
      <c r="ANT348" s="35"/>
      <c r="ANU348" s="35"/>
      <c r="ANV348" s="35"/>
      <c r="ANW348" s="35"/>
      <c r="ANX348" s="35"/>
      <c r="ANY348" s="35"/>
      <c r="ANZ348" s="35"/>
      <c r="AOA348" s="35"/>
      <c r="AOB348" s="35"/>
      <c r="AOC348" s="35"/>
      <c r="AOD348" s="35"/>
      <c r="AOE348" s="35"/>
      <c r="AOF348" s="35"/>
      <c r="AOG348" s="35"/>
      <c r="AOH348" s="35"/>
      <c r="AOI348" s="35"/>
      <c r="AOJ348" s="35"/>
      <c r="AOK348" s="35"/>
      <c r="AOL348" s="35"/>
      <c r="AOM348" s="35"/>
      <c r="AON348" s="35"/>
      <c r="AOO348" s="35"/>
      <c r="AOP348" s="35"/>
      <c r="AOQ348" s="35"/>
      <c r="AOR348" s="35"/>
      <c r="AOS348" s="35"/>
      <c r="AOT348" s="35"/>
      <c r="AOU348" s="35"/>
      <c r="AOV348" s="35"/>
      <c r="AOW348" s="35"/>
      <c r="AOX348" s="35"/>
      <c r="AOY348" s="35"/>
      <c r="AOZ348" s="35"/>
      <c r="APA348" s="35"/>
      <c r="APB348" s="35"/>
      <c r="APC348" s="35"/>
      <c r="APD348" s="35"/>
      <c r="APE348" s="35"/>
      <c r="APF348" s="35"/>
      <c r="APG348" s="35"/>
      <c r="APH348" s="35"/>
      <c r="API348" s="35"/>
      <c r="APJ348" s="35"/>
      <c r="APK348" s="35"/>
      <c r="APL348" s="35"/>
      <c r="APM348" s="35"/>
      <c r="APN348" s="35"/>
      <c r="APO348" s="35"/>
      <c r="APP348" s="35"/>
      <c r="APQ348" s="35"/>
      <c r="APR348" s="35"/>
      <c r="APS348" s="35"/>
      <c r="APT348" s="35"/>
      <c r="APU348" s="35"/>
      <c r="APV348" s="35"/>
      <c r="APW348" s="35"/>
      <c r="APX348" s="35"/>
      <c r="APY348" s="35"/>
      <c r="APZ348" s="35"/>
      <c r="AQA348" s="35"/>
      <c r="AQB348" s="35"/>
      <c r="AQC348" s="35"/>
      <c r="AQD348" s="35"/>
      <c r="AQE348" s="35"/>
      <c r="AQF348" s="35"/>
      <c r="AQG348" s="35"/>
      <c r="AQH348" s="35"/>
      <c r="AQI348" s="35"/>
      <c r="AQJ348" s="35"/>
      <c r="AQK348" s="35"/>
      <c r="AQL348" s="35"/>
      <c r="AQM348" s="35"/>
      <c r="AQN348" s="35"/>
      <c r="AQO348" s="35"/>
      <c r="AQP348" s="35"/>
      <c r="AQQ348" s="35"/>
      <c r="AQR348" s="35"/>
      <c r="AQS348" s="35"/>
      <c r="AQT348" s="35"/>
      <c r="AQU348" s="35"/>
      <c r="AQV348" s="35"/>
      <c r="AQW348" s="35"/>
      <c r="AQX348" s="35"/>
      <c r="AQY348" s="35"/>
      <c r="AQZ348" s="35"/>
      <c r="ARA348" s="35"/>
      <c r="ARB348" s="35"/>
      <c r="ARC348" s="35"/>
      <c r="ARD348" s="35"/>
      <c r="ARE348" s="35"/>
      <c r="ARF348" s="35"/>
      <c r="ARG348" s="35"/>
      <c r="ARH348" s="35"/>
      <c r="ARI348" s="35"/>
      <c r="ARJ348" s="35"/>
      <c r="ARK348" s="35"/>
      <c r="ARL348" s="35"/>
      <c r="ARM348" s="35"/>
      <c r="ARN348" s="35"/>
      <c r="ARO348" s="35"/>
      <c r="ARP348" s="35"/>
      <c r="ARQ348" s="35"/>
      <c r="ARR348" s="35"/>
      <c r="ARS348" s="35"/>
      <c r="ART348" s="35"/>
      <c r="ARU348" s="35"/>
      <c r="ARV348" s="35"/>
      <c r="ARW348" s="35"/>
      <c r="ARX348" s="35"/>
      <c r="ARY348" s="35"/>
      <c r="ARZ348" s="35"/>
      <c r="ASA348" s="35"/>
      <c r="ASB348" s="35"/>
      <c r="ASC348" s="35"/>
      <c r="ASD348" s="35"/>
      <c r="ASE348" s="35"/>
      <c r="ASF348" s="35"/>
      <c r="ASG348" s="35"/>
      <c r="ASH348" s="35"/>
      <c r="ASI348" s="35"/>
      <c r="ASJ348" s="35"/>
      <c r="ASK348" s="35"/>
      <c r="ASL348" s="35"/>
      <c r="ASM348" s="35"/>
      <c r="ASN348" s="35"/>
      <c r="ASO348" s="35"/>
      <c r="ASP348" s="35"/>
      <c r="ASQ348" s="35"/>
      <c r="ASR348" s="35"/>
      <c r="ASS348" s="35"/>
      <c r="AST348" s="35"/>
      <c r="ASU348" s="35"/>
      <c r="ASV348" s="35"/>
      <c r="ASW348" s="35"/>
      <c r="ASX348" s="35"/>
      <c r="ASY348" s="35"/>
      <c r="ASZ348" s="35"/>
      <c r="ATA348" s="35"/>
      <c r="ATB348" s="35"/>
      <c r="ATC348" s="35"/>
      <c r="ATD348" s="35"/>
      <c r="ATE348" s="35"/>
      <c r="ATF348" s="35"/>
      <c r="ATG348" s="35"/>
      <c r="ATH348" s="35"/>
      <c r="ATI348" s="35"/>
      <c r="ATJ348" s="35"/>
      <c r="ATK348" s="35"/>
      <c r="ATL348" s="35"/>
      <c r="ATM348" s="35"/>
      <c r="ATN348" s="35"/>
      <c r="ATO348" s="35"/>
      <c r="ATP348" s="35"/>
      <c r="ATQ348" s="35"/>
      <c r="ATR348" s="35"/>
      <c r="ATS348" s="35"/>
      <c r="ATT348" s="35"/>
      <c r="ATU348" s="35"/>
      <c r="ATV348" s="35"/>
      <c r="ATW348" s="35"/>
      <c r="ATX348" s="35"/>
      <c r="ATY348" s="35"/>
      <c r="ATZ348" s="35"/>
      <c r="AUA348" s="35"/>
      <c r="AUB348" s="35"/>
      <c r="AUC348" s="35"/>
      <c r="AUD348" s="35"/>
      <c r="AUE348" s="35"/>
      <c r="AUF348" s="35"/>
      <c r="AUG348" s="35"/>
      <c r="AUH348" s="35"/>
      <c r="AUI348" s="35"/>
      <c r="AUJ348" s="35"/>
      <c r="AUK348" s="35"/>
      <c r="AUL348" s="35"/>
      <c r="AUM348" s="35"/>
      <c r="AUN348" s="35"/>
      <c r="AUO348" s="35"/>
      <c r="AUP348" s="35"/>
      <c r="AUQ348" s="35"/>
      <c r="AUR348" s="35"/>
      <c r="AUS348" s="35"/>
      <c r="AUT348" s="35"/>
      <c r="AUU348" s="35"/>
      <c r="AUV348" s="35"/>
      <c r="AUW348" s="35"/>
      <c r="AUX348" s="35"/>
      <c r="AUY348" s="35"/>
      <c r="AUZ348" s="35"/>
      <c r="AVA348" s="35"/>
      <c r="AVB348" s="35"/>
      <c r="AVC348" s="35"/>
      <c r="AVD348" s="35"/>
      <c r="AVE348" s="35"/>
      <c r="AVF348" s="35"/>
      <c r="AVG348" s="35"/>
      <c r="AVH348" s="35"/>
      <c r="AVI348" s="35"/>
      <c r="AVJ348" s="35"/>
      <c r="AVK348" s="35"/>
      <c r="AVL348" s="35"/>
      <c r="AVM348" s="35"/>
      <c r="AVN348" s="35"/>
      <c r="AVO348" s="35"/>
      <c r="AVP348" s="35"/>
      <c r="AVQ348" s="35"/>
      <c r="AVR348" s="35"/>
      <c r="AVS348" s="35"/>
      <c r="AVT348" s="35"/>
      <c r="AVU348" s="35"/>
      <c r="AVV348" s="35"/>
      <c r="AVW348" s="35"/>
      <c r="AVX348" s="35"/>
      <c r="AVY348" s="35"/>
      <c r="AVZ348" s="35"/>
      <c r="AWA348" s="35"/>
      <c r="AWB348" s="35"/>
      <c r="AWC348" s="35"/>
      <c r="AWD348" s="35"/>
      <c r="AWE348" s="35"/>
      <c r="AWF348" s="35"/>
      <c r="AWG348" s="35"/>
      <c r="AWH348" s="35"/>
      <c r="AWI348" s="35"/>
      <c r="AWJ348" s="35"/>
      <c r="AWK348" s="35"/>
      <c r="AWL348" s="35"/>
      <c r="AWM348" s="35"/>
      <c r="AWN348" s="35"/>
      <c r="AWO348" s="35"/>
      <c r="AWP348" s="35"/>
      <c r="AWQ348" s="35"/>
      <c r="AWR348" s="35"/>
      <c r="AWS348" s="35"/>
      <c r="AWT348" s="35"/>
      <c r="AWU348" s="35"/>
      <c r="AWV348" s="35"/>
      <c r="AWW348" s="35"/>
      <c r="AWX348" s="35"/>
      <c r="AWY348" s="35"/>
      <c r="AWZ348" s="35"/>
      <c r="AXA348" s="35"/>
      <c r="AXB348" s="35"/>
      <c r="AXC348" s="35"/>
      <c r="AXD348" s="35"/>
      <c r="AXE348" s="35"/>
      <c r="AXF348" s="35"/>
      <c r="AXG348" s="35"/>
      <c r="AXH348" s="35"/>
      <c r="AXI348" s="35"/>
      <c r="AXJ348" s="35"/>
      <c r="AXK348" s="35"/>
      <c r="AXL348" s="35"/>
      <c r="AXM348" s="35"/>
      <c r="AXN348" s="35"/>
      <c r="AXO348" s="35"/>
      <c r="AXP348" s="35"/>
      <c r="AXQ348" s="35"/>
      <c r="AXR348" s="35"/>
      <c r="AXS348" s="35"/>
      <c r="AXT348" s="35"/>
      <c r="AXU348" s="35"/>
      <c r="AXV348" s="35"/>
      <c r="AXW348" s="35"/>
      <c r="AXX348" s="35"/>
      <c r="AXY348" s="35"/>
      <c r="AXZ348" s="35"/>
      <c r="AYA348" s="35"/>
      <c r="AYB348" s="35"/>
      <c r="AYC348" s="35"/>
      <c r="AYD348" s="35"/>
      <c r="AYE348" s="35"/>
      <c r="AYF348" s="35"/>
      <c r="AYG348" s="35"/>
      <c r="AYH348" s="35"/>
      <c r="AYI348" s="35"/>
      <c r="AYJ348" s="35"/>
      <c r="AYK348" s="35"/>
      <c r="AYL348" s="35"/>
      <c r="AYM348" s="35"/>
      <c r="AYN348" s="35"/>
      <c r="AYO348" s="35"/>
      <c r="AYP348" s="35"/>
      <c r="AYQ348" s="35"/>
      <c r="AYR348" s="35"/>
      <c r="AYS348" s="35"/>
      <c r="AYT348" s="35"/>
      <c r="AYU348" s="35"/>
      <c r="AYV348" s="35"/>
      <c r="AYW348" s="35"/>
      <c r="AYX348" s="35"/>
      <c r="AYY348" s="35"/>
      <c r="AYZ348" s="35"/>
      <c r="AZA348" s="35"/>
      <c r="AZB348" s="35"/>
      <c r="AZC348" s="35"/>
      <c r="AZD348" s="35"/>
      <c r="AZE348" s="35"/>
      <c r="AZF348" s="35"/>
      <c r="AZG348" s="35"/>
      <c r="AZH348" s="35"/>
      <c r="AZI348" s="35"/>
      <c r="AZJ348" s="35"/>
      <c r="AZK348" s="35"/>
      <c r="AZL348" s="35"/>
      <c r="AZM348" s="35"/>
      <c r="AZN348" s="35"/>
      <c r="AZO348" s="35"/>
      <c r="AZP348" s="35"/>
      <c r="AZQ348" s="35"/>
      <c r="AZR348" s="35"/>
      <c r="AZS348" s="35"/>
      <c r="AZT348" s="35"/>
      <c r="AZU348" s="35"/>
      <c r="AZV348" s="35"/>
      <c r="AZW348" s="35"/>
      <c r="AZX348" s="35"/>
      <c r="AZY348" s="35"/>
      <c r="AZZ348" s="35"/>
      <c r="BAA348" s="35"/>
      <c r="BAB348" s="35"/>
      <c r="BAC348" s="35"/>
      <c r="BAD348" s="35"/>
      <c r="BAE348" s="35"/>
      <c r="BAF348" s="35"/>
      <c r="BAG348" s="35"/>
      <c r="BAH348" s="35"/>
      <c r="BAI348" s="35"/>
      <c r="BAJ348" s="35"/>
      <c r="BAK348" s="35"/>
      <c r="BAL348" s="35"/>
      <c r="BAM348" s="35"/>
      <c r="BAN348" s="35"/>
      <c r="BAO348" s="35"/>
      <c r="BAP348" s="35"/>
      <c r="BAQ348" s="35"/>
      <c r="BAR348" s="35"/>
      <c r="BAS348" s="35"/>
      <c r="BAT348" s="35"/>
      <c r="BAU348" s="35"/>
      <c r="BAV348" s="35"/>
      <c r="BAW348" s="35"/>
      <c r="BAX348" s="35"/>
      <c r="BAY348" s="35"/>
      <c r="BAZ348" s="35"/>
      <c r="BBA348" s="35"/>
      <c r="BBB348" s="35"/>
      <c r="BBC348" s="35"/>
      <c r="BBD348" s="35"/>
      <c r="BBE348" s="35"/>
      <c r="BBF348" s="35"/>
      <c r="BBG348" s="35"/>
      <c r="BBH348" s="35"/>
      <c r="BBI348" s="35"/>
      <c r="BBJ348" s="35"/>
      <c r="BBK348" s="35"/>
      <c r="BBL348" s="35"/>
      <c r="BBM348" s="35"/>
      <c r="BBN348" s="35"/>
      <c r="BBO348" s="35"/>
      <c r="BBP348" s="35"/>
      <c r="BBQ348" s="35"/>
      <c r="BBR348" s="35"/>
      <c r="BBS348" s="35"/>
      <c r="BBT348" s="35"/>
      <c r="BBU348" s="35"/>
      <c r="BBV348" s="35"/>
      <c r="BBW348" s="35"/>
      <c r="BBX348" s="35"/>
      <c r="BBY348" s="35"/>
      <c r="BBZ348" s="35"/>
      <c r="BCA348" s="35"/>
      <c r="BCB348" s="35"/>
      <c r="BCC348" s="35"/>
      <c r="BCD348" s="35"/>
      <c r="BCE348" s="35"/>
      <c r="BCF348" s="35"/>
      <c r="BCG348" s="35"/>
      <c r="BCH348" s="35"/>
      <c r="BCI348" s="35"/>
      <c r="BCJ348" s="35"/>
      <c r="BCK348" s="35"/>
      <c r="BCL348" s="35"/>
      <c r="BCM348" s="35"/>
      <c r="BCN348" s="35"/>
      <c r="BCO348" s="35"/>
      <c r="BCP348" s="35"/>
      <c r="BCQ348" s="35"/>
      <c r="BCR348" s="35"/>
      <c r="BCS348" s="35"/>
      <c r="BCT348" s="35"/>
      <c r="BCU348" s="35"/>
      <c r="BCV348" s="35"/>
      <c r="BCW348" s="35"/>
      <c r="BCX348" s="35"/>
      <c r="BCY348" s="35"/>
      <c r="BCZ348" s="35"/>
      <c r="BDA348" s="35"/>
      <c r="BDB348" s="35"/>
      <c r="BDC348" s="35"/>
      <c r="BDD348" s="35"/>
      <c r="BDE348" s="35"/>
      <c r="BDF348" s="35"/>
      <c r="BDG348" s="35"/>
      <c r="BDH348" s="35"/>
      <c r="BDI348" s="35"/>
      <c r="BDJ348" s="35"/>
      <c r="BDK348" s="35"/>
      <c r="BDL348" s="35"/>
      <c r="BDM348" s="35"/>
      <c r="BDN348" s="35"/>
      <c r="BDO348" s="35"/>
      <c r="BDP348" s="35"/>
      <c r="BDQ348" s="35"/>
      <c r="BDR348" s="35"/>
      <c r="BDS348" s="35"/>
      <c r="BDT348" s="35"/>
      <c r="BDU348" s="35"/>
      <c r="BDV348" s="35"/>
      <c r="BDW348" s="35"/>
      <c r="BDX348" s="35"/>
      <c r="BDY348" s="35"/>
      <c r="BDZ348" s="35"/>
      <c r="BEA348" s="35"/>
      <c r="BEB348" s="35"/>
      <c r="BEC348" s="35"/>
      <c r="BED348" s="35"/>
      <c r="BEE348" s="35"/>
      <c r="BEF348" s="35"/>
      <c r="BEG348" s="35"/>
      <c r="BEH348" s="35"/>
      <c r="BEI348" s="35"/>
      <c r="BEJ348" s="35"/>
      <c r="BEK348" s="35"/>
      <c r="BEL348" s="35"/>
      <c r="BEM348" s="35"/>
      <c r="BEN348" s="35"/>
      <c r="BEO348" s="35"/>
      <c r="BEP348" s="35"/>
      <c r="BEQ348" s="35"/>
      <c r="BER348" s="35"/>
      <c r="BES348" s="35"/>
      <c r="BET348" s="35"/>
      <c r="BEU348" s="35"/>
      <c r="BEV348" s="35"/>
      <c r="BEW348" s="35"/>
      <c r="BEX348" s="35"/>
      <c r="BEY348" s="35"/>
      <c r="BEZ348" s="35"/>
      <c r="BFA348" s="35"/>
      <c r="BFB348" s="35"/>
      <c r="BFC348" s="35"/>
      <c r="BFD348" s="35"/>
      <c r="BFE348" s="35"/>
      <c r="BFF348" s="35"/>
      <c r="BFG348" s="35"/>
      <c r="BFH348" s="35"/>
      <c r="BFI348" s="35"/>
      <c r="BFJ348" s="35"/>
      <c r="BFK348" s="35"/>
      <c r="BFL348" s="35"/>
      <c r="BFM348" s="35"/>
      <c r="BFN348" s="35"/>
      <c r="BFO348" s="35"/>
      <c r="BFP348" s="35"/>
      <c r="BFQ348" s="35"/>
      <c r="BFR348" s="35"/>
      <c r="BFS348" s="35"/>
      <c r="BFT348" s="35"/>
      <c r="BFU348" s="35"/>
      <c r="BFV348" s="35"/>
      <c r="BFW348" s="35"/>
      <c r="BFX348" s="35"/>
      <c r="BFY348" s="35"/>
      <c r="BFZ348" s="35"/>
      <c r="BGA348" s="35"/>
      <c r="BGB348" s="35"/>
      <c r="BGC348" s="35"/>
      <c r="BGD348" s="35"/>
      <c r="BGE348" s="35"/>
      <c r="BGF348" s="35"/>
      <c r="BGG348" s="35"/>
      <c r="BGH348" s="35"/>
      <c r="BGI348" s="35"/>
      <c r="BGJ348" s="35"/>
      <c r="BGK348" s="35"/>
      <c r="BGL348" s="35"/>
      <c r="BGM348" s="35"/>
      <c r="BGN348" s="35"/>
      <c r="BGO348" s="35"/>
      <c r="BGP348" s="35"/>
      <c r="BGQ348" s="35"/>
      <c r="BGR348" s="35"/>
      <c r="BGS348" s="35"/>
      <c r="BGT348" s="35"/>
      <c r="BGU348" s="35"/>
      <c r="BGV348" s="35"/>
      <c r="BGW348" s="35"/>
      <c r="BGX348" s="35"/>
      <c r="BGY348" s="35"/>
      <c r="BGZ348" s="35"/>
      <c r="BHA348" s="35"/>
      <c r="BHB348" s="35"/>
      <c r="BHC348" s="35"/>
      <c r="BHD348" s="35"/>
      <c r="BHE348" s="35"/>
      <c r="BHF348" s="35"/>
      <c r="BHG348" s="35"/>
      <c r="BHH348" s="35"/>
      <c r="BHI348" s="35"/>
      <c r="BHJ348" s="35"/>
      <c r="BHK348" s="35"/>
      <c r="BHL348" s="35"/>
      <c r="BHM348" s="35"/>
      <c r="BHN348" s="35"/>
      <c r="BHO348" s="35"/>
      <c r="BHP348" s="35"/>
      <c r="BHQ348" s="35"/>
      <c r="BHR348" s="35"/>
      <c r="BHS348" s="35"/>
      <c r="BHT348" s="35"/>
      <c r="BHU348" s="35"/>
      <c r="BHV348" s="35"/>
      <c r="BHW348" s="35"/>
      <c r="BHX348" s="35"/>
      <c r="BHY348" s="35"/>
      <c r="BHZ348" s="35"/>
      <c r="BIA348" s="35"/>
      <c r="BIB348" s="35"/>
      <c r="BIC348" s="35"/>
      <c r="BID348" s="35"/>
      <c r="BIE348" s="35"/>
      <c r="BIF348" s="35"/>
      <c r="BIG348" s="35"/>
      <c r="BIH348" s="35"/>
      <c r="BII348" s="35"/>
      <c r="BIJ348" s="35"/>
      <c r="BIK348" s="35"/>
      <c r="BIL348" s="35"/>
      <c r="BIM348" s="35"/>
      <c r="BIN348" s="35"/>
      <c r="BIO348" s="35"/>
      <c r="BIP348" s="35"/>
      <c r="BIQ348" s="35"/>
      <c r="BIR348" s="35"/>
      <c r="BIS348" s="35"/>
      <c r="BIT348" s="35"/>
      <c r="BIU348" s="35"/>
      <c r="BIV348" s="35"/>
      <c r="BIW348" s="35"/>
      <c r="BIX348" s="35"/>
      <c r="BIY348" s="35"/>
      <c r="BIZ348" s="35"/>
      <c r="BJA348" s="35"/>
      <c r="BJB348" s="35"/>
      <c r="BJC348" s="35"/>
      <c r="BJD348" s="35"/>
      <c r="BJE348" s="35"/>
      <c r="BJF348" s="35"/>
      <c r="BJG348" s="35"/>
      <c r="BJH348" s="35"/>
      <c r="BJI348" s="35"/>
      <c r="BJJ348" s="35"/>
      <c r="BJK348" s="35"/>
      <c r="BJL348" s="35"/>
      <c r="BJM348" s="35"/>
      <c r="BJN348" s="35"/>
      <c r="BJO348" s="35"/>
      <c r="BJP348" s="35"/>
      <c r="BJQ348" s="35"/>
      <c r="BJR348" s="35"/>
      <c r="BJS348" s="35"/>
      <c r="BJT348" s="35"/>
      <c r="BJU348" s="35"/>
      <c r="BJV348" s="35"/>
      <c r="BJW348" s="35"/>
      <c r="BJX348" s="35"/>
      <c r="BJY348" s="35"/>
      <c r="BJZ348" s="35"/>
      <c r="BKA348" s="35"/>
      <c r="BKB348" s="35"/>
      <c r="BKC348" s="35"/>
      <c r="BKD348" s="35"/>
      <c r="BKE348" s="35"/>
      <c r="BKF348" s="35"/>
      <c r="BKG348" s="35"/>
      <c r="BKH348" s="35"/>
      <c r="BKI348" s="35"/>
      <c r="BKJ348" s="35"/>
      <c r="BKK348" s="35"/>
      <c r="BKL348" s="35"/>
      <c r="BKM348" s="35"/>
      <c r="BKN348" s="35"/>
      <c r="BKO348" s="35"/>
      <c r="BKP348" s="35"/>
      <c r="BKQ348" s="35"/>
      <c r="BKR348" s="35"/>
      <c r="BKS348" s="35"/>
      <c r="BKT348" s="35"/>
      <c r="BKU348" s="35"/>
      <c r="BKV348" s="35"/>
      <c r="BKW348" s="35"/>
      <c r="BKX348" s="35"/>
      <c r="BKY348" s="35"/>
      <c r="BKZ348" s="35"/>
      <c r="BLA348" s="35"/>
      <c r="BLB348" s="35"/>
      <c r="BLC348" s="35"/>
      <c r="BLD348" s="35"/>
      <c r="BLE348" s="35"/>
      <c r="BLF348" s="35"/>
      <c r="BLG348" s="35"/>
      <c r="BLH348" s="35"/>
      <c r="BLI348" s="35"/>
      <c r="BLJ348" s="35"/>
      <c r="BLK348" s="35"/>
      <c r="BLL348" s="35"/>
      <c r="BLM348" s="35"/>
      <c r="BLN348" s="35"/>
      <c r="BLO348" s="35"/>
      <c r="BLP348" s="35"/>
      <c r="BLQ348" s="35"/>
      <c r="BLR348" s="35"/>
      <c r="BLS348" s="35"/>
      <c r="BLT348" s="35"/>
      <c r="BLU348" s="35"/>
      <c r="BLV348" s="35"/>
      <c r="BLW348" s="35"/>
      <c r="BLX348" s="35"/>
      <c r="BLY348" s="35"/>
      <c r="BLZ348" s="35"/>
      <c r="BMA348" s="35"/>
      <c r="BMB348" s="35"/>
      <c r="BMC348" s="35"/>
      <c r="BMD348" s="35"/>
      <c r="BME348" s="35"/>
      <c r="BMF348" s="35"/>
      <c r="BMG348" s="35"/>
      <c r="BMH348" s="35"/>
      <c r="BMI348" s="35"/>
      <c r="BMJ348" s="35"/>
      <c r="BMK348" s="35"/>
      <c r="BML348" s="35"/>
      <c r="BMM348" s="35"/>
      <c r="BMN348" s="35"/>
      <c r="BMO348" s="35"/>
      <c r="BMP348" s="35"/>
      <c r="BMQ348" s="35"/>
      <c r="BMR348" s="35"/>
      <c r="BMS348" s="35"/>
      <c r="BMT348" s="35"/>
      <c r="BMU348" s="35"/>
      <c r="BMV348" s="35"/>
      <c r="BMW348" s="35"/>
      <c r="BMX348" s="35"/>
      <c r="BMY348" s="35"/>
      <c r="BMZ348" s="35"/>
      <c r="BNA348" s="35"/>
      <c r="BNB348" s="35"/>
      <c r="BNC348" s="35"/>
      <c r="BND348" s="35"/>
      <c r="BNE348" s="35"/>
      <c r="BNF348" s="35"/>
      <c r="BNG348" s="35"/>
      <c r="BNH348" s="35"/>
      <c r="BNI348" s="35"/>
      <c r="BNJ348" s="35"/>
      <c r="BNK348" s="35"/>
      <c r="BNL348" s="35"/>
      <c r="BNM348" s="35"/>
      <c r="BNN348" s="35"/>
      <c r="BNO348" s="35"/>
      <c r="BNP348" s="35"/>
      <c r="BNQ348" s="35"/>
      <c r="BNR348" s="35"/>
      <c r="BNS348" s="35"/>
      <c r="BNT348" s="35"/>
      <c r="BNU348" s="35"/>
      <c r="BNV348" s="35"/>
      <c r="BNW348" s="35"/>
      <c r="BNX348" s="35"/>
      <c r="BNY348" s="35"/>
      <c r="BNZ348" s="35"/>
      <c r="BOA348" s="35"/>
      <c r="BOB348" s="35"/>
      <c r="BOC348" s="35"/>
      <c r="BOD348" s="35"/>
      <c r="BOE348" s="35"/>
      <c r="BOF348" s="35"/>
      <c r="BOG348" s="35"/>
      <c r="BOH348" s="35"/>
      <c r="BOI348" s="35"/>
      <c r="BOJ348" s="35"/>
      <c r="BOK348" s="35"/>
      <c r="BOL348" s="35"/>
      <c r="BOM348" s="35"/>
      <c r="BON348" s="35"/>
      <c r="BOO348" s="35"/>
      <c r="BOP348" s="35"/>
      <c r="BOQ348" s="35"/>
      <c r="BOR348" s="35"/>
      <c r="BOS348" s="35"/>
      <c r="BOT348" s="35"/>
      <c r="BOU348" s="35"/>
      <c r="BOV348" s="35"/>
      <c r="BOW348" s="35"/>
      <c r="BOX348" s="35"/>
      <c r="BOY348" s="35"/>
      <c r="BOZ348" s="35"/>
      <c r="BPA348" s="35"/>
      <c r="BPB348" s="35"/>
      <c r="BPC348" s="35"/>
      <c r="BPD348" s="35"/>
      <c r="BPE348" s="35"/>
      <c r="BPF348" s="35"/>
      <c r="BPG348" s="35"/>
      <c r="BPH348" s="35"/>
      <c r="BPI348" s="35"/>
      <c r="BPJ348" s="35"/>
      <c r="BPK348" s="35"/>
      <c r="BPL348" s="35"/>
      <c r="BPM348" s="35"/>
      <c r="BPN348" s="35"/>
      <c r="BPO348" s="35"/>
      <c r="BPP348" s="35"/>
      <c r="BPQ348" s="35"/>
      <c r="BPR348" s="35"/>
      <c r="BPS348" s="35"/>
      <c r="BPT348" s="35"/>
      <c r="BPU348" s="35"/>
      <c r="BPV348" s="35"/>
      <c r="BPW348" s="35"/>
      <c r="BPX348" s="35"/>
      <c r="BPY348" s="35"/>
      <c r="BPZ348" s="35"/>
      <c r="BQA348" s="35"/>
      <c r="BQB348" s="35"/>
      <c r="BQC348" s="35"/>
      <c r="BQD348" s="35"/>
      <c r="BQE348" s="35"/>
      <c r="BQF348" s="35"/>
      <c r="BQG348" s="35"/>
      <c r="BQH348" s="35"/>
      <c r="BQI348" s="35"/>
      <c r="BQJ348" s="35"/>
      <c r="BQK348" s="35"/>
      <c r="BQL348" s="35"/>
      <c r="BQM348" s="35"/>
      <c r="BQN348" s="35"/>
      <c r="BQO348" s="35"/>
      <c r="BQP348" s="35"/>
      <c r="BQQ348" s="35"/>
      <c r="BQR348" s="35"/>
      <c r="BQS348" s="35"/>
      <c r="BQT348" s="35"/>
      <c r="BQU348" s="35"/>
      <c r="BQV348" s="35"/>
      <c r="BQW348" s="35"/>
      <c r="BQX348" s="35"/>
      <c r="BQY348" s="35"/>
      <c r="BQZ348" s="35"/>
      <c r="BRA348" s="35"/>
      <c r="BRB348" s="35"/>
      <c r="BRC348" s="35"/>
      <c r="BRD348" s="35"/>
      <c r="BRE348" s="35"/>
      <c r="BRF348" s="35"/>
      <c r="BRG348" s="35"/>
      <c r="BRH348" s="35"/>
      <c r="BRI348" s="35"/>
      <c r="BRJ348" s="35"/>
      <c r="BRK348" s="35"/>
      <c r="BRL348" s="35"/>
      <c r="BRM348" s="35"/>
      <c r="BRN348" s="35"/>
      <c r="BRO348" s="35"/>
      <c r="BRP348" s="35"/>
      <c r="BRQ348" s="35"/>
      <c r="BRR348" s="35"/>
      <c r="BRS348" s="35"/>
      <c r="BRT348" s="35"/>
      <c r="BRU348" s="35"/>
      <c r="BRV348" s="35"/>
      <c r="BRW348" s="35"/>
      <c r="BRX348" s="35"/>
      <c r="BRY348" s="35"/>
      <c r="BRZ348" s="35"/>
      <c r="BSA348" s="35"/>
      <c r="BSB348" s="35"/>
      <c r="BSC348" s="35"/>
      <c r="BSD348" s="35"/>
      <c r="BSE348" s="35"/>
      <c r="BSF348" s="35"/>
      <c r="BSG348" s="35"/>
      <c r="BSH348" s="35"/>
      <c r="BSI348" s="35"/>
      <c r="BSJ348" s="35"/>
      <c r="BSK348" s="35"/>
      <c r="BSL348" s="35"/>
      <c r="BSM348" s="35"/>
      <c r="BSN348" s="35"/>
      <c r="BSO348" s="35"/>
      <c r="BSP348" s="35"/>
      <c r="BSQ348" s="35"/>
      <c r="BSR348" s="35"/>
      <c r="BSS348" s="35"/>
      <c r="BST348" s="35"/>
      <c r="BSU348" s="35"/>
      <c r="BSV348" s="35"/>
      <c r="BSW348" s="35"/>
      <c r="BSX348" s="35"/>
      <c r="BSY348" s="35"/>
      <c r="BSZ348" s="35"/>
      <c r="BTA348" s="35"/>
      <c r="BTB348" s="35"/>
      <c r="BTC348" s="35"/>
      <c r="BTD348" s="35"/>
      <c r="BTE348" s="35"/>
      <c r="BTF348" s="35"/>
      <c r="BTG348" s="35"/>
      <c r="BTH348" s="35"/>
      <c r="BTI348" s="35"/>
      <c r="BTJ348" s="35"/>
      <c r="BTK348" s="35"/>
      <c r="BTL348" s="35"/>
      <c r="BTM348" s="35"/>
      <c r="BTN348" s="35"/>
      <c r="BTO348" s="35"/>
      <c r="BTP348" s="35"/>
      <c r="BTQ348" s="35"/>
      <c r="BTR348" s="35"/>
      <c r="BTS348" s="35"/>
      <c r="BTT348" s="35"/>
      <c r="BTU348" s="35"/>
      <c r="BTV348" s="35"/>
      <c r="BTW348" s="35"/>
      <c r="BTX348" s="35"/>
      <c r="BTY348" s="35"/>
      <c r="BTZ348" s="35"/>
      <c r="BUA348" s="35"/>
      <c r="BUB348" s="35"/>
      <c r="BUC348" s="35"/>
      <c r="BUD348" s="35"/>
      <c r="BUE348" s="35"/>
      <c r="BUF348" s="35"/>
      <c r="BUG348" s="35"/>
      <c r="BUH348" s="35"/>
      <c r="BUI348" s="35"/>
      <c r="BUJ348" s="35"/>
      <c r="BUK348" s="35"/>
      <c r="BUL348" s="35"/>
      <c r="BUM348" s="35"/>
      <c r="BUN348" s="35"/>
      <c r="BUO348" s="35"/>
      <c r="BUP348" s="35"/>
      <c r="BUQ348" s="35"/>
      <c r="BUR348" s="35"/>
      <c r="BUS348" s="35"/>
      <c r="BUT348" s="35"/>
      <c r="BUU348" s="35"/>
      <c r="BUV348" s="35"/>
      <c r="BUW348" s="35"/>
      <c r="BUX348" s="35"/>
      <c r="BUY348" s="35"/>
      <c r="BUZ348" s="35"/>
      <c r="BVA348" s="35"/>
      <c r="BVB348" s="35"/>
      <c r="BVC348" s="35"/>
      <c r="BVD348" s="35"/>
      <c r="BVE348" s="35"/>
      <c r="BVF348" s="35"/>
      <c r="BVG348" s="35"/>
      <c r="BVH348" s="35"/>
      <c r="BVI348" s="35"/>
      <c r="BVJ348" s="35"/>
      <c r="BVK348" s="35"/>
      <c r="BVL348" s="35"/>
      <c r="BVM348" s="35"/>
      <c r="BVN348" s="35"/>
      <c r="BVO348" s="35"/>
      <c r="BVP348" s="35"/>
      <c r="BVQ348" s="35"/>
      <c r="BVR348" s="35"/>
      <c r="BVS348" s="35"/>
      <c r="BVT348" s="35"/>
      <c r="BVU348" s="35"/>
      <c r="BVV348" s="35"/>
      <c r="BVW348" s="35"/>
      <c r="BVX348" s="35"/>
      <c r="BVY348" s="35"/>
      <c r="BVZ348" s="35"/>
      <c r="BWA348" s="35"/>
      <c r="BWB348" s="35"/>
      <c r="BWC348" s="35"/>
      <c r="BWD348" s="35"/>
      <c r="BWE348" s="35"/>
      <c r="BWF348" s="35"/>
      <c r="BWG348" s="35"/>
      <c r="BWH348" s="35"/>
      <c r="BWI348" s="35"/>
      <c r="BWJ348" s="35"/>
      <c r="BWK348" s="35"/>
      <c r="BWL348" s="35"/>
      <c r="BWM348" s="35"/>
      <c r="BWN348" s="35"/>
      <c r="BWO348" s="35"/>
      <c r="BWP348" s="35"/>
      <c r="BWQ348" s="35"/>
      <c r="BWR348" s="35"/>
      <c r="BWS348" s="35"/>
      <c r="BWT348" s="35"/>
      <c r="BWU348" s="35"/>
      <c r="BWV348" s="35"/>
      <c r="BWW348" s="35"/>
      <c r="BWX348" s="35"/>
      <c r="BWY348" s="35"/>
      <c r="BWZ348" s="35"/>
      <c r="BXA348" s="35"/>
      <c r="BXB348" s="35"/>
      <c r="BXC348" s="35"/>
      <c r="BXD348" s="35"/>
      <c r="BXE348" s="35"/>
      <c r="BXF348" s="35"/>
      <c r="BXG348" s="35"/>
      <c r="BXH348" s="35"/>
      <c r="BXI348" s="35"/>
      <c r="BXJ348" s="35"/>
      <c r="BXK348" s="35"/>
      <c r="BXL348" s="35"/>
      <c r="BXM348" s="35"/>
      <c r="BXN348" s="35"/>
      <c r="BXO348" s="35"/>
      <c r="BXP348" s="35"/>
      <c r="BXQ348" s="35"/>
      <c r="BXR348" s="35"/>
      <c r="BXS348" s="35"/>
      <c r="BXT348" s="35"/>
      <c r="BXU348" s="35"/>
      <c r="BXV348" s="35"/>
      <c r="BXW348" s="35"/>
      <c r="BXX348" s="35"/>
      <c r="BXY348" s="35"/>
      <c r="BXZ348" s="35"/>
      <c r="BYA348" s="35"/>
      <c r="BYB348" s="35"/>
      <c r="BYC348" s="35"/>
      <c r="BYD348" s="35"/>
      <c r="BYE348" s="35"/>
      <c r="BYF348" s="35"/>
      <c r="BYG348" s="35"/>
      <c r="BYH348" s="35"/>
      <c r="BYI348" s="35"/>
      <c r="BYJ348" s="35"/>
      <c r="BYK348" s="35"/>
      <c r="BYL348" s="35"/>
      <c r="BYM348" s="35"/>
      <c r="BYN348" s="35"/>
      <c r="BYO348" s="35"/>
      <c r="BYP348" s="35"/>
      <c r="BYQ348" s="35"/>
      <c r="BYR348" s="35"/>
      <c r="BYS348" s="35"/>
      <c r="BYT348" s="35"/>
      <c r="BYU348" s="35"/>
      <c r="BYV348" s="35"/>
      <c r="BYW348" s="35"/>
      <c r="BYX348" s="35"/>
      <c r="BYY348" s="35"/>
      <c r="BYZ348" s="35"/>
      <c r="BZA348" s="35"/>
      <c r="BZB348" s="35"/>
      <c r="BZC348" s="35"/>
      <c r="BZD348" s="35"/>
      <c r="BZE348" s="35"/>
      <c r="BZF348" s="35"/>
      <c r="BZG348" s="35"/>
      <c r="BZH348" s="35"/>
      <c r="BZI348" s="35"/>
      <c r="BZJ348" s="35"/>
      <c r="BZK348" s="35"/>
      <c r="BZL348" s="35"/>
      <c r="BZM348" s="35"/>
      <c r="BZN348" s="35"/>
      <c r="BZO348" s="35"/>
      <c r="BZP348" s="35"/>
      <c r="BZQ348" s="35"/>
      <c r="BZR348" s="35"/>
      <c r="BZS348" s="35"/>
      <c r="BZT348" s="35"/>
      <c r="BZU348" s="35"/>
      <c r="BZV348" s="35"/>
      <c r="BZW348" s="35"/>
      <c r="BZX348" s="35"/>
      <c r="BZY348" s="35"/>
      <c r="BZZ348" s="35"/>
      <c r="CAA348" s="35"/>
      <c r="CAB348" s="35"/>
      <c r="CAC348" s="35"/>
      <c r="CAD348" s="35"/>
      <c r="CAE348" s="35"/>
      <c r="CAF348" s="35"/>
      <c r="CAG348" s="35"/>
      <c r="CAH348" s="35"/>
      <c r="CAI348" s="35"/>
      <c r="CAJ348" s="35"/>
      <c r="CAK348" s="35"/>
      <c r="CAL348" s="35"/>
      <c r="CAM348" s="35"/>
      <c r="CAN348" s="35"/>
      <c r="CAO348" s="35"/>
      <c r="CAP348" s="35"/>
      <c r="CAQ348" s="35"/>
      <c r="CAR348" s="35"/>
      <c r="CAS348" s="35"/>
      <c r="CAT348" s="35"/>
      <c r="CAU348" s="35"/>
      <c r="CAV348" s="35"/>
      <c r="CAW348" s="35"/>
      <c r="CAX348" s="35"/>
      <c r="CAY348" s="35"/>
      <c r="CAZ348" s="35"/>
      <c r="CBA348" s="35"/>
      <c r="CBB348" s="35"/>
      <c r="CBC348" s="35"/>
      <c r="CBD348" s="35"/>
      <c r="CBE348" s="35"/>
      <c r="CBF348" s="35"/>
      <c r="CBG348" s="35"/>
      <c r="CBH348" s="35"/>
      <c r="CBI348" s="35"/>
      <c r="CBJ348" s="35"/>
      <c r="CBK348" s="35"/>
      <c r="CBL348" s="35"/>
      <c r="CBM348" s="35"/>
      <c r="CBN348" s="35"/>
      <c r="CBO348" s="35"/>
      <c r="CBP348" s="35"/>
      <c r="CBQ348" s="35"/>
      <c r="CBR348" s="35"/>
      <c r="CBS348" s="35"/>
      <c r="CBT348" s="35"/>
      <c r="CBU348" s="35"/>
      <c r="CBV348" s="35"/>
      <c r="CBW348" s="35"/>
      <c r="CBX348" s="35"/>
      <c r="CBY348" s="35"/>
      <c r="CBZ348" s="35"/>
      <c r="CCA348" s="35"/>
      <c r="CCB348" s="35"/>
      <c r="CCC348" s="35"/>
      <c r="CCD348" s="35"/>
      <c r="CCE348" s="35"/>
      <c r="CCF348" s="35"/>
      <c r="CCG348" s="35"/>
      <c r="CCH348" s="35"/>
      <c r="CCI348" s="35"/>
      <c r="CCJ348" s="35"/>
      <c r="CCK348" s="35"/>
      <c r="CCL348" s="35"/>
      <c r="CCM348" s="35"/>
      <c r="CCN348" s="35"/>
      <c r="CCO348" s="35"/>
      <c r="CCP348" s="35"/>
      <c r="CCQ348" s="35"/>
      <c r="CCR348" s="35"/>
      <c r="CCS348" s="35"/>
      <c r="CCT348" s="35"/>
      <c r="CCU348" s="35"/>
      <c r="CCV348" s="35"/>
      <c r="CCW348" s="35"/>
      <c r="CCX348" s="35"/>
      <c r="CCY348" s="35"/>
      <c r="CCZ348" s="35"/>
      <c r="CDA348" s="35"/>
      <c r="CDB348" s="35"/>
      <c r="CDC348" s="35"/>
      <c r="CDD348" s="35"/>
      <c r="CDE348" s="35"/>
      <c r="CDF348" s="35"/>
      <c r="CDG348" s="35"/>
      <c r="CDH348" s="35"/>
      <c r="CDI348" s="35"/>
      <c r="CDJ348" s="35"/>
      <c r="CDK348" s="35"/>
      <c r="CDL348" s="35"/>
      <c r="CDM348" s="35"/>
      <c r="CDN348" s="35"/>
      <c r="CDO348" s="35"/>
      <c r="CDP348" s="35"/>
      <c r="CDQ348" s="35"/>
      <c r="CDR348" s="35"/>
      <c r="CDS348" s="35"/>
      <c r="CDT348" s="35"/>
      <c r="CDU348" s="35"/>
      <c r="CDV348" s="35"/>
      <c r="CDW348" s="35"/>
      <c r="CDX348" s="35"/>
      <c r="CDY348" s="35"/>
      <c r="CDZ348" s="35"/>
      <c r="CEA348" s="35"/>
      <c r="CEB348" s="35"/>
      <c r="CEC348" s="35"/>
      <c r="CED348" s="35"/>
      <c r="CEE348" s="35"/>
      <c r="CEF348" s="35"/>
      <c r="CEG348" s="35"/>
      <c r="CEH348" s="35"/>
      <c r="CEI348" s="35"/>
      <c r="CEJ348" s="35"/>
      <c r="CEK348" s="35"/>
      <c r="CEL348" s="35"/>
      <c r="CEM348" s="35"/>
      <c r="CEN348" s="35"/>
      <c r="CEO348" s="35"/>
      <c r="CEP348" s="35"/>
      <c r="CEQ348" s="35"/>
      <c r="CER348" s="35"/>
      <c r="CES348" s="35"/>
      <c r="CET348" s="35"/>
      <c r="CEU348" s="35"/>
      <c r="CEV348" s="35"/>
      <c r="CEW348" s="35"/>
      <c r="CEX348" s="35"/>
      <c r="CEY348" s="35"/>
      <c r="CEZ348" s="35"/>
      <c r="CFA348" s="35"/>
      <c r="CFB348" s="35"/>
      <c r="CFC348" s="35"/>
      <c r="CFD348" s="35"/>
      <c r="CFE348" s="35"/>
      <c r="CFF348" s="35"/>
      <c r="CFG348" s="35"/>
      <c r="CFH348" s="35"/>
      <c r="CFI348" s="35"/>
      <c r="CFJ348" s="35"/>
      <c r="CFK348" s="35"/>
      <c r="CFL348" s="35"/>
      <c r="CFM348" s="35"/>
      <c r="CFN348" s="35"/>
      <c r="CFO348" s="35"/>
      <c r="CFP348" s="35"/>
      <c r="CFQ348" s="35"/>
      <c r="CFR348" s="35"/>
      <c r="CFS348" s="35"/>
      <c r="CFT348" s="35"/>
      <c r="CFU348" s="35"/>
      <c r="CFV348" s="35"/>
      <c r="CFW348" s="35"/>
      <c r="CFX348" s="35"/>
      <c r="CFY348" s="35"/>
      <c r="CFZ348" s="35"/>
      <c r="CGA348" s="35"/>
      <c r="CGB348" s="35"/>
      <c r="CGC348" s="35"/>
      <c r="CGD348" s="35"/>
      <c r="CGE348" s="35"/>
      <c r="CGF348" s="35"/>
      <c r="CGG348" s="35"/>
      <c r="CGH348" s="35"/>
      <c r="CGI348" s="35"/>
      <c r="CGJ348" s="35"/>
      <c r="CGK348" s="35"/>
      <c r="CGL348" s="35"/>
      <c r="CGM348" s="35"/>
      <c r="CGN348" s="35"/>
      <c r="CGO348" s="35"/>
      <c r="CGP348" s="35"/>
      <c r="CGQ348" s="35"/>
      <c r="CGR348" s="35"/>
      <c r="CGS348" s="35"/>
      <c r="CGT348" s="35"/>
      <c r="CGU348" s="35"/>
      <c r="CGV348" s="35"/>
      <c r="CGW348" s="35"/>
      <c r="CGX348" s="35"/>
      <c r="CGY348" s="35"/>
      <c r="CGZ348" s="35"/>
      <c r="CHA348" s="35"/>
      <c r="CHB348" s="35"/>
      <c r="CHC348" s="35"/>
      <c r="CHD348" s="35"/>
      <c r="CHE348" s="35"/>
      <c r="CHF348" s="35"/>
      <c r="CHG348" s="35"/>
      <c r="CHH348" s="35"/>
      <c r="CHI348" s="35"/>
      <c r="CHJ348" s="35"/>
      <c r="CHK348" s="35"/>
      <c r="CHL348" s="35"/>
      <c r="CHM348" s="35"/>
      <c r="CHN348" s="35"/>
      <c r="CHO348" s="35"/>
      <c r="CHP348" s="35"/>
      <c r="CHQ348" s="35"/>
      <c r="CHR348" s="35"/>
      <c r="CHS348" s="35"/>
      <c r="CHT348" s="35"/>
      <c r="CHU348" s="35"/>
      <c r="CHV348" s="35"/>
      <c r="CHW348" s="35"/>
      <c r="CHX348" s="35"/>
      <c r="CHY348" s="35"/>
      <c r="CHZ348" s="35"/>
      <c r="CIA348" s="35"/>
      <c r="CIB348" s="35"/>
      <c r="CIC348" s="35"/>
      <c r="CID348" s="35"/>
      <c r="CIE348" s="35"/>
      <c r="CIF348" s="35"/>
      <c r="CIG348" s="35"/>
      <c r="CIH348" s="35"/>
      <c r="CII348" s="35"/>
      <c r="CIJ348" s="35"/>
      <c r="CIK348" s="35"/>
      <c r="CIL348" s="35"/>
      <c r="CIM348" s="35"/>
      <c r="CIN348" s="35"/>
      <c r="CIO348" s="35"/>
      <c r="CIP348" s="35"/>
      <c r="CIQ348" s="35"/>
      <c r="CIR348" s="35"/>
      <c r="CIS348" s="35"/>
      <c r="CIT348" s="35"/>
      <c r="CIU348" s="35"/>
      <c r="CIV348" s="35"/>
      <c r="CIW348" s="35"/>
      <c r="CIX348" s="35"/>
      <c r="CIY348" s="35"/>
      <c r="CIZ348" s="35"/>
      <c r="CJA348" s="35"/>
      <c r="CJB348" s="35"/>
      <c r="CJC348" s="35"/>
      <c r="CJD348" s="35"/>
      <c r="CJE348" s="35"/>
      <c r="CJF348" s="35"/>
      <c r="CJG348" s="35"/>
      <c r="CJH348" s="35"/>
      <c r="CJI348" s="35"/>
      <c r="CJJ348" s="35"/>
      <c r="CJK348" s="35"/>
      <c r="CJL348" s="35"/>
      <c r="CJM348" s="35"/>
      <c r="CJN348" s="35"/>
      <c r="CJO348" s="35"/>
      <c r="CJP348" s="35"/>
      <c r="CJQ348" s="35"/>
      <c r="CJR348" s="35"/>
      <c r="CJS348" s="35"/>
      <c r="CJT348" s="35"/>
      <c r="CJU348" s="35"/>
      <c r="CJV348" s="35"/>
      <c r="CJW348" s="35"/>
      <c r="CJX348" s="35"/>
      <c r="CJY348" s="35"/>
      <c r="CJZ348" s="35"/>
      <c r="CKA348" s="35"/>
      <c r="CKB348" s="35"/>
      <c r="CKC348" s="35"/>
      <c r="CKD348" s="35"/>
      <c r="CKE348" s="35"/>
      <c r="CKF348" s="35"/>
      <c r="CKG348" s="35"/>
      <c r="CKH348" s="35"/>
      <c r="CKI348" s="35"/>
      <c r="CKJ348" s="35"/>
      <c r="CKK348" s="35"/>
      <c r="CKL348" s="35"/>
      <c r="CKM348" s="35"/>
      <c r="CKN348" s="35"/>
      <c r="CKO348" s="35"/>
      <c r="CKP348" s="35"/>
      <c r="CKQ348" s="35"/>
      <c r="CKR348" s="35"/>
      <c r="CKS348" s="35"/>
      <c r="CKT348" s="35"/>
      <c r="CKU348" s="35"/>
      <c r="CKV348" s="35"/>
      <c r="CKW348" s="35"/>
      <c r="CKX348" s="35"/>
      <c r="CKY348" s="35"/>
      <c r="CKZ348" s="35"/>
      <c r="CLA348" s="35"/>
      <c r="CLB348" s="35"/>
      <c r="CLC348" s="35"/>
      <c r="CLD348" s="35"/>
      <c r="CLE348" s="35"/>
      <c r="CLF348" s="35"/>
      <c r="CLG348" s="35"/>
      <c r="CLH348" s="35"/>
      <c r="CLI348" s="35"/>
      <c r="CLJ348" s="35"/>
      <c r="CLK348" s="35"/>
      <c r="CLL348" s="35"/>
      <c r="CLM348" s="35"/>
      <c r="CLN348" s="35"/>
      <c r="CLO348" s="35"/>
      <c r="CLP348" s="35"/>
      <c r="CLQ348" s="35"/>
      <c r="CLR348" s="35"/>
      <c r="CLS348" s="35"/>
      <c r="CLT348" s="35"/>
      <c r="CLU348" s="35"/>
      <c r="CLV348" s="35"/>
      <c r="CLW348" s="35"/>
      <c r="CLX348" s="35"/>
      <c r="CLY348" s="35"/>
      <c r="CLZ348" s="35"/>
      <c r="CMA348" s="35"/>
      <c r="CMB348" s="35"/>
      <c r="CMC348" s="35"/>
      <c r="CMD348" s="35"/>
      <c r="CME348" s="35"/>
      <c r="CMF348" s="35"/>
      <c r="CMG348" s="35"/>
      <c r="CMH348" s="35"/>
      <c r="CMI348" s="35"/>
      <c r="CMJ348" s="35"/>
      <c r="CMK348" s="35"/>
      <c r="CML348" s="35"/>
      <c r="CMM348" s="35"/>
      <c r="CMN348" s="35"/>
      <c r="CMO348" s="35"/>
      <c r="CMP348" s="35"/>
      <c r="CMQ348" s="35"/>
      <c r="CMR348" s="35"/>
      <c r="CMS348" s="35"/>
      <c r="CMT348" s="35"/>
      <c r="CMU348" s="35"/>
      <c r="CMV348" s="35"/>
      <c r="CMW348" s="35"/>
      <c r="CMX348" s="35"/>
      <c r="CMY348" s="35"/>
      <c r="CMZ348" s="35"/>
      <c r="CNA348" s="35"/>
      <c r="CNB348" s="35"/>
      <c r="CNC348" s="35"/>
      <c r="CND348" s="35"/>
      <c r="CNE348" s="35"/>
      <c r="CNF348" s="35"/>
      <c r="CNG348" s="35"/>
      <c r="CNH348" s="35"/>
      <c r="CNI348" s="35"/>
      <c r="CNJ348" s="35"/>
      <c r="CNK348" s="35"/>
      <c r="CNL348" s="35"/>
      <c r="CNM348" s="35"/>
      <c r="CNN348" s="35"/>
      <c r="CNO348" s="35"/>
      <c r="CNP348" s="35"/>
      <c r="CNQ348" s="35"/>
      <c r="CNR348" s="35"/>
      <c r="CNS348" s="35"/>
      <c r="CNT348" s="35"/>
      <c r="CNU348" s="35"/>
      <c r="CNV348" s="35"/>
      <c r="CNW348" s="35"/>
      <c r="CNX348" s="35"/>
      <c r="CNY348" s="35"/>
      <c r="CNZ348" s="35"/>
      <c r="COA348" s="35"/>
      <c r="COB348" s="35"/>
      <c r="COC348" s="35"/>
      <c r="COD348" s="35"/>
      <c r="COE348" s="35"/>
      <c r="COF348" s="35"/>
      <c r="COG348" s="35"/>
      <c r="COH348" s="35"/>
      <c r="COI348" s="35"/>
      <c r="COJ348" s="35"/>
      <c r="COK348" s="35"/>
      <c r="COL348" s="35"/>
      <c r="COM348" s="35"/>
      <c r="CON348" s="35"/>
      <c r="COO348" s="35"/>
      <c r="COP348" s="35"/>
      <c r="COQ348" s="35"/>
      <c r="COR348" s="35"/>
      <c r="COS348" s="35"/>
      <c r="COT348" s="35"/>
      <c r="COU348" s="35"/>
      <c r="COV348" s="35"/>
      <c r="COW348" s="35"/>
      <c r="COX348" s="35"/>
      <c r="COY348" s="35"/>
      <c r="COZ348" s="35"/>
      <c r="CPA348" s="35"/>
      <c r="CPB348" s="35"/>
      <c r="CPC348" s="35"/>
      <c r="CPD348" s="35"/>
      <c r="CPE348" s="35"/>
      <c r="CPF348" s="35"/>
      <c r="CPG348" s="35"/>
      <c r="CPH348" s="35"/>
      <c r="CPI348" s="35"/>
      <c r="CPJ348" s="35"/>
      <c r="CPK348" s="35"/>
      <c r="CPL348" s="35"/>
      <c r="CPM348" s="35"/>
      <c r="CPN348" s="35"/>
      <c r="CPO348" s="35"/>
      <c r="CPP348" s="35"/>
      <c r="CPQ348" s="35"/>
      <c r="CPR348" s="35"/>
      <c r="CPS348" s="35"/>
      <c r="CPT348" s="35"/>
      <c r="CPU348" s="35"/>
      <c r="CPV348" s="35"/>
      <c r="CPW348" s="35"/>
      <c r="CPX348" s="35"/>
      <c r="CPY348" s="35"/>
      <c r="CPZ348" s="35"/>
      <c r="CQA348" s="35"/>
      <c r="CQB348" s="35"/>
      <c r="CQC348" s="35"/>
      <c r="CQD348" s="35"/>
      <c r="CQE348" s="35"/>
      <c r="CQF348" s="35"/>
      <c r="CQG348" s="35"/>
      <c r="CQH348" s="35"/>
      <c r="CQI348" s="35"/>
      <c r="CQJ348" s="35"/>
      <c r="CQK348" s="35"/>
      <c r="CQL348" s="35"/>
      <c r="CQM348" s="35"/>
      <c r="CQN348" s="35"/>
      <c r="CQO348" s="35"/>
      <c r="CQP348" s="35"/>
      <c r="CQQ348" s="35"/>
      <c r="CQR348" s="35"/>
      <c r="CQS348" s="35"/>
      <c r="CQT348" s="35"/>
      <c r="CQU348" s="35"/>
      <c r="CQV348" s="35"/>
      <c r="CQW348" s="35"/>
      <c r="CQX348" s="35"/>
      <c r="CQY348" s="35"/>
      <c r="CQZ348" s="35"/>
      <c r="CRA348" s="35"/>
      <c r="CRB348" s="35"/>
      <c r="CRC348" s="35"/>
      <c r="CRD348" s="35"/>
      <c r="CRE348" s="35"/>
      <c r="CRF348" s="35"/>
      <c r="CRG348" s="35"/>
      <c r="CRH348" s="35"/>
      <c r="CRI348" s="35"/>
      <c r="CRJ348" s="35"/>
      <c r="CRK348" s="35"/>
      <c r="CRL348" s="35"/>
      <c r="CRM348" s="35"/>
      <c r="CRN348" s="35"/>
      <c r="CRO348" s="35"/>
      <c r="CRP348" s="35"/>
      <c r="CRQ348" s="35"/>
      <c r="CRR348" s="35"/>
      <c r="CRS348" s="35"/>
      <c r="CRT348" s="35"/>
      <c r="CRU348" s="35"/>
      <c r="CRV348" s="35"/>
      <c r="CRW348" s="35"/>
      <c r="CRX348" s="35"/>
      <c r="CRY348" s="35"/>
      <c r="CRZ348" s="35"/>
      <c r="CSA348" s="35"/>
      <c r="CSB348" s="35"/>
      <c r="CSC348" s="35"/>
      <c r="CSD348" s="35"/>
      <c r="CSE348" s="35"/>
      <c r="CSF348" s="35"/>
      <c r="CSG348" s="35"/>
      <c r="CSH348" s="35"/>
      <c r="CSI348" s="35"/>
      <c r="CSJ348" s="35"/>
      <c r="CSK348" s="35"/>
      <c r="CSL348" s="35"/>
      <c r="CSM348" s="35"/>
      <c r="CSN348" s="35"/>
      <c r="CSO348" s="35"/>
      <c r="CSP348" s="35"/>
      <c r="CSQ348" s="35"/>
      <c r="CSR348" s="35"/>
      <c r="CSS348" s="35"/>
      <c r="CST348" s="35"/>
      <c r="CSU348" s="35"/>
      <c r="CSV348" s="35"/>
      <c r="CSW348" s="35"/>
      <c r="CSX348" s="35"/>
      <c r="CSY348" s="35"/>
      <c r="CSZ348" s="35"/>
      <c r="CTA348" s="35"/>
      <c r="CTB348" s="35"/>
      <c r="CTC348" s="35"/>
      <c r="CTD348" s="35"/>
      <c r="CTE348" s="35"/>
      <c r="CTF348" s="35"/>
      <c r="CTG348" s="35"/>
      <c r="CTH348" s="35"/>
      <c r="CTI348" s="35"/>
      <c r="CTJ348" s="35"/>
      <c r="CTK348" s="35"/>
      <c r="CTL348" s="35"/>
      <c r="CTM348" s="35"/>
      <c r="CTN348" s="35"/>
      <c r="CTO348" s="35"/>
      <c r="CTP348" s="35"/>
      <c r="CTQ348" s="35"/>
      <c r="CTR348" s="35"/>
      <c r="CTS348" s="35"/>
      <c r="CTT348" s="35"/>
      <c r="CTU348" s="35"/>
      <c r="CTV348" s="35"/>
      <c r="CTW348" s="35"/>
      <c r="CTX348" s="35"/>
      <c r="CTY348" s="35"/>
      <c r="CTZ348" s="35"/>
      <c r="CUA348" s="35"/>
      <c r="CUB348" s="35"/>
      <c r="CUC348" s="35"/>
      <c r="CUD348" s="35"/>
      <c r="CUE348" s="35"/>
      <c r="CUF348" s="35"/>
      <c r="CUG348" s="35"/>
      <c r="CUH348" s="35"/>
      <c r="CUI348" s="35"/>
      <c r="CUJ348" s="35"/>
      <c r="CUK348" s="35"/>
      <c r="CUL348" s="35"/>
      <c r="CUM348" s="35"/>
      <c r="CUN348" s="35"/>
      <c r="CUO348" s="35"/>
      <c r="CUP348" s="35"/>
      <c r="CUQ348" s="35"/>
      <c r="CUR348" s="35"/>
      <c r="CUS348" s="35"/>
      <c r="CUT348" s="35"/>
      <c r="CUU348" s="35"/>
      <c r="CUV348" s="35"/>
      <c r="CUW348" s="35"/>
      <c r="CUX348" s="35"/>
      <c r="CUY348" s="35"/>
      <c r="CUZ348" s="35"/>
      <c r="CVA348" s="35"/>
      <c r="CVB348" s="35"/>
      <c r="CVC348" s="35"/>
      <c r="CVD348" s="35"/>
      <c r="CVE348" s="35"/>
      <c r="CVF348" s="35"/>
      <c r="CVG348" s="35"/>
      <c r="CVH348" s="35"/>
      <c r="CVI348" s="35"/>
      <c r="CVJ348" s="35"/>
      <c r="CVK348" s="35"/>
      <c r="CVL348" s="35"/>
      <c r="CVM348" s="35"/>
      <c r="CVN348" s="35"/>
      <c r="CVO348" s="35"/>
      <c r="CVP348" s="35"/>
      <c r="CVQ348" s="35"/>
      <c r="CVR348" s="35"/>
      <c r="CVS348" s="35"/>
      <c r="CVT348" s="35"/>
      <c r="CVU348" s="35"/>
      <c r="CVV348" s="35"/>
      <c r="CVW348" s="35"/>
      <c r="CVX348" s="35"/>
      <c r="CVY348" s="35"/>
      <c r="CVZ348" s="35"/>
      <c r="CWA348" s="35"/>
      <c r="CWB348" s="35"/>
      <c r="CWC348" s="35"/>
      <c r="CWD348" s="35"/>
      <c r="CWE348" s="35"/>
      <c r="CWF348" s="35"/>
      <c r="CWG348" s="35"/>
      <c r="CWH348" s="35"/>
      <c r="CWI348" s="35"/>
      <c r="CWJ348" s="35"/>
      <c r="CWK348" s="35"/>
      <c r="CWL348" s="35"/>
      <c r="CWM348" s="35"/>
      <c r="CWN348" s="35"/>
      <c r="CWO348" s="35"/>
      <c r="CWP348" s="35"/>
      <c r="CWQ348" s="35"/>
      <c r="CWR348" s="35"/>
      <c r="CWS348" s="35"/>
      <c r="CWT348" s="35"/>
      <c r="CWU348" s="35"/>
      <c r="CWV348" s="35"/>
      <c r="CWW348" s="35"/>
      <c r="CWX348" s="35"/>
      <c r="CWY348" s="35"/>
      <c r="CWZ348" s="35"/>
      <c r="CXA348" s="35"/>
      <c r="CXB348" s="35"/>
      <c r="CXC348" s="35"/>
      <c r="CXD348" s="35"/>
      <c r="CXE348" s="35"/>
      <c r="CXF348" s="35"/>
      <c r="CXG348" s="35"/>
      <c r="CXH348" s="35"/>
      <c r="CXI348" s="35"/>
      <c r="CXJ348" s="35"/>
      <c r="CXK348" s="35"/>
      <c r="CXL348" s="35"/>
      <c r="CXM348" s="35"/>
      <c r="CXN348" s="35"/>
      <c r="CXO348" s="35"/>
      <c r="CXP348" s="35"/>
      <c r="CXQ348" s="35"/>
      <c r="CXR348" s="35"/>
      <c r="CXS348" s="35"/>
      <c r="CXT348" s="35"/>
      <c r="CXU348" s="35"/>
      <c r="CXV348" s="35"/>
      <c r="CXW348" s="35"/>
      <c r="CXX348" s="35"/>
      <c r="CXY348" s="35"/>
      <c r="CXZ348" s="35"/>
      <c r="CYA348" s="35"/>
      <c r="CYB348" s="35"/>
      <c r="CYC348" s="35"/>
      <c r="CYD348" s="35"/>
      <c r="CYE348" s="35"/>
      <c r="CYF348" s="35"/>
      <c r="CYG348" s="35"/>
      <c r="CYH348" s="35"/>
      <c r="CYI348" s="35"/>
      <c r="CYJ348" s="35"/>
      <c r="CYK348" s="35"/>
      <c r="CYL348" s="35"/>
      <c r="CYM348" s="35"/>
      <c r="CYN348" s="35"/>
      <c r="CYO348" s="35"/>
      <c r="CYP348" s="35"/>
      <c r="CYQ348" s="35"/>
      <c r="CYR348" s="35"/>
      <c r="CYS348" s="35"/>
      <c r="CYT348" s="35"/>
      <c r="CYU348" s="35"/>
      <c r="CYV348" s="35"/>
      <c r="CYW348" s="35"/>
      <c r="CYX348" s="35"/>
      <c r="CYY348" s="35"/>
      <c r="CYZ348" s="35"/>
      <c r="CZA348" s="35"/>
      <c r="CZB348" s="35"/>
      <c r="CZC348" s="35"/>
      <c r="CZD348" s="35"/>
      <c r="CZE348" s="35"/>
      <c r="CZF348" s="35"/>
      <c r="CZG348" s="35"/>
      <c r="CZH348" s="35"/>
      <c r="CZI348" s="35"/>
      <c r="CZJ348" s="35"/>
      <c r="CZK348" s="35"/>
      <c r="CZL348" s="35"/>
      <c r="CZM348" s="35"/>
      <c r="CZN348" s="35"/>
      <c r="CZO348" s="35"/>
      <c r="CZP348" s="35"/>
      <c r="CZQ348" s="35"/>
      <c r="CZR348" s="35"/>
      <c r="CZS348" s="35"/>
      <c r="CZT348" s="35"/>
      <c r="CZU348" s="35"/>
      <c r="CZV348" s="35"/>
      <c r="CZW348" s="35"/>
      <c r="CZX348" s="35"/>
      <c r="CZY348" s="35"/>
      <c r="CZZ348" s="35"/>
      <c r="DAA348" s="35"/>
      <c r="DAB348" s="35"/>
      <c r="DAC348" s="35"/>
      <c r="DAD348" s="35"/>
      <c r="DAE348" s="35"/>
      <c r="DAF348" s="35"/>
      <c r="DAG348" s="35"/>
      <c r="DAH348" s="35"/>
      <c r="DAI348" s="35"/>
      <c r="DAJ348" s="35"/>
      <c r="DAK348" s="35"/>
      <c r="DAL348" s="35"/>
      <c r="DAM348" s="35"/>
      <c r="DAN348" s="35"/>
      <c r="DAO348" s="35"/>
      <c r="DAP348" s="35"/>
      <c r="DAQ348" s="35"/>
      <c r="DAR348" s="35"/>
      <c r="DAS348" s="35"/>
      <c r="DAT348" s="35"/>
      <c r="DAU348" s="35"/>
      <c r="DAV348" s="35"/>
      <c r="DAW348" s="35"/>
      <c r="DAX348" s="35"/>
      <c r="DAY348" s="35"/>
      <c r="DAZ348" s="35"/>
      <c r="DBA348" s="35"/>
      <c r="DBB348" s="35"/>
      <c r="DBC348" s="35"/>
      <c r="DBD348" s="35"/>
      <c r="DBE348" s="35"/>
      <c r="DBF348" s="35"/>
      <c r="DBG348" s="35"/>
      <c r="DBH348" s="35"/>
      <c r="DBI348" s="35"/>
      <c r="DBJ348" s="35"/>
      <c r="DBK348" s="35"/>
      <c r="DBL348" s="35"/>
      <c r="DBM348" s="35"/>
      <c r="DBN348" s="35"/>
      <c r="DBO348" s="35"/>
      <c r="DBP348" s="35"/>
      <c r="DBQ348" s="35"/>
      <c r="DBR348" s="35"/>
      <c r="DBS348" s="35"/>
      <c r="DBT348" s="35"/>
      <c r="DBU348" s="35"/>
      <c r="DBV348" s="35"/>
      <c r="DBW348" s="35"/>
      <c r="DBX348" s="35"/>
      <c r="DBY348" s="35"/>
      <c r="DBZ348" s="35"/>
      <c r="DCA348" s="35"/>
      <c r="DCB348" s="35"/>
      <c r="DCC348" s="35"/>
      <c r="DCD348" s="35"/>
      <c r="DCE348" s="35"/>
      <c r="DCF348" s="35"/>
      <c r="DCG348" s="35"/>
      <c r="DCH348" s="35"/>
      <c r="DCI348" s="35"/>
      <c r="DCJ348" s="35"/>
      <c r="DCK348" s="35"/>
      <c r="DCL348" s="35"/>
      <c r="DCM348" s="35"/>
      <c r="DCN348" s="35"/>
      <c r="DCO348" s="35"/>
      <c r="DCP348" s="35"/>
      <c r="DCQ348" s="35"/>
      <c r="DCR348" s="35"/>
      <c r="DCS348" s="35"/>
      <c r="DCT348" s="35"/>
      <c r="DCU348" s="35"/>
      <c r="DCV348" s="35"/>
      <c r="DCW348" s="35"/>
      <c r="DCX348" s="35"/>
      <c r="DCY348" s="35"/>
      <c r="DCZ348" s="35"/>
      <c r="DDA348" s="35"/>
      <c r="DDB348" s="35"/>
      <c r="DDC348" s="35"/>
      <c r="DDD348" s="35"/>
      <c r="DDE348" s="35"/>
      <c r="DDF348" s="35"/>
      <c r="DDG348" s="35"/>
      <c r="DDH348" s="35"/>
      <c r="DDI348" s="35"/>
      <c r="DDJ348" s="35"/>
      <c r="DDK348" s="35"/>
      <c r="DDL348" s="35"/>
      <c r="DDM348" s="35"/>
      <c r="DDN348" s="35"/>
      <c r="DDO348" s="35"/>
      <c r="DDP348" s="35"/>
      <c r="DDQ348" s="35"/>
      <c r="DDR348" s="35"/>
      <c r="DDS348" s="35"/>
      <c r="DDT348" s="35"/>
      <c r="DDU348" s="35"/>
      <c r="DDV348" s="35"/>
      <c r="DDW348" s="35"/>
      <c r="DDX348" s="35"/>
      <c r="DDY348" s="35"/>
      <c r="DDZ348" s="35"/>
      <c r="DEA348" s="35"/>
      <c r="DEB348" s="35"/>
      <c r="DEC348" s="35"/>
      <c r="DED348" s="35"/>
      <c r="DEE348" s="35"/>
      <c r="DEF348" s="35"/>
      <c r="DEG348" s="35"/>
      <c r="DEH348" s="35"/>
      <c r="DEI348" s="35"/>
      <c r="DEJ348" s="35"/>
      <c r="DEK348" s="35"/>
      <c r="DEL348" s="35"/>
      <c r="DEM348" s="35"/>
      <c r="DEN348" s="35"/>
      <c r="DEO348" s="35"/>
      <c r="DEP348" s="35"/>
      <c r="DEQ348" s="35"/>
      <c r="DER348" s="35"/>
      <c r="DES348" s="35"/>
      <c r="DET348" s="35"/>
      <c r="DEU348" s="35"/>
      <c r="DEV348" s="35"/>
      <c r="DEW348" s="35"/>
      <c r="DEX348" s="35"/>
      <c r="DEY348" s="35"/>
      <c r="DEZ348" s="35"/>
      <c r="DFA348" s="35"/>
      <c r="DFB348" s="35"/>
      <c r="DFC348" s="35"/>
      <c r="DFD348" s="35"/>
      <c r="DFE348" s="35"/>
      <c r="DFF348" s="35"/>
      <c r="DFG348" s="35"/>
      <c r="DFH348" s="35"/>
      <c r="DFI348" s="35"/>
      <c r="DFJ348" s="35"/>
      <c r="DFK348" s="35"/>
      <c r="DFL348" s="35"/>
      <c r="DFM348" s="35"/>
      <c r="DFN348" s="35"/>
      <c r="DFO348" s="35"/>
      <c r="DFP348" s="35"/>
      <c r="DFQ348" s="35"/>
      <c r="DFR348" s="35"/>
      <c r="DFS348" s="35"/>
      <c r="DFT348" s="35"/>
      <c r="DFU348" s="35"/>
      <c r="DFV348" s="35"/>
      <c r="DFW348" s="35"/>
      <c r="DFX348" s="35"/>
      <c r="DFY348" s="35"/>
      <c r="DFZ348" s="35"/>
      <c r="DGA348" s="35"/>
      <c r="DGB348" s="35"/>
      <c r="DGC348" s="35"/>
      <c r="DGD348" s="35"/>
      <c r="DGE348" s="35"/>
      <c r="DGF348" s="35"/>
      <c r="DGG348" s="35"/>
      <c r="DGH348" s="35"/>
      <c r="DGI348" s="35"/>
      <c r="DGJ348" s="35"/>
      <c r="DGK348" s="35"/>
      <c r="DGL348" s="35"/>
      <c r="DGM348" s="35"/>
      <c r="DGN348" s="35"/>
      <c r="DGO348" s="35"/>
      <c r="DGP348" s="35"/>
      <c r="DGQ348" s="35"/>
      <c r="DGR348" s="35"/>
      <c r="DGS348" s="35"/>
      <c r="DGT348" s="35"/>
      <c r="DGU348" s="35"/>
      <c r="DGV348" s="35"/>
      <c r="DGW348" s="35"/>
      <c r="DGX348" s="35"/>
      <c r="DGY348" s="35"/>
      <c r="DGZ348" s="35"/>
      <c r="DHA348" s="35"/>
      <c r="DHB348" s="35"/>
      <c r="DHC348" s="35"/>
      <c r="DHD348" s="35"/>
      <c r="DHE348" s="35"/>
      <c r="DHF348" s="35"/>
      <c r="DHG348" s="35"/>
      <c r="DHH348" s="35"/>
      <c r="DHI348" s="35"/>
      <c r="DHJ348" s="35"/>
      <c r="DHK348" s="35"/>
      <c r="DHL348" s="35"/>
      <c r="DHM348" s="35"/>
      <c r="DHN348" s="35"/>
      <c r="DHO348" s="35"/>
      <c r="DHP348" s="35"/>
      <c r="DHQ348" s="35"/>
      <c r="DHR348" s="35"/>
      <c r="DHS348" s="35"/>
      <c r="DHT348" s="35"/>
      <c r="DHU348" s="35"/>
      <c r="DHV348" s="35"/>
      <c r="DHW348" s="35"/>
      <c r="DHX348" s="35"/>
      <c r="DHY348" s="35"/>
      <c r="DHZ348" s="35"/>
      <c r="DIA348" s="35"/>
      <c r="DIB348" s="35"/>
      <c r="DIC348" s="35"/>
      <c r="DID348" s="35"/>
      <c r="DIE348" s="35"/>
      <c r="DIF348" s="35"/>
      <c r="DIG348" s="35"/>
      <c r="DIH348" s="35"/>
      <c r="DII348" s="35"/>
      <c r="DIJ348" s="35"/>
      <c r="DIK348" s="35"/>
      <c r="DIL348" s="35"/>
      <c r="DIM348" s="35"/>
      <c r="DIN348" s="35"/>
      <c r="DIO348" s="35"/>
      <c r="DIP348" s="35"/>
      <c r="DIQ348" s="35"/>
      <c r="DIR348" s="35"/>
      <c r="DIS348" s="35"/>
      <c r="DIT348" s="35"/>
      <c r="DIU348" s="35"/>
      <c r="DIV348" s="35"/>
      <c r="DIW348" s="35"/>
      <c r="DIX348" s="35"/>
      <c r="DIY348" s="35"/>
      <c r="DIZ348" s="35"/>
      <c r="DJA348" s="35"/>
      <c r="DJB348" s="35"/>
      <c r="DJC348" s="35"/>
      <c r="DJD348" s="35"/>
      <c r="DJE348" s="35"/>
      <c r="DJF348" s="35"/>
      <c r="DJG348" s="35"/>
      <c r="DJH348" s="35"/>
      <c r="DJI348" s="35"/>
      <c r="DJJ348" s="35"/>
      <c r="DJK348" s="35"/>
      <c r="DJL348" s="35"/>
      <c r="DJM348" s="35"/>
      <c r="DJN348" s="35"/>
      <c r="DJO348" s="35"/>
      <c r="DJP348" s="35"/>
      <c r="DJQ348" s="35"/>
      <c r="DJR348" s="35"/>
      <c r="DJS348" s="35"/>
      <c r="DJT348" s="35"/>
      <c r="DJU348" s="35"/>
      <c r="DJV348" s="35"/>
      <c r="DJW348" s="35"/>
      <c r="DJX348" s="35"/>
      <c r="DJY348" s="35"/>
      <c r="DJZ348" s="35"/>
      <c r="DKA348" s="35"/>
      <c r="DKB348" s="35"/>
      <c r="DKC348" s="35"/>
      <c r="DKD348" s="35"/>
      <c r="DKE348" s="35"/>
      <c r="DKF348" s="35"/>
      <c r="DKG348" s="35"/>
      <c r="DKH348" s="35"/>
      <c r="DKI348" s="35"/>
      <c r="DKJ348" s="35"/>
      <c r="DKK348" s="35"/>
      <c r="DKL348" s="35"/>
      <c r="DKM348" s="35"/>
      <c r="DKN348" s="35"/>
      <c r="DKO348" s="35"/>
      <c r="DKP348" s="35"/>
      <c r="DKQ348" s="35"/>
      <c r="DKR348" s="35"/>
      <c r="DKS348" s="35"/>
      <c r="DKT348" s="35"/>
      <c r="DKU348" s="35"/>
      <c r="DKV348" s="35"/>
      <c r="DKW348" s="35"/>
      <c r="DKX348" s="35"/>
      <c r="DKY348" s="35"/>
      <c r="DKZ348" s="35"/>
      <c r="DLA348" s="35"/>
      <c r="DLB348" s="35"/>
      <c r="DLC348" s="35"/>
      <c r="DLD348" s="35"/>
      <c r="DLE348" s="35"/>
      <c r="DLF348" s="35"/>
      <c r="DLG348" s="35"/>
      <c r="DLH348" s="35"/>
      <c r="DLI348" s="35"/>
      <c r="DLJ348" s="35"/>
      <c r="DLK348" s="35"/>
      <c r="DLL348" s="35"/>
      <c r="DLM348" s="35"/>
      <c r="DLN348" s="35"/>
      <c r="DLO348" s="35"/>
      <c r="DLP348" s="35"/>
      <c r="DLQ348" s="35"/>
      <c r="DLR348" s="35"/>
      <c r="DLS348" s="35"/>
      <c r="DLT348" s="35"/>
      <c r="DLU348" s="35"/>
      <c r="DLV348" s="35"/>
      <c r="DLW348" s="35"/>
      <c r="DLX348" s="35"/>
      <c r="DLY348" s="35"/>
      <c r="DLZ348" s="35"/>
      <c r="DMA348" s="35"/>
      <c r="DMB348" s="35"/>
      <c r="DMC348" s="35"/>
      <c r="DMD348" s="35"/>
      <c r="DME348" s="35"/>
      <c r="DMF348" s="35"/>
      <c r="DMG348" s="35"/>
      <c r="DMH348" s="35"/>
      <c r="DMI348" s="35"/>
      <c r="DMJ348" s="35"/>
      <c r="DMK348" s="35"/>
      <c r="DML348" s="35"/>
      <c r="DMM348" s="35"/>
      <c r="DMN348" s="35"/>
      <c r="DMO348" s="35"/>
      <c r="DMP348" s="35"/>
      <c r="DMQ348" s="35"/>
      <c r="DMR348" s="35"/>
      <c r="DMS348" s="35"/>
      <c r="DMT348" s="35"/>
      <c r="DMU348" s="35"/>
      <c r="DMV348" s="35"/>
      <c r="DMW348" s="35"/>
      <c r="DMX348" s="35"/>
      <c r="DMY348" s="35"/>
      <c r="DMZ348" s="35"/>
      <c r="DNA348" s="35"/>
      <c r="DNB348" s="35"/>
      <c r="DNC348" s="35"/>
      <c r="DND348" s="35"/>
      <c r="DNE348" s="35"/>
      <c r="DNF348" s="35"/>
      <c r="DNG348" s="35"/>
      <c r="DNH348" s="35"/>
      <c r="DNI348" s="35"/>
      <c r="DNJ348" s="35"/>
      <c r="DNK348" s="35"/>
      <c r="DNL348" s="35"/>
      <c r="DNM348" s="35"/>
      <c r="DNN348" s="35"/>
      <c r="DNO348" s="35"/>
      <c r="DNP348" s="35"/>
      <c r="DNQ348" s="35"/>
      <c r="DNR348" s="35"/>
      <c r="DNS348" s="35"/>
      <c r="DNT348" s="35"/>
      <c r="DNU348" s="35"/>
      <c r="DNV348" s="35"/>
      <c r="DNW348" s="35"/>
      <c r="DNX348" s="35"/>
      <c r="DNY348" s="35"/>
      <c r="DNZ348" s="35"/>
      <c r="DOA348" s="35"/>
      <c r="DOB348" s="35"/>
      <c r="DOC348" s="35"/>
      <c r="DOD348" s="35"/>
      <c r="DOE348" s="35"/>
      <c r="DOF348" s="35"/>
      <c r="DOG348" s="35"/>
      <c r="DOH348" s="35"/>
      <c r="DOI348" s="35"/>
      <c r="DOJ348" s="35"/>
      <c r="DOK348" s="35"/>
      <c r="DOL348" s="35"/>
      <c r="DOM348" s="35"/>
      <c r="DON348" s="35"/>
      <c r="DOO348" s="35"/>
      <c r="DOP348" s="35"/>
      <c r="DOQ348" s="35"/>
      <c r="DOR348" s="35"/>
      <c r="DOS348" s="35"/>
      <c r="DOT348" s="35"/>
      <c r="DOU348" s="35"/>
      <c r="DOV348" s="35"/>
      <c r="DOW348" s="35"/>
      <c r="DOX348" s="35"/>
      <c r="DOY348" s="35"/>
      <c r="DOZ348" s="35"/>
      <c r="DPA348" s="35"/>
      <c r="DPB348" s="35"/>
      <c r="DPC348" s="35"/>
      <c r="DPD348" s="35"/>
      <c r="DPE348" s="35"/>
      <c r="DPF348" s="35"/>
      <c r="DPG348" s="35"/>
      <c r="DPH348" s="35"/>
      <c r="DPI348" s="35"/>
      <c r="DPJ348" s="35"/>
      <c r="DPK348" s="35"/>
      <c r="DPL348" s="35"/>
      <c r="DPM348" s="35"/>
      <c r="DPN348" s="35"/>
      <c r="DPO348" s="35"/>
      <c r="DPP348" s="35"/>
      <c r="DPQ348" s="35"/>
      <c r="DPR348" s="35"/>
      <c r="DPS348" s="35"/>
      <c r="DPT348" s="35"/>
      <c r="DPU348" s="35"/>
      <c r="DPV348" s="35"/>
      <c r="DPW348" s="35"/>
      <c r="DPX348" s="35"/>
      <c r="DPY348" s="35"/>
      <c r="DPZ348" s="35"/>
      <c r="DQA348" s="35"/>
      <c r="DQB348" s="35"/>
      <c r="DQC348" s="35"/>
      <c r="DQD348" s="35"/>
      <c r="DQE348" s="35"/>
      <c r="DQF348" s="35"/>
      <c r="DQG348" s="35"/>
      <c r="DQH348" s="35"/>
      <c r="DQI348" s="35"/>
      <c r="DQJ348" s="35"/>
      <c r="DQK348" s="35"/>
      <c r="DQL348" s="35"/>
      <c r="DQM348" s="35"/>
      <c r="DQN348" s="35"/>
      <c r="DQO348" s="35"/>
      <c r="DQP348" s="35"/>
      <c r="DQQ348" s="35"/>
      <c r="DQR348" s="35"/>
      <c r="DQS348" s="35"/>
      <c r="DQT348" s="35"/>
      <c r="DQU348" s="35"/>
      <c r="DQV348" s="35"/>
      <c r="DQW348" s="35"/>
      <c r="DQX348" s="35"/>
      <c r="DQY348" s="35"/>
      <c r="DQZ348" s="35"/>
      <c r="DRA348" s="35"/>
      <c r="DRB348" s="35"/>
      <c r="DRC348" s="35"/>
      <c r="DRD348" s="35"/>
      <c r="DRE348" s="35"/>
      <c r="DRF348" s="35"/>
      <c r="DRG348" s="35"/>
      <c r="DRH348" s="35"/>
      <c r="DRI348" s="35"/>
      <c r="DRJ348" s="35"/>
      <c r="DRK348" s="35"/>
      <c r="DRL348" s="35"/>
      <c r="DRM348" s="35"/>
      <c r="DRN348" s="35"/>
      <c r="DRO348" s="35"/>
      <c r="DRP348" s="35"/>
      <c r="DRQ348" s="35"/>
      <c r="DRR348" s="35"/>
      <c r="DRS348" s="35"/>
      <c r="DRT348" s="35"/>
      <c r="DRU348" s="35"/>
      <c r="DRV348" s="35"/>
      <c r="DRW348" s="35"/>
      <c r="DRX348" s="35"/>
      <c r="DRY348" s="35"/>
      <c r="DRZ348" s="35"/>
      <c r="DSA348" s="35"/>
      <c r="DSB348" s="35"/>
      <c r="DSC348" s="35"/>
      <c r="DSD348" s="35"/>
      <c r="DSE348" s="35"/>
      <c r="DSF348" s="35"/>
      <c r="DSG348" s="35"/>
      <c r="DSH348" s="35"/>
      <c r="DSI348" s="35"/>
      <c r="DSJ348" s="35"/>
      <c r="DSK348" s="35"/>
      <c r="DSL348" s="35"/>
      <c r="DSM348" s="35"/>
      <c r="DSN348" s="35"/>
      <c r="DSO348" s="35"/>
      <c r="DSP348" s="35"/>
      <c r="DSQ348" s="35"/>
      <c r="DSR348" s="35"/>
      <c r="DSS348" s="35"/>
      <c r="DST348" s="35"/>
      <c r="DSU348" s="35"/>
      <c r="DSV348" s="35"/>
      <c r="DSW348" s="35"/>
      <c r="DSX348" s="35"/>
      <c r="DSY348" s="35"/>
      <c r="DSZ348" s="35"/>
      <c r="DTA348" s="35"/>
      <c r="DTB348" s="35"/>
      <c r="DTC348" s="35"/>
      <c r="DTD348" s="35"/>
      <c r="DTE348" s="35"/>
      <c r="DTF348" s="35"/>
      <c r="DTG348" s="35"/>
      <c r="DTH348" s="35"/>
      <c r="DTI348" s="35"/>
      <c r="DTJ348" s="35"/>
      <c r="DTK348" s="35"/>
      <c r="DTL348" s="35"/>
      <c r="DTM348" s="35"/>
      <c r="DTN348" s="35"/>
      <c r="DTO348" s="35"/>
      <c r="DTP348" s="35"/>
      <c r="DTQ348" s="35"/>
      <c r="DTR348" s="35"/>
      <c r="DTS348" s="35"/>
      <c r="DTT348" s="35"/>
      <c r="DTU348" s="35"/>
      <c r="DTV348" s="35"/>
      <c r="DTW348" s="35"/>
      <c r="DTX348" s="35"/>
      <c r="DTY348" s="35"/>
      <c r="DTZ348" s="35"/>
      <c r="DUA348" s="35"/>
      <c r="DUB348" s="35"/>
      <c r="DUC348" s="35"/>
      <c r="DUD348" s="35"/>
      <c r="DUE348" s="35"/>
      <c r="DUF348" s="35"/>
      <c r="DUG348" s="35"/>
      <c r="DUH348" s="35"/>
      <c r="DUI348" s="35"/>
      <c r="DUJ348" s="35"/>
      <c r="DUK348" s="35"/>
      <c r="DUL348" s="35"/>
      <c r="DUM348" s="35"/>
      <c r="DUN348" s="35"/>
      <c r="DUO348" s="35"/>
      <c r="DUP348" s="35"/>
      <c r="DUQ348" s="35"/>
      <c r="DUR348" s="35"/>
      <c r="DUS348" s="35"/>
      <c r="DUT348" s="35"/>
      <c r="DUU348" s="35"/>
      <c r="DUV348" s="35"/>
      <c r="DUW348" s="35"/>
      <c r="DUX348" s="35"/>
      <c r="DUY348" s="35"/>
      <c r="DUZ348" s="35"/>
      <c r="DVA348" s="35"/>
      <c r="DVB348" s="35"/>
      <c r="DVC348" s="35"/>
      <c r="DVD348" s="35"/>
      <c r="DVE348" s="35"/>
      <c r="DVF348" s="35"/>
      <c r="DVG348" s="35"/>
      <c r="DVH348" s="35"/>
      <c r="DVI348" s="35"/>
      <c r="DVJ348" s="35"/>
      <c r="DVK348" s="35"/>
      <c r="DVL348" s="35"/>
      <c r="DVM348" s="35"/>
      <c r="DVN348" s="35"/>
      <c r="DVO348" s="35"/>
      <c r="DVP348" s="35"/>
      <c r="DVQ348" s="35"/>
      <c r="DVR348" s="35"/>
      <c r="DVS348" s="35"/>
      <c r="DVT348" s="35"/>
      <c r="DVU348" s="35"/>
      <c r="DVV348" s="35"/>
      <c r="DVW348" s="35"/>
      <c r="DVX348" s="35"/>
      <c r="DVY348" s="35"/>
      <c r="DVZ348" s="35"/>
      <c r="DWA348" s="35"/>
      <c r="DWB348" s="35"/>
      <c r="DWC348" s="35"/>
      <c r="DWD348" s="35"/>
      <c r="DWE348" s="35"/>
      <c r="DWF348" s="35"/>
      <c r="DWG348" s="35"/>
      <c r="DWH348" s="35"/>
      <c r="DWI348" s="35"/>
      <c r="DWJ348" s="35"/>
      <c r="DWK348" s="35"/>
      <c r="DWL348" s="35"/>
      <c r="DWM348" s="35"/>
      <c r="DWN348" s="35"/>
      <c r="DWO348" s="35"/>
      <c r="DWP348" s="35"/>
      <c r="DWQ348" s="35"/>
      <c r="DWR348" s="35"/>
      <c r="DWS348" s="35"/>
      <c r="DWT348" s="35"/>
      <c r="DWU348" s="35"/>
      <c r="DWV348" s="35"/>
      <c r="DWW348" s="35"/>
      <c r="DWX348" s="35"/>
      <c r="DWY348" s="35"/>
      <c r="DWZ348" s="35"/>
      <c r="DXA348" s="35"/>
      <c r="DXB348" s="35"/>
      <c r="DXC348" s="35"/>
      <c r="DXD348" s="35"/>
      <c r="DXE348" s="35"/>
      <c r="DXF348" s="35"/>
      <c r="DXG348" s="35"/>
      <c r="DXH348" s="35"/>
      <c r="DXI348" s="35"/>
      <c r="DXJ348" s="35"/>
      <c r="DXK348" s="35"/>
      <c r="DXL348" s="35"/>
      <c r="DXM348" s="35"/>
      <c r="DXN348" s="35"/>
      <c r="DXO348" s="35"/>
      <c r="DXP348" s="35"/>
      <c r="DXQ348" s="35"/>
      <c r="DXR348" s="35"/>
      <c r="DXS348" s="35"/>
      <c r="DXT348" s="35"/>
      <c r="DXU348" s="35"/>
      <c r="DXV348" s="35"/>
      <c r="DXW348" s="35"/>
      <c r="DXX348" s="35"/>
      <c r="DXY348" s="35"/>
      <c r="DXZ348" s="35"/>
      <c r="DYA348" s="35"/>
      <c r="DYB348" s="35"/>
      <c r="DYC348" s="35"/>
      <c r="DYD348" s="35"/>
      <c r="DYE348" s="35"/>
      <c r="DYF348" s="35"/>
      <c r="DYG348" s="35"/>
      <c r="DYH348" s="35"/>
      <c r="DYI348" s="35"/>
      <c r="DYJ348" s="35"/>
      <c r="DYK348" s="35"/>
      <c r="DYL348" s="35"/>
      <c r="DYM348" s="35"/>
      <c r="DYN348" s="35"/>
      <c r="DYO348" s="35"/>
      <c r="DYP348" s="35"/>
      <c r="DYQ348" s="35"/>
      <c r="DYR348" s="35"/>
      <c r="DYS348" s="35"/>
      <c r="DYT348" s="35"/>
      <c r="DYU348" s="35"/>
      <c r="DYV348" s="35"/>
      <c r="DYW348" s="35"/>
      <c r="DYX348" s="35"/>
      <c r="DYY348" s="35"/>
      <c r="DYZ348" s="35"/>
      <c r="DZA348" s="35"/>
      <c r="DZB348" s="35"/>
      <c r="DZC348" s="35"/>
      <c r="DZD348" s="35"/>
      <c r="DZE348" s="35"/>
      <c r="DZF348" s="35"/>
      <c r="DZG348" s="35"/>
      <c r="DZH348" s="35"/>
      <c r="DZI348" s="35"/>
      <c r="DZJ348" s="35"/>
      <c r="DZK348" s="35"/>
      <c r="DZL348" s="35"/>
      <c r="DZM348" s="35"/>
      <c r="DZN348" s="35"/>
      <c r="DZO348" s="35"/>
      <c r="DZP348" s="35"/>
      <c r="DZQ348" s="35"/>
      <c r="DZR348" s="35"/>
      <c r="DZS348" s="35"/>
      <c r="DZT348" s="35"/>
      <c r="DZU348" s="35"/>
      <c r="DZV348" s="35"/>
      <c r="DZW348" s="35"/>
      <c r="DZX348" s="35"/>
      <c r="DZY348" s="35"/>
      <c r="DZZ348" s="35"/>
      <c r="EAA348" s="35"/>
      <c r="EAB348" s="35"/>
      <c r="EAC348" s="35"/>
      <c r="EAD348" s="35"/>
      <c r="EAE348" s="35"/>
      <c r="EAF348" s="35"/>
      <c r="EAG348" s="35"/>
      <c r="EAH348" s="35"/>
      <c r="EAI348" s="35"/>
      <c r="EAJ348" s="35"/>
      <c r="EAK348" s="35"/>
      <c r="EAL348" s="35"/>
      <c r="EAM348" s="35"/>
      <c r="EAN348" s="35"/>
      <c r="EAO348" s="35"/>
      <c r="EAP348" s="35"/>
      <c r="EAQ348" s="35"/>
      <c r="EAR348" s="35"/>
      <c r="EAS348" s="35"/>
      <c r="EAT348" s="35"/>
      <c r="EAU348" s="35"/>
      <c r="EAV348" s="35"/>
      <c r="EAW348" s="35"/>
      <c r="EAX348" s="35"/>
      <c r="EAY348" s="35"/>
      <c r="EAZ348" s="35"/>
      <c r="EBA348" s="35"/>
      <c r="EBB348" s="35"/>
      <c r="EBC348" s="35"/>
      <c r="EBD348" s="35"/>
      <c r="EBE348" s="35"/>
      <c r="EBF348" s="35"/>
      <c r="EBG348" s="35"/>
      <c r="EBH348" s="35"/>
      <c r="EBI348" s="35"/>
      <c r="EBJ348" s="35"/>
      <c r="EBK348" s="35"/>
      <c r="EBL348" s="35"/>
      <c r="EBM348" s="35"/>
      <c r="EBN348" s="35"/>
      <c r="EBO348" s="35"/>
      <c r="EBP348" s="35"/>
      <c r="EBQ348" s="35"/>
      <c r="EBR348" s="35"/>
      <c r="EBS348" s="35"/>
      <c r="EBT348" s="35"/>
      <c r="EBU348" s="35"/>
      <c r="EBV348" s="35"/>
      <c r="EBW348" s="35"/>
      <c r="EBX348" s="35"/>
      <c r="EBY348" s="35"/>
      <c r="EBZ348" s="35"/>
      <c r="ECA348" s="35"/>
      <c r="ECB348" s="35"/>
      <c r="ECC348" s="35"/>
      <c r="ECD348" s="35"/>
      <c r="ECE348" s="35"/>
      <c r="ECF348" s="35"/>
      <c r="ECG348" s="35"/>
      <c r="ECH348" s="35"/>
      <c r="ECI348" s="35"/>
      <c r="ECJ348" s="35"/>
      <c r="ECK348" s="35"/>
      <c r="ECL348" s="35"/>
      <c r="ECM348" s="35"/>
      <c r="ECN348" s="35"/>
      <c r="ECO348" s="35"/>
      <c r="ECP348" s="35"/>
      <c r="ECQ348" s="35"/>
      <c r="ECR348" s="35"/>
      <c r="ECS348" s="35"/>
      <c r="ECT348" s="35"/>
      <c r="ECU348" s="35"/>
      <c r="ECV348" s="35"/>
      <c r="ECW348" s="35"/>
      <c r="ECX348" s="35"/>
      <c r="ECY348" s="35"/>
      <c r="ECZ348" s="35"/>
      <c r="EDA348" s="35"/>
      <c r="EDB348" s="35"/>
      <c r="EDC348" s="35"/>
      <c r="EDD348" s="35"/>
      <c r="EDE348" s="35"/>
      <c r="EDF348" s="35"/>
      <c r="EDG348" s="35"/>
      <c r="EDH348" s="35"/>
      <c r="EDI348" s="35"/>
      <c r="EDJ348" s="35"/>
      <c r="EDK348" s="35"/>
      <c r="EDL348" s="35"/>
      <c r="EDM348" s="35"/>
      <c r="EDN348" s="35"/>
      <c r="EDO348" s="35"/>
      <c r="EDP348" s="35"/>
      <c r="EDQ348" s="35"/>
      <c r="EDR348" s="35"/>
      <c r="EDS348" s="35"/>
      <c r="EDT348" s="35"/>
      <c r="EDU348" s="35"/>
      <c r="EDV348" s="35"/>
      <c r="EDW348" s="35"/>
      <c r="EDX348" s="35"/>
      <c r="EDY348" s="35"/>
      <c r="EDZ348" s="35"/>
      <c r="EEA348" s="35"/>
      <c r="EEB348" s="35"/>
      <c r="EEC348" s="35"/>
      <c r="EED348" s="35"/>
      <c r="EEE348" s="35"/>
      <c r="EEF348" s="35"/>
      <c r="EEG348" s="35"/>
      <c r="EEH348" s="35"/>
      <c r="EEI348" s="35"/>
      <c r="EEJ348" s="35"/>
      <c r="EEK348" s="35"/>
      <c r="EEL348" s="35"/>
      <c r="EEM348" s="35"/>
      <c r="EEN348" s="35"/>
      <c r="EEO348" s="35"/>
      <c r="EEP348" s="35"/>
      <c r="EEQ348" s="35"/>
      <c r="EER348" s="35"/>
      <c r="EES348" s="35"/>
      <c r="EET348" s="35"/>
      <c r="EEU348" s="35"/>
      <c r="EEV348" s="35"/>
      <c r="EEW348" s="35"/>
      <c r="EEX348" s="35"/>
      <c r="EEY348" s="35"/>
      <c r="EEZ348" s="35"/>
      <c r="EFA348" s="35"/>
      <c r="EFB348" s="35"/>
      <c r="EFC348" s="35"/>
      <c r="EFD348" s="35"/>
      <c r="EFE348" s="35"/>
      <c r="EFF348" s="35"/>
      <c r="EFG348" s="35"/>
      <c r="EFH348" s="35"/>
      <c r="EFI348" s="35"/>
      <c r="EFJ348" s="35"/>
      <c r="EFK348" s="35"/>
      <c r="EFL348" s="35"/>
      <c r="EFM348" s="35"/>
      <c r="EFN348" s="35"/>
      <c r="EFO348" s="35"/>
      <c r="EFP348" s="35"/>
      <c r="EFQ348" s="35"/>
      <c r="EFR348" s="35"/>
      <c r="EFS348" s="35"/>
      <c r="EFT348" s="35"/>
      <c r="EFU348" s="35"/>
      <c r="EFV348" s="35"/>
      <c r="EFW348" s="35"/>
      <c r="EFX348" s="35"/>
      <c r="EFY348" s="35"/>
      <c r="EFZ348" s="35"/>
      <c r="EGA348" s="35"/>
      <c r="EGB348" s="35"/>
      <c r="EGC348" s="35"/>
      <c r="EGD348" s="35"/>
      <c r="EGE348" s="35"/>
      <c r="EGF348" s="35"/>
      <c r="EGG348" s="35"/>
      <c r="EGH348" s="35"/>
      <c r="EGI348" s="35"/>
      <c r="EGJ348" s="35"/>
      <c r="EGK348" s="35"/>
      <c r="EGL348" s="35"/>
      <c r="EGM348" s="35"/>
      <c r="EGN348" s="35"/>
      <c r="EGO348" s="35"/>
      <c r="EGP348" s="35"/>
      <c r="EGQ348" s="35"/>
      <c r="EGR348" s="35"/>
      <c r="EGS348" s="35"/>
      <c r="EGT348" s="35"/>
      <c r="EGU348" s="35"/>
      <c r="EGV348" s="35"/>
      <c r="EGW348" s="35"/>
      <c r="EGX348" s="35"/>
      <c r="EGY348" s="35"/>
      <c r="EGZ348" s="35"/>
      <c r="EHA348" s="35"/>
      <c r="EHB348" s="35"/>
      <c r="EHC348" s="35"/>
      <c r="EHD348" s="35"/>
      <c r="EHE348" s="35"/>
      <c r="EHF348" s="35"/>
      <c r="EHG348" s="35"/>
      <c r="EHH348" s="35"/>
      <c r="EHI348" s="35"/>
      <c r="EHJ348" s="35"/>
      <c r="EHK348" s="35"/>
      <c r="EHL348" s="35"/>
      <c r="EHM348" s="35"/>
      <c r="EHN348" s="35"/>
      <c r="EHO348" s="35"/>
      <c r="EHP348" s="35"/>
      <c r="EHQ348" s="35"/>
      <c r="EHR348" s="35"/>
      <c r="EHS348" s="35"/>
      <c r="EHT348" s="35"/>
      <c r="EHU348" s="35"/>
      <c r="EHV348" s="35"/>
      <c r="EHW348" s="35"/>
      <c r="EHX348" s="35"/>
      <c r="EHY348" s="35"/>
      <c r="EHZ348" s="35"/>
      <c r="EIA348" s="35"/>
      <c r="EIB348" s="35"/>
      <c r="EIC348" s="35"/>
      <c r="EID348" s="35"/>
      <c r="EIE348" s="35"/>
      <c r="EIF348" s="35"/>
      <c r="EIG348" s="35"/>
      <c r="EIH348" s="35"/>
      <c r="EII348" s="35"/>
      <c r="EIJ348" s="35"/>
      <c r="EIK348" s="35"/>
      <c r="EIL348" s="35"/>
      <c r="EIM348" s="35"/>
      <c r="EIN348" s="35"/>
      <c r="EIO348" s="35"/>
      <c r="EIP348" s="35"/>
      <c r="EIQ348" s="35"/>
      <c r="EIR348" s="35"/>
      <c r="EIS348" s="35"/>
      <c r="EIT348" s="35"/>
      <c r="EIU348" s="35"/>
      <c r="EIV348" s="35"/>
      <c r="EIW348" s="35"/>
      <c r="EIX348" s="35"/>
      <c r="EIY348" s="35"/>
      <c r="EIZ348" s="35"/>
      <c r="EJA348" s="35"/>
      <c r="EJB348" s="35"/>
      <c r="EJC348" s="35"/>
      <c r="EJD348" s="35"/>
      <c r="EJE348" s="35"/>
      <c r="EJF348" s="35"/>
      <c r="EJG348" s="35"/>
      <c r="EJH348" s="35"/>
      <c r="EJI348" s="35"/>
      <c r="EJJ348" s="35"/>
      <c r="EJK348" s="35"/>
      <c r="EJL348" s="35"/>
      <c r="EJM348" s="35"/>
      <c r="EJN348" s="35"/>
      <c r="EJO348" s="35"/>
      <c r="EJP348" s="35"/>
      <c r="EJQ348" s="35"/>
      <c r="EJR348" s="35"/>
      <c r="EJS348" s="35"/>
      <c r="EJT348" s="35"/>
      <c r="EJU348" s="35"/>
      <c r="EJV348" s="35"/>
      <c r="EJW348" s="35"/>
      <c r="EJX348" s="35"/>
      <c r="EJY348" s="35"/>
      <c r="EJZ348" s="35"/>
      <c r="EKA348" s="35"/>
      <c r="EKB348" s="35"/>
      <c r="EKC348" s="35"/>
      <c r="EKD348" s="35"/>
      <c r="EKE348" s="35"/>
      <c r="EKF348" s="35"/>
      <c r="EKG348" s="35"/>
      <c r="EKH348" s="35"/>
      <c r="EKI348" s="35"/>
      <c r="EKJ348" s="35"/>
      <c r="EKK348" s="35"/>
      <c r="EKL348" s="35"/>
      <c r="EKM348" s="35"/>
      <c r="EKN348" s="35"/>
      <c r="EKO348" s="35"/>
      <c r="EKP348" s="35"/>
      <c r="EKQ348" s="35"/>
      <c r="EKR348" s="35"/>
      <c r="EKS348" s="35"/>
      <c r="EKT348" s="35"/>
      <c r="EKU348" s="35"/>
      <c r="EKV348" s="35"/>
      <c r="EKW348" s="35"/>
      <c r="EKX348" s="35"/>
      <c r="EKY348" s="35"/>
      <c r="EKZ348" s="35"/>
      <c r="ELA348" s="35"/>
      <c r="ELB348" s="35"/>
      <c r="ELC348" s="35"/>
      <c r="ELD348" s="35"/>
      <c r="ELE348" s="35"/>
      <c r="ELF348" s="35"/>
      <c r="ELG348" s="35"/>
      <c r="ELH348" s="35"/>
      <c r="ELI348" s="35"/>
      <c r="ELJ348" s="35"/>
      <c r="ELK348" s="35"/>
      <c r="ELL348" s="35"/>
      <c r="ELM348" s="35"/>
      <c r="ELN348" s="35"/>
      <c r="ELO348" s="35"/>
      <c r="ELP348" s="35"/>
      <c r="ELQ348" s="35"/>
      <c r="ELR348" s="35"/>
      <c r="ELS348" s="35"/>
      <c r="ELT348" s="35"/>
      <c r="ELU348" s="35"/>
      <c r="ELV348" s="35"/>
      <c r="ELW348" s="35"/>
      <c r="ELX348" s="35"/>
      <c r="ELY348" s="35"/>
      <c r="ELZ348" s="35"/>
      <c r="EMA348" s="35"/>
      <c r="EMB348" s="35"/>
      <c r="EMC348" s="35"/>
      <c r="EMD348" s="35"/>
      <c r="EME348" s="35"/>
      <c r="EMF348" s="35"/>
      <c r="EMG348" s="35"/>
      <c r="EMH348" s="35"/>
      <c r="EMI348" s="35"/>
      <c r="EMJ348" s="35"/>
      <c r="EMK348" s="35"/>
      <c r="EML348" s="35"/>
      <c r="EMM348" s="35"/>
      <c r="EMN348" s="35"/>
      <c r="EMO348" s="35"/>
      <c r="EMP348" s="35"/>
      <c r="EMQ348" s="35"/>
      <c r="EMR348" s="35"/>
      <c r="EMS348" s="35"/>
      <c r="EMT348" s="35"/>
      <c r="EMU348" s="35"/>
      <c r="EMV348" s="35"/>
      <c r="EMW348" s="35"/>
      <c r="EMX348" s="35"/>
      <c r="EMY348" s="35"/>
      <c r="EMZ348" s="35"/>
      <c r="ENA348" s="35"/>
      <c r="ENB348" s="35"/>
      <c r="ENC348" s="35"/>
      <c r="END348" s="35"/>
      <c r="ENE348" s="35"/>
      <c r="ENF348" s="35"/>
      <c r="ENG348" s="35"/>
      <c r="ENH348" s="35"/>
      <c r="ENI348" s="35"/>
      <c r="ENJ348" s="35"/>
      <c r="ENK348" s="35"/>
      <c r="ENL348" s="35"/>
      <c r="ENM348" s="35"/>
      <c r="ENN348" s="35"/>
      <c r="ENO348" s="35"/>
      <c r="ENP348" s="35"/>
      <c r="ENQ348" s="35"/>
      <c r="ENR348" s="35"/>
      <c r="ENS348" s="35"/>
      <c r="ENT348" s="35"/>
      <c r="ENU348" s="35"/>
      <c r="ENV348" s="35"/>
      <c r="ENW348" s="35"/>
      <c r="ENX348" s="35"/>
      <c r="ENY348" s="35"/>
      <c r="ENZ348" s="35"/>
      <c r="EOA348" s="35"/>
      <c r="EOB348" s="35"/>
      <c r="EOC348" s="35"/>
      <c r="EOD348" s="35"/>
      <c r="EOE348" s="35"/>
      <c r="EOF348" s="35"/>
      <c r="EOG348" s="35"/>
      <c r="EOH348" s="35"/>
      <c r="EOI348" s="35"/>
      <c r="EOJ348" s="35"/>
      <c r="EOK348" s="35"/>
      <c r="EOL348" s="35"/>
      <c r="EOM348" s="35"/>
      <c r="EON348" s="35"/>
      <c r="EOO348" s="35"/>
      <c r="EOP348" s="35"/>
      <c r="EOQ348" s="35"/>
      <c r="EOR348" s="35"/>
      <c r="EOS348" s="35"/>
      <c r="EOT348" s="35"/>
      <c r="EOU348" s="35"/>
      <c r="EOV348" s="35"/>
      <c r="EOW348" s="35"/>
      <c r="EOX348" s="35"/>
      <c r="EOY348" s="35"/>
      <c r="EOZ348" s="35"/>
      <c r="EPA348" s="35"/>
      <c r="EPB348" s="35"/>
      <c r="EPC348" s="35"/>
      <c r="EPD348" s="35"/>
      <c r="EPE348" s="35"/>
      <c r="EPF348" s="35"/>
      <c r="EPG348" s="35"/>
      <c r="EPH348" s="35"/>
      <c r="EPI348" s="35"/>
      <c r="EPJ348" s="35"/>
      <c r="EPK348" s="35"/>
      <c r="EPL348" s="35"/>
      <c r="EPM348" s="35"/>
      <c r="EPN348" s="35"/>
      <c r="EPO348" s="35"/>
      <c r="EPP348" s="35"/>
      <c r="EPQ348" s="35"/>
      <c r="EPR348" s="35"/>
      <c r="EPS348" s="35"/>
      <c r="EPT348" s="35"/>
      <c r="EPU348" s="35"/>
      <c r="EPV348" s="35"/>
      <c r="EPW348" s="35"/>
      <c r="EPX348" s="35"/>
      <c r="EPY348" s="35"/>
      <c r="EPZ348" s="35"/>
      <c r="EQA348" s="35"/>
      <c r="EQB348" s="35"/>
      <c r="EQC348" s="35"/>
      <c r="EQD348" s="35"/>
      <c r="EQE348" s="35"/>
      <c r="EQF348" s="35"/>
      <c r="EQG348" s="35"/>
      <c r="EQH348" s="35"/>
      <c r="EQI348" s="35"/>
      <c r="EQJ348" s="35"/>
      <c r="EQK348" s="35"/>
      <c r="EQL348" s="35"/>
      <c r="EQM348" s="35"/>
      <c r="EQN348" s="35"/>
      <c r="EQO348" s="35"/>
      <c r="EQP348" s="35"/>
      <c r="EQQ348" s="35"/>
      <c r="EQR348" s="35"/>
      <c r="EQS348" s="35"/>
      <c r="EQT348" s="35"/>
      <c r="EQU348" s="35"/>
      <c r="EQV348" s="35"/>
      <c r="EQW348" s="35"/>
      <c r="EQX348" s="35"/>
      <c r="EQY348" s="35"/>
      <c r="EQZ348" s="35"/>
      <c r="ERA348" s="35"/>
      <c r="ERB348" s="35"/>
      <c r="ERC348" s="35"/>
      <c r="ERD348" s="35"/>
      <c r="ERE348" s="35"/>
      <c r="ERF348" s="35"/>
      <c r="ERG348" s="35"/>
      <c r="ERH348" s="35"/>
      <c r="ERI348" s="35"/>
      <c r="ERJ348" s="35"/>
      <c r="ERK348" s="35"/>
      <c r="ERL348" s="35"/>
      <c r="ERM348" s="35"/>
      <c r="ERN348" s="35"/>
      <c r="ERO348" s="35"/>
      <c r="ERP348" s="35"/>
      <c r="ERQ348" s="35"/>
      <c r="ERR348" s="35"/>
      <c r="ERS348" s="35"/>
      <c r="ERT348" s="35"/>
      <c r="ERU348" s="35"/>
      <c r="ERV348" s="35"/>
      <c r="ERW348" s="35"/>
      <c r="ERX348" s="35"/>
      <c r="ERY348" s="35"/>
      <c r="ERZ348" s="35"/>
      <c r="ESA348" s="35"/>
      <c r="ESB348" s="35"/>
      <c r="ESC348" s="35"/>
      <c r="ESD348" s="35"/>
      <c r="ESE348" s="35"/>
      <c r="ESF348" s="35"/>
      <c r="ESG348" s="35"/>
      <c r="ESH348" s="35"/>
      <c r="ESI348" s="35"/>
      <c r="ESJ348" s="35"/>
      <c r="ESK348" s="35"/>
      <c r="ESL348" s="35"/>
      <c r="ESM348" s="35"/>
      <c r="ESN348" s="35"/>
      <c r="ESO348" s="35"/>
      <c r="ESP348" s="35"/>
      <c r="ESQ348" s="35"/>
      <c r="ESR348" s="35"/>
      <c r="ESS348" s="35"/>
      <c r="EST348" s="35"/>
      <c r="ESU348" s="35"/>
      <c r="ESV348" s="35"/>
      <c r="ESW348" s="35"/>
      <c r="ESX348" s="35"/>
      <c r="ESY348" s="35"/>
      <c r="ESZ348" s="35"/>
      <c r="ETA348" s="35"/>
      <c r="ETB348" s="35"/>
      <c r="ETC348" s="35"/>
      <c r="ETD348" s="35"/>
      <c r="ETE348" s="35"/>
      <c r="ETF348" s="35"/>
      <c r="ETG348" s="35"/>
      <c r="ETH348" s="35"/>
      <c r="ETI348" s="35"/>
      <c r="ETJ348" s="35"/>
      <c r="ETK348" s="35"/>
      <c r="ETL348" s="35"/>
      <c r="ETM348" s="35"/>
      <c r="ETN348" s="35"/>
      <c r="ETO348" s="35"/>
      <c r="ETP348" s="35"/>
      <c r="ETQ348" s="35"/>
      <c r="ETR348" s="35"/>
      <c r="ETS348" s="35"/>
      <c r="ETT348" s="35"/>
      <c r="ETU348" s="35"/>
      <c r="ETV348" s="35"/>
      <c r="ETW348" s="35"/>
      <c r="ETX348" s="35"/>
      <c r="ETY348" s="35"/>
      <c r="ETZ348" s="35"/>
      <c r="EUA348" s="35"/>
      <c r="EUB348" s="35"/>
      <c r="EUC348" s="35"/>
      <c r="EUD348" s="35"/>
      <c r="EUE348" s="35"/>
      <c r="EUF348" s="35"/>
      <c r="EUG348" s="35"/>
      <c r="EUH348" s="35"/>
      <c r="EUI348" s="35"/>
      <c r="EUJ348" s="35"/>
      <c r="EUK348" s="35"/>
      <c r="EUL348" s="35"/>
      <c r="EUM348" s="35"/>
      <c r="EUN348" s="35"/>
      <c r="EUO348" s="35"/>
      <c r="EUP348" s="35"/>
      <c r="EUQ348" s="35"/>
      <c r="EUR348" s="35"/>
      <c r="EUS348" s="35"/>
      <c r="EUT348" s="35"/>
      <c r="EUU348" s="35"/>
      <c r="EUV348" s="35"/>
      <c r="EUW348" s="35"/>
      <c r="EUX348" s="35"/>
      <c r="EUY348" s="35"/>
      <c r="EUZ348" s="35"/>
      <c r="EVA348" s="35"/>
      <c r="EVB348" s="35"/>
      <c r="EVC348" s="35"/>
      <c r="EVD348" s="35"/>
      <c r="EVE348" s="35"/>
      <c r="EVF348" s="35"/>
      <c r="EVG348" s="35"/>
      <c r="EVH348" s="35"/>
      <c r="EVI348" s="35"/>
      <c r="EVJ348" s="35"/>
      <c r="EVK348" s="35"/>
      <c r="EVL348" s="35"/>
      <c r="EVM348" s="35"/>
      <c r="EVN348" s="35"/>
      <c r="EVO348" s="35"/>
      <c r="EVP348" s="35"/>
      <c r="EVQ348" s="35"/>
      <c r="EVR348" s="35"/>
      <c r="EVS348" s="35"/>
      <c r="EVT348" s="35"/>
      <c r="EVU348" s="35"/>
      <c r="EVV348" s="35"/>
      <c r="EVW348" s="35"/>
      <c r="EVX348" s="35"/>
      <c r="EVY348" s="35"/>
      <c r="EVZ348" s="35"/>
      <c r="EWA348" s="35"/>
      <c r="EWB348" s="35"/>
      <c r="EWC348" s="35"/>
      <c r="EWD348" s="35"/>
      <c r="EWE348" s="35"/>
      <c r="EWF348" s="35"/>
      <c r="EWG348" s="35"/>
      <c r="EWH348" s="35"/>
      <c r="EWI348" s="35"/>
      <c r="EWJ348" s="35"/>
      <c r="EWK348" s="35"/>
      <c r="EWL348" s="35"/>
      <c r="EWM348" s="35"/>
      <c r="EWN348" s="35"/>
      <c r="EWO348" s="35"/>
      <c r="EWP348" s="35"/>
      <c r="EWQ348" s="35"/>
      <c r="EWR348" s="35"/>
      <c r="EWS348" s="35"/>
      <c r="EWT348" s="35"/>
      <c r="EWU348" s="35"/>
      <c r="EWV348" s="35"/>
      <c r="EWW348" s="35"/>
      <c r="EWX348" s="35"/>
      <c r="EWY348" s="35"/>
      <c r="EWZ348" s="35"/>
      <c r="EXA348" s="35"/>
      <c r="EXB348" s="35"/>
      <c r="EXC348" s="35"/>
      <c r="EXD348" s="35"/>
      <c r="EXE348" s="35"/>
      <c r="EXF348" s="35"/>
      <c r="EXG348" s="35"/>
      <c r="EXH348" s="35"/>
      <c r="EXI348" s="35"/>
      <c r="EXJ348" s="35"/>
      <c r="EXK348" s="35"/>
      <c r="EXL348" s="35"/>
      <c r="EXM348" s="35"/>
      <c r="EXN348" s="35"/>
      <c r="EXO348" s="35"/>
      <c r="EXP348" s="35"/>
      <c r="EXQ348" s="35"/>
      <c r="EXR348" s="35"/>
      <c r="EXS348" s="35"/>
      <c r="EXT348" s="35"/>
      <c r="EXU348" s="35"/>
      <c r="EXV348" s="35"/>
      <c r="EXW348" s="35"/>
      <c r="EXX348" s="35"/>
      <c r="EXY348" s="35"/>
      <c r="EXZ348" s="35"/>
      <c r="EYA348" s="35"/>
      <c r="EYB348" s="35"/>
      <c r="EYC348" s="35"/>
      <c r="EYD348" s="35"/>
      <c r="EYE348" s="35"/>
      <c r="EYF348" s="35"/>
      <c r="EYG348" s="35"/>
      <c r="EYH348" s="35"/>
      <c r="EYI348" s="35"/>
      <c r="EYJ348" s="35"/>
      <c r="EYK348" s="35"/>
      <c r="EYL348" s="35"/>
      <c r="EYM348" s="35"/>
      <c r="EYN348" s="35"/>
      <c r="EYO348" s="35"/>
      <c r="EYP348" s="35"/>
      <c r="EYQ348" s="35"/>
      <c r="EYR348" s="35"/>
      <c r="EYS348" s="35"/>
      <c r="EYT348" s="35"/>
      <c r="EYU348" s="35"/>
      <c r="EYV348" s="35"/>
      <c r="EYW348" s="35"/>
      <c r="EYX348" s="35"/>
      <c r="EYY348" s="35"/>
      <c r="EYZ348" s="35"/>
      <c r="EZA348" s="35"/>
      <c r="EZB348" s="35"/>
      <c r="EZC348" s="35"/>
      <c r="EZD348" s="35"/>
      <c r="EZE348" s="35"/>
      <c r="EZF348" s="35"/>
      <c r="EZG348" s="35"/>
      <c r="EZH348" s="35"/>
      <c r="EZI348" s="35"/>
      <c r="EZJ348" s="35"/>
      <c r="EZK348" s="35"/>
      <c r="EZL348" s="35"/>
      <c r="EZM348" s="35"/>
      <c r="EZN348" s="35"/>
      <c r="EZO348" s="35"/>
      <c r="EZP348" s="35"/>
      <c r="EZQ348" s="35"/>
      <c r="EZR348" s="35"/>
      <c r="EZS348" s="35"/>
      <c r="EZT348" s="35"/>
      <c r="EZU348" s="35"/>
      <c r="EZV348" s="35"/>
      <c r="EZW348" s="35"/>
      <c r="EZX348" s="35"/>
      <c r="EZY348" s="35"/>
      <c r="EZZ348" s="35"/>
      <c r="FAA348" s="35"/>
      <c r="FAB348" s="35"/>
      <c r="FAC348" s="35"/>
      <c r="FAD348" s="35"/>
      <c r="FAE348" s="35"/>
      <c r="FAF348" s="35"/>
      <c r="FAG348" s="35"/>
      <c r="FAH348" s="35"/>
      <c r="FAI348" s="35"/>
      <c r="FAJ348" s="35"/>
      <c r="FAK348" s="35"/>
      <c r="FAL348" s="35"/>
      <c r="FAM348" s="35"/>
      <c r="FAN348" s="35"/>
      <c r="FAO348" s="35"/>
      <c r="FAP348" s="35"/>
      <c r="FAQ348" s="35"/>
      <c r="FAR348" s="35"/>
      <c r="FAS348" s="35"/>
      <c r="FAT348" s="35"/>
      <c r="FAU348" s="35"/>
      <c r="FAV348" s="35"/>
      <c r="FAW348" s="35"/>
      <c r="FAX348" s="35"/>
      <c r="FAY348" s="35"/>
      <c r="FAZ348" s="35"/>
      <c r="FBA348" s="35"/>
      <c r="FBB348" s="35"/>
      <c r="FBC348" s="35"/>
      <c r="FBD348" s="35"/>
      <c r="FBE348" s="35"/>
      <c r="FBF348" s="35"/>
      <c r="FBG348" s="35"/>
      <c r="FBH348" s="35"/>
      <c r="FBI348" s="35"/>
      <c r="FBJ348" s="35"/>
      <c r="FBK348" s="35"/>
      <c r="FBL348" s="35"/>
      <c r="FBM348" s="35"/>
      <c r="FBN348" s="35"/>
      <c r="FBO348" s="35"/>
      <c r="FBP348" s="35"/>
      <c r="FBQ348" s="35"/>
      <c r="FBR348" s="35"/>
      <c r="FBS348" s="35"/>
      <c r="FBT348" s="35"/>
      <c r="FBU348" s="35"/>
      <c r="FBV348" s="35"/>
      <c r="FBW348" s="35"/>
      <c r="FBX348" s="35"/>
      <c r="FBY348" s="35"/>
      <c r="FBZ348" s="35"/>
      <c r="FCA348" s="35"/>
      <c r="FCB348" s="35"/>
      <c r="FCC348" s="35"/>
      <c r="FCD348" s="35"/>
      <c r="FCE348" s="35"/>
      <c r="FCF348" s="35"/>
      <c r="FCG348" s="35"/>
      <c r="FCH348" s="35"/>
      <c r="FCI348" s="35"/>
      <c r="FCJ348" s="35"/>
      <c r="FCK348" s="35"/>
      <c r="FCL348" s="35"/>
      <c r="FCM348" s="35"/>
      <c r="FCN348" s="35"/>
      <c r="FCO348" s="35"/>
      <c r="FCP348" s="35"/>
      <c r="FCQ348" s="35"/>
      <c r="FCR348" s="35"/>
      <c r="FCS348" s="35"/>
      <c r="FCT348" s="35"/>
      <c r="FCU348" s="35"/>
      <c r="FCV348" s="35"/>
      <c r="FCW348" s="35"/>
      <c r="FCX348" s="35"/>
      <c r="FCY348" s="35"/>
      <c r="FCZ348" s="35"/>
      <c r="FDA348" s="35"/>
      <c r="FDB348" s="35"/>
      <c r="FDC348" s="35"/>
      <c r="FDD348" s="35"/>
      <c r="FDE348" s="35"/>
      <c r="FDF348" s="35"/>
      <c r="FDG348" s="35"/>
      <c r="FDH348" s="35"/>
      <c r="FDI348" s="35"/>
      <c r="FDJ348" s="35"/>
      <c r="FDK348" s="35"/>
      <c r="FDL348" s="35"/>
      <c r="FDM348" s="35"/>
      <c r="FDN348" s="35"/>
      <c r="FDO348" s="35"/>
      <c r="FDP348" s="35"/>
      <c r="FDQ348" s="35"/>
      <c r="FDR348" s="35"/>
      <c r="FDS348" s="35"/>
      <c r="FDT348" s="35"/>
      <c r="FDU348" s="35"/>
      <c r="FDV348" s="35"/>
      <c r="FDW348" s="35"/>
      <c r="FDX348" s="35"/>
      <c r="FDY348" s="35"/>
      <c r="FDZ348" s="35"/>
      <c r="FEA348" s="35"/>
      <c r="FEB348" s="35"/>
      <c r="FEC348" s="35"/>
      <c r="FED348" s="35"/>
      <c r="FEE348" s="35"/>
      <c r="FEF348" s="35"/>
      <c r="FEG348" s="35"/>
      <c r="FEH348" s="35"/>
      <c r="FEI348" s="35"/>
      <c r="FEJ348" s="35"/>
      <c r="FEK348" s="35"/>
      <c r="FEL348" s="35"/>
      <c r="FEM348" s="35"/>
      <c r="FEN348" s="35"/>
      <c r="FEO348" s="35"/>
      <c r="FEP348" s="35"/>
      <c r="FEQ348" s="35"/>
      <c r="FER348" s="35"/>
      <c r="FES348" s="35"/>
      <c r="FET348" s="35"/>
      <c r="FEU348" s="35"/>
      <c r="FEV348" s="35"/>
      <c r="FEW348" s="35"/>
      <c r="FEX348" s="35"/>
      <c r="FEY348" s="35"/>
      <c r="FEZ348" s="35"/>
      <c r="FFA348" s="35"/>
      <c r="FFB348" s="35"/>
      <c r="FFC348" s="35"/>
      <c r="FFD348" s="35"/>
      <c r="FFE348" s="35"/>
      <c r="FFF348" s="35"/>
      <c r="FFG348" s="35"/>
      <c r="FFH348" s="35"/>
      <c r="FFI348" s="35"/>
      <c r="FFJ348" s="35"/>
      <c r="FFK348" s="35"/>
      <c r="FFL348" s="35"/>
      <c r="FFM348" s="35"/>
      <c r="FFN348" s="35"/>
      <c r="FFO348" s="35"/>
      <c r="FFP348" s="35"/>
      <c r="FFQ348" s="35"/>
      <c r="FFR348" s="35"/>
      <c r="FFS348" s="35"/>
      <c r="FFT348" s="35"/>
      <c r="FFU348" s="35"/>
      <c r="FFV348" s="35"/>
      <c r="FFW348" s="35"/>
      <c r="FFX348" s="35"/>
      <c r="FFY348" s="35"/>
      <c r="FFZ348" s="35"/>
      <c r="FGA348" s="35"/>
      <c r="FGB348" s="35"/>
      <c r="FGC348" s="35"/>
      <c r="FGD348" s="35"/>
      <c r="FGE348" s="35"/>
      <c r="FGF348" s="35"/>
      <c r="FGG348" s="35"/>
      <c r="FGH348" s="35"/>
      <c r="FGI348" s="35"/>
      <c r="FGJ348" s="35"/>
      <c r="FGK348" s="35"/>
      <c r="FGL348" s="35"/>
      <c r="FGM348" s="35"/>
      <c r="FGN348" s="35"/>
      <c r="FGO348" s="35"/>
      <c r="FGP348" s="35"/>
      <c r="FGQ348" s="35"/>
      <c r="FGR348" s="35"/>
      <c r="FGS348" s="35"/>
      <c r="FGT348" s="35"/>
      <c r="FGU348" s="35"/>
      <c r="FGV348" s="35"/>
      <c r="FGW348" s="35"/>
      <c r="FGX348" s="35"/>
      <c r="FGY348" s="35"/>
      <c r="FGZ348" s="35"/>
      <c r="FHA348" s="35"/>
      <c r="FHB348" s="35"/>
      <c r="FHC348" s="35"/>
      <c r="FHD348" s="35"/>
      <c r="FHE348" s="35"/>
      <c r="FHF348" s="35"/>
      <c r="FHG348" s="35"/>
      <c r="FHH348" s="35"/>
      <c r="FHI348" s="35"/>
      <c r="FHJ348" s="35"/>
      <c r="FHK348" s="35"/>
      <c r="FHL348" s="35"/>
      <c r="FHM348" s="35"/>
      <c r="FHN348" s="35"/>
      <c r="FHO348" s="35"/>
      <c r="FHP348" s="35"/>
      <c r="FHQ348" s="35"/>
      <c r="FHR348" s="35"/>
      <c r="FHS348" s="35"/>
      <c r="FHT348" s="35"/>
      <c r="FHU348" s="35"/>
      <c r="FHV348" s="35"/>
      <c r="FHW348" s="35"/>
      <c r="FHX348" s="35"/>
      <c r="FHY348" s="35"/>
      <c r="FHZ348" s="35"/>
      <c r="FIA348" s="35"/>
      <c r="FIB348" s="35"/>
      <c r="FIC348" s="35"/>
      <c r="FID348" s="35"/>
      <c r="FIE348" s="35"/>
      <c r="FIF348" s="35"/>
      <c r="FIG348" s="35"/>
      <c r="FIH348" s="35"/>
      <c r="FII348" s="35"/>
      <c r="FIJ348" s="35"/>
      <c r="FIK348" s="35"/>
      <c r="FIL348" s="35"/>
      <c r="FIM348" s="35"/>
      <c r="FIN348" s="35"/>
      <c r="FIO348" s="35"/>
      <c r="FIP348" s="35"/>
      <c r="FIQ348" s="35"/>
      <c r="FIR348" s="35"/>
      <c r="FIS348" s="35"/>
      <c r="FIT348" s="35"/>
      <c r="FIU348" s="35"/>
      <c r="FIV348" s="35"/>
      <c r="FIW348" s="35"/>
      <c r="FIX348" s="35"/>
      <c r="FIY348" s="35"/>
      <c r="FIZ348" s="35"/>
      <c r="FJA348" s="35"/>
      <c r="FJB348" s="35"/>
      <c r="FJC348" s="35"/>
      <c r="FJD348" s="35"/>
      <c r="FJE348" s="35"/>
      <c r="FJF348" s="35"/>
      <c r="FJG348" s="35"/>
      <c r="FJH348" s="35"/>
      <c r="FJI348" s="35"/>
      <c r="FJJ348" s="35"/>
      <c r="FJK348" s="35"/>
      <c r="FJL348" s="35"/>
      <c r="FJM348" s="35"/>
      <c r="FJN348" s="35"/>
      <c r="FJO348" s="35"/>
      <c r="FJP348" s="35"/>
      <c r="FJQ348" s="35"/>
      <c r="FJR348" s="35"/>
      <c r="FJS348" s="35"/>
      <c r="FJT348" s="35"/>
      <c r="FJU348" s="35"/>
      <c r="FJV348" s="35"/>
      <c r="FJW348" s="35"/>
      <c r="FJX348" s="35"/>
      <c r="FJY348" s="35"/>
      <c r="FJZ348" s="35"/>
      <c r="FKA348" s="35"/>
      <c r="FKB348" s="35"/>
      <c r="FKC348" s="35"/>
      <c r="FKD348" s="35"/>
      <c r="FKE348" s="35"/>
      <c r="FKF348" s="35"/>
      <c r="FKG348" s="35"/>
      <c r="FKH348" s="35"/>
      <c r="FKI348" s="35"/>
      <c r="FKJ348" s="35"/>
      <c r="FKK348" s="35"/>
      <c r="FKL348" s="35"/>
      <c r="FKM348" s="35"/>
      <c r="FKN348" s="35"/>
      <c r="FKO348" s="35"/>
      <c r="FKP348" s="35"/>
      <c r="FKQ348" s="35"/>
      <c r="FKR348" s="35"/>
      <c r="FKS348" s="35"/>
      <c r="FKT348" s="35"/>
      <c r="FKU348" s="35"/>
      <c r="FKV348" s="35"/>
      <c r="FKW348" s="35"/>
      <c r="FKX348" s="35"/>
      <c r="FKY348" s="35"/>
      <c r="FKZ348" s="35"/>
      <c r="FLA348" s="35"/>
      <c r="FLB348" s="35"/>
      <c r="FLC348" s="35"/>
      <c r="FLD348" s="35"/>
      <c r="FLE348" s="35"/>
      <c r="FLF348" s="35"/>
      <c r="FLG348" s="35"/>
      <c r="FLH348" s="35"/>
      <c r="FLI348" s="35"/>
      <c r="FLJ348" s="35"/>
      <c r="FLK348" s="35"/>
      <c r="FLL348" s="35"/>
      <c r="FLM348" s="35"/>
      <c r="FLN348" s="35"/>
      <c r="FLO348" s="35"/>
      <c r="FLP348" s="35"/>
      <c r="FLQ348" s="35"/>
      <c r="FLR348" s="35"/>
      <c r="FLS348" s="35"/>
      <c r="FLT348" s="35"/>
      <c r="FLU348" s="35"/>
      <c r="FLV348" s="35"/>
      <c r="FLW348" s="35"/>
      <c r="FLX348" s="35"/>
      <c r="FLY348" s="35"/>
      <c r="FLZ348" s="35"/>
      <c r="FMA348" s="35"/>
      <c r="FMB348" s="35"/>
      <c r="FMC348" s="35"/>
      <c r="FMD348" s="35"/>
      <c r="FME348" s="35"/>
      <c r="FMF348" s="35"/>
      <c r="FMG348" s="35"/>
      <c r="FMH348" s="35"/>
      <c r="FMI348" s="35"/>
      <c r="FMJ348" s="35"/>
      <c r="FMK348" s="35"/>
      <c r="FML348" s="35"/>
      <c r="FMM348" s="35"/>
      <c r="FMN348" s="35"/>
      <c r="FMO348" s="35"/>
      <c r="FMP348" s="35"/>
      <c r="FMQ348" s="35"/>
      <c r="FMR348" s="35"/>
      <c r="FMS348" s="35"/>
      <c r="FMT348" s="35"/>
      <c r="FMU348" s="35"/>
      <c r="FMV348" s="35"/>
      <c r="FMW348" s="35"/>
      <c r="FMX348" s="35"/>
      <c r="FMY348" s="35"/>
      <c r="FMZ348" s="35"/>
      <c r="FNA348" s="35"/>
      <c r="FNB348" s="35"/>
      <c r="FNC348" s="35"/>
      <c r="FND348" s="35"/>
      <c r="FNE348" s="35"/>
      <c r="FNF348" s="35"/>
      <c r="FNG348" s="35"/>
      <c r="FNH348" s="35"/>
      <c r="FNI348" s="35"/>
      <c r="FNJ348" s="35"/>
      <c r="FNK348" s="35"/>
      <c r="FNL348" s="35"/>
      <c r="FNM348" s="35"/>
      <c r="FNN348" s="35"/>
      <c r="FNO348" s="35"/>
      <c r="FNP348" s="35"/>
      <c r="FNQ348" s="35"/>
      <c r="FNR348" s="35"/>
      <c r="FNS348" s="35"/>
      <c r="FNT348" s="35"/>
      <c r="FNU348" s="35"/>
      <c r="FNV348" s="35"/>
      <c r="FNW348" s="35"/>
      <c r="FNX348" s="35"/>
      <c r="FNY348" s="35"/>
      <c r="FNZ348" s="35"/>
      <c r="FOA348" s="35"/>
      <c r="FOB348" s="35"/>
      <c r="FOC348" s="35"/>
      <c r="FOD348" s="35"/>
      <c r="FOE348" s="35"/>
      <c r="FOF348" s="35"/>
      <c r="FOG348" s="35"/>
      <c r="FOH348" s="35"/>
      <c r="FOI348" s="35"/>
      <c r="FOJ348" s="35"/>
      <c r="FOK348" s="35"/>
      <c r="FOL348" s="35"/>
      <c r="FOM348" s="35"/>
      <c r="FON348" s="35"/>
      <c r="FOO348" s="35"/>
      <c r="FOP348" s="35"/>
      <c r="FOQ348" s="35"/>
      <c r="FOR348" s="35"/>
      <c r="FOS348" s="35"/>
      <c r="FOT348" s="35"/>
      <c r="FOU348" s="35"/>
      <c r="FOV348" s="35"/>
      <c r="FOW348" s="35"/>
      <c r="FOX348" s="35"/>
      <c r="FOY348" s="35"/>
      <c r="FOZ348" s="35"/>
      <c r="FPA348" s="35"/>
      <c r="FPB348" s="35"/>
      <c r="FPC348" s="35"/>
      <c r="FPD348" s="35"/>
      <c r="FPE348" s="35"/>
      <c r="FPF348" s="35"/>
      <c r="FPG348" s="35"/>
      <c r="FPH348" s="35"/>
      <c r="FPI348" s="35"/>
      <c r="FPJ348" s="35"/>
      <c r="FPK348" s="35"/>
      <c r="FPL348" s="35"/>
      <c r="FPM348" s="35"/>
      <c r="FPN348" s="35"/>
      <c r="FPO348" s="35"/>
      <c r="FPP348" s="35"/>
      <c r="FPQ348" s="35"/>
      <c r="FPR348" s="35"/>
      <c r="FPS348" s="35"/>
      <c r="FPT348" s="35"/>
      <c r="FPU348" s="35"/>
      <c r="FPV348" s="35"/>
      <c r="FPW348" s="35"/>
      <c r="FPX348" s="35"/>
      <c r="FPY348" s="35"/>
      <c r="FPZ348" s="35"/>
      <c r="FQA348" s="35"/>
      <c r="FQB348" s="35"/>
      <c r="FQC348" s="35"/>
      <c r="FQD348" s="35"/>
      <c r="FQE348" s="35"/>
      <c r="FQF348" s="35"/>
      <c r="FQG348" s="35"/>
      <c r="FQH348" s="35"/>
      <c r="FQI348" s="35"/>
      <c r="FQJ348" s="35"/>
      <c r="FQK348" s="35"/>
      <c r="FQL348" s="35"/>
      <c r="FQM348" s="35"/>
      <c r="FQN348" s="35"/>
      <c r="FQO348" s="35"/>
      <c r="FQP348" s="35"/>
      <c r="FQQ348" s="35"/>
      <c r="FQR348" s="35"/>
      <c r="FQS348" s="35"/>
      <c r="FQT348" s="35"/>
      <c r="FQU348" s="35"/>
      <c r="FQV348" s="35"/>
      <c r="FQW348" s="35"/>
      <c r="FQX348" s="35"/>
      <c r="FQY348" s="35"/>
      <c r="FQZ348" s="35"/>
      <c r="FRA348" s="35"/>
      <c r="FRB348" s="35"/>
      <c r="FRC348" s="35"/>
      <c r="FRD348" s="35"/>
      <c r="FRE348" s="35"/>
      <c r="FRF348" s="35"/>
      <c r="FRG348" s="35"/>
      <c r="FRH348" s="35"/>
      <c r="FRI348" s="35"/>
      <c r="FRJ348" s="35"/>
      <c r="FRK348" s="35"/>
      <c r="FRL348" s="35"/>
      <c r="FRM348" s="35"/>
      <c r="FRN348" s="35"/>
      <c r="FRO348" s="35"/>
      <c r="FRP348" s="35"/>
      <c r="FRQ348" s="35"/>
      <c r="FRR348" s="35"/>
      <c r="FRS348" s="35"/>
      <c r="FRT348" s="35"/>
      <c r="FRU348" s="35"/>
      <c r="FRV348" s="35"/>
      <c r="FRW348" s="35"/>
      <c r="FRX348" s="35"/>
      <c r="FRY348" s="35"/>
      <c r="FRZ348" s="35"/>
      <c r="FSA348" s="35"/>
      <c r="FSB348" s="35"/>
      <c r="FSC348" s="35"/>
      <c r="FSD348" s="35"/>
      <c r="FSE348" s="35"/>
      <c r="FSF348" s="35"/>
      <c r="FSG348" s="35"/>
      <c r="FSH348" s="35"/>
      <c r="FSI348" s="35"/>
      <c r="FSJ348" s="35"/>
      <c r="FSK348" s="35"/>
      <c r="FSL348" s="35"/>
      <c r="FSM348" s="35"/>
      <c r="FSN348" s="35"/>
      <c r="FSO348" s="35"/>
      <c r="FSP348" s="35"/>
      <c r="FSQ348" s="35"/>
      <c r="FSR348" s="35"/>
      <c r="FSS348" s="35"/>
      <c r="FST348" s="35"/>
      <c r="FSU348" s="35"/>
      <c r="FSV348" s="35"/>
      <c r="FSW348" s="35"/>
      <c r="FSX348" s="35"/>
      <c r="FSY348" s="35"/>
      <c r="FSZ348" s="35"/>
      <c r="FTA348" s="35"/>
      <c r="FTB348" s="35"/>
      <c r="FTC348" s="35"/>
      <c r="FTD348" s="35"/>
      <c r="FTE348" s="35"/>
      <c r="FTF348" s="35"/>
      <c r="FTG348" s="35"/>
      <c r="FTH348" s="35"/>
      <c r="FTI348" s="35"/>
      <c r="FTJ348" s="35"/>
      <c r="FTK348" s="35"/>
      <c r="FTL348" s="35"/>
      <c r="FTM348" s="35"/>
      <c r="FTN348" s="35"/>
      <c r="FTO348" s="35"/>
      <c r="FTP348" s="35"/>
      <c r="FTQ348" s="35"/>
      <c r="FTR348" s="35"/>
      <c r="FTS348" s="35"/>
      <c r="FTT348" s="35"/>
      <c r="FTU348" s="35"/>
      <c r="FTV348" s="35"/>
      <c r="FTW348" s="35"/>
      <c r="FTX348" s="35"/>
      <c r="FTY348" s="35"/>
      <c r="FTZ348" s="35"/>
      <c r="FUA348" s="35"/>
      <c r="FUB348" s="35"/>
      <c r="FUC348" s="35"/>
      <c r="FUD348" s="35"/>
      <c r="FUE348" s="35"/>
      <c r="FUF348" s="35"/>
      <c r="FUG348" s="35"/>
      <c r="FUH348" s="35"/>
      <c r="FUI348" s="35"/>
      <c r="FUJ348" s="35"/>
      <c r="FUK348" s="35"/>
      <c r="FUL348" s="35"/>
      <c r="FUM348" s="35"/>
      <c r="FUN348" s="35"/>
      <c r="FUO348" s="35"/>
      <c r="FUP348" s="35"/>
      <c r="FUQ348" s="35"/>
      <c r="FUR348" s="35"/>
      <c r="FUS348" s="35"/>
      <c r="FUT348" s="35"/>
      <c r="FUU348" s="35"/>
      <c r="FUV348" s="35"/>
      <c r="FUW348" s="35"/>
      <c r="FUX348" s="35"/>
      <c r="FUY348" s="35"/>
      <c r="FUZ348" s="35"/>
      <c r="FVA348" s="35"/>
      <c r="FVB348" s="35"/>
      <c r="FVC348" s="35"/>
      <c r="FVD348" s="35"/>
      <c r="FVE348" s="35"/>
      <c r="FVF348" s="35"/>
      <c r="FVG348" s="35"/>
      <c r="FVH348" s="35"/>
      <c r="FVI348" s="35"/>
      <c r="FVJ348" s="35"/>
      <c r="FVK348" s="35"/>
      <c r="FVL348" s="35"/>
      <c r="FVM348" s="35"/>
      <c r="FVN348" s="35"/>
      <c r="FVO348" s="35"/>
      <c r="FVP348" s="35"/>
      <c r="FVQ348" s="35"/>
      <c r="FVR348" s="35"/>
      <c r="FVS348" s="35"/>
      <c r="FVT348" s="35"/>
      <c r="FVU348" s="35"/>
      <c r="FVV348" s="35"/>
      <c r="FVW348" s="35"/>
      <c r="FVX348" s="35"/>
      <c r="FVY348" s="35"/>
      <c r="FVZ348" s="35"/>
      <c r="FWA348" s="35"/>
      <c r="FWB348" s="35"/>
      <c r="FWC348" s="35"/>
      <c r="FWD348" s="35"/>
      <c r="FWE348" s="35"/>
      <c r="FWF348" s="35"/>
      <c r="FWG348" s="35"/>
      <c r="FWH348" s="35"/>
      <c r="FWI348" s="35"/>
      <c r="FWJ348" s="35"/>
      <c r="FWK348" s="35"/>
      <c r="FWL348" s="35"/>
      <c r="FWM348" s="35"/>
      <c r="FWN348" s="35"/>
      <c r="FWO348" s="35"/>
      <c r="FWP348" s="35"/>
      <c r="FWQ348" s="35"/>
      <c r="FWR348" s="35"/>
      <c r="FWS348" s="35"/>
      <c r="FWT348" s="35"/>
      <c r="FWU348" s="35"/>
      <c r="FWV348" s="35"/>
      <c r="FWW348" s="35"/>
      <c r="FWX348" s="35"/>
      <c r="FWY348" s="35"/>
      <c r="FWZ348" s="35"/>
      <c r="FXA348" s="35"/>
      <c r="FXB348" s="35"/>
      <c r="FXC348" s="35"/>
      <c r="FXD348" s="35"/>
      <c r="FXE348" s="35"/>
      <c r="FXF348" s="35"/>
      <c r="FXG348" s="35"/>
      <c r="FXH348" s="35"/>
      <c r="FXI348" s="35"/>
      <c r="FXJ348" s="35"/>
      <c r="FXK348" s="35"/>
      <c r="FXL348" s="35"/>
      <c r="FXM348" s="35"/>
      <c r="FXN348" s="35"/>
      <c r="FXO348" s="35"/>
      <c r="FXP348" s="35"/>
      <c r="FXQ348" s="35"/>
      <c r="FXR348" s="35"/>
      <c r="FXS348" s="35"/>
      <c r="FXT348" s="35"/>
      <c r="FXU348" s="35"/>
      <c r="FXV348" s="35"/>
      <c r="FXW348" s="35"/>
      <c r="FXX348" s="35"/>
      <c r="FXY348" s="35"/>
      <c r="FXZ348" s="35"/>
      <c r="FYA348" s="35"/>
      <c r="FYB348" s="35"/>
      <c r="FYC348" s="35"/>
      <c r="FYD348" s="35"/>
      <c r="FYE348" s="35"/>
      <c r="FYF348" s="35"/>
      <c r="FYG348" s="35"/>
      <c r="FYH348" s="35"/>
      <c r="FYI348" s="35"/>
      <c r="FYJ348" s="35"/>
      <c r="FYK348" s="35"/>
      <c r="FYL348" s="35"/>
      <c r="FYM348" s="35"/>
      <c r="FYN348" s="35"/>
      <c r="FYO348" s="35"/>
      <c r="FYP348" s="35"/>
      <c r="FYQ348" s="35"/>
      <c r="FYR348" s="35"/>
      <c r="FYS348" s="35"/>
      <c r="FYT348" s="35"/>
      <c r="FYU348" s="35"/>
      <c r="FYV348" s="35"/>
      <c r="FYW348" s="35"/>
      <c r="FYX348" s="35"/>
      <c r="FYY348" s="35"/>
      <c r="FYZ348" s="35"/>
      <c r="FZA348" s="35"/>
      <c r="FZB348" s="35"/>
      <c r="FZC348" s="35"/>
      <c r="FZD348" s="35"/>
      <c r="FZE348" s="35"/>
      <c r="FZF348" s="35"/>
      <c r="FZG348" s="35"/>
      <c r="FZH348" s="35"/>
      <c r="FZI348" s="35"/>
      <c r="FZJ348" s="35"/>
      <c r="FZK348" s="35"/>
      <c r="FZL348" s="35"/>
      <c r="FZM348" s="35"/>
      <c r="FZN348" s="35"/>
      <c r="FZO348" s="35"/>
      <c r="FZP348" s="35"/>
      <c r="FZQ348" s="35"/>
      <c r="FZR348" s="35"/>
      <c r="FZS348" s="35"/>
      <c r="FZT348" s="35"/>
      <c r="FZU348" s="35"/>
      <c r="FZV348" s="35"/>
      <c r="FZW348" s="35"/>
      <c r="FZX348" s="35"/>
      <c r="FZY348" s="35"/>
      <c r="FZZ348" s="35"/>
      <c r="GAA348" s="35"/>
      <c r="GAB348" s="35"/>
      <c r="GAC348" s="35"/>
      <c r="GAD348" s="35"/>
      <c r="GAE348" s="35"/>
      <c r="GAF348" s="35"/>
      <c r="GAG348" s="35"/>
      <c r="GAH348" s="35"/>
      <c r="GAI348" s="35"/>
      <c r="GAJ348" s="35"/>
      <c r="GAK348" s="35"/>
      <c r="GAL348" s="35"/>
      <c r="GAM348" s="35"/>
      <c r="GAN348" s="35"/>
      <c r="GAO348" s="35"/>
      <c r="GAP348" s="35"/>
      <c r="GAQ348" s="35"/>
      <c r="GAR348" s="35"/>
      <c r="GAS348" s="35"/>
      <c r="GAT348" s="35"/>
      <c r="GAU348" s="35"/>
      <c r="GAV348" s="35"/>
      <c r="GAW348" s="35"/>
      <c r="GAX348" s="35"/>
      <c r="GAY348" s="35"/>
      <c r="GAZ348" s="35"/>
      <c r="GBA348" s="35"/>
      <c r="GBB348" s="35"/>
      <c r="GBC348" s="35"/>
      <c r="GBD348" s="35"/>
      <c r="GBE348" s="35"/>
      <c r="GBF348" s="35"/>
      <c r="GBG348" s="35"/>
      <c r="GBH348" s="35"/>
      <c r="GBI348" s="35"/>
      <c r="GBJ348" s="35"/>
      <c r="GBK348" s="35"/>
      <c r="GBL348" s="35"/>
      <c r="GBM348" s="35"/>
      <c r="GBN348" s="35"/>
      <c r="GBO348" s="35"/>
      <c r="GBP348" s="35"/>
      <c r="GBQ348" s="35"/>
      <c r="GBR348" s="35"/>
      <c r="GBS348" s="35"/>
      <c r="GBT348" s="35"/>
      <c r="GBU348" s="35"/>
      <c r="GBV348" s="35"/>
      <c r="GBW348" s="35"/>
      <c r="GBX348" s="35"/>
      <c r="GBY348" s="35"/>
      <c r="GBZ348" s="35"/>
      <c r="GCA348" s="35"/>
      <c r="GCB348" s="35"/>
      <c r="GCC348" s="35"/>
      <c r="GCD348" s="35"/>
      <c r="GCE348" s="35"/>
      <c r="GCF348" s="35"/>
      <c r="GCG348" s="35"/>
      <c r="GCH348" s="35"/>
      <c r="GCI348" s="35"/>
      <c r="GCJ348" s="35"/>
      <c r="GCK348" s="35"/>
      <c r="GCL348" s="35"/>
      <c r="GCM348" s="35"/>
      <c r="GCN348" s="35"/>
      <c r="GCO348" s="35"/>
      <c r="GCP348" s="35"/>
      <c r="GCQ348" s="35"/>
      <c r="GCR348" s="35"/>
      <c r="GCS348" s="35"/>
      <c r="GCT348" s="35"/>
      <c r="GCU348" s="35"/>
      <c r="GCV348" s="35"/>
      <c r="GCW348" s="35"/>
      <c r="GCX348" s="35"/>
      <c r="GCY348" s="35"/>
      <c r="GCZ348" s="35"/>
      <c r="GDA348" s="35"/>
      <c r="GDB348" s="35"/>
      <c r="GDC348" s="35"/>
      <c r="GDD348" s="35"/>
      <c r="GDE348" s="35"/>
      <c r="GDF348" s="35"/>
      <c r="GDG348" s="35"/>
      <c r="GDH348" s="35"/>
      <c r="GDI348" s="35"/>
      <c r="GDJ348" s="35"/>
      <c r="GDK348" s="35"/>
      <c r="GDL348" s="35"/>
      <c r="GDM348" s="35"/>
      <c r="GDN348" s="35"/>
      <c r="GDO348" s="35"/>
      <c r="GDP348" s="35"/>
      <c r="GDQ348" s="35"/>
      <c r="GDR348" s="35"/>
      <c r="GDS348" s="35"/>
      <c r="GDT348" s="35"/>
      <c r="GDU348" s="35"/>
      <c r="GDV348" s="35"/>
      <c r="GDW348" s="35"/>
      <c r="GDX348" s="35"/>
      <c r="GDY348" s="35"/>
      <c r="GDZ348" s="35"/>
      <c r="GEA348" s="35"/>
      <c r="GEB348" s="35"/>
      <c r="GEC348" s="35"/>
      <c r="GED348" s="35"/>
      <c r="GEE348" s="35"/>
      <c r="GEF348" s="35"/>
      <c r="GEG348" s="35"/>
      <c r="GEH348" s="35"/>
      <c r="GEI348" s="35"/>
      <c r="GEJ348" s="35"/>
      <c r="GEK348" s="35"/>
      <c r="GEL348" s="35"/>
      <c r="GEM348" s="35"/>
      <c r="GEN348" s="35"/>
      <c r="GEO348" s="35"/>
      <c r="GEP348" s="35"/>
      <c r="GEQ348" s="35"/>
      <c r="GER348" s="35"/>
      <c r="GES348" s="35"/>
      <c r="GET348" s="35"/>
      <c r="GEU348" s="35"/>
      <c r="GEV348" s="35"/>
      <c r="GEW348" s="35"/>
      <c r="GEX348" s="35"/>
      <c r="GEY348" s="35"/>
      <c r="GEZ348" s="35"/>
      <c r="GFA348" s="35"/>
      <c r="GFB348" s="35"/>
      <c r="GFC348" s="35"/>
      <c r="GFD348" s="35"/>
      <c r="GFE348" s="35"/>
      <c r="GFF348" s="35"/>
      <c r="GFG348" s="35"/>
      <c r="GFH348" s="35"/>
      <c r="GFI348" s="35"/>
      <c r="GFJ348" s="35"/>
      <c r="GFK348" s="35"/>
      <c r="GFL348" s="35"/>
      <c r="GFM348" s="35"/>
      <c r="GFN348" s="35"/>
      <c r="GFO348" s="35"/>
      <c r="GFP348" s="35"/>
      <c r="GFQ348" s="35"/>
      <c r="GFR348" s="35"/>
      <c r="GFS348" s="35"/>
      <c r="GFT348" s="35"/>
      <c r="GFU348" s="35"/>
      <c r="GFV348" s="35"/>
      <c r="GFW348" s="35"/>
      <c r="GFX348" s="35"/>
      <c r="GFY348" s="35"/>
      <c r="GFZ348" s="35"/>
      <c r="GGA348" s="35"/>
      <c r="GGB348" s="35"/>
      <c r="GGC348" s="35"/>
      <c r="GGD348" s="35"/>
      <c r="GGE348" s="35"/>
      <c r="GGF348" s="35"/>
      <c r="GGG348" s="35"/>
      <c r="GGH348" s="35"/>
      <c r="GGI348" s="35"/>
      <c r="GGJ348" s="35"/>
      <c r="GGK348" s="35"/>
      <c r="GGL348" s="35"/>
      <c r="GGM348" s="35"/>
      <c r="GGN348" s="35"/>
      <c r="GGO348" s="35"/>
      <c r="GGP348" s="35"/>
      <c r="GGQ348" s="35"/>
      <c r="GGR348" s="35"/>
      <c r="GGS348" s="35"/>
      <c r="GGT348" s="35"/>
      <c r="GGU348" s="35"/>
      <c r="GGV348" s="35"/>
      <c r="GGW348" s="35"/>
      <c r="GGX348" s="35"/>
      <c r="GGY348" s="35"/>
      <c r="GGZ348" s="35"/>
      <c r="GHA348" s="35"/>
      <c r="GHB348" s="35"/>
      <c r="GHC348" s="35"/>
      <c r="GHD348" s="35"/>
      <c r="GHE348" s="35"/>
      <c r="GHF348" s="35"/>
      <c r="GHG348" s="35"/>
      <c r="GHH348" s="35"/>
      <c r="GHI348" s="35"/>
      <c r="GHJ348" s="35"/>
      <c r="GHK348" s="35"/>
      <c r="GHL348" s="35"/>
      <c r="GHM348" s="35"/>
      <c r="GHN348" s="35"/>
      <c r="GHO348" s="35"/>
      <c r="GHP348" s="35"/>
      <c r="GHQ348" s="35"/>
      <c r="GHR348" s="35"/>
      <c r="GHS348" s="35"/>
      <c r="GHT348" s="35"/>
      <c r="GHU348" s="35"/>
      <c r="GHV348" s="35"/>
      <c r="GHW348" s="35"/>
      <c r="GHX348" s="35"/>
      <c r="GHY348" s="35"/>
      <c r="GHZ348" s="35"/>
      <c r="GIA348" s="35"/>
      <c r="GIB348" s="35"/>
      <c r="GIC348" s="35"/>
      <c r="GID348" s="35"/>
      <c r="GIE348" s="35"/>
      <c r="GIF348" s="35"/>
      <c r="GIG348" s="35"/>
      <c r="GIH348" s="35"/>
      <c r="GII348" s="35"/>
      <c r="GIJ348" s="35"/>
      <c r="GIK348" s="35"/>
      <c r="GIL348" s="35"/>
      <c r="GIM348" s="35"/>
      <c r="GIN348" s="35"/>
      <c r="GIO348" s="35"/>
      <c r="GIP348" s="35"/>
      <c r="GIQ348" s="35"/>
      <c r="GIR348" s="35"/>
      <c r="GIS348" s="35"/>
      <c r="GIT348" s="35"/>
      <c r="GIU348" s="35"/>
      <c r="GIV348" s="35"/>
      <c r="GIW348" s="35"/>
      <c r="GIX348" s="35"/>
      <c r="GIY348" s="35"/>
      <c r="GIZ348" s="35"/>
      <c r="GJA348" s="35"/>
      <c r="GJB348" s="35"/>
      <c r="GJC348" s="35"/>
      <c r="GJD348" s="35"/>
      <c r="GJE348" s="35"/>
      <c r="GJF348" s="35"/>
      <c r="GJG348" s="35"/>
      <c r="GJH348" s="35"/>
      <c r="GJI348" s="35"/>
      <c r="GJJ348" s="35"/>
      <c r="GJK348" s="35"/>
      <c r="GJL348" s="35"/>
      <c r="GJM348" s="35"/>
      <c r="GJN348" s="35"/>
      <c r="GJO348" s="35"/>
      <c r="GJP348" s="35"/>
      <c r="GJQ348" s="35"/>
      <c r="GJR348" s="35"/>
      <c r="GJS348" s="35"/>
      <c r="GJT348" s="35"/>
      <c r="GJU348" s="35"/>
      <c r="GJV348" s="35"/>
      <c r="GJW348" s="35"/>
      <c r="GJX348" s="35"/>
      <c r="GJY348" s="35"/>
      <c r="GJZ348" s="35"/>
      <c r="GKA348" s="35"/>
      <c r="GKB348" s="35"/>
      <c r="GKC348" s="35"/>
      <c r="GKD348" s="35"/>
      <c r="GKE348" s="35"/>
      <c r="GKF348" s="35"/>
      <c r="GKG348" s="35"/>
      <c r="GKH348" s="35"/>
      <c r="GKI348" s="35"/>
      <c r="GKJ348" s="35"/>
      <c r="GKK348" s="35"/>
      <c r="GKL348" s="35"/>
      <c r="GKM348" s="35"/>
      <c r="GKN348" s="35"/>
      <c r="GKO348" s="35"/>
      <c r="GKP348" s="35"/>
      <c r="GKQ348" s="35"/>
      <c r="GKR348" s="35"/>
      <c r="GKS348" s="35"/>
      <c r="GKT348" s="35"/>
      <c r="GKU348" s="35"/>
      <c r="GKV348" s="35"/>
      <c r="GKW348" s="35"/>
      <c r="GKX348" s="35"/>
      <c r="GKY348" s="35"/>
      <c r="GKZ348" s="35"/>
      <c r="GLA348" s="35"/>
      <c r="GLB348" s="35"/>
      <c r="GLC348" s="35"/>
      <c r="GLD348" s="35"/>
      <c r="GLE348" s="35"/>
      <c r="GLF348" s="35"/>
      <c r="GLG348" s="35"/>
      <c r="GLH348" s="35"/>
      <c r="GLI348" s="35"/>
      <c r="GLJ348" s="35"/>
      <c r="GLK348" s="35"/>
      <c r="GLL348" s="35"/>
      <c r="GLM348" s="35"/>
      <c r="GLN348" s="35"/>
      <c r="GLO348" s="35"/>
      <c r="GLP348" s="35"/>
      <c r="GLQ348" s="35"/>
      <c r="GLR348" s="35"/>
      <c r="GLS348" s="35"/>
      <c r="GLT348" s="35"/>
      <c r="GLU348" s="35"/>
      <c r="GLV348" s="35"/>
      <c r="GLW348" s="35"/>
      <c r="GLX348" s="35"/>
      <c r="GLY348" s="35"/>
      <c r="GLZ348" s="35"/>
      <c r="GMA348" s="35"/>
      <c r="GMB348" s="35"/>
      <c r="GMC348" s="35"/>
      <c r="GMD348" s="35"/>
      <c r="GME348" s="35"/>
      <c r="GMF348" s="35"/>
      <c r="GMG348" s="35"/>
      <c r="GMH348" s="35"/>
      <c r="GMI348" s="35"/>
      <c r="GMJ348" s="35"/>
      <c r="GMK348" s="35"/>
      <c r="GML348" s="35"/>
      <c r="GMM348" s="35"/>
      <c r="GMN348" s="35"/>
      <c r="GMO348" s="35"/>
      <c r="GMP348" s="35"/>
      <c r="GMQ348" s="35"/>
      <c r="GMR348" s="35"/>
      <c r="GMS348" s="35"/>
      <c r="GMT348" s="35"/>
      <c r="GMU348" s="35"/>
      <c r="GMV348" s="35"/>
      <c r="GMW348" s="35"/>
      <c r="GMX348" s="35"/>
      <c r="GMY348" s="35"/>
      <c r="GMZ348" s="35"/>
      <c r="GNA348" s="35"/>
      <c r="GNB348" s="35"/>
      <c r="GNC348" s="35"/>
      <c r="GND348" s="35"/>
      <c r="GNE348" s="35"/>
      <c r="GNF348" s="35"/>
      <c r="GNG348" s="35"/>
      <c r="GNH348" s="35"/>
      <c r="GNI348" s="35"/>
      <c r="GNJ348" s="35"/>
      <c r="GNK348" s="35"/>
      <c r="GNL348" s="35"/>
      <c r="GNM348" s="35"/>
      <c r="GNN348" s="35"/>
      <c r="GNO348" s="35"/>
      <c r="GNP348" s="35"/>
      <c r="GNQ348" s="35"/>
      <c r="GNR348" s="35"/>
      <c r="GNS348" s="35"/>
      <c r="GNT348" s="35"/>
      <c r="GNU348" s="35"/>
      <c r="GNV348" s="35"/>
      <c r="GNW348" s="35"/>
      <c r="GNX348" s="35"/>
      <c r="GNY348" s="35"/>
      <c r="GNZ348" s="35"/>
      <c r="GOA348" s="35"/>
      <c r="GOB348" s="35"/>
      <c r="GOC348" s="35"/>
      <c r="GOD348" s="35"/>
      <c r="GOE348" s="35"/>
      <c r="GOF348" s="35"/>
      <c r="GOG348" s="35"/>
      <c r="GOH348" s="35"/>
      <c r="GOI348" s="35"/>
      <c r="GOJ348" s="35"/>
      <c r="GOK348" s="35"/>
      <c r="GOL348" s="35"/>
      <c r="GOM348" s="35"/>
      <c r="GON348" s="35"/>
      <c r="GOO348" s="35"/>
      <c r="GOP348" s="35"/>
      <c r="GOQ348" s="35"/>
      <c r="GOR348" s="35"/>
      <c r="GOS348" s="35"/>
      <c r="GOT348" s="35"/>
      <c r="GOU348" s="35"/>
      <c r="GOV348" s="35"/>
      <c r="GOW348" s="35"/>
      <c r="GOX348" s="35"/>
      <c r="GOY348" s="35"/>
      <c r="GOZ348" s="35"/>
      <c r="GPA348" s="35"/>
      <c r="GPB348" s="35"/>
      <c r="GPC348" s="35"/>
      <c r="GPD348" s="35"/>
      <c r="GPE348" s="35"/>
      <c r="GPF348" s="35"/>
      <c r="GPG348" s="35"/>
      <c r="GPH348" s="35"/>
      <c r="GPI348" s="35"/>
      <c r="GPJ348" s="35"/>
      <c r="GPK348" s="35"/>
      <c r="GPL348" s="35"/>
      <c r="GPM348" s="35"/>
      <c r="GPN348" s="35"/>
      <c r="GPO348" s="35"/>
      <c r="GPP348" s="35"/>
      <c r="GPQ348" s="35"/>
      <c r="GPR348" s="35"/>
      <c r="GPS348" s="35"/>
      <c r="GPT348" s="35"/>
      <c r="GPU348" s="35"/>
      <c r="GPV348" s="35"/>
      <c r="GPW348" s="35"/>
      <c r="GPX348" s="35"/>
      <c r="GPY348" s="35"/>
      <c r="GPZ348" s="35"/>
      <c r="GQA348" s="35"/>
      <c r="GQB348" s="35"/>
      <c r="GQC348" s="35"/>
      <c r="GQD348" s="35"/>
      <c r="GQE348" s="35"/>
      <c r="GQF348" s="35"/>
      <c r="GQG348" s="35"/>
      <c r="GQH348" s="35"/>
      <c r="GQI348" s="35"/>
      <c r="GQJ348" s="35"/>
      <c r="GQK348" s="35"/>
      <c r="GQL348" s="35"/>
      <c r="GQM348" s="35"/>
      <c r="GQN348" s="35"/>
      <c r="GQO348" s="35"/>
      <c r="GQP348" s="35"/>
      <c r="GQQ348" s="35"/>
      <c r="GQR348" s="35"/>
      <c r="GQS348" s="35"/>
      <c r="GQT348" s="35"/>
      <c r="GQU348" s="35"/>
      <c r="GQV348" s="35"/>
      <c r="GQW348" s="35"/>
      <c r="GQX348" s="35"/>
      <c r="GQY348" s="35"/>
      <c r="GQZ348" s="35"/>
      <c r="GRA348" s="35"/>
      <c r="GRB348" s="35"/>
      <c r="GRC348" s="35"/>
      <c r="GRD348" s="35"/>
      <c r="GRE348" s="35"/>
      <c r="GRF348" s="35"/>
      <c r="GRG348" s="35"/>
      <c r="GRH348" s="35"/>
      <c r="GRI348" s="35"/>
      <c r="GRJ348" s="35"/>
      <c r="GRK348" s="35"/>
      <c r="GRL348" s="35"/>
      <c r="GRM348" s="35"/>
      <c r="GRN348" s="35"/>
      <c r="GRO348" s="35"/>
      <c r="GRP348" s="35"/>
      <c r="GRQ348" s="35"/>
      <c r="GRR348" s="35"/>
      <c r="GRS348" s="35"/>
      <c r="GRT348" s="35"/>
      <c r="GRU348" s="35"/>
      <c r="GRV348" s="35"/>
      <c r="GRW348" s="35"/>
      <c r="GRX348" s="35"/>
      <c r="GRY348" s="35"/>
      <c r="GRZ348" s="35"/>
      <c r="GSA348" s="35"/>
      <c r="GSB348" s="35"/>
      <c r="GSC348" s="35"/>
      <c r="GSD348" s="35"/>
      <c r="GSE348" s="35"/>
      <c r="GSF348" s="35"/>
      <c r="GSG348" s="35"/>
      <c r="GSH348" s="35"/>
      <c r="GSI348" s="35"/>
      <c r="GSJ348" s="35"/>
      <c r="GSK348" s="35"/>
      <c r="GSL348" s="35"/>
      <c r="GSM348" s="35"/>
      <c r="GSN348" s="35"/>
      <c r="GSO348" s="35"/>
      <c r="GSP348" s="35"/>
      <c r="GSQ348" s="35"/>
      <c r="GSR348" s="35"/>
      <c r="GSS348" s="35"/>
      <c r="GST348" s="35"/>
      <c r="GSU348" s="35"/>
      <c r="GSV348" s="35"/>
      <c r="GSW348" s="35"/>
      <c r="GSX348" s="35"/>
      <c r="GSY348" s="35"/>
      <c r="GSZ348" s="35"/>
      <c r="GTA348" s="35"/>
      <c r="GTB348" s="35"/>
      <c r="GTC348" s="35"/>
      <c r="GTD348" s="35"/>
      <c r="GTE348" s="35"/>
      <c r="GTF348" s="35"/>
      <c r="GTG348" s="35"/>
      <c r="GTH348" s="35"/>
      <c r="GTI348" s="35"/>
      <c r="GTJ348" s="35"/>
      <c r="GTK348" s="35"/>
      <c r="GTL348" s="35"/>
      <c r="GTM348" s="35"/>
      <c r="GTN348" s="35"/>
      <c r="GTO348" s="35"/>
      <c r="GTP348" s="35"/>
      <c r="GTQ348" s="35"/>
      <c r="GTR348" s="35"/>
      <c r="GTS348" s="35"/>
      <c r="GTT348" s="35"/>
      <c r="GTU348" s="35"/>
      <c r="GTV348" s="35"/>
      <c r="GTW348" s="35"/>
      <c r="GTX348" s="35"/>
      <c r="GTY348" s="35"/>
      <c r="GTZ348" s="35"/>
      <c r="GUA348" s="35"/>
      <c r="GUB348" s="35"/>
      <c r="GUC348" s="35"/>
      <c r="GUD348" s="35"/>
      <c r="GUE348" s="35"/>
      <c r="GUF348" s="35"/>
      <c r="GUG348" s="35"/>
      <c r="GUH348" s="35"/>
      <c r="GUI348" s="35"/>
      <c r="GUJ348" s="35"/>
      <c r="GUK348" s="35"/>
      <c r="GUL348" s="35"/>
      <c r="GUM348" s="35"/>
      <c r="GUN348" s="35"/>
      <c r="GUO348" s="35"/>
      <c r="GUP348" s="35"/>
      <c r="GUQ348" s="35"/>
      <c r="GUR348" s="35"/>
      <c r="GUS348" s="35"/>
      <c r="GUT348" s="35"/>
      <c r="GUU348" s="35"/>
      <c r="GUV348" s="35"/>
      <c r="GUW348" s="35"/>
      <c r="GUX348" s="35"/>
      <c r="GUY348" s="35"/>
      <c r="GUZ348" s="35"/>
      <c r="GVA348" s="35"/>
      <c r="GVB348" s="35"/>
      <c r="GVC348" s="35"/>
      <c r="GVD348" s="35"/>
      <c r="GVE348" s="35"/>
      <c r="GVF348" s="35"/>
      <c r="GVG348" s="35"/>
      <c r="GVH348" s="35"/>
      <c r="GVI348" s="35"/>
      <c r="GVJ348" s="35"/>
      <c r="GVK348" s="35"/>
      <c r="GVL348" s="35"/>
      <c r="GVM348" s="35"/>
      <c r="GVN348" s="35"/>
      <c r="GVO348" s="35"/>
      <c r="GVP348" s="35"/>
      <c r="GVQ348" s="35"/>
      <c r="GVR348" s="35"/>
      <c r="GVS348" s="35"/>
      <c r="GVT348" s="35"/>
      <c r="GVU348" s="35"/>
      <c r="GVV348" s="35"/>
      <c r="GVW348" s="35"/>
      <c r="GVX348" s="35"/>
      <c r="GVY348" s="35"/>
      <c r="GVZ348" s="35"/>
      <c r="GWA348" s="35"/>
      <c r="GWB348" s="35"/>
      <c r="GWC348" s="35"/>
      <c r="GWD348" s="35"/>
      <c r="GWE348" s="35"/>
      <c r="GWF348" s="35"/>
      <c r="GWG348" s="35"/>
      <c r="GWH348" s="35"/>
      <c r="GWI348" s="35"/>
      <c r="GWJ348" s="35"/>
      <c r="GWK348" s="35"/>
      <c r="GWL348" s="35"/>
      <c r="GWM348" s="35"/>
      <c r="GWN348" s="35"/>
      <c r="GWO348" s="35"/>
      <c r="GWP348" s="35"/>
      <c r="GWQ348" s="35"/>
      <c r="GWR348" s="35"/>
      <c r="GWS348" s="35"/>
      <c r="GWT348" s="35"/>
      <c r="GWU348" s="35"/>
      <c r="GWV348" s="35"/>
      <c r="GWW348" s="35"/>
      <c r="GWX348" s="35"/>
      <c r="GWY348" s="35"/>
      <c r="GWZ348" s="35"/>
      <c r="GXA348" s="35"/>
      <c r="GXB348" s="35"/>
      <c r="GXC348" s="35"/>
      <c r="GXD348" s="35"/>
      <c r="GXE348" s="35"/>
      <c r="GXF348" s="35"/>
      <c r="GXG348" s="35"/>
      <c r="GXH348" s="35"/>
      <c r="GXI348" s="35"/>
      <c r="GXJ348" s="35"/>
      <c r="GXK348" s="35"/>
      <c r="GXL348" s="35"/>
      <c r="GXM348" s="35"/>
      <c r="GXN348" s="35"/>
      <c r="GXO348" s="35"/>
      <c r="GXP348" s="35"/>
      <c r="GXQ348" s="35"/>
      <c r="GXR348" s="35"/>
      <c r="GXS348" s="35"/>
      <c r="GXT348" s="35"/>
      <c r="GXU348" s="35"/>
      <c r="GXV348" s="35"/>
      <c r="GXW348" s="35"/>
      <c r="GXX348" s="35"/>
      <c r="GXY348" s="35"/>
      <c r="GXZ348" s="35"/>
      <c r="GYA348" s="35"/>
      <c r="GYB348" s="35"/>
      <c r="GYC348" s="35"/>
      <c r="GYD348" s="35"/>
      <c r="GYE348" s="35"/>
      <c r="GYF348" s="35"/>
      <c r="GYG348" s="35"/>
      <c r="GYH348" s="35"/>
      <c r="GYI348" s="35"/>
      <c r="GYJ348" s="35"/>
      <c r="GYK348" s="35"/>
      <c r="GYL348" s="35"/>
      <c r="GYM348" s="35"/>
      <c r="GYN348" s="35"/>
      <c r="GYO348" s="35"/>
      <c r="GYP348" s="35"/>
      <c r="GYQ348" s="35"/>
      <c r="GYR348" s="35"/>
      <c r="GYS348" s="35"/>
      <c r="GYT348" s="35"/>
      <c r="GYU348" s="35"/>
      <c r="GYV348" s="35"/>
      <c r="GYW348" s="35"/>
      <c r="GYX348" s="35"/>
      <c r="GYY348" s="35"/>
      <c r="GYZ348" s="35"/>
      <c r="GZA348" s="35"/>
      <c r="GZB348" s="35"/>
      <c r="GZC348" s="35"/>
      <c r="GZD348" s="35"/>
      <c r="GZE348" s="35"/>
      <c r="GZF348" s="35"/>
      <c r="GZG348" s="35"/>
      <c r="GZH348" s="35"/>
      <c r="GZI348" s="35"/>
      <c r="GZJ348" s="35"/>
      <c r="GZK348" s="35"/>
      <c r="GZL348" s="35"/>
      <c r="GZM348" s="35"/>
      <c r="GZN348" s="35"/>
      <c r="GZO348" s="35"/>
      <c r="GZP348" s="35"/>
      <c r="GZQ348" s="35"/>
      <c r="GZR348" s="35"/>
      <c r="GZS348" s="35"/>
      <c r="GZT348" s="35"/>
      <c r="GZU348" s="35"/>
      <c r="GZV348" s="35"/>
      <c r="GZW348" s="35"/>
      <c r="GZX348" s="35"/>
      <c r="GZY348" s="35"/>
      <c r="GZZ348" s="35"/>
      <c r="HAA348" s="35"/>
      <c r="HAB348" s="35"/>
      <c r="HAC348" s="35"/>
      <c r="HAD348" s="35"/>
      <c r="HAE348" s="35"/>
      <c r="HAF348" s="35"/>
      <c r="HAG348" s="35"/>
      <c r="HAH348" s="35"/>
      <c r="HAI348" s="35"/>
      <c r="HAJ348" s="35"/>
      <c r="HAK348" s="35"/>
      <c r="HAL348" s="35"/>
      <c r="HAM348" s="35"/>
      <c r="HAN348" s="35"/>
      <c r="HAO348" s="35"/>
      <c r="HAP348" s="35"/>
      <c r="HAQ348" s="35"/>
      <c r="HAR348" s="35"/>
      <c r="HAS348" s="35"/>
      <c r="HAT348" s="35"/>
      <c r="HAU348" s="35"/>
      <c r="HAV348" s="35"/>
      <c r="HAW348" s="35"/>
      <c r="HAX348" s="35"/>
      <c r="HAY348" s="35"/>
      <c r="HAZ348" s="35"/>
      <c r="HBA348" s="35"/>
      <c r="HBB348" s="35"/>
      <c r="HBC348" s="35"/>
      <c r="HBD348" s="35"/>
      <c r="HBE348" s="35"/>
      <c r="HBF348" s="35"/>
      <c r="HBG348" s="35"/>
      <c r="HBH348" s="35"/>
      <c r="HBI348" s="35"/>
      <c r="HBJ348" s="35"/>
      <c r="HBK348" s="35"/>
      <c r="HBL348" s="35"/>
      <c r="HBM348" s="35"/>
      <c r="HBN348" s="35"/>
      <c r="HBO348" s="35"/>
      <c r="HBP348" s="35"/>
      <c r="HBQ348" s="35"/>
      <c r="HBR348" s="35"/>
      <c r="HBS348" s="35"/>
      <c r="HBT348" s="35"/>
      <c r="HBU348" s="35"/>
      <c r="HBV348" s="35"/>
      <c r="HBW348" s="35"/>
      <c r="HBX348" s="35"/>
      <c r="HBY348" s="35"/>
      <c r="HBZ348" s="35"/>
      <c r="HCA348" s="35"/>
      <c r="HCB348" s="35"/>
      <c r="HCC348" s="35"/>
      <c r="HCD348" s="35"/>
      <c r="HCE348" s="35"/>
      <c r="HCF348" s="35"/>
      <c r="HCG348" s="35"/>
      <c r="HCH348" s="35"/>
      <c r="HCI348" s="35"/>
      <c r="HCJ348" s="35"/>
      <c r="HCK348" s="35"/>
      <c r="HCL348" s="35"/>
      <c r="HCM348" s="35"/>
      <c r="HCN348" s="35"/>
      <c r="HCO348" s="35"/>
      <c r="HCP348" s="35"/>
      <c r="HCQ348" s="35"/>
      <c r="HCR348" s="35"/>
      <c r="HCS348" s="35"/>
      <c r="HCT348" s="35"/>
      <c r="HCU348" s="35"/>
      <c r="HCV348" s="35"/>
      <c r="HCW348" s="35"/>
      <c r="HCX348" s="35"/>
      <c r="HCY348" s="35"/>
      <c r="HCZ348" s="35"/>
      <c r="HDA348" s="35"/>
      <c r="HDB348" s="35"/>
      <c r="HDC348" s="35"/>
      <c r="HDD348" s="35"/>
      <c r="HDE348" s="35"/>
      <c r="HDF348" s="35"/>
      <c r="HDG348" s="35"/>
      <c r="HDH348" s="35"/>
      <c r="HDI348" s="35"/>
      <c r="HDJ348" s="35"/>
      <c r="HDK348" s="35"/>
      <c r="HDL348" s="35"/>
      <c r="HDM348" s="35"/>
      <c r="HDN348" s="35"/>
      <c r="HDO348" s="35"/>
      <c r="HDP348" s="35"/>
      <c r="HDQ348" s="35"/>
      <c r="HDR348" s="35"/>
      <c r="HDS348" s="35"/>
      <c r="HDT348" s="35"/>
      <c r="HDU348" s="35"/>
      <c r="HDV348" s="35"/>
      <c r="HDW348" s="35"/>
      <c r="HDX348" s="35"/>
      <c r="HDY348" s="35"/>
      <c r="HDZ348" s="35"/>
      <c r="HEA348" s="35"/>
      <c r="HEB348" s="35"/>
      <c r="HEC348" s="35"/>
      <c r="HED348" s="35"/>
      <c r="HEE348" s="35"/>
      <c r="HEF348" s="35"/>
      <c r="HEG348" s="35"/>
      <c r="HEH348" s="35"/>
      <c r="HEI348" s="35"/>
      <c r="HEJ348" s="35"/>
      <c r="HEK348" s="35"/>
      <c r="HEL348" s="35"/>
      <c r="HEM348" s="35"/>
      <c r="HEN348" s="35"/>
      <c r="HEO348" s="35"/>
      <c r="HEP348" s="35"/>
      <c r="HEQ348" s="35"/>
      <c r="HER348" s="35"/>
      <c r="HES348" s="35"/>
      <c r="HET348" s="35"/>
      <c r="HEU348" s="35"/>
      <c r="HEV348" s="35"/>
      <c r="HEW348" s="35"/>
      <c r="HEX348" s="35"/>
      <c r="HEY348" s="35"/>
      <c r="HEZ348" s="35"/>
      <c r="HFA348" s="35"/>
      <c r="HFB348" s="35"/>
      <c r="HFC348" s="35"/>
      <c r="HFD348" s="35"/>
      <c r="HFE348" s="35"/>
      <c r="HFF348" s="35"/>
      <c r="HFG348" s="35"/>
      <c r="HFH348" s="35"/>
      <c r="HFI348" s="35"/>
      <c r="HFJ348" s="35"/>
      <c r="HFK348" s="35"/>
      <c r="HFL348" s="35"/>
      <c r="HFM348" s="35"/>
      <c r="HFN348" s="35"/>
      <c r="HFO348" s="35"/>
      <c r="HFP348" s="35"/>
      <c r="HFQ348" s="35"/>
      <c r="HFR348" s="35"/>
      <c r="HFS348" s="35"/>
      <c r="HFT348" s="35"/>
      <c r="HFU348" s="35"/>
      <c r="HFV348" s="35"/>
      <c r="HFW348" s="35"/>
      <c r="HFX348" s="35"/>
      <c r="HFY348" s="35"/>
      <c r="HFZ348" s="35"/>
      <c r="HGA348" s="35"/>
      <c r="HGB348" s="35"/>
      <c r="HGC348" s="35"/>
      <c r="HGD348" s="35"/>
      <c r="HGE348" s="35"/>
      <c r="HGF348" s="35"/>
      <c r="HGG348" s="35"/>
      <c r="HGH348" s="35"/>
      <c r="HGI348" s="35"/>
      <c r="HGJ348" s="35"/>
      <c r="HGK348" s="35"/>
      <c r="HGL348" s="35"/>
      <c r="HGM348" s="35"/>
      <c r="HGN348" s="35"/>
      <c r="HGO348" s="35"/>
      <c r="HGP348" s="35"/>
      <c r="HGQ348" s="35"/>
      <c r="HGR348" s="35"/>
      <c r="HGS348" s="35"/>
      <c r="HGT348" s="35"/>
      <c r="HGU348" s="35"/>
      <c r="HGV348" s="35"/>
      <c r="HGW348" s="35"/>
      <c r="HGX348" s="35"/>
      <c r="HGY348" s="35"/>
      <c r="HGZ348" s="35"/>
      <c r="HHA348" s="35"/>
      <c r="HHB348" s="35"/>
      <c r="HHC348" s="35"/>
      <c r="HHD348" s="35"/>
      <c r="HHE348" s="35"/>
      <c r="HHF348" s="35"/>
      <c r="HHG348" s="35"/>
      <c r="HHH348" s="35"/>
      <c r="HHI348" s="35"/>
      <c r="HHJ348" s="35"/>
      <c r="HHK348" s="35"/>
      <c r="HHL348" s="35"/>
      <c r="HHM348" s="35"/>
      <c r="HHN348" s="35"/>
      <c r="HHO348" s="35"/>
      <c r="HHP348" s="35"/>
      <c r="HHQ348" s="35"/>
      <c r="HHR348" s="35"/>
      <c r="HHS348" s="35"/>
      <c r="HHT348" s="35"/>
      <c r="HHU348" s="35"/>
      <c r="HHV348" s="35"/>
      <c r="HHW348" s="35"/>
      <c r="HHX348" s="35"/>
      <c r="HHY348" s="35"/>
      <c r="HHZ348" s="35"/>
      <c r="HIA348" s="35"/>
      <c r="HIB348" s="35"/>
      <c r="HIC348" s="35"/>
      <c r="HID348" s="35"/>
      <c r="HIE348" s="35"/>
      <c r="HIF348" s="35"/>
      <c r="HIG348" s="35"/>
      <c r="HIH348" s="35"/>
      <c r="HII348" s="35"/>
      <c r="HIJ348" s="35"/>
      <c r="HIK348" s="35"/>
      <c r="HIL348" s="35"/>
      <c r="HIM348" s="35"/>
      <c r="HIN348" s="35"/>
      <c r="HIO348" s="35"/>
      <c r="HIP348" s="35"/>
      <c r="HIQ348" s="35"/>
      <c r="HIR348" s="35"/>
      <c r="HIS348" s="35"/>
      <c r="HIT348" s="35"/>
      <c r="HIU348" s="35"/>
      <c r="HIV348" s="35"/>
      <c r="HIW348" s="35"/>
      <c r="HIX348" s="35"/>
      <c r="HIY348" s="35"/>
      <c r="HIZ348" s="35"/>
      <c r="HJA348" s="35"/>
      <c r="HJB348" s="35"/>
      <c r="HJC348" s="35"/>
      <c r="HJD348" s="35"/>
      <c r="HJE348" s="35"/>
      <c r="HJF348" s="35"/>
      <c r="HJG348" s="35"/>
      <c r="HJH348" s="35"/>
      <c r="HJI348" s="35"/>
      <c r="HJJ348" s="35"/>
      <c r="HJK348" s="35"/>
      <c r="HJL348" s="35"/>
      <c r="HJM348" s="35"/>
      <c r="HJN348" s="35"/>
      <c r="HJO348" s="35"/>
      <c r="HJP348" s="35"/>
      <c r="HJQ348" s="35"/>
      <c r="HJR348" s="35"/>
      <c r="HJS348" s="35"/>
      <c r="HJT348" s="35"/>
      <c r="HJU348" s="35"/>
      <c r="HJV348" s="35"/>
      <c r="HJW348" s="35"/>
      <c r="HJX348" s="35"/>
      <c r="HJY348" s="35"/>
      <c r="HJZ348" s="35"/>
      <c r="HKA348" s="35"/>
      <c r="HKB348" s="35"/>
      <c r="HKC348" s="35"/>
      <c r="HKD348" s="35"/>
      <c r="HKE348" s="35"/>
      <c r="HKF348" s="35"/>
      <c r="HKG348" s="35"/>
      <c r="HKH348" s="35"/>
      <c r="HKI348" s="35"/>
      <c r="HKJ348" s="35"/>
      <c r="HKK348" s="35"/>
      <c r="HKL348" s="35"/>
      <c r="HKM348" s="35"/>
      <c r="HKN348" s="35"/>
      <c r="HKO348" s="35"/>
      <c r="HKP348" s="35"/>
      <c r="HKQ348" s="35"/>
      <c r="HKR348" s="35"/>
      <c r="HKS348" s="35"/>
      <c r="HKT348" s="35"/>
      <c r="HKU348" s="35"/>
      <c r="HKV348" s="35"/>
      <c r="HKW348" s="35"/>
      <c r="HKX348" s="35"/>
      <c r="HKY348" s="35"/>
      <c r="HKZ348" s="35"/>
      <c r="HLA348" s="35"/>
      <c r="HLB348" s="35"/>
      <c r="HLC348" s="35"/>
      <c r="HLD348" s="35"/>
      <c r="HLE348" s="35"/>
      <c r="HLF348" s="35"/>
      <c r="HLG348" s="35"/>
      <c r="HLH348" s="35"/>
      <c r="HLI348" s="35"/>
      <c r="HLJ348" s="35"/>
      <c r="HLK348" s="35"/>
      <c r="HLL348" s="35"/>
      <c r="HLM348" s="35"/>
      <c r="HLN348" s="35"/>
      <c r="HLO348" s="35"/>
      <c r="HLP348" s="35"/>
      <c r="HLQ348" s="35"/>
      <c r="HLR348" s="35"/>
      <c r="HLS348" s="35"/>
      <c r="HLT348" s="35"/>
      <c r="HLU348" s="35"/>
      <c r="HLV348" s="35"/>
      <c r="HLW348" s="35"/>
      <c r="HLX348" s="35"/>
      <c r="HLY348" s="35"/>
      <c r="HLZ348" s="35"/>
      <c r="HMA348" s="35"/>
      <c r="HMB348" s="35"/>
      <c r="HMC348" s="35"/>
      <c r="HMD348" s="35"/>
      <c r="HME348" s="35"/>
      <c r="HMF348" s="35"/>
      <c r="HMG348" s="35"/>
      <c r="HMH348" s="35"/>
      <c r="HMI348" s="35"/>
      <c r="HMJ348" s="35"/>
      <c r="HMK348" s="35"/>
      <c r="HML348" s="35"/>
      <c r="HMM348" s="35"/>
      <c r="HMN348" s="35"/>
      <c r="HMO348" s="35"/>
      <c r="HMP348" s="35"/>
      <c r="HMQ348" s="35"/>
      <c r="HMR348" s="35"/>
      <c r="HMS348" s="35"/>
      <c r="HMT348" s="35"/>
      <c r="HMU348" s="35"/>
      <c r="HMV348" s="35"/>
      <c r="HMW348" s="35"/>
      <c r="HMX348" s="35"/>
      <c r="HMY348" s="35"/>
      <c r="HMZ348" s="35"/>
      <c r="HNA348" s="35"/>
      <c r="HNB348" s="35"/>
      <c r="HNC348" s="35"/>
      <c r="HND348" s="35"/>
      <c r="HNE348" s="35"/>
      <c r="HNF348" s="35"/>
      <c r="HNG348" s="35"/>
      <c r="HNH348" s="35"/>
      <c r="HNI348" s="35"/>
      <c r="HNJ348" s="35"/>
      <c r="HNK348" s="35"/>
      <c r="HNL348" s="35"/>
      <c r="HNM348" s="35"/>
      <c r="HNN348" s="35"/>
      <c r="HNO348" s="35"/>
      <c r="HNP348" s="35"/>
      <c r="HNQ348" s="35"/>
      <c r="HNR348" s="35"/>
      <c r="HNS348" s="35"/>
      <c r="HNT348" s="35"/>
      <c r="HNU348" s="35"/>
      <c r="HNV348" s="35"/>
      <c r="HNW348" s="35"/>
      <c r="HNX348" s="35"/>
      <c r="HNY348" s="35"/>
      <c r="HNZ348" s="35"/>
      <c r="HOA348" s="35"/>
      <c r="HOB348" s="35"/>
      <c r="HOC348" s="35"/>
      <c r="HOD348" s="35"/>
      <c r="HOE348" s="35"/>
      <c r="HOF348" s="35"/>
      <c r="HOG348" s="35"/>
      <c r="HOH348" s="35"/>
      <c r="HOI348" s="35"/>
      <c r="HOJ348" s="35"/>
      <c r="HOK348" s="35"/>
      <c r="HOL348" s="35"/>
      <c r="HOM348" s="35"/>
      <c r="HON348" s="35"/>
      <c r="HOO348" s="35"/>
      <c r="HOP348" s="35"/>
      <c r="HOQ348" s="35"/>
      <c r="HOR348" s="35"/>
      <c r="HOS348" s="35"/>
      <c r="HOT348" s="35"/>
      <c r="HOU348" s="35"/>
      <c r="HOV348" s="35"/>
      <c r="HOW348" s="35"/>
      <c r="HOX348" s="35"/>
      <c r="HOY348" s="35"/>
      <c r="HOZ348" s="35"/>
      <c r="HPA348" s="35"/>
      <c r="HPB348" s="35"/>
      <c r="HPC348" s="35"/>
      <c r="HPD348" s="35"/>
      <c r="HPE348" s="35"/>
      <c r="HPF348" s="35"/>
      <c r="HPG348" s="35"/>
      <c r="HPH348" s="35"/>
      <c r="HPI348" s="35"/>
      <c r="HPJ348" s="35"/>
      <c r="HPK348" s="35"/>
      <c r="HPL348" s="35"/>
      <c r="HPM348" s="35"/>
      <c r="HPN348" s="35"/>
      <c r="HPO348" s="35"/>
      <c r="HPP348" s="35"/>
      <c r="HPQ348" s="35"/>
      <c r="HPR348" s="35"/>
      <c r="HPS348" s="35"/>
      <c r="HPT348" s="35"/>
      <c r="HPU348" s="35"/>
      <c r="HPV348" s="35"/>
      <c r="HPW348" s="35"/>
      <c r="HPX348" s="35"/>
      <c r="HPY348" s="35"/>
      <c r="HPZ348" s="35"/>
      <c r="HQA348" s="35"/>
      <c r="HQB348" s="35"/>
      <c r="HQC348" s="35"/>
      <c r="HQD348" s="35"/>
      <c r="HQE348" s="35"/>
      <c r="HQF348" s="35"/>
      <c r="HQG348" s="35"/>
      <c r="HQH348" s="35"/>
      <c r="HQI348" s="35"/>
      <c r="HQJ348" s="35"/>
      <c r="HQK348" s="35"/>
      <c r="HQL348" s="35"/>
      <c r="HQM348" s="35"/>
      <c r="HQN348" s="35"/>
      <c r="HQO348" s="35"/>
      <c r="HQP348" s="35"/>
      <c r="HQQ348" s="35"/>
      <c r="HQR348" s="35"/>
      <c r="HQS348" s="35"/>
      <c r="HQT348" s="35"/>
      <c r="HQU348" s="35"/>
      <c r="HQV348" s="35"/>
      <c r="HQW348" s="35"/>
      <c r="HQX348" s="35"/>
      <c r="HQY348" s="35"/>
      <c r="HQZ348" s="35"/>
      <c r="HRA348" s="35"/>
      <c r="HRB348" s="35"/>
      <c r="HRC348" s="35"/>
      <c r="HRD348" s="35"/>
      <c r="HRE348" s="35"/>
      <c r="HRF348" s="35"/>
      <c r="HRG348" s="35"/>
      <c r="HRH348" s="35"/>
      <c r="HRI348" s="35"/>
      <c r="HRJ348" s="35"/>
      <c r="HRK348" s="35"/>
      <c r="HRL348" s="35"/>
      <c r="HRM348" s="35"/>
      <c r="HRN348" s="35"/>
      <c r="HRO348" s="35"/>
      <c r="HRP348" s="35"/>
      <c r="HRQ348" s="35"/>
      <c r="HRR348" s="35"/>
      <c r="HRS348" s="35"/>
      <c r="HRT348" s="35"/>
      <c r="HRU348" s="35"/>
      <c r="HRV348" s="35"/>
      <c r="HRW348" s="35"/>
      <c r="HRX348" s="35"/>
      <c r="HRY348" s="35"/>
      <c r="HRZ348" s="35"/>
      <c r="HSA348" s="35"/>
      <c r="HSB348" s="35"/>
      <c r="HSC348" s="35"/>
      <c r="HSD348" s="35"/>
      <c r="HSE348" s="35"/>
      <c r="HSF348" s="35"/>
      <c r="HSG348" s="35"/>
      <c r="HSH348" s="35"/>
      <c r="HSI348" s="35"/>
      <c r="HSJ348" s="35"/>
      <c r="HSK348" s="35"/>
      <c r="HSL348" s="35"/>
      <c r="HSM348" s="35"/>
      <c r="HSN348" s="35"/>
      <c r="HSO348" s="35"/>
      <c r="HSP348" s="35"/>
      <c r="HSQ348" s="35"/>
      <c r="HSR348" s="35"/>
      <c r="HSS348" s="35"/>
      <c r="HST348" s="35"/>
      <c r="HSU348" s="35"/>
      <c r="HSV348" s="35"/>
      <c r="HSW348" s="35"/>
      <c r="HSX348" s="35"/>
      <c r="HSY348" s="35"/>
      <c r="HSZ348" s="35"/>
      <c r="HTA348" s="35"/>
      <c r="HTB348" s="35"/>
      <c r="HTC348" s="35"/>
      <c r="HTD348" s="35"/>
      <c r="HTE348" s="35"/>
      <c r="HTF348" s="35"/>
      <c r="HTG348" s="35"/>
      <c r="HTH348" s="35"/>
      <c r="HTI348" s="35"/>
      <c r="HTJ348" s="35"/>
      <c r="HTK348" s="35"/>
      <c r="HTL348" s="35"/>
      <c r="HTM348" s="35"/>
      <c r="HTN348" s="35"/>
      <c r="HTO348" s="35"/>
      <c r="HTP348" s="35"/>
      <c r="HTQ348" s="35"/>
      <c r="HTR348" s="35"/>
      <c r="HTS348" s="35"/>
      <c r="HTT348" s="35"/>
      <c r="HTU348" s="35"/>
      <c r="HTV348" s="35"/>
      <c r="HTW348" s="35"/>
      <c r="HTX348" s="35"/>
      <c r="HTY348" s="35"/>
      <c r="HTZ348" s="35"/>
      <c r="HUA348" s="35"/>
      <c r="HUB348" s="35"/>
      <c r="HUC348" s="35"/>
      <c r="HUD348" s="35"/>
      <c r="HUE348" s="35"/>
      <c r="HUF348" s="35"/>
      <c r="HUG348" s="35"/>
      <c r="HUH348" s="35"/>
      <c r="HUI348" s="35"/>
      <c r="HUJ348" s="35"/>
      <c r="HUK348" s="35"/>
      <c r="HUL348" s="35"/>
      <c r="HUM348" s="35"/>
      <c r="HUN348" s="35"/>
      <c r="HUO348" s="35"/>
      <c r="HUP348" s="35"/>
      <c r="HUQ348" s="35"/>
      <c r="HUR348" s="35"/>
      <c r="HUS348" s="35"/>
      <c r="HUT348" s="35"/>
      <c r="HUU348" s="35"/>
      <c r="HUV348" s="35"/>
      <c r="HUW348" s="35"/>
      <c r="HUX348" s="35"/>
      <c r="HUY348" s="35"/>
      <c r="HUZ348" s="35"/>
      <c r="HVA348" s="35"/>
      <c r="HVB348" s="35"/>
      <c r="HVC348" s="35"/>
      <c r="HVD348" s="35"/>
      <c r="HVE348" s="35"/>
      <c r="HVF348" s="35"/>
      <c r="HVG348" s="35"/>
      <c r="HVH348" s="35"/>
      <c r="HVI348" s="35"/>
      <c r="HVJ348" s="35"/>
      <c r="HVK348" s="35"/>
      <c r="HVL348" s="35"/>
      <c r="HVM348" s="35"/>
      <c r="HVN348" s="35"/>
      <c r="HVO348" s="35"/>
      <c r="HVP348" s="35"/>
      <c r="HVQ348" s="35"/>
      <c r="HVR348" s="35"/>
      <c r="HVS348" s="35"/>
      <c r="HVT348" s="35"/>
      <c r="HVU348" s="35"/>
      <c r="HVV348" s="35"/>
      <c r="HVW348" s="35"/>
      <c r="HVX348" s="35"/>
      <c r="HVY348" s="35"/>
      <c r="HVZ348" s="35"/>
      <c r="HWA348" s="35"/>
      <c r="HWB348" s="35"/>
      <c r="HWC348" s="35"/>
      <c r="HWD348" s="35"/>
      <c r="HWE348" s="35"/>
      <c r="HWF348" s="35"/>
      <c r="HWG348" s="35"/>
      <c r="HWH348" s="35"/>
      <c r="HWI348" s="35"/>
      <c r="HWJ348" s="35"/>
      <c r="HWK348" s="35"/>
      <c r="HWL348" s="35"/>
      <c r="HWM348" s="35"/>
      <c r="HWN348" s="35"/>
      <c r="HWO348" s="35"/>
      <c r="HWP348" s="35"/>
      <c r="HWQ348" s="35"/>
      <c r="HWR348" s="35"/>
      <c r="HWS348" s="35"/>
      <c r="HWT348" s="35"/>
      <c r="HWU348" s="35"/>
      <c r="HWV348" s="35"/>
      <c r="HWW348" s="35"/>
      <c r="HWX348" s="35"/>
      <c r="HWY348" s="35"/>
      <c r="HWZ348" s="35"/>
      <c r="HXA348" s="35"/>
      <c r="HXB348" s="35"/>
      <c r="HXC348" s="35"/>
      <c r="HXD348" s="35"/>
      <c r="HXE348" s="35"/>
      <c r="HXF348" s="35"/>
      <c r="HXG348" s="35"/>
      <c r="HXH348" s="35"/>
      <c r="HXI348" s="35"/>
      <c r="HXJ348" s="35"/>
      <c r="HXK348" s="35"/>
      <c r="HXL348" s="35"/>
      <c r="HXM348" s="35"/>
      <c r="HXN348" s="35"/>
      <c r="HXO348" s="35"/>
      <c r="HXP348" s="35"/>
      <c r="HXQ348" s="35"/>
      <c r="HXR348" s="35"/>
      <c r="HXS348" s="35"/>
      <c r="HXT348" s="35"/>
      <c r="HXU348" s="35"/>
      <c r="HXV348" s="35"/>
      <c r="HXW348" s="35"/>
      <c r="HXX348" s="35"/>
      <c r="HXY348" s="35"/>
      <c r="HXZ348" s="35"/>
      <c r="HYA348" s="35"/>
      <c r="HYB348" s="35"/>
      <c r="HYC348" s="35"/>
      <c r="HYD348" s="35"/>
      <c r="HYE348" s="35"/>
      <c r="HYF348" s="35"/>
      <c r="HYG348" s="35"/>
      <c r="HYH348" s="35"/>
      <c r="HYI348" s="35"/>
      <c r="HYJ348" s="35"/>
      <c r="HYK348" s="35"/>
      <c r="HYL348" s="35"/>
      <c r="HYM348" s="35"/>
      <c r="HYN348" s="35"/>
      <c r="HYO348" s="35"/>
      <c r="HYP348" s="35"/>
      <c r="HYQ348" s="35"/>
      <c r="HYR348" s="35"/>
      <c r="HYS348" s="35"/>
      <c r="HYT348" s="35"/>
      <c r="HYU348" s="35"/>
      <c r="HYV348" s="35"/>
      <c r="HYW348" s="35"/>
      <c r="HYX348" s="35"/>
      <c r="HYY348" s="35"/>
      <c r="HYZ348" s="35"/>
      <c r="HZA348" s="35"/>
      <c r="HZB348" s="35"/>
      <c r="HZC348" s="35"/>
      <c r="HZD348" s="35"/>
      <c r="HZE348" s="35"/>
      <c r="HZF348" s="35"/>
      <c r="HZG348" s="35"/>
      <c r="HZH348" s="35"/>
      <c r="HZI348" s="35"/>
      <c r="HZJ348" s="35"/>
      <c r="HZK348" s="35"/>
      <c r="HZL348" s="35"/>
      <c r="HZM348" s="35"/>
      <c r="HZN348" s="35"/>
      <c r="HZO348" s="35"/>
      <c r="HZP348" s="35"/>
      <c r="HZQ348" s="35"/>
      <c r="HZR348" s="35"/>
      <c r="HZS348" s="35"/>
      <c r="HZT348" s="35"/>
      <c r="HZU348" s="35"/>
      <c r="HZV348" s="35"/>
      <c r="HZW348" s="35"/>
      <c r="HZX348" s="35"/>
      <c r="HZY348" s="35"/>
      <c r="HZZ348" s="35"/>
      <c r="IAA348" s="35"/>
      <c r="IAB348" s="35"/>
      <c r="IAC348" s="35"/>
      <c r="IAD348" s="35"/>
      <c r="IAE348" s="35"/>
      <c r="IAF348" s="35"/>
      <c r="IAG348" s="35"/>
      <c r="IAH348" s="35"/>
      <c r="IAI348" s="35"/>
      <c r="IAJ348" s="35"/>
      <c r="IAK348" s="35"/>
      <c r="IAL348" s="35"/>
      <c r="IAM348" s="35"/>
      <c r="IAN348" s="35"/>
      <c r="IAO348" s="35"/>
      <c r="IAP348" s="35"/>
      <c r="IAQ348" s="35"/>
      <c r="IAR348" s="35"/>
      <c r="IAS348" s="35"/>
      <c r="IAT348" s="35"/>
      <c r="IAU348" s="35"/>
      <c r="IAV348" s="35"/>
      <c r="IAW348" s="35"/>
      <c r="IAX348" s="35"/>
      <c r="IAY348" s="35"/>
      <c r="IAZ348" s="35"/>
      <c r="IBA348" s="35"/>
      <c r="IBB348" s="35"/>
      <c r="IBC348" s="35"/>
      <c r="IBD348" s="35"/>
      <c r="IBE348" s="35"/>
      <c r="IBF348" s="35"/>
      <c r="IBG348" s="35"/>
      <c r="IBH348" s="35"/>
      <c r="IBI348" s="35"/>
      <c r="IBJ348" s="35"/>
      <c r="IBK348" s="35"/>
      <c r="IBL348" s="35"/>
      <c r="IBM348" s="35"/>
      <c r="IBN348" s="35"/>
      <c r="IBO348" s="35"/>
      <c r="IBP348" s="35"/>
      <c r="IBQ348" s="35"/>
      <c r="IBR348" s="35"/>
      <c r="IBS348" s="35"/>
      <c r="IBT348" s="35"/>
      <c r="IBU348" s="35"/>
      <c r="IBV348" s="35"/>
      <c r="IBW348" s="35"/>
      <c r="IBX348" s="35"/>
      <c r="IBY348" s="35"/>
      <c r="IBZ348" s="35"/>
      <c r="ICA348" s="35"/>
      <c r="ICB348" s="35"/>
      <c r="ICC348" s="35"/>
      <c r="ICD348" s="35"/>
      <c r="ICE348" s="35"/>
      <c r="ICF348" s="35"/>
      <c r="ICG348" s="35"/>
      <c r="ICH348" s="35"/>
      <c r="ICI348" s="35"/>
      <c r="ICJ348" s="35"/>
      <c r="ICK348" s="35"/>
      <c r="ICL348" s="35"/>
      <c r="ICM348" s="35"/>
      <c r="ICN348" s="35"/>
      <c r="ICO348" s="35"/>
      <c r="ICP348" s="35"/>
      <c r="ICQ348" s="35"/>
      <c r="ICR348" s="35"/>
      <c r="ICS348" s="35"/>
      <c r="ICT348" s="35"/>
      <c r="ICU348" s="35"/>
      <c r="ICV348" s="35"/>
      <c r="ICW348" s="35"/>
      <c r="ICX348" s="35"/>
      <c r="ICY348" s="35"/>
      <c r="ICZ348" s="35"/>
      <c r="IDA348" s="35"/>
      <c r="IDB348" s="35"/>
      <c r="IDC348" s="35"/>
      <c r="IDD348" s="35"/>
      <c r="IDE348" s="35"/>
      <c r="IDF348" s="35"/>
      <c r="IDG348" s="35"/>
      <c r="IDH348" s="35"/>
      <c r="IDI348" s="35"/>
      <c r="IDJ348" s="35"/>
      <c r="IDK348" s="35"/>
      <c r="IDL348" s="35"/>
      <c r="IDM348" s="35"/>
      <c r="IDN348" s="35"/>
      <c r="IDO348" s="35"/>
      <c r="IDP348" s="35"/>
      <c r="IDQ348" s="35"/>
      <c r="IDR348" s="35"/>
      <c r="IDS348" s="35"/>
      <c r="IDT348" s="35"/>
      <c r="IDU348" s="35"/>
      <c r="IDV348" s="35"/>
      <c r="IDW348" s="35"/>
      <c r="IDX348" s="35"/>
      <c r="IDY348" s="35"/>
      <c r="IDZ348" s="35"/>
      <c r="IEA348" s="35"/>
      <c r="IEB348" s="35"/>
      <c r="IEC348" s="35"/>
      <c r="IED348" s="35"/>
      <c r="IEE348" s="35"/>
      <c r="IEF348" s="35"/>
      <c r="IEG348" s="35"/>
      <c r="IEH348" s="35"/>
      <c r="IEI348" s="35"/>
      <c r="IEJ348" s="35"/>
      <c r="IEK348" s="35"/>
      <c r="IEL348" s="35"/>
      <c r="IEM348" s="35"/>
      <c r="IEN348" s="35"/>
      <c r="IEO348" s="35"/>
      <c r="IEP348" s="35"/>
      <c r="IEQ348" s="35"/>
      <c r="IER348" s="35"/>
      <c r="IES348" s="35"/>
      <c r="IET348" s="35"/>
      <c r="IEU348" s="35"/>
      <c r="IEV348" s="35"/>
      <c r="IEW348" s="35"/>
      <c r="IEX348" s="35"/>
      <c r="IEY348" s="35"/>
      <c r="IEZ348" s="35"/>
      <c r="IFA348" s="35"/>
      <c r="IFB348" s="35"/>
      <c r="IFC348" s="35"/>
      <c r="IFD348" s="35"/>
      <c r="IFE348" s="35"/>
      <c r="IFF348" s="35"/>
      <c r="IFG348" s="35"/>
      <c r="IFH348" s="35"/>
      <c r="IFI348" s="35"/>
      <c r="IFJ348" s="35"/>
      <c r="IFK348" s="35"/>
      <c r="IFL348" s="35"/>
      <c r="IFM348" s="35"/>
      <c r="IFN348" s="35"/>
      <c r="IFO348" s="35"/>
      <c r="IFP348" s="35"/>
      <c r="IFQ348" s="35"/>
      <c r="IFR348" s="35"/>
      <c r="IFS348" s="35"/>
      <c r="IFT348" s="35"/>
      <c r="IFU348" s="35"/>
      <c r="IFV348" s="35"/>
      <c r="IFW348" s="35"/>
      <c r="IFX348" s="35"/>
      <c r="IFY348" s="35"/>
      <c r="IFZ348" s="35"/>
      <c r="IGA348" s="35"/>
      <c r="IGB348" s="35"/>
      <c r="IGC348" s="35"/>
      <c r="IGD348" s="35"/>
      <c r="IGE348" s="35"/>
      <c r="IGF348" s="35"/>
      <c r="IGG348" s="35"/>
      <c r="IGH348" s="35"/>
      <c r="IGI348" s="35"/>
      <c r="IGJ348" s="35"/>
      <c r="IGK348" s="35"/>
      <c r="IGL348" s="35"/>
      <c r="IGM348" s="35"/>
      <c r="IGN348" s="35"/>
      <c r="IGO348" s="35"/>
      <c r="IGP348" s="35"/>
      <c r="IGQ348" s="35"/>
      <c r="IGR348" s="35"/>
      <c r="IGS348" s="35"/>
      <c r="IGT348" s="35"/>
      <c r="IGU348" s="35"/>
      <c r="IGV348" s="35"/>
      <c r="IGW348" s="35"/>
      <c r="IGX348" s="35"/>
      <c r="IGY348" s="35"/>
      <c r="IGZ348" s="35"/>
      <c r="IHA348" s="35"/>
      <c r="IHB348" s="35"/>
      <c r="IHC348" s="35"/>
      <c r="IHD348" s="35"/>
      <c r="IHE348" s="35"/>
      <c r="IHF348" s="35"/>
      <c r="IHG348" s="35"/>
      <c r="IHH348" s="35"/>
      <c r="IHI348" s="35"/>
      <c r="IHJ348" s="35"/>
      <c r="IHK348" s="35"/>
      <c r="IHL348" s="35"/>
      <c r="IHM348" s="35"/>
      <c r="IHN348" s="35"/>
      <c r="IHO348" s="35"/>
      <c r="IHP348" s="35"/>
      <c r="IHQ348" s="35"/>
      <c r="IHR348" s="35"/>
      <c r="IHS348" s="35"/>
      <c r="IHT348" s="35"/>
      <c r="IHU348" s="35"/>
      <c r="IHV348" s="35"/>
      <c r="IHW348" s="35"/>
      <c r="IHX348" s="35"/>
      <c r="IHY348" s="35"/>
      <c r="IHZ348" s="35"/>
      <c r="IIA348" s="35"/>
      <c r="IIB348" s="35"/>
      <c r="IIC348" s="35"/>
      <c r="IID348" s="35"/>
      <c r="IIE348" s="35"/>
      <c r="IIF348" s="35"/>
      <c r="IIG348" s="35"/>
      <c r="IIH348" s="35"/>
      <c r="III348" s="35"/>
      <c r="IIJ348" s="35"/>
      <c r="IIK348" s="35"/>
      <c r="IIL348" s="35"/>
      <c r="IIM348" s="35"/>
      <c r="IIN348" s="35"/>
      <c r="IIO348" s="35"/>
      <c r="IIP348" s="35"/>
      <c r="IIQ348" s="35"/>
      <c r="IIR348" s="35"/>
      <c r="IIS348" s="35"/>
      <c r="IIT348" s="35"/>
      <c r="IIU348" s="35"/>
      <c r="IIV348" s="35"/>
      <c r="IIW348" s="35"/>
      <c r="IIX348" s="35"/>
      <c r="IIY348" s="35"/>
      <c r="IIZ348" s="35"/>
      <c r="IJA348" s="35"/>
      <c r="IJB348" s="35"/>
      <c r="IJC348" s="35"/>
      <c r="IJD348" s="35"/>
      <c r="IJE348" s="35"/>
      <c r="IJF348" s="35"/>
      <c r="IJG348" s="35"/>
      <c r="IJH348" s="35"/>
      <c r="IJI348" s="35"/>
      <c r="IJJ348" s="35"/>
      <c r="IJK348" s="35"/>
      <c r="IJL348" s="35"/>
      <c r="IJM348" s="35"/>
      <c r="IJN348" s="35"/>
      <c r="IJO348" s="35"/>
      <c r="IJP348" s="35"/>
      <c r="IJQ348" s="35"/>
      <c r="IJR348" s="35"/>
      <c r="IJS348" s="35"/>
      <c r="IJT348" s="35"/>
      <c r="IJU348" s="35"/>
      <c r="IJV348" s="35"/>
      <c r="IJW348" s="35"/>
      <c r="IJX348" s="35"/>
      <c r="IJY348" s="35"/>
      <c r="IJZ348" s="35"/>
      <c r="IKA348" s="35"/>
      <c r="IKB348" s="35"/>
      <c r="IKC348" s="35"/>
      <c r="IKD348" s="35"/>
      <c r="IKE348" s="35"/>
      <c r="IKF348" s="35"/>
      <c r="IKG348" s="35"/>
      <c r="IKH348" s="35"/>
      <c r="IKI348" s="35"/>
      <c r="IKJ348" s="35"/>
      <c r="IKK348" s="35"/>
      <c r="IKL348" s="35"/>
      <c r="IKM348" s="35"/>
      <c r="IKN348" s="35"/>
      <c r="IKO348" s="35"/>
      <c r="IKP348" s="35"/>
      <c r="IKQ348" s="35"/>
      <c r="IKR348" s="35"/>
      <c r="IKS348" s="35"/>
      <c r="IKT348" s="35"/>
      <c r="IKU348" s="35"/>
      <c r="IKV348" s="35"/>
      <c r="IKW348" s="35"/>
      <c r="IKX348" s="35"/>
      <c r="IKY348" s="35"/>
      <c r="IKZ348" s="35"/>
      <c r="ILA348" s="35"/>
      <c r="ILB348" s="35"/>
      <c r="ILC348" s="35"/>
      <c r="ILD348" s="35"/>
      <c r="ILE348" s="35"/>
      <c r="ILF348" s="35"/>
      <c r="ILG348" s="35"/>
      <c r="ILH348" s="35"/>
      <c r="ILI348" s="35"/>
      <c r="ILJ348" s="35"/>
      <c r="ILK348" s="35"/>
      <c r="ILL348" s="35"/>
      <c r="ILM348" s="35"/>
      <c r="ILN348" s="35"/>
      <c r="ILO348" s="35"/>
      <c r="ILP348" s="35"/>
      <c r="ILQ348" s="35"/>
      <c r="ILR348" s="35"/>
      <c r="ILS348" s="35"/>
      <c r="ILT348" s="35"/>
      <c r="ILU348" s="35"/>
      <c r="ILV348" s="35"/>
      <c r="ILW348" s="35"/>
      <c r="ILX348" s="35"/>
      <c r="ILY348" s="35"/>
      <c r="ILZ348" s="35"/>
      <c r="IMA348" s="35"/>
      <c r="IMB348" s="35"/>
      <c r="IMC348" s="35"/>
      <c r="IMD348" s="35"/>
      <c r="IME348" s="35"/>
      <c r="IMF348" s="35"/>
      <c r="IMG348" s="35"/>
      <c r="IMH348" s="35"/>
      <c r="IMI348" s="35"/>
      <c r="IMJ348" s="35"/>
      <c r="IMK348" s="35"/>
      <c r="IML348" s="35"/>
      <c r="IMM348" s="35"/>
      <c r="IMN348" s="35"/>
      <c r="IMO348" s="35"/>
      <c r="IMP348" s="35"/>
      <c r="IMQ348" s="35"/>
      <c r="IMR348" s="35"/>
      <c r="IMS348" s="35"/>
      <c r="IMT348" s="35"/>
      <c r="IMU348" s="35"/>
      <c r="IMV348" s="35"/>
      <c r="IMW348" s="35"/>
      <c r="IMX348" s="35"/>
      <c r="IMY348" s="35"/>
      <c r="IMZ348" s="35"/>
      <c r="INA348" s="35"/>
      <c r="INB348" s="35"/>
      <c r="INC348" s="35"/>
      <c r="IND348" s="35"/>
      <c r="INE348" s="35"/>
      <c r="INF348" s="35"/>
      <c r="ING348" s="35"/>
      <c r="INH348" s="35"/>
      <c r="INI348" s="35"/>
      <c r="INJ348" s="35"/>
      <c r="INK348" s="35"/>
      <c r="INL348" s="35"/>
      <c r="INM348" s="35"/>
      <c r="INN348" s="35"/>
      <c r="INO348" s="35"/>
      <c r="INP348" s="35"/>
      <c r="INQ348" s="35"/>
      <c r="INR348" s="35"/>
      <c r="INS348" s="35"/>
      <c r="INT348" s="35"/>
      <c r="INU348" s="35"/>
      <c r="INV348" s="35"/>
      <c r="INW348" s="35"/>
      <c r="INX348" s="35"/>
      <c r="INY348" s="35"/>
      <c r="INZ348" s="35"/>
      <c r="IOA348" s="35"/>
      <c r="IOB348" s="35"/>
      <c r="IOC348" s="35"/>
      <c r="IOD348" s="35"/>
      <c r="IOE348" s="35"/>
      <c r="IOF348" s="35"/>
      <c r="IOG348" s="35"/>
      <c r="IOH348" s="35"/>
      <c r="IOI348" s="35"/>
      <c r="IOJ348" s="35"/>
      <c r="IOK348" s="35"/>
      <c r="IOL348" s="35"/>
      <c r="IOM348" s="35"/>
      <c r="ION348" s="35"/>
      <c r="IOO348" s="35"/>
      <c r="IOP348" s="35"/>
      <c r="IOQ348" s="35"/>
      <c r="IOR348" s="35"/>
      <c r="IOS348" s="35"/>
      <c r="IOT348" s="35"/>
      <c r="IOU348" s="35"/>
      <c r="IOV348" s="35"/>
      <c r="IOW348" s="35"/>
      <c r="IOX348" s="35"/>
      <c r="IOY348" s="35"/>
      <c r="IOZ348" s="35"/>
      <c r="IPA348" s="35"/>
      <c r="IPB348" s="35"/>
      <c r="IPC348" s="35"/>
      <c r="IPD348" s="35"/>
      <c r="IPE348" s="35"/>
      <c r="IPF348" s="35"/>
      <c r="IPG348" s="35"/>
      <c r="IPH348" s="35"/>
      <c r="IPI348" s="35"/>
      <c r="IPJ348" s="35"/>
      <c r="IPK348" s="35"/>
      <c r="IPL348" s="35"/>
      <c r="IPM348" s="35"/>
      <c r="IPN348" s="35"/>
      <c r="IPO348" s="35"/>
      <c r="IPP348" s="35"/>
      <c r="IPQ348" s="35"/>
      <c r="IPR348" s="35"/>
      <c r="IPS348" s="35"/>
      <c r="IPT348" s="35"/>
      <c r="IPU348" s="35"/>
      <c r="IPV348" s="35"/>
      <c r="IPW348" s="35"/>
      <c r="IPX348" s="35"/>
      <c r="IPY348" s="35"/>
      <c r="IPZ348" s="35"/>
      <c r="IQA348" s="35"/>
      <c r="IQB348" s="35"/>
      <c r="IQC348" s="35"/>
      <c r="IQD348" s="35"/>
      <c r="IQE348" s="35"/>
      <c r="IQF348" s="35"/>
      <c r="IQG348" s="35"/>
      <c r="IQH348" s="35"/>
      <c r="IQI348" s="35"/>
      <c r="IQJ348" s="35"/>
      <c r="IQK348" s="35"/>
      <c r="IQL348" s="35"/>
      <c r="IQM348" s="35"/>
      <c r="IQN348" s="35"/>
      <c r="IQO348" s="35"/>
      <c r="IQP348" s="35"/>
      <c r="IQQ348" s="35"/>
      <c r="IQR348" s="35"/>
      <c r="IQS348" s="35"/>
      <c r="IQT348" s="35"/>
      <c r="IQU348" s="35"/>
      <c r="IQV348" s="35"/>
      <c r="IQW348" s="35"/>
      <c r="IQX348" s="35"/>
      <c r="IQY348" s="35"/>
      <c r="IQZ348" s="35"/>
      <c r="IRA348" s="35"/>
      <c r="IRB348" s="35"/>
      <c r="IRC348" s="35"/>
      <c r="IRD348" s="35"/>
      <c r="IRE348" s="35"/>
      <c r="IRF348" s="35"/>
      <c r="IRG348" s="35"/>
      <c r="IRH348" s="35"/>
      <c r="IRI348" s="35"/>
      <c r="IRJ348" s="35"/>
      <c r="IRK348" s="35"/>
      <c r="IRL348" s="35"/>
      <c r="IRM348" s="35"/>
      <c r="IRN348" s="35"/>
      <c r="IRO348" s="35"/>
      <c r="IRP348" s="35"/>
      <c r="IRQ348" s="35"/>
      <c r="IRR348" s="35"/>
      <c r="IRS348" s="35"/>
      <c r="IRT348" s="35"/>
      <c r="IRU348" s="35"/>
      <c r="IRV348" s="35"/>
      <c r="IRW348" s="35"/>
      <c r="IRX348" s="35"/>
      <c r="IRY348" s="35"/>
      <c r="IRZ348" s="35"/>
      <c r="ISA348" s="35"/>
      <c r="ISB348" s="35"/>
      <c r="ISC348" s="35"/>
      <c r="ISD348" s="35"/>
      <c r="ISE348" s="35"/>
      <c r="ISF348" s="35"/>
      <c r="ISG348" s="35"/>
      <c r="ISH348" s="35"/>
      <c r="ISI348" s="35"/>
      <c r="ISJ348" s="35"/>
      <c r="ISK348" s="35"/>
      <c r="ISL348" s="35"/>
      <c r="ISM348" s="35"/>
      <c r="ISN348" s="35"/>
      <c r="ISO348" s="35"/>
      <c r="ISP348" s="35"/>
      <c r="ISQ348" s="35"/>
      <c r="ISR348" s="35"/>
      <c r="ISS348" s="35"/>
      <c r="IST348" s="35"/>
      <c r="ISU348" s="35"/>
      <c r="ISV348" s="35"/>
      <c r="ISW348" s="35"/>
      <c r="ISX348" s="35"/>
      <c r="ISY348" s="35"/>
      <c r="ISZ348" s="35"/>
      <c r="ITA348" s="35"/>
      <c r="ITB348" s="35"/>
      <c r="ITC348" s="35"/>
      <c r="ITD348" s="35"/>
      <c r="ITE348" s="35"/>
      <c r="ITF348" s="35"/>
      <c r="ITG348" s="35"/>
      <c r="ITH348" s="35"/>
      <c r="ITI348" s="35"/>
      <c r="ITJ348" s="35"/>
      <c r="ITK348" s="35"/>
      <c r="ITL348" s="35"/>
      <c r="ITM348" s="35"/>
      <c r="ITN348" s="35"/>
      <c r="ITO348" s="35"/>
      <c r="ITP348" s="35"/>
      <c r="ITQ348" s="35"/>
      <c r="ITR348" s="35"/>
      <c r="ITS348" s="35"/>
      <c r="ITT348" s="35"/>
      <c r="ITU348" s="35"/>
      <c r="ITV348" s="35"/>
      <c r="ITW348" s="35"/>
      <c r="ITX348" s="35"/>
      <c r="ITY348" s="35"/>
      <c r="ITZ348" s="35"/>
      <c r="IUA348" s="35"/>
      <c r="IUB348" s="35"/>
      <c r="IUC348" s="35"/>
      <c r="IUD348" s="35"/>
      <c r="IUE348" s="35"/>
      <c r="IUF348" s="35"/>
      <c r="IUG348" s="35"/>
      <c r="IUH348" s="35"/>
      <c r="IUI348" s="35"/>
      <c r="IUJ348" s="35"/>
      <c r="IUK348" s="35"/>
      <c r="IUL348" s="35"/>
      <c r="IUM348" s="35"/>
      <c r="IUN348" s="35"/>
      <c r="IUO348" s="35"/>
      <c r="IUP348" s="35"/>
      <c r="IUQ348" s="35"/>
      <c r="IUR348" s="35"/>
      <c r="IUS348" s="35"/>
      <c r="IUT348" s="35"/>
      <c r="IUU348" s="35"/>
      <c r="IUV348" s="35"/>
      <c r="IUW348" s="35"/>
      <c r="IUX348" s="35"/>
      <c r="IUY348" s="35"/>
      <c r="IUZ348" s="35"/>
      <c r="IVA348" s="35"/>
      <c r="IVB348" s="35"/>
      <c r="IVC348" s="35"/>
      <c r="IVD348" s="35"/>
      <c r="IVE348" s="35"/>
      <c r="IVF348" s="35"/>
      <c r="IVG348" s="35"/>
      <c r="IVH348" s="35"/>
      <c r="IVI348" s="35"/>
      <c r="IVJ348" s="35"/>
      <c r="IVK348" s="35"/>
      <c r="IVL348" s="35"/>
      <c r="IVM348" s="35"/>
      <c r="IVN348" s="35"/>
      <c r="IVO348" s="35"/>
      <c r="IVP348" s="35"/>
      <c r="IVQ348" s="35"/>
      <c r="IVR348" s="35"/>
      <c r="IVS348" s="35"/>
      <c r="IVT348" s="35"/>
      <c r="IVU348" s="35"/>
      <c r="IVV348" s="35"/>
      <c r="IVW348" s="35"/>
      <c r="IVX348" s="35"/>
      <c r="IVY348" s="35"/>
      <c r="IVZ348" s="35"/>
      <c r="IWA348" s="35"/>
      <c r="IWB348" s="35"/>
      <c r="IWC348" s="35"/>
      <c r="IWD348" s="35"/>
      <c r="IWE348" s="35"/>
      <c r="IWF348" s="35"/>
      <c r="IWG348" s="35"/>
      <c r="IWH348" s="35"/>
      <c r="IWI348" s="35"/>
      <c r="IWJ348" s="35"/>
      <c r="IWK348" s="35"/>
      <c r="IWL348" s="35"/>
      <c r="IWM348" s="35"/>
      <c r="IWN348" s="35"/>
      <c r="IWO348" s="35"/>
      <c r="IWP348" s="35"/>
      <c r="IWQ348" s="35"/>
      <c r="IWR348" s="35"/>
      <c r="IWS348" s="35"/>
      <c r="IWT348" s="35"/>
      <c r="IWU348" s="35"/>
      <c r="IWV348" s="35"/>
      <c r="IWW348" s="35"/>
      <c r="IWX348" s="35"/>
      <c r="IWY348" s="35"/>
      <c r="IWZ348" s="35"/>
      <c r="IXA348" s="35"/>
      <c r="IXB348" s="35"/>
      <c r="IXC348" s="35"/>
      <c r="IXD348" s="35"/>
      <c r="IXE348" s="35"/>
      <c r="IXF348" s="35"/>
      <c r="IXG348" s="35"/>
      <c r="IXH348" s="35"/>
      <c r="IXI348" s="35"/>
      <c r="IXJ348" s="35"/>
      <c r="IXK348" s="35"/>
      <c r="IXL348" s="35"/>
      <c r="IXM348" s="35"/>
      <c r="IXN348" s="35"/>
      <c r="IXO348" s="35"/>
      <c r="IXP348" s="35"/>
      <c r="IXQ348" s="35"/>
      <c r="IXR348" s="35"/>
      <c r="IXS348" s="35"/>
      <c r="IXT348" s="35"/>
      <c r="IXU348" s="35"/>
      <c r="IXV348" s="35"/>
      <c r="IXW348" s="35"/>
      <c r="IXX348" s="35"/>
      <c r="IXY348" s="35"/>
      <c r="IXZ348" s="35"/>
      <c r="IYA348" s="35"/>
      <c r="IYB348" s="35"/>
      <c r="IYC348" s="35"/>
      <c r="IYD348" s="35"/>
      <c r="IYE348" s="35"/>
      <c r="IYF348" s="35"/>
      <c r="IYG348" s="35"/>
      <c r="IYH348" s="35"/>
      <c r="IYI348" s="35"/>
      <c r="IYJ348" s="35"/>
      <c r="IYK348" s="35"/>
      <c r="IYL348" s="35"/>
      <c r="IYM348" s="35"/>
      <c r="IYN348" s="35"/>
      <c r="IYO348" s="35"/>
      <c r="IYP348" s="35"/>
      <c r="IYQ348" s="35"/>
      <c r="IYR348" s="35"/>
      <c r="IYS348" s="35"/>
      <c r="IYT348" s="35"/>
      <c r="IYU348" s="35"/>
      <c r="IYV348" s="35"/>
      <c r="IYW348" s="35"/>
      <c r="IYX348" s="35"/>
      <c r="IYY348" s="35"/>
      <c r="IYZ348" s="35"/>
      <c r="IZA348" s="35"/>
      <c r="IZB348" s="35"/>
      <c r="IZC348" s="35"/>
      <c r="IZD348" s="35"/>
      <c r="IZE348" s="35"/>
      <c r="IZF348" s="35"/>
      <c r="IZG348" s="35"/>
      <c r="IZH348" s="35"/>
      <c r="IZI348" s="35"/>
      <c r="IZJ348" s="35"/>
      <c r="IZK348" s="35"/>
      <c r="IZL348" s="35"/>
      <c r="IZM348" s="35"/>
      <c r="IZN348" s="35"/>
      <c r="IZO348" s="35"/>
      <c r="IZP348" s="35"/>
      <c r="IZQ348" s="35"/>
      <c r="IZR348" s="35"/>
      <c r="IZS348" s="35"/>
      <c r="IZT348" s="35"/>
      <c r="IZU348" s="35"/>
      <c r="IZV348" s="35"/>
      <c r="IZW348" s="35"/>
      <c r="IZX348" s="35"/>
      <c r="IZY348" s="35"/>
      <c r="IZZ348" s="35"/>
      <c r="JAA348" s="35"/>
      <c r="JAB348" s="35"/>
      <c r="JAC348" s="35"/>
      <c r="JAD348" s="35"/>
      <c r="JAE348" s="35"/>
      <c r="JAF348" s="35"/>
      <c r="JAG348" s="35"/>
      <c r="JAH348" s="35"/>
      <c r="JAI348" s="35"/>
      <c r="JAJ348" s="35"/>
      <c r="JAK348" s="35"/>
      <c r="JAL348" s="35"/>
      <c r="JAM348" s="35"/>
      <c r="JAN348" s="35"/>
      <c r="JAO348" s="35"/>
      <c r="JAP348" s="35"/>
      <c r="JAQ348" s="35"/>
      <c r="JAR348" s="35"/>
      <c r="JAS348" s="35"/>
      <c r="JAT348" s="35"/>
      <c r="JAU348" s="35"/>
      <c r="JAV348" s="35"/>
      <c r="JAW348" s="35"/>
      <c r="JAX348" s="35"/>
      <c r="JAY348" s="35"/>
      <c r="JAZ348" s="35"/>
      <c r="JBA348" s="35"/>
      <c r="JBB348" s="35"/>
      <c r="JBC348" s="35"/>
      <c r="JBD348" s="35"/>
      <c r="JBE348" s="35"/>
      <c r="JBF348" s="35"/>
      <c r="JBG348" s="35"/>
      <c r="JBH348" s="35"/>
      <c r="JBI348" s="35"/>
      <c r="JBJ348" s="35"/>
      <c r="JBK348" s="35"/>
      <c r="JBL348" s="35"/>
      <c r="JBM348" s="35"/>
      <c r="JBN348" s="35"/>
      <c r="JBO348" s="35"/>
      <c r="JBP348" s="35"/>
      <c r="JBQ348" s="35"/>
      <c r="JBR348" s="35"/>
      <c r="JBS348" s="35"/>
      <c r="JBT348" s="35"/>
      <c r="JBU348" s="35"/>
      <c r="JBV348" s="35"/>
      <c r="JBW348" s="35"/>
      <c r="JBX348" s="35"/>
      <c r="JBY348" s="35"/>
      <c r="JBZ348" s="35"/>
      <c r="JCA348" s="35"/>
      <c r="JCB348" s="35"/>
      <c r="JCC348" s="35"/>
      <c r="JCD348" s="35"/>
      <c r="JCE348" s="35"/>
      <c r="JCF348" s="35"/>
      <c r="JCG348" s="35"/>
      <c r="JCH348" s="35"/>
      <c r="JCI348" s="35"/>
      <c r="JCJ348" s="35"/>
      <c r="JCK348" s="35"/>
      <c r="JCL348" s="35"/>
      <c r="JCM348" s="35"/>
      <c r="JCN348" s="35"/>
      <c r="JCO348" s="35"/>
      <c r="JCP348" s="35"/>
      <c r="JCQ348" s="35"/>
      <c r="JCR348" s="35"/>
      <c r="JCS348" s="35"/>
      <c r="JCT348" s="35"/>
      <c r="JCU348" s="35"/>
      <c r="JCV348" s="35"/>
      <c r="JCW348" s="35"/>
      <c r="JCX348" s="35"/>
      <c r="JCY348" s="35"/>
      <c r="JCZ348" s="35"/>
      <c r="JDA348" s="35"/>
      <c r="JDB348" s="35"/>
      <c r="JDC348" s="35"/>
      <c r="JDD348" s="35"/>
      <c r="JDE348" s="35"/>
      <c r="JDF348" s="35"/>
      <c r="JDG348" s="35"/>
      <c r="JDH348" s="35"/>
      <c r="JDI348" s="35"/>
      <c r="JDJ348" s="35"/>
      <c r="JDK348" s="35"/>
      <c r="JDL348" s="35"/>
      <c r="JDM348" s="35"/>
      <c r="JDN348" s="35"/>
      <c r="JDO348" s="35"/>
      <c r="JDP348" s="35"/>
      <c r="JDQ348" s="35"/>
      <c r="JDR348" s="35"/>
      <c r="JDS348" s="35"/>
      <c r="JDT348" s="35"/>
      <c r="JDU348" s="35"/>
      <c r="JDV348" s="35"/>
      <c r="JDW348" s="35"/>
      <c r="JDX348" s="35"/>
      <c r="JDY348" s="35"/>
      <c r="JDZ348" s="35"/>
      <c r="JEA348" s="35"/>
      <c r="JEB348" s="35"/>
      <c r="JEC348" s="35"/>
      <c r="JED348" s="35"/>
      <c r="JEE348" s="35"/>
      <c r="JEF348" s="35"/>
      <c r="JEG348" s="35"/>
      <c r="JEH348" s="35"/>
      <c r="JEI348" s="35"/>
      <c r="JEJ348" s="35"/>
      <c r="JEK348" s="35"/>
      <c r="JEL348" s="35"/>
      <c r="JEM348" s="35"/>
      <c r="JEN348" s="35"/>
      <c r="JEO348" s="35"/>
      <c r="JEP348" s="35"/>
      <c r="JEQ348" s="35"/>
      <c r="JER348" s="35"/>
      <c r="JES348" s="35"/>
      <c r="JET348" s="35"/>
      <c r="JEU348" s="35"/>
      <c r="JEV348" s="35"/>
      <c r="JEW348" s="35"/>
      <c r="JEX348" s="35"/>
      <c r="JEY348" s="35"/>
      <c r="JEZ348" s="35"/>
      <c r="JFA348" s="35"/>
      <c r="JFB348" s="35"/>
      <c r="JFC348" s="35"/>
      <c r="JFD348" s="35"/>
      <c r="JFE348" s="35"/>
      <c r="JFF348" s="35"/>
      <c r="JFG348" s="35"/>
      <c r="JFH348" s="35"/>
      <c r="JFI348" s="35"/>
      <c r="JFJ348" s="35"/>
      <c r="JFK348" s="35"/>
      <c r="JFL348" s="35"/>
      <c r="JFM348" s="35"/>
      <c r="JFN348" s="35"/>
      <c r="JFO348" s="35"/>
      <c r="JFP348" s="35"/>
      <c r="JFQ348" s="35"/>
      <c r="JFR348" s="35"/>
      <c r="JFS348" s="35"/>
      <c r="JFT348" s="35"/>
      <c r="JFU348" s="35"/>
      <c r="JFV348" s="35"/>
      <c r="JFW348" s="35"/>
      <c r="JFX348" s="35"/>
      <c r="JFY348" s="35"/>
      <c r="JFZ348" s="35"/>
      <c r="JGA348" s="35"/>
      <c r="JGB348" s="35"/>
      <c r="JGC348" s="35"/>
      <c r="JGD348" s="35"/>
      <c r="JGE348" s="35"/>
      <c r="JGF348" s="35"/>
      <c r="JGG348" s="35"/>
      <c r="JGH348" s="35"/>
      <c r="JGI348" s="35"/>
      <c r="JGJ348" s="35"/>
      <c r="JGK348" s="35"/>
      <c r="JGL348" s="35"/>
      <c r="JGM348" s="35"/>
      <c r="JGN348" s="35"/>
      <c r="JGO348" s="35"/>
      <c r="JGP348" s="35"/>
      <c r="JGQ348" s="35"/>
      <c r="JGR348" s="35"/>
      <c r="JGS348" s="35"/>
      <c r="JGT348" s="35"/>
      <c r="JGU348" s="35"/>
      <c r="JGV348" s="35"/>
      <c r="JGW348" s="35"/>
      <c r="JGX348" s="35"/>
      <c r="JGY348" s="35"/>
      <c r="JGZ348" s="35"/>
      <c r="JHA348" s="35"/>
      <c r="JHB348" s="35"/>
      <c r="JHC348" s="35"/>
      <c r="JHD348" s="35"/>
      <c r="JHE348" s="35"/>
      <c r="JHF348" s="35"/>
      <c r="JHG348" s="35"/>
      <c r="JHH348" s="35"/>
      <c r="JHI348" s="35"/>
      <c r="JHJ348" s="35"/>
      <c r="JHK348" s="35"/>
      <c r="JHL348" s="35"/>
      <c r="JHM348" s="35"/>
      <c r="JHN348" s="35"/>
      <c r="JHO348" s="35"/>
      <c r="JHP348" s="35"/>
      <c r="JHQ348" s="35"/>
      <c r="JHR348" s="35"/>
      <c r="JHS348" s="35"/>
      <c r="JHT348" s="35"/>
      <c r="JHU348" s="35"/>
      <c r="JHV348" s="35"/>
      <c r="JHW348" s="35"/>
      <c r="JHX348" s="35"/>
      <c r="JHY348" s="35"/>
      <c r="JHZ348" s="35"/>
      <c r="JIA348" s="35"/>
      <c r="JIB348" s="35"/>
      <c r="JIC348" s="35"/>
      <c r="JID348" s="35"/>
      <c r="JIE348" s="35"/>
      <c r="JIF348" s="35"/>
      <c r="JIG348" s="35"/>
      <c r="JIH348" s="35"/>
      <c r="JII348" s="35"/>
      <c r="JIJ348" s="35"/>
      <c r="JIK348" s="35"/>
      <c r="JIL348" s="35"/>
      <c r="JIM348" s="35"/>
      <c r="JIN348" s="35"/>
      <c r="JIO348" s="35"/>
      <c r="JIP348" s="35"/>
      <c r="JIQ348" s="35"/>
      <c r="JIR348" s="35"/>
      <c r="JIS348" s="35"/>
      <c r="JIT348" s="35"/>
      <c r="JIU348" s="35"/>
      <c r="JIV348" s="35"/>
      <c r="JIW348" s="35"/>
      <c r="JIX348" s="35"/>
      <c r="JIY348" s="35"/>
      <c r="JIZ348" s="35"/>
      <c r="JJA348" s="35"/>
      <c r="JJB348" s="35"/>
      <c r="JJC348" s="35"/>
      <c r="JJD348" s="35"/>
      <c r="JJE348" s="35"/>
      <c r="JJF348" s="35"/>
      <c r="JJG348" s="35"/>
      <c r="JJH348" s="35"/>
      <c r="JJI348" s="35"/>
      <c r="JJJ348" s="35"/>
      <c r="JJK348" s="35"/>
      <c r="JJL348" s="35"/>
      <c r="JJM348" s="35"/>
      <c r="JJN348" s="35"/>
      <c r="JJO348" s="35"/>
      <c r="JJP348" s="35"/>
      <c r="JJQ348" s="35"/>
      <c r="JJR348" s="35"/>
      <c r="JJS348" s="35"/>
      <c r="JJT348" s="35"/>
      <c r="JJU348" s="35"/>
      <c r="JJV348" s="35"/>
      <c r="JJW348" s="35"/>
      <c r="JJX348" s="35"/>
      <c r="JJY348" s="35"/>
      <c r="JJZ348" s="35"/>
      <c r="JKA348" s="35"/>
      <c r="JKB348" s="35"/>
      <c r="JKC348" s="35"/>
      <c r="JKD348" s="35"/>
      <c r="JKE348" s="35"/>
      <c r="JKF348" s="35"/>
      <c r="JKG348" s="35"/>
      <c r="JKH348" s="35"/>
      <c r="JKI348" s="35"/>
      <c r="JKJ348" s="35"/>
      <c r="JKK348" s="35"/>
      <c r="JKL348" s="35"/>
      <c r="JKM348" s="35"/>
      <c r="JKN348" s="35"/>
      <c r="JKO348" s="35"/>
      <c r="JKP348" s="35"/>
      <c r="JKQ348" s="35"/>
      <c r="JKR348" s="35"/>
      <c r="JKS348" s="35"/>
      <c r="JKT348" s="35"/>
      <c r="JKU348" s="35"/>
      <c r="JKV348" s="35"/>
      <c r="JKW348" s="35"/>
      <c r="JKX348" s="35"/>
      <c r="JKY348" s="35"/>
      <c r="JKZ348" s="35"/>
      <c r="JLA348" s="35"/>
      <c r="JLB348" s="35"/>
      <c r="JLC348" s="35"/>
      <c r="JLD348" s="35"/>
      <c r="JLE348" s="35"/>
      <c r="JLF348" s="35"/>
      <c r="JLG348" s="35"/>
      <c r="JLH348" s="35"/>
      <c r="JLI348" s="35"/>
      <c r="JLJ348" s="35"/>
      <c r="JLK348" s="35"/>
      <c r="JLL348" s="35"/>
      <c r="JLM348" s="35"/>
      <c r="JLN348" s="35"/>
      <c r="JLO348" s="35"/>
      <c r="JLP348" s="35"/>
      <c r="JLQ348" s="35"/>
      <c r="JLR348" s="35"/>
      <c r="JLS348" s="35"/>
      <c r="JLT348" s="35"/>
      <c r="JLU348" s="35"/>
      <c r="JLV348" s="35"/>
      <c r="JLW348" s="35"/>
      <c r="JLX348" s="35"/>
      <c r="JLY348" s="35"/>
      <c r="JLZ348" s="35"/>
      <c r="JMA348" s="35"/>
      <c r="JMB348" s="35"/>
      <c r="JMC348" s="35"/>
      <c r="JMD348" s="35"/>
      <c r="JME348" s="35"/>
      <c r="JMF348" s="35"/>
      <c r="JMG348" s="35"/>
      <c r="JMH348" s="35"/>
      <c r="JMI348" s="35"/>
      <c r="JMJ348" s="35"/>
      <c r="JMK348" s="35"/>
      <c r="JML348" s="35"/>
      <c r="JMM348" s="35"/>
      <c r="JMN348" s="35"/>
      <c r="JMO348" s="35"/>
      <c r="JMP348" s="35"/>
      <c r="JMQ348" s="35"/>
      <c r="JMR348" s="35"/>
      <c r="JMS348" s="35"/>
      <c r="JMT348" s="35"/>
      <c r="JMU348" s="35"/>
      <c r="JMV348" s="35"/>
      <c r="JMW348" s="35"/>
      <c r="JMX348" s="35"/>
      <c r="JMY348" s="35"/>
      <c r="JMZ348" s="35"/>
      <c r="JNA348" s="35"/>
      <c r="JNB348" s="35"/>
      <c r="JNC348" s="35"/>
      <c r="JND348" s="35"/>
      <c r="JNE348" s="35"/>
      <c r="JNF348" s="35"/>
      <c r="JNG348" s="35"/>
      <c r="JNH348" s="35"/>
      <c r="JNI348" s="35"/>
      <c r="JNJ348" s="35"/>
      <c r="JNK348" s="35"/>
      <c r="JNL348" s="35"/>
      <c r="JNM348" s="35"/>
      <c r="JNN348" s="35"/>
      <c r="JNO348" s="35"/>
      <c r="JNP348" s="35"/>
      <c r="JNQ348" s="35"/>
      <c r="JNR348" s="35"/>
      <c r="JNS348" s="35"/>
      <c r="JNT348" s="35"/>
      <c r="JNU348" s="35"/>
      <c r="JNV348" s="35"/>
      <c r="JNW348" s="35"/>
      <c r="JNX348" s="35"/>
      <c r="JNY348" s="35"/>
      <c r="JNZ348" s="35"/>
      <c r="JOA348" s="35"/>
      <c r="JOB348" s="35"/>
      <c r="JOC348" s="35"/>
      <c r="JOD348" s="35"/>
      <c r="JOE348" s="35"/>
      <c r="JOF348" s="35"/>
      <c r="JOG348" s="35"/>
      <c r="JOH348" s="35"/>
      <c r="JOI348" s="35"/>
      <c r="JOJ348" s="35"/>
      <c r="JOK348" s="35"/>
      <c r="JOL348" s="35"/>
      <c r="JOM348" s="35"/>
      <c r="JON348" s="35"/>
      <c r="JOO348" s="35"/>
      <c r="JOP348" s="35"/>
      <c r="JOQ348" s="35"/>
      <c r="JOR348" s="35"/>
      <c r="JOS348" s="35"/>
      <c r="JOT348" s="35"/>
      <c r="JOU348" s="35"/>
      <c r="JOV348" s="35"/>
      <c r="JOW348" s="35"/>
      <c r="JOX348" s="35"/>
      <c r="JOY348" s="35"/>
      <c r="JOZ348" s="35"/>
      <c r="JPA348" s="35"/>
      <c r="JPB348" s="35"/>
      <c r="JPC348" s="35"/>
      <c r="JPD348" s="35"/>
      <c r="JPE348" s="35"/>
      <c r="JPF348" s="35"/>
      <c r="JPG348" s="35"/>
      <c r="JPH348" s="35"/>
      <c r="JPI348" s="35"/>
      <c r="JPJ348" s="35"/>
      <c r="JPK348" s="35"/>
      <c r="JPL348" s="35"/>
      <c r="JPM348" s="35"/>
      <c r="JPN348" s="35"/>
      <c r="JPO348" s="35"/>
      <c r="JPP348" s="35"/>
      <c r="JPQ348" s="35"/>
      <c r="JPR348" s="35"/>
      <c r="JPS348" s="35"/>
      <c r="JPT348" s="35"/>
      <c r="JPU348" s="35"/>
      <c r="JPV348" s="35"/>
      <c r="JPW348" s="35"/>
      <c r="JPX348" s="35"/>
      <c r="JPY348" s="35"/>
      <c r="JPZ348" s="35"/>
      <c r="JQA348" s="35"/>
      <c r="JQB348" s="35"/>
      <c r="JQC348" s="35"/>
      <c r="JQD348" s="35"/>
      <c r="JQE348" s="35"/>
      <c r="JQF348" s="35"/>
      <c r="JQG348" s="35"/>
      <c r="JQH348" s="35"/>
      <c r="JQI348" s="35"/>
      <c r="JQJ348" s="35"/>
      <c r="JQK348" s="35"/>
      <c r="JQL348" s="35"/>
      <c r="JQM348" s="35"/>
      <c r="JQN348" s="35"/>
      <c r="JQO348" s="35"/>
      <c r="JQP348" s="35"/>
      <c r="JQQ348" s="35"/>
      <c r="JQR348" s="35"/>
      <c r="JQS348" s="35"/>
      <c r="JQT348" s="35"/>
      <c r="JQU348" s="35"/>
      <c r="JQV348" s="35"/>
      <c r="JQW348" s="35"/>
      <c r="JQX348" s="35"/>
      <c r="JQY348" s="35"/>
      <c r="JQZ348" s="35"/>
      <c r="JRA348" s="35"/>
      <c r="JRB348" s="35"/>
      <c r="JRC348" s="35"/>
      <c r="JRD348" s="35"/>
      <c r="JRE348" s="35"/>
      <c r="JRF348" s="35"/>
      <c r="JRG348" s="35"/>
      <c r="JRH348" s="35"/>
      <c r="JRI348" s="35"/>
      <c r="JRJ348" s="35"/>
      <c r="JRK348" s="35"/>
      <c r="JRL348" s="35"/>
      <c r="JRM348" s="35"/>
      <c r="JRN348" s="35"/>
      <c r="JRO348" s="35"/>
      <c r="JRP348" s="35"/>
      <c r="JRQ348" s="35"/>
      <c r="JRR348" s="35"/>
      <c r="JRS348" s="35"/>
      <c r="JRT348" s="35"/>
      <c r="JRU348" s="35"/>
      <c r="JRV348" s="35"/>
      <c r="JRW348" s="35"/>
      <c r="JRX348" s="35"/>
      <c r="JRY348" s="35"/>
      <c r="JRZ348" s="35"/>
      <c r="JSA348" s="35"/>
      <c r="JSB348" s="35"/>
      <c r="JSC348" s="35"/>
      <c r="JSD348" s="35"/>
      <c r="JSE348" s="35"/>
      <c r="JSF348" s="35"/>
      <c r="JSG348" s="35"/>
      <c r="JSH348" s="35"/>
      <c r="JSI348" s="35"/>
      <c r="JSJ348" s="35"/>
      <c r="JSK348" s="35"/>
      <c r="JSL348" s="35"/>
      <c r="JSM348" s="35"/>
      <c r="JSN348" s="35"/>
      <c r="JSO348" s="35"/>
      <c r="JSP348" s="35"/>
      <c r="JSQ348" s="35"/>
      <c r="JSR348" s="35"/>
      <c r="JSS348" s="35"/>
      <c r="JST348" s="35"/>
      <c r="JSU348" s="35"/>
      <c r="JSV348" s="35"/>
      <c r="JSW348" s="35"/>
      <c r="JSX348" s="35"/>
      <c r="JSY348" s="35"/>
      <c r="JSZ348" s="35"/>
      <c r="JTA348" s="35"/>
      <c r="JTB348" s="35"/>
      <c r="JTC348" s="35"/>
      <c r="JTD348" s="35"/>
      <c r="JTE348" s="35"/>
      <c r="JTF348" s="35"/>
      <c r="JTG348" s="35"/>
      <c r="JTH348" s="35"/>
      <c r="JTI348" s="35"/>
      <c r="JTJ348" s="35"/>
      <c r="JTK348" s="35"/>
      <c r="JTL348" s="35"/>
      <c r="JTM348" s="35"/>
      <c r="JTN348" s="35"/>
      <c r="JTO348" s="35"/>
      <c r="JTP348" s="35"/>
      <c r="JTQ348" s="35"/>
      <c r="JTR348" s="35"/>
      <c r="JTS348" s="35"/>
      <c r="JTT348" s="35"/>
      <c r="JTU348" s="35"/>
      <c r="JTV348" s="35"/>
      <c r="JTW348" s="35"/>
      <c r="JTX348" s="35"/>
      <c r="JTY348" s="35"/>
      <c r="JTZ348" s="35"/>
      <c r="JUA348" s="35"/>
      <c r="JUB348" s="35"/>
      <c r="JUC348" s="35"/>
      <c r="JUD348" s="35"/>
      <c r="JUE348" s="35"/>
      <c r="JUF348" s="35"/>
      <c r="JUG348" s="35"/>
      <c r="JUH348" s="35"/>
      <c r="JUI348" s="35"/>
      <c r="JUJ348" s="35"/>
      <c r="JUK348" s="35"/>
      <c r="JUL348" s="35"/>
      <c r="JUM348" s="35"/>
      <c r="JUN348" s="35"/>
      <c r="JUO348" s="35"/>
      <c r="JUP348" s="35"/>
      <c r="JUQ348" s="35"/>
      <c r="JUR348" s="35"/>
      <c r="JUS348" s="35"/>
      <c r="JUT348" s="35"/>
      <c r="JUU348" s="35"/>
      <c r="JUV348" s="35"/>
      <c r="JUW348" s="35"/>
      <c r="JUX348" s="35"/>
      <c r="JUY348" s="35"/>
      <c r="JUZ348" s="35"/>
      <c r="JVA348" s="35"/>
      <c r="JVB348" s="35"/>
      <c r="JVC348" s="35"/>
      <c r="JVD348" s="35"/>
      <c r="JVE348" s="35"/>
      <c r="JVF348" s="35"/>
      <c r="JVG348" s="35"/>
      <c r="JVH348" s="35"/>
      <c r="JVI348" s="35"/>
      <c r="JVJ348" s="35"/>
      <c r="JVK348" s="35"/>
      <c r="JVL348" s="35"/>
      <c r="JVM348" s="35"/>
      <c r="JVN348" s="35"/>
      <c r="JVO348" s="35"/>
      <c r="JVP348" s="35"/>
      <c r="JVQ348" s="35"/>
      <c r="JVR348" s="35"/>
      <c r="JVS348" s="35"/>
      <c r="JVT348" s="35"/>
      <c r="JVU348" s="35"/>
      <c r="JVV348" s="35"/>
      <c r="JVW348" s="35"/>
      <c r="JVX348" s="35"/>
      <c r="JVY348" s="35"/>
      <c r="JVZ348" s="35"/>
      <c r="JWA348" s="35"/>
      <c r="JWB348" s="35"/>
      <c r="JWC348" s="35"/>
      <c r="JWD348" s="35"/>
      <c r="JWE348" s="35"/>
      <c r="JWF348" s="35"/>
      <c r="JWG348" s="35"/>
      <c r="JWH348" s="35"/>
      <c r="JWI348" s="35"/>
      <c r="JWJ348" s="35"/>
      <c r="JWK348" s="35"/>
      <c r="JWL348" s="35"/>
      <c r="JWM348" s="35"/>
      <c r="JWN348" s="35"/>
      <c r="JWO348" s="35"/>
      <c r="JWP348" s="35"/>
      <c r="JWQ348" s="35"/>
      <c r="JWR348" s="35"/>
      <c r="JWS348" s="35"/>
      <c r="JWT348" s="35"/>
      <c r="JWU348" s="35"/>
      <c r="JWV348" s="35"/>
      <c r="JWW348" s="35"/>
      <c r="JWX348" s="35"/>
      <c r="JWY348" s="35"/>
      <c r="JWZ348" s="35"/>
      <c r="JXA348" s="35"/>
      <c r="JXB348" s="35"/>
      <c r="JXC348" s="35"/>
      <c r="JXD348" s="35"/>
      <c r="JXE348" s="35"/>
      <c r="JXF348" s="35"/>
      <c r="JXG348" s="35"/>
      <c r="JXH348" s="35"/>
      <c r="JXI348" s="35"/>
      <c r="JXJ348" s="35"/>
      <c r="JXK348" s="35"/>
      <c r="JXL348" s="35"/>
      <c r="JXM348" s="35"/>
      <c r="JXN348" s="35"/>
      <c r="JXO348" s="35"/>
      <c r="JXP348" s="35"/>
      <c r="JXQ348" s="35"/>
      <c r="JXR348" s="35"/>
      <c r="JXS348" s="35"/>
      <c r="JXT348" s="35"/>
      <c r="JXU348" s="35"/>
      <c r="JXV348" s="35"/>
      <c r="JXW348" s="35"/>
      <c r="JXX348" s="35"/>
      <c r="JXY348" s="35"/>
      <c r="JXZ348" s="35"/>
      <c r="JYA348" s="35"/>
      <c r="JYB348" s="35"/>
      <c r="JYC348" s="35"/>
      <c r="JYD348" s="35"/>
      <c r="JYE348" s="35"/>
      <c r="JYF348" s="35"/>
      <c r="JYG348" s="35"/>
      <c r="JYH348" s="35"/>
      <c r="JYI348" s="35"/>
      <c r="JYJ348" s="35"/>
      <c r="JYK348" s="35"/>
      <c r="JYL348" s="35"/>
      <c r="JYM348" s="35"/>
      <c r="JYN348" s="35"/>
      <c r="JYO348" s="35"/>
      <c r="JYP348" s="35"/>
      <c r="JYQ348" s="35"/>
      <c r="JYR348" s="35"/>
      <c r="JYS348" s="35"/>
      <c r="JYT348" s="35"/>
      <c r="JYU348" s="35"/>
      <c r="JYV348" s="35"/>
      <c r="JYW348" s="35"/>
      <c r="JYX348" s="35"/>
      <c r="JYY348" s="35"/>
      <c r="JYZ348" s="35"/>
      <c r="JZA348" s="35"/>
      <c r="JZB348" s="35"/>
      <c r="JZC348" s="35"/>
      <c r="JZD348" s="35"/>
      <c r="JZE348" s="35"/>
      <c r="JZF348" s="35"/>
      <c r="JZG348" s="35"/>
      <c r="JZH348" s="35"/>
      <c r="JZI348" s="35"/>
      <c r="JZJ348" s="35"/>
      <c r="JZK348" s="35"/>
      <c r="JZL348" s="35"/>
      <c r="JZM348" s="35"/>
      <c r="JZN348" s="35"/>
      <c r="JZO348" s="35"/>
      <c r="JZP348" s="35"/>
      <c r="JZQ348" s="35"/>
      <c r="JZR348" s="35"/>
      <c r="JZS348" s="35"/>
      <c r="JZT348" s="35"/>
      <c r="JZU348" s="35"/>
      <c r="JZV348" s="35"/>
      <c r="JZW348" s="35"/>
      <c r="JZX348" s="35"/>
      <c r="JZY348" s="35"/>
      <c r="JZZ348" s="35"/>
      <c r="KAA348" s="35"/>
      <c r="KAB348" s="35"/>
      <c r="KAC348" s="35"/>
      <c r="KAD348" s="35"/>
      <c r="KAE348" s="35"/>
      <c r="KAF348" s="35"/>
      <c r="KAG348" s="35"/>
      <c r="KAH348" s="35"/>
      <c r="KAI348" s="35"/>
      <c r="KAJ348" s="35"/>
      <c r="KAK348" s="35"/>
      <c r="KAL348" s="35"/>
      <c r="KAM348" s="35"/>
      <c r="KAN348" s="35"/>
      <c r="KAO348" s="35"/>
      <c r="KAP348" s="35"/>
      <c r="KAQ348" s="35"/>
      <c r="KAR348" s="35"/>
      <c r="KAS348" s="35"/>
      <c r="KAT348" s="35"/>
      <c r="KAU348" s="35"/>
      <c r="KAV348" s="35"/>
      <c r="KAW348" s="35"/>
      <c r="KAX348" s="35"/>
      <c r="KAY348" s="35"/>
      <c r="KAZ348" s="35"/>
      <c r="KBA348" s="35"/>
      <c r="KBB348" s="35"/>
      <c r="KBC348" s="35"/>
      <c r="KBD348" s="35"/>
      <c r="KBE348" s="35"/>
      <c r="KBF348" s="35"/>
      <c r="KBG348" s="35"/>
      <c r="KBH348" s="35"/>
      <c r="KBI348" s="35"/>
      <c r="KBJ348" s="35"/>
      <c r="KBK348" s="35"/>
      <c r="KBL348" s="35"/>
      <c r="KBM348" s="35"/>
      <c r="KBN348" s="35"/>
      <c r="KBO348" s="35"/>
      <c r="KBP348" s="35"/>
      <c r="KBQ348" s="35"/>
      <c r="KBR348" s="35"/>
      <c r="KBS348" s="35"/>
      <c r="KBT348" s="35"/>
      <c r="KBU348" s="35"/>
      <c r="KBV348" s="35"/>
      <c r="KBW348" s="35"/>
      <c r="KBX348" s="35"/>
      <c r="KBY348" s="35"/>
      <c r="KBZ348" s="35"/>
      <c r="KCA348" s="35"/>
      <c r="KCB348" s="35"/>
      <c r="KCC348" s="35"/>
      <c r="KCD348" s="35"/>
      <c r="KCE348" s="35"/>
      <c r="KCF348" s="35"/>
      <c r="KCG348" s="35"/>
      <c r="KCH348" s="35"/>
      <c r="KCI348" s="35"/>
      <c r="KCJ348" s="35"/>
      <c r="KCK348" s="35"/>
      <c r="KCL348" s="35"/>
      <c r="KCM348" s="35"/>
      <c r="KCN348" s="35"/>
      <c r="KCO348" s="35"/>
      <c r="KCP348" s="35"/>
      <c r="KCQ348" s="35"/>
      <c r="KCR348" s="35"/>
      <c r="KCS348" s="35"/>
      <c r="KCT348" s="35"/>
      <c r="KCU348" s="35"/>
      <c r="KCV348" s="35"/>
      <c r="KCW348" s="35"/>
      <c r="KCX348" s="35"/>
      <c r="KCY348" s="35"/>
      <c r="KCZ348" s="35"/>
      <c r="KDA348" s="35"/>
      <c r="KDB348" s="35"/>
      <c r="KDC348" s="35"/>
      <c r="KDD348" s="35"/>
      <c r="KDE348" s="35"/>
      <c r="KDF348" s="35"/>
      <c r="KDG348" s="35"/>
      <c r="KDH348" s="35"/>
      <c r="KDI348" s="35"/>
      <c r="KDJ348" s="35"/>
      <c r="KDK348" s="35"/>
      <c r="KDL348" s="35"/>
      <c r="KDM348" s="35"/>
      <c r="KDN348" s="35"/>
      <c r="KDO348" s="35"/>
      <c r="KDP348" s="35"/>
      <c r="KDQ348" s="35"/>
      <c r="KDR348" s="35"/>
      <c r="KDS348" s="35"/>
      <c r="KDT348" s="35"/>
      <c r="KDU348" s="35"/>
      <c r="KDV348" s="35"/>
      <c r="KDW348" s="35"/>
      <c r="KDX348" s="35"/>
      <c r="KDY348" s="35"/>
      <c r="KDZ348" s="35"/>
      <c r="KEA348" s="35"/>
      <c r="KEB348" s="35"/>
      <c r="KEC348" s="35"/>
      <c r="KED348" s="35"/>
      <c r="KEE348" s="35"/>
      <c r="KEF348" s="35"/>
      <c r="KEG348" s="35"/>
      <c r="KEH348" s="35"/>
      <c r="KEI348" s="35"/>
      <c r="KEJ348" s="35"/>
      <c r="KEK348" s="35"/>
      <c r="KEL348" s="35"/>
      <c r="KEM348" s="35"/>
      <c r="KEN348" s="35"/>
      <c r="KEO348" s="35"/>
      <c r="KEP348" s="35"/>
      <c r="KEQ348" s="35"/>
      <c r="KER348" s="35"/>
      <c r="KES348" s="35"/>
      <c r="KET348" s="35"/>
      <c r="KEU348" s="35"/>
      <c r="KEV348" s="35"/>
      <c r="KEW348" s="35"/>
      <c r="KEX348" s="35"/>
      <c r="KEY348" s="35"/>
      <c r="KEZ348" s="35"/>
      <c r="KFA348" s="35"/>
      <c r="KFB348" s="35"/>
      <c r="KFC348" s="35"/>
      <c r="KFD348" s="35"/>
      <c r="KFE348" s="35"/>
      <c r="KFF348" s="35"/>
      <c r="KFG348" s="35"/>
      <c r="KFH348" s="35"/>
      <c r="KFI348" s="35"/>
      <c r="KFJ348" s="35"/>
      <c r="KFK348" s="35"/>
      <c r="KFL348" s="35"/>
      <c r="KFM348" s="35"/>
      <c r="KFN348" s="35"/>
      <c r="KFO348" s="35"/>
      <c r="KFP348" s="35"/>
      <c r="KFQ348" s="35"/>
      <c r="KFR348" s="35"/>
      <c r="KFS348" s="35"/>
      <c r="KFT348" s="35"/>
      <c r="KFU348" s="35"/>
      <c r="KFV348" s="35"/>
      <c r="KFW348" s="35"/>
      <c r="KFX348" s="35"/>
      <c r="KFY348" s="35"/>
      <c r="KFZ348" s="35"/>
      <c r="KGA348" s="35"/>
      <c r="KGB348" s="35"/>
      <c r="KGC348" s="35"/>
      <c r="KGD348" s="35"/>
      <c r="KGE348" s="35"/>
      <c r="KGF348" s="35"/>
      <c r="KGG348" s="35"/>
      <c r="KGH348" s="35"/>
      <c r="KGI348" s="35"/>
      <c r="KGJ348" s="35"/>
      <c r="KGK348" s="35"/>
      <c r="KGL348" s="35"/>
      <c r="KGM348" s="35"/>
      <c r="KGN348" s="35"/>
      <c r="KGO348" s="35"/>
      <c r="KGP348" s="35"/>
      <c r="KGQ348" s="35"/>
      <c r="KGR348" s="35"/>
      <c r="KGS348" s="35"/>
      <c r="KGT348" s="35"/>
      <c r="KGU348" s="35"/>
      <c r="KGV348" s="35"/>
      <c r="KGW348" s="35"/>
      <c r="KGX348" s="35"/>
      <c r="KGY348" s="35"/>
      <c r="KGZ348" s="35"/>
      <c r="KHA348" s="35"/>
      <c r="KHB348" s="35"/>
      <c r="KHC348" s="35"/>
      <c r="KHD348" s="35"/>
      <c r="KHE348" s="35"/>
      <c r="KHF348" s="35"/>
      <c r="KHG348" s="35"/>
      <c r="KHH348" s="35"/>
      <c r="KHI348" s="35"/>
      <c r="KHJ348" s="35"/>
      <c r="KHK348" s="35"/>
      <c r="KHL348" s="35"/>
      <c r="KHM348" s="35"/>
      <c r="KHN348" s="35"/>
      <c r="KHO348" s="35"/>
      <c r="KHP348" s="35"/>
      <c r="KHQ348" s="35"/>
      <c r="KHR348" s="35"/>
      <c r="KHS348" s="35"/>
      <c r="KHT348" s="35"/>
      <c r="KHU348" s="35"/>
      <c r="KHV348" s="35"/>
      <c r="KHW348" s="35"/>
      <c r="KHX348" s="35"/>
      <c r="KHY348" s="35"/>
      <c r="KHZ348" s="35"/>
      <c r="KIA348" s="35"/>
      <c r="KIB348" s="35"/>
      <c r="KIC348" s="35"/>
      <c r="KID348" s="35"/>
      <c r="KIE348" s="35"/>
      <c r="KIF348" s="35"/>
      <c r="KIG348" s="35"/>
      <c r="KIH348" s="35"/>
      <c r="KII348" s="35"/>
      <c r="KIJ348" s="35"/>
      <c r="KIK348" s="35"/>
      <c r="KIL348" s="35"/>
      <c r="KIM348" s="35"/>
      <c r="KIN348" s="35"/>
      <c r="KIO348" s="35"/>
      <c r="KIP348" s="35"/>
      <c r="KIQ348" s="35"/>
      <c r="KIR348" s="35"/>
      <c r="KIS348" s="35"/>
      <c r="KIT348" s="35"/>
      <c r="KIU348" s="35"/>
      <c r="KIV348" s="35"/>
      <c r="KIW348" s="35"/>
      <c r="KIX348" s="35"/>
      <c r="KIY348" s="35"/>
      <c r="KIZ348" s="35"/>
      <c r="KJA348" s="35"/>
      <c r="KJB348" s="35"/>
      <c r="KJC348" s="35"/>
      <c r="KJD348" s="35"/>
      <c r="KJE348" s="35"/>
      <c r="KJF348" s="35"/>
      <c r="KJG348" s="35"/>
      <c r="KJH348" s="35"/>
      <c r="KJI348" s="35"/>
      <c r="KJJ348" s="35"/>
      <c r="KJK348" s="35"/>
      <c r="KJL348" s="35"/>
      <c r="KJM348" s="35"/>
      <c r="KJN348" s="35"/>
      <c r="KJO348" s="35"/>
      <c r="KJP348" s="35"/>
      <c r="KJQ348" s="35"/>
      <c r="KJR348" s="35"/>
      <c r="KJS348" s="35"/>
      <c r="KJT348" s="35"/>
      <c r="KJU348" s="35"/>
      <c r="KJV348" s="35"/>
      <c r="KJW348" s="35"/>
      <c r="KJX348" s="35"/>
      <c r="KJY348" s="35"/>
      <c r="KJZ348" s="35"/>
      <c r="KKA348" s="35"/>
      <c r="KKB348" s="35"/>
      <c r="KKC348" s="35"/>
      <c r="KKD348" s="35"/>
      <c r="KKE348" s="35"/>
      <c r="KKF348" s="35"/>
      <c r="KKG348" s="35"/>
      <c r="KKH348" s="35"/>
      <c r="KKI348" s="35"/>
      <c r="KKJ348" s="35"/>
      <c r="KKK348" s="35"/>
      <c r="KKL348" s="35"/>
      <c r="KKM348" s="35"/>
      <c r="KKN348" s="35"/>
      <c r="KKO348" s="35"/>
      <c r="KKP348" s="35"/>
      <c r="KKQ348" s="35"/>
      <c r="KKR348" s="35"/>
      <c r="KKS348" s="35"/>
      <c r="KKT348" s="35"/>
      <c r="KKU348" s="35"/>
      <c r="KKV348" s="35"/>
      <c r="KKW348" s="35"/>
      <c r="KKX348" s="35"/>
      <c r="KKY348" s="35"/>
      <c r="KKZ348" s="35"/>
      <c r="KLA348" s="35"/>
      <c r="KLB348" s="35"/>
      <c r="KLC348" s="35"/>
      <c r="KLD348" s="35"/>
      <c r="KLE348" s="35"/>
      <c r="KLF348" s="35"/>
      <c r="KLG348" s="35"/>
      <c r="KLH348" s="35"/>
      <c r="KLI348" s="35"/>
      <c r="KLJ348" s="35"/>
      <c r="KLK348" s="35"/>
      <c r="KLL348" s="35"/>
      <c r="KLM348" s="35"/>
      <c r="KLN348" s="35"/>
      <c r="KLO348" s="35"/>
      <c r="KLP348" s="35"/>
      <c r="KLQ348" s="35"/>
      <c r="KLR348" s="35"/>
      <c r="KLS348" s="35"/>
      <c r="KLT348" s="35"/>
      <c r="KLU348" s="35"/>
      <c r="KLV348" s="35"/>
      <c r="KLW348" s="35"/>
      <c r="KLX348" s="35"/>
      <c r="KLY348" s="35"/>
      <c r="KLZ348" s="35"/>
      <c r="KMA348" s="35"/>
      <c r="KMB348" s="35"/>
      <c r="KMC348" s="35"/>
      <c r="KMD348" s="35"/>
      <c r="KME348" s="35"/>
      <c r="KMF348" s="35"/>
      <c r="KMG348" s="35"/>
      <c r="KMH348" s="35"/>
      <c r="KMI348" s="35"/>
      <c r="KMJ348" s="35"/>
      <c r="KMK348" s="35"/>
      <c r="KML348" s="35"/>
      <c r="KMM348" s="35"/>
      <c r="KMN348" s="35"/>
      <c r="KMO348" s="35"/>
      <c r="KMP348" s="35"/>
      <c r="KMQ348" s="35"/>
      <c r="KMR348" s="35"/>
      <c r="KMS348" s="35"/>
      <c r="KMT348" s="35"/>
      <c r="KMU348" s="35"/>
      <c r="KMV348" s="35"/>
      <c r="KMW348" s="35"/>
      <c r="KMX348" s="35"/>
      <c r="KMY348" s="35"/>
      <c r="KMZ348" s="35"/>
      <c r="KNA348" s="35"/>
      <c r="KNB348" s="35"/>
      <c r="KNC348" s="35"/>
      <c r="KND348" s="35"/>
      <c r="KNE348" s="35"/>
      <c r="KNF348" s="35"/>
      <c r="KNG348" s="35"/>
      <c r="KNH348" s="35"/>
      <c r="KNI348" s="35"/>
      <c r="KNJ348" s="35"/>
      <c r="KNK348" s="35"/>
      <c r="KNL348" s="35"/>
      <c r="KNM348" s="35"/>
      <c r="KNN348" s="35"/>
      <c r="KNO348" s="35"/>
      <c r="KNP348" s="35"/>
      <c r="KNQ348" s="35"/>
      <c r="KNR348" s="35"/>
      <c r="KNS348" s="35"/>
      <c r="KNT348" s="35"/>
      <c r="KNU348" s="35"/>
      <c r="KNV348" s="35"/>
      <c r="KNW348" s="35"/>
      <c r="KNX348" s="35"/>
      <c r="KNY348" s="35"/>
      <c r="KNZ348" s="35"/>
      <c r="KOA348" s="35"/>
      <c r="KOB348" s="35"/>
      <c r="KOC348" s="35"/>
      <c r="KOD348" s="35"/>
      <c r="KOE348" s="35"/>
      <c r="KOF348" s="35"/>
      <c r="KOG348" s="35"/>
      <c r="KOH348" s="35"/>
      <c r="KOI348" s="35"/>
      <c r="KOJ348" s="35"/>
      <c r="KOK348" s="35"/>
      <c r="KOL348" s="35"/>
      <c r="KOM348" s="35"/>
      <c r="KON348" s="35"/>
      <c r="KOO348" s="35"/>
      <c r="KOP348" s="35"/>
      <c r="KOQ348" s="35"/>
      <c r="KOR348" s="35"/>
      <c r="KOS348" s="35"/>
      <c r="KOT348" s="35"/>
      <c r="KOU348" s="35"/>
      <c r="KOV348" s="35"/>
      <c r="KOW348" s="35"/>
      <c r="KOX348" s="35"/>
      <c r="KOY348" s="35"/>
      <c r="KOZ348" s="35"/>
      <c r="KPA348" s="35"/>
      <c r="KPB348" s="35"/>
      <c r="KPC348" s="35"/>
      <c r="KPD348" s="35"/>
      <c r="KPE348" s="35"/>
      <c r="KPF348" s="35"/>
      <c r="KPG348" s="35"/>
      <c r="KPH348" s="35"/>
      <c r="KPI348" s="35"/>
      <c r="KPJ348" s="35"/>
      <c r="KPK348" s="35"/>
      <c r="KPL348" s="35"/>
      <c r="KPM348" s="35"/>
      <c r="KPN348" s="35"/>
      <c r="KPO348" s="35"/>
      <c r="KPP348" s="35"/>
      <c r="KPQ348" s="35"/>
      <c r="KPR348" s="35"/>
      <c r="KPS348" s="35"/>
      <c r="KPT348" s="35"/>
      <c r="KPU348" s="35"/>
      <c r="KPV348" s="35"/>
      <c r="KPW348" s="35"/>
      <c r="KPX348" s="35"/>
      <c r="KPY348" s="35"/>
      <c r="KPZ348" s="35"/>
      <c r="KQA348" s="35"/>
      <c r="KQB348" s="35"/>
      <c r="KQC348" s="35"/>
      <c r="KQD348" s="35"/>
      <c r="KQE348" s="35"/>
      <c r="KQF348" s="35"/>
      <c r="KQG348" s="35"/>
      <c r="KQH348" s="35"/>
      <c r="KQI348" s="35"/>
      <c r="KQJ348" s="35"/>
      <c r="KQK348" s="35"/>
      <c r="KQL348" s="35"/>
      <c r="KQM348" s="35"/>
      <c r="KQN348" s="35"/>
      <c r="KQO348" s="35"/>
      <c r="KQP348" s="35"/>
      <c r="KQQ348" s="35"/>
      <c r="KQR348" s="35"/>
      <c r="KQS348" s="35"/>
      <c r="KQT348" s="35"/>
      <c r="KQU348" s="35"/>
      <c r="KQV348" s="35"/>
      <c r="KQW348" s="35"/>
      <c r="KQX348" s="35"/>
      <c r="KQY348" s="35"/>
      <c r="KQZ348" s="35"/>
      <c r="KRA348" s="35"/>
      <c r="KRB348" s="35"/>
      <c r="KRC348" s="35"/>
      <c r="KRD348" s="35"/>
      <c r="KRE348" s="35"/>
      <c r="KRF348" s="35"/>
      <c r="KRG348" s="35"/>
      <c r="KRH348" s="35"/>
      <c r="KRI348" s="35"/>
      <c r="KRJ348" s="35"/>
      <c r="KRK348" s="35"/>
      <c r="KRL348" s="35"/>
      <c r="KRM348" s="35"/>
      <c r="KRN348" s="35"/>
      <c r="KRO348" s="35"/>
      <c r="KRP348" s="35"/>
      <c r="KRQ348" s="35"/>
      <c r="KRR348" s="35"/>
      <c r="KRS348" s="35"/>
      <c r="KRT348" s="35"/>
      <c r="KRU348" s="35"/>
      <c r="KRV348" s="35"/>
      <c r="KRW348" s="35"/>
      <c r="KRX348" s="35"/>
      <c r="KRY348" s="35"/>
      <c r="KRZ348" s="35"/>
      <c r="KSA348" s="35"/>
      <c r="KSB348" s="35"/>
      <c r="KSC348" s="35"/>
      <c r="KSD348" s="35"/>
      <c r="KSE348" s="35"/>
      <c r="KSF348" s="35"/>
      <c r="KSG348" s="35"/>
      <c r="KSH348" s="35"/>
      <c r="KSI348" s="35"/>
      <c r="KSJ348" s="35"/>
      <c r="KSK348" s="35"/>
      <c r="KSL348" s="35"/>
      <c r="KSM348" s="35"/>
      <c r="KSN348" s="35"/>
      <c r="KSO348" s="35"/>
      <c r="KSP348" s="35"/>
      <c r="KSQ348" s="35"/>
      <c r="KSR348" s="35"/>
      <c r="KSS348" s="35"/>
      <c r="KST348" s="35"/>
      <c r="KSU348" s="35"/>
      <c r="KSV348" s="35"/>
      <c r="KSW348" s="35"/>
      <c r="KSX348" s="35"/>
      <c r="KSY348" s="35"/>
      <c r="KSZ348" s="35"/>
      <c r="KTA348" s="35"/>
      <c r="KTB348" s="35"/>
      <c r="KTC348" s="35"/>
      <c r="KTD348" s="35"/>
      <c r="KTE348" s="35"/>
      <c r="KTF348" s="35"/>
      <c r="KTG348" s="35"/>
      <c r="KTH348" s="35"/>
      <c r="KTI348" s="35"/>
      <c r="KTJ348" s="35"/>
      <c r="KTK348" s="35"/>
      <c r="KTL348" s="35"/>
      <c r="KTM348" s="35"/>
      <c r="KTN348" s="35"/>
      <c r="KTO348" s="35"/>
      <c r="KTP348" s="35"/>
      <c r="KTQ348" s="35"/>
      <c r="KTR348" s="35"/>
      <c r="KTS348" s="35"/>
      <c r="KTT348" s="35"/>
      <c r="KTU348" s="35"/>
      <c r="KTV348" s="35"/>
      <c r="KTW348" s="35"/>
      <c r="KTX348" s="35"/>
      <c r="KTY348" s="35"/>
      <c r="KTZ348" s="35"/>
      <c r="KUA348" s="35"/>
      <c r="KUB348" s="35"/>
      <c r="KUC348" s="35"/>
      <c r="KUD348" s="35"/>
      <c r="KUE348" s="35"/>
      <c r="KUF348" s="35"/>
      <c r="KUG348" s="35"/>
      <c r="KUH348" s="35"/>
      <c r="KUI348" s="35"/>
      <c r="KUJ348" s="35"/>
      <c r="KUK348" s="35"/>
      <c r="KUL348" s="35"/>
      <c r="KUM348" s="35"/>
      <c r="KUN348" s="35"/>
      <c r="KUO348" s="35"/>
      <c r="KUP348" s="35"/>
      <c r="KUQ348" s="35"/>
      <c r="KUR348" s="35"/>
      <c r="KUS348" s="35"/>
      <c r="KUT348" s="35"/>
      <c r="KUU348" s="35"/>
      <c r="KUV348" s="35"/>
      <c r="KUW348" s="35"/>
      <c r="KUX348" s="35"/>
      <c r="KUY348" s="35"/>
      <c r="KUZ348" s="35"/>
      <c r="KVA348" s="35"/>
      <c r="KVB348" s="35"/>
      <c r="KVC348" s="35"/>
      <c r="KVD348" s="35"/>
      <c r="KVE348" s="35"/>
      <c r="KVF348" s="35"/>
      <c r="KVG348" s="35"/>
      <c r="KVH348" s="35"/>
      <c r="KVI348" s="35"/>
      <c r="KVJ348" s="35"/>
      <c r="KVK348" s="35"/>
      <c r="KVL348" s="35"/>
      <c r="KVM348" s="35"/>
      <c r="KVN348" s="35"/>
      <c r="KVO348" s="35"/>
      <c r="KVP348" s="35"/>
      <c r="KVQ348" s="35"/>
      <c r="KVR348" s="35"/>
      <c r="KVS348" s="35"/>
      <c r="KVT348" s="35"/>
      <c r="KVU348" s="35"/>
      <c r="KVV348" s="35"/>
      <c r="KVW348" s="35"/>
      <c r="KVX348" s="35"/>
      <c r="KVY348" s="35"/>
      <c r="KVZ348" s="35"/>
      <c r="KWA348" s="35"/>
      <c r="KWB348" s="35"/>
      <c r="KWC348" s="35"/>
      <c r="KWD348" s="35"/>
      <c r="KWE348" s="35"/>
      <c r="KWF348" s="35"/>
      <c r="KWG348" s="35"/>
      <c r="KWH348" s="35"/>
      <c r="KWI348" s="35"/>
      <c r="KWJ348" s="35"/>
      <c r="KWK348" s="35"/>
      <c r="KWL348" s="35"/>
      <c r="KWM348" s="35"/>
      <c r="KWN348" s="35"/>
      <c r="KWO348" s="35"/>
      <c r="KWP348" s="35"/>
      <c r="KWQ348" s="35"/>
      <c r="KWR348" s="35"/>
      <c r="KWS348" s="35"/>
      <c r="KWT348" s="35"/>
      <c r="KWU348" s="35"/>
      <c r="KWV348" s="35"/>
      <c r="KWW348" s="35"/>
      <c r="KWX348" s="35"/>
      <c r="KWY348" s="35"/>
      <c r="KWZ348" s="35"/>
      <c r="KXA348" s="35"/>
      <c r="KXB348" s="35"/>
      <c r="KXC348" s="35"/>
      <c r="KXD348" s="35"/>
      <c r="KXE348" s="35"/>
      <c r="KXF348" s="35"/>
      <c r="KXG348" s="35"/>
      <c r="KXH348" s="35"/>
      <c r="KXI348" s="35"/>
      <c r="KXJ348" s="35"/>
      <c r="KXK348" s="35"/>
      <c r="KXL348" s="35"/>
      <c r="KXM348" s="35"/>
      <c r="KXN348" s="35"/>
      <c r="KXO348" s="35"/>
      <c r="KXP348" s="35"/>
      <c r="KXQ348" s="35"/>
      <c r="KXR348" s="35"/>
      <c r="KXS348" s="35"/>
      <c r="KXT348" s="35"/>
      <c r="KXU348" s="35"/>
      <c r="KXV348" s="35"/>
      <c r="KXW348" s="35"/>
      <c r="KXX348" s="35"/>
      <c r="KXY348" s="35"/>
      <c r="KXZ348" s="35"/>
      <c r="KYA348" s="35"/>
      <c r="KYB348" s="35"/>
      <c r="KYC348" s="35"/>
      <c r="KYD348" s="35"/>
      <c r="KYE348" s="35"/>
      <c r="KYF348" s="35"/>
      <c r="KYG348" s="35"/>
      <c r="KYH348" s="35"/>
      <c r="KYI348" s="35"/>
      <c r="KYJ348" s="35"/>
      <c r="KYK348" s="35"/>
      <c r="KYL348" s="35"/>
      <c r="KYM348" s="35"/>
      <c r="KYN348" s="35"/>
      <c r="KYO348" s="35"/>
      <c r="KYP348" s="35"/>
      <c r="KYQ348" s="35"/>
      <c r="KYR348" s="35"/>
      <c r="KYS348" s="35"/>
      <c r="KYT348" s="35"/>
      <c r="KYU348" s="35"/>
      <c r="KYV348" s="35"/>
      <c r="KYW348" s="35"/>
      <c r="KYX348" s="35"/>
      <c r="KYY348" s="35"/>
      <c r="KYZ348" s="35"/>
      <c r="KZA348" s="35"/>
      <c r="KZB348" s="35"/>
      <c r="KZC348" s="35"/>
      <c r="KZD348" s="35"/>
      <c r="KZE348" s="35"/>
      <c r="KZF348" s="35"/>
      <c r="KZG348" s="35"/>
      <c r="KZH348" s="35"/>
      <c r="KZI348" s="35"/>
      <c r="KZJ348" s="35"/>
      <c r="KZK348" s="35"/>
      <c r="KZL348" s="35"/>
      <c r="KZM348" s="35"/>
      <c r="KZN348" s="35"/>
      <c r="KZO348" s="35"/>
      <c r="KZP348" s="35"/>
      <c r="KZQ348" s="35"/>
      <c r="KZR348" s="35"/>
      <c r="KZS348" s="35"/>
      <c r="KZT348" s="35"/>
      <c r="KZU348" s="35"/>
      <c r="KZV348" s="35"/>
      <c r="KZW348" s="35"/>
      <c r="KZX348" s="35"/>
      <c r="KZY348" s="35"/>
      <c r="KZZ348" s="35"/>
      <c r="LAA348" s="35"/>
      <c r="LAB348" s="35"/>
      <c r="LAC348" s="35"/>
      <c r="LAD348" s="35"/>
      <c r="LAE348" s="35"/>
      <c r="LAF348" s="35"/>
      <c r="LAG348" s="35"/>
      <c r="LAH348" s="35"/>
      <c r="LAI348" s="35"/>
      <c r="LAJ348" s="35"/>
      <c r="LAK348" s="35"/>
      <c r="LAL348" s="35"/>
      <c r="LAM348" s="35"/>
      <c r="LAN348" s="35"/>
      <c r="LAO348" s="35"/>
      <c r="LAP348" s="35"/>
      <c r="LAQ348" s="35"/>
      <c r="LAR348" s="35"/>
      <c r="LAS348" s="35"/>
      <c r="LAT348" s="35"/>
      <c r="LAU348" s="35"/>
      <c r="LAV348" s="35"/>
      <c r="LAW348" s="35"/>
      <c r="LAX348" s="35"/>
      <c r="LAY348" s="35"/>
      <c r="LAZ348" s="35"/>
      <c r="LBA348" s="35"/>
      <c r="LBB348" s="35"/>
      <c r="LBC348" s="35"/>
      <c r="LBD348" s="35"/>
      <c r="LBE348" s="35"/>
      <c r="LBF348" s="35"/>
      <c r="LBG348" s="35"/>
      <c r="LBH348" s="35"/>
      <c r="LBI348" s="35"/>
      <c r="LBJ348" s="35"/>
      <c r="LBK348" s="35"/>
      <c r="LBL348" s="35"/>
      <c r="LBM348" s="35"/>
      <c r="LBN348" s="35"/>
      <c r="LBO348" s="35"/>
      <c r="LBP348" s="35"/>
      <c r="LBQ348" s="35"/>
      <c r="LBR348" s="35"/>
      <c r="LBS348" s="35"/>
      <c r="LBT348" s="35"/>
      <c r="LBU348" s="35"/>
      <c r="LBV348" s="35"/>
      <c r="LBW348" s="35"/>
      <c r="LBX348" s="35"/>
      <c r="LBY348" s="35"/>
      <c r="LBZ348" s="35"/>
      <c r="LCA348" s="35"/>
      <c r="LCB348" s="35"/>
      <c r="LCC348" s="35"/>
      <c r="LCD348" s="35"/>
      <c r="LCE348" s="35"/>
      <c r="LCF348" s="35"/>
      <c r="LCG348" s="35"/>
      <c r="LCH348" s="35"/>
      <c r="LCI348" s="35"/>
      <c r="LCJ348" s="35"/>
      <c r="LCK348" s="35"/>
      <c r="LCL348" s="35"/>
      <c r="LCM348" s="35"/>
      <c r="LCN348" s="35"/>
      <c r="LCO348" s="35"/>
      <c r="LCP348" s="35"/>
      <c r="LCQ348" s="35"/>
      <c r="LCR348" s="35"/>
      <c r="LCS348" s="35"/>
      <c r="LCT348" s="35"/>
      <c r="LCU348" s="35"/>
      <c r="LCV348" s="35"/>
      <c r="LCW348" s="35"/>
      <c r="LCX348" s="35"/>
      <c r="LCY348" s="35"/>
      <c r="LCZ348" s="35"/>
      <c r="LDA348" s="35"/>
      <c r="LDB348" s="35"/>
      <c r="LDC348" s="35"/>
      <c r="LDD348" s="35"/>
      <c r="LDE348" s="35"/>
      <c r="LDF348" s="35"/>
      <c r="LDG348" s="35"/>
      <c r="LDH348" s="35"/>
      <c r="LDI348" s="35"/>
      <c r="LDJ348" s="35"/>
      <c r="LDK348" s="35"/>
      <c r="LDL348" s="35"/>
      <c r="LDM348" s="35"/>
      <c r="LDN348" s="35"/>
      <c r="LDO348" s="35"/>
      <c r="LDP348" s="35"/>
      <c r="LDQ348" s="35"/>
      <c r="LDR348" s="35"/>
      <c r="LDS348" s="35"/>
      <c r="LDT348" s="35"/>
      <c r="LDU348" s="35"/>
      <c r="LDV348" s="35"/>
      <c r="LDW348" s="35"/>
      <c r="LDX348" s="35"/>
      <c r="LDY348" s="35"/>
      <c r="LDZ348" s="35"/>
      <c r="LEA348" s="35"/>
      <c r="LEB348" s="35"/>
      <c r="LEC348" s="35"/>
      <c r="LED348" s="35"/>
      <c r="LEE348" s="35"/>
      <c r="LEF348" s="35"/>
      <c r="LEG348" s="35"/>
      <c r="LEH348" s="35"/>
      <c r="LEI348" s="35"/>
      <c r="LEJ348" s="35"/>
      <c r="LEK348" s="35"/>
      <c r="LEL348" s="35"/>
      <c r="LEM348" s="35"/>
      <c r="LEN348" s="35"/>
      <c r="LEO348" s="35"/>
      <c r="LEP348" s="35"/>
      <c r="LEQ348" s="35"/>
      <c r="LER348" s="35"/>
      <c r="LES348" s="35"/>
      <c r="LET348" s="35"/>
      <c r="LEU348" s="35"/>
      <c r="LEV348" s="35"/>
      <c r="LEW348" s="35"/>
      <c r="LEX348" s="35"/>
      <c r="LEY348" s="35"/>
      <c r="LEZ348" s="35"/>
      <c r="LFA348" s="35"/>
      <c r="LFB348" s="35"/>
      <c r="LFC348" s="35"/>
      <c r="LFD348" s="35"/>
      <c r="LFE348" s="35"/>
      <c r="LFF348" s="35"/>
      <c r="LFG348" s="35"/>
      <c r="LFH348" s="35"/>
      <c r="LFI348" s="35"/>
      <c r="LFJ348" s="35"/>
      <c r="LFK348" s="35"/>
      <c r="LFL348" s="35"/>
      <c r="LFM348" s="35"/>
      <c r="LFN348" s="35"/>
      <c r="LFO348" s="35"/>
      <c r="LFP348" s="35"/>
      <c r="LFQ348" s="35"/>
      <c r="LFR348" s="35"/>
      <c r="LFS348" s="35"/>
      <c r="LFT348" s="35"/>
      <c r="LFU348" s="35"/>
      <c r="LFV348" s="35"/>
      <c r="LFW348" s="35"/>
      <c r="LFX348" s="35"/>
      <c r="LFY348" s="35"/>
      <c r="LFZ348" s="35"/>
      <c r="LGA348" s="35"/>
      <c r="LGB348" s="35"/>
      <c r="LGC348" s="35"/>
      <c r="LGD348" s="35"/>
      <c r="LGE348" s="35"/>
      <c r="LGF348" s="35"/>
      <c r="LGG348" s="35"/>
      <c r="LGH348" s="35"/>
      <c r="LGI348" s="35"/>
      <c r="LGJ348" s="35"/>
      <c r="LGK348" s="35"/>
      <c r="LGL348" s="35"/>
      <c r="LGM348" s="35"/>
      <c r="LGN348" s="35"/>
      <c r="LGO348" s="35"/>
      <c r="LGP348" s="35"/>
      <c r="LGQ348" s="35"/>
      <c r="LGR348" s="35"/>
      <c r="LGS348" s="35"/>
      <c r="LGT348" s="35"/>
      <c r="LGU348" s="35"/>
      <c r="LGV348" s="35"/>
      <c r="LGW348" s="35"/>
      <c r="LGX348" s="35"/>
      <c r="LGY348" s="35"/>
      <c r="LGZ348" s="35"/>
      <c r="LHA348" s="35"/>
      <c r="LHB348" s="35"/>
      <c r="LHC348" s="35"/>
      <c r="LHD348" s="35"/>
      <c r="LHE348" s="35"/>
      <c r="LHF348" s="35"/>
      <c r="LHG348" s="35"/>
      <c r="LHH348" s="35"/>
      <c r="LHI348" s="35"/>
      <c r="LHJ348" s="35"/>
      <c r="LHK348" s="35"/>
      <c r="LHL348" s="35"/>
      <c r="LHM348" s="35"/>
      <c r="LHN348" s="35"/>
      <c r="LHO348" s="35"/>
      <c r="LHP348" s="35"/>
      <c r="LHQ348" s="35"/>
      <c r="LHR348" s="35"/>
      <c r="LHS348" s="35"/>
      <c r="LHT348" s="35"/>
      <c r="LHU348" s="35"/>
      <c r="LHV348" s="35"/>
      <c r="LHW348" s="35"/>
      <c r="LHX348" s="35"/>
      <c r="LHY348" s="35"/>
      <c r="LHZ348" s="35"/>
      <c r="LIA348" s="35"/>
      <c r="LIB348" s="35"/>
      <c r="LIC348" s="35"/>
      <c r="LID348" s="35"/>
      <c r="LIE348" s="35"/>
      <c r="LIF348" s="35"/>
      <c r="LIG348" s="35"/>
      <c r="LIH348" s="35"/>
      <c r="LII348" s="35"/>
      <c r="LIJ348" s="35"/>
      <c r="LIK348" s="35"/>
      <c r="LIL348" s="35"/>
      <c r="LIM348" s="35"/>
      <c r="LIN348" s="35"/>
      <c r="LIO348" s="35"/>
      <c r="LIP348" s="35"/>
      <c r="LIQ348" s="35"/>
      <c r="LIR348" s="35"/>
      <c r="LIS348" s="35"/>
      <c r="LIT348" s="35"/>
      <c r="LIU348" s="35"/>
      <c r="LIV348" s="35"/>
      <c r="LIW348" s="35"/>
      <c r="LIX348" s="35"/>
      <c r="LIY348" s="35"/>
      <c r="LIZ348" s="35"/>
      <c r="LJA348" s="35"/>
      <c r="LJB348" s="35"/>
      <c r="LJC348" s="35"/>
      <c r="LJD348" s="35"/>
      <c r="LJE348" s="35"/>
      <c r="LJF348" s="35"/>
      <c r="LJG348" s="35"/>
      <c r="LJH348" s="35"/>
      <c r="LJI348" s="35"/>
      <c r="LJJ348" s="35"/>
      <c r="LJK348" s="35"/>
      <c r="LJL348" s="35"/>
      <c r="LJM348" s="35"/>
      <c r="LJN348" s="35"/>
      <c r="LJO348" s="35"/>
      <c r="LJP348" s="35"/>
      <c r="LJQ348" s="35"/>
      <c r="LJR348" s="35"/>
      <c r="LJS348" s="35"/>
      <c r="LJT348" s="35"/>
      <c r="LJU348" s="35"/>
      <c r="LJV348" s="35"/>
      <c r="LJW348" s="35"/>
      <c r="LJX348" s="35"/>
      <c r="LJY348" s="35"/>
      <c r="LJZ348" s="35"/>
      <c r="LKA348" s="35"/>
      <c r="LKB348" s="35"/>
      <c r="LKC348" s="35"/>
      <c r="LKD348" s="35"/>
      <c r="LKE348" s="35"/>
      <c r="LKF348" s="35"/>
      <c r="LKG348" s="35"/>
      <c r="LKH348" s="35"/>
      <c r="LKI348" s="35"/>
      <c r="LKJ348" s="35"/>
      <c r="LKK348" s="35"/>
      <c r="LKL348" s="35"/>
      <c r="LKM348" s="35"/>
      <c r="LKN348" s="35"/>
      <c r="LKO348" s="35"/>
      <c r="LKP348" s="35"/>
      <c r="LKQ348" s="35"/>
      <c r="LKR348" s="35"/>
      <c r="LKS348" s="35"/>
      <c r="LKT348" s="35"/>
      <c r="LKU348" s="35"/>
      <c r="LKV348" s="35"/>
      <c r="LKW348" s="35"/>
      <c r="LKX348" s="35"/>
      <c r="LKY348" s="35"/>
      <c r="LKZ348" s="35"/>
      <c r="LLA348" s="35"/>
      <c r="LLB348" s="35"/>
      <c r="LLC348" s="35"/>
      <c r="LLD348" s="35"/>
      <c r="LLE348" s="35"/>
      <c r="LLF348" s="35"/>
      <c r="LLG348" s="35"/>
      <c r="LLH348" s="35"/>
      <c r="LLI348" s="35"/>
      <c r="LLJ348" s="35"/>
      <c r="LLK348" s="35"/>
      <c r="LLL348" s="35"/>
      <c r="LLM348" s="35"/>
      <c r="LLN348" s="35"/>
      <c r="LLO348" s="35"/>
      <c r="LLP348" s="35"/>
      <c r="LLQ348" s="35"/>
      <c r="LLR348" s="35"/>
      <c r="LLS348" s="35"/>
      <c r="LLT348" s="35"/>
      <c r="LLU348" s="35"/>
      <c r="LLV348" s="35"/>
      <c r="LLW348" s="35"/>
      <c r="LLX348" s="35"/>
      <c r="LLY348" s="35"/>
      <c r="LLZ348" s="35"/>
      <c r="LMA348" s="35"/>
      <c r="LMB348" s="35"/>
      <c r="LMC348" s="35"/>
      <c r="LMD348" s="35"/>
      <c r="LME348" s="35"/>
      <c r="LMF348" s="35"/>
      <c r="LMG348" s="35"/>
      <c r="LMH348" s="35"/>
      <c r="LMI348" s="35"/>
      <c r="LMJ348" s="35"/>
      <c r="LMK348" s="35"/>
      <c r="LML348" s="35"/>
      <c r="LMM348" s="35"/>
      <c r="LMN348" s="35"/>
      <c r="LMO348" s="35"/>
      <c r="LMP348" s="35"/>
      <c r="LMQ348" s="35"/>
      <c r="LMR348" s="35"/>
      <c r="LMS348" s="35"/>
      <c r="LMT348" s="35"/>
      <c r="LMU348" s="35"/>
      <c r="LMV348" s="35"/>
      <c r="LMW348" s="35"/>
      <c r="LMX348" s="35"/>
      <c r="LMY348" s="35"/>
      <c r="LMZ348" s="35"/>
      <c r="LNA348" s="35"/>
      <c r="LNB348" s="35"/>
      <c r="LNC348" s="35"/>
      <c r="LND348" s="35"/>
      <c r="LNE348" s="35"/>
      <c r="LNF348" s="35"/>
      <c r="LNG348" s="35"/>
      <c r="LNH348" s="35"/>
      <c r="LNI348" s="35"/>
      <c r="LNJ348" s="35"/>
      <c r="LNK348" s="35"/>
      <c r="LNL348" s="35"/>
      <c r="LNM348" s="35"/>
      <c r="LNN348" s="35"/>
      <c r="LNO348" s="35"/>
      <c r="LNP348" s="35"/>
      <c r="LNQ348" s="35"/>
      <c r="LNR348" s="35"/>
      <c r="LNS348" s="35"/>
      <c r="LNT348" s="35"/>
      <c r="LNU348" s="35"/>
      <c r="LNV348" s="35"/>
      <c r="LNW348" s="35"/>
      <c r="LNX348" s="35"/>
      <c r="LNY348" s="35"/>
      <c r="LNZ348" s="35"/>
      <c r="LOA348" s="35"/>
      <c r="LOB348" s="35"/>
      <c r="LOC348" s="35"/>
      <c r="LOD348" s="35"/>
      <c r="LOE348" s="35"/>
      <c r="LOF348" s="35"/>
      <c r="LOG348" s="35"/>
      <c r="LOH348" s="35"/>
      <c r="LOI348" s="35"/>
      <c r="LOJ348" s="35"/>
      <c r="LOK348" s="35"/>
      <c r="LOL348" s="35"/>
      <c r="LOM348" s="35"/>
      <c r="LON348" s="35"/>
      <c r="LOO348" s="35"/>
      <c r="LOP348" s="35"/>
      <c r="LOQ348" s="35"/>
      <c r="LOR348" s="35"/>
      <c r="LOS348" s="35"/>
      <c r="LOT348" s="35"/>
      <c r="LOU348" s="35"/>
      <c r="LOV348" s="35"/>
      <c r="LOW348" s="35"/>
      <c r="LOX348" s="35"/>
      <c r="LOY348" s="35"/>
      <c r="LOZ348" s="35"/>
      <c r="LPA348" s="35"/>
      <c r="LPB348" s="35"/>
      <c r="LPC348" s="35"/>
      <c r="LPD348" s="35"/>
      <c r="LPE348" s="35"/>
      <c r="LPF348" s="35"/>
      <c r="LPG348" s="35"/>
      <c r="LPH348" s="35"/>
      <c r="LPI348" s="35"/>
      <c r="LPJ348" s="35"/>
      <c r="LPK348" s="35"/>
      <c r="LPL348" s="35"/>
      <c r="LPM348" s="35"/>
      <c r="LPN348" s="35"/>
      <c r="LPO348" s="35"/>
      <c r="LPP348" s="35"/>
      <c r="LPQ348" s="35"/>
      <c r="LPR348" s="35"/>
      <c r="LPS348" s="35"/>
      <c r="LPT348" s="35"/>
      <c r="LPU348" s="35"/>
      <c r="LPV348" s="35"/>
      <c r="LPW348" s="35"/>
      <c r="LPX348" s="35"/>
      <c r="LPY348" s="35"/>
      <c r="LPZ348" s="35"/>
      <c r="LQA348" s="35"/>
      <c r="LQB348" s="35"/>
      <c r="LQC348" s="35"/>
      <c r="LQD348" s="35"/>
      <c r="LQE348" s="35"/>
      <c r="LQF348" s="35"/>
      <c r="LQG348" s="35"/>
      <c r="LQH348" s="35"/>
      <c r="LQI348" s="35"/>
      <c r="LQJ348" s="35"/>
      <c r="LQK348" s="35"/>
      <c r="LQL348" s="35"/>
      <c r="LQM348" s="35"/>
      <c r="LQN348" s="35"/>
      <c r="LQO348" s="35"/>
      <c r="LQP348" s="35"/>
      <c r="LQQ348" s="35"/>
      <c r="LQR348" s="35"/>
      <c r="LQS348" s="35"/>
      <c r="LQT348" s="35"/>
      <c r="LQU348" s="35"/>
      <c r="LQV348" s="35"/>
      <c r="LQW348" s="35"/>
      <c r="LQX348" s="35"/>
      <c r="LQY348" s="35"/>
      <c r="LQZ348" s="35"/>
      <c r="LRA348" s="35"/>
      <c r="LRB348" s="35"/>
      <c r="LRC348" s="35"/>
      <c r="LRD348" s="35"/>
      <c r="LRE348" s="35"/>
      <c r="LRF348" s="35"/>
      <c r="LRG348" s="35"/>
      <c r="LRH348" s="35"/>
      <c r="LRI348" s="35"/>
      <c r="LRJ348" s="35"/>
      <c r="LRK348" s="35"/>
      <c r="LRL348" s="35"/>
      <c r="LRM348" s="35"/>
      <c r="LRN348" s="35"/>
      <c r="LRO348" s="35"/>
      <c r="LRP348" s="35"/>
      <c r="LRQ348" s="35"/>
      <c r="LRR348" s="35"/>
      <c r="LRS348" s="35"/>
      <c r="LRT348" s="35"/>
      <c r="LRU348" s="35"/>
      <c r="LRV348" s="35"/>
      <c r="LRW348" s="35"/>
      <c r="LRX348" s="35"/>
      <c r="LRY348" s="35"/>
      <c r="LRZ348" s="35"/>
      <c r="LSA348" s="35"/>
      <c r="LSB348" s="35"/>
      <c r="LSC348" s="35"/>
      <c r="LSD348" s="35"/>
      <c r="LSE348" s="35"/>
      <c r="LSF348" s="35"/>
      <c r="LSG348" s="35"/>
      <c r="LSH348" s="35"/>
      <c r="LSI348" s="35"/>
      <c r="LSJ348" s="35"/>
      <c r="LSK348" s="35"/>
      <c r="LSL348" s="35"/>
      <c r="LSM348" s="35"/>
      <c r="LSN348" s="35"/>
      <c r="LSO348" s="35"/>
      <c r="LSP348" s="35"/>
      <c r="LSQ348" s="35"/>
      <c r="LSR348" s="35"/>
      <c r="LSS348" s="35"/>
      <c r="LST348" s="35"/>
      <c r="LSU348" s="35"/>
      <c r="LSV348" s="35"/>
      <c r="LSW348" s="35"/>
      <c r="LSX348" s="35"/>
      <c r="LSY348" s="35"/>
      <c r="LSZ348" s="35"/>
      <c r="LTA348" s="35"/>
      <c r="LTB348" s="35"/>
      <c r="LTC348" s="35"/>
      <c r="LTD348" s="35"/>
      <c r="LTE348" s="35"/>
      <c r="LTF348" s="35"/>
      <c r="LTG348" s="35"/>
      <c r="LTH348" s="35"/>
      <c r="LTI348" s="35"/>
      <c r="LTJ348" s="35"/>
      <c r="LTK348" s="35"/>
      <c r="LTL348" s="35"/>
      <c r="LTM348" s="35"/>
      <c r="LTN348" s="35"/>
      <c r="LTO348" s="35"/>
      <c r="LTP348" s="35"/>
      <c r="LTQ348" s="35"/>
      <c r="LTR348" s="35"/>
      <c r="LTS348" s="35"/>
      <c r="LTT348" s="35"/>
      <c r="LTU348" s="35"/>
      <c r="LTV348" s="35"/>
      <c r="LTW348" s="35"/>
      <c r="LTX348" s="35"/>
      <c r="LTY348" s="35"/>
      <c r="LTZ348" s="35"/>
      <c r="LUA348" s="35"/>
      <c r="LUB348" s="35"/>
      <c r="LUC348" s="35"/>
      <c r="LUD348" s="35"/>
      <c r="LUE348" s="35"/>
      <c r="LUF348" s="35"/>
      <c r="LUG348" s="35"/>
      <c r="LUH348" s="35"/>
      <c r="LUI348" s="35"/>
      <c r="LUJ348" s="35"/>
      <c r="LUK348" s="35"/>
      <c r="LUL348" s="35"/>
      <c r="LUM348" s="35"/>
      <c r="LUN348" s="35"/>
      <c r="LUO348" s="35"/>
      <c r="LUP348" s="35"/>
      <c r="LUQ348" s="35"/>
      <c r="LUR348" s="35"/>
      <c r="LUS348" s="35"/>
      <c r="LUT348" s="35"/>
      <c r="LUU348" s="35"/>
      <c r="LUV348" s="35"/>
      <c r="LUW348" s="35"/>
      <c r="LUX348" s="35"/>
      <c r="LUY348" s="35"/>
      <c r="LUZ348" s="35"/>
      <c r="LVA348" s="35"/>
      <c r="LVB348" s="35"/>
      <c r="LVC348" s="35"/>
      <c r="LVD348" s="35"/>
      <c r="LVE348" s="35"/>
      <c r="LVF348" s="35"/>
      <c r="LVG348" s="35"/>
      <c r="LVH348" s="35"/>
      <c r="LVI348" s="35"/>
      <c r="LVJ348" s="35"/>
      <c r="LVK348" s="35"/>
      <c r="LVL348" s="35"/>
      <c r="LVM348" s="35"/>
      <c r="LVN348" s="35"/>
      <c r="LVO348" s="35"/>
      <c r="LVP348" s="35"/>
      <c r="LVQ348" s="35"/>
      <c r="LVR348" s="35"/>
      <c r="LVS348" s="35"/>
      <c r="LVT348" s="35"/>
      <c r="LVU348" s="35"/>
      <c r="LVV348" s="35"/>
      <c r="LVW348" s="35"/>
      <c r="LVX348" s="35"/>
      <c r="LVY348" s="35"/>
      <c r="LVZ348" s="35"/>
      <c r="LWA348" s="35"/>
      <c r="LWB348" s="35"/>
      <c r="LWC348" s="35"/>
      <c r="LWD348" s="35"/>
      <c r="LWE348" s="35"/>
      <c r="LWF348" s="35"/>
      <c r="LWG348" s="35"/>
      <c r="LWH348" s="35"/>
      <c r="LWI348" s="35"/>
      <c r="LWJ348" s="35"/>
      <c r="LWK348" s="35"/>
      <c r="LWL348" s="35"/>
      <c r="LWM348" s="35"/>
      <c r="LWN348" s="35"/>
      <c r="LWO348" s="35"/>
      <c r="LWP348" s="35"/>
      <c r="LWQ348" s="35"/>
      <c r="LWR348" s="35"/>
      <c r="LWS348" s="35"/>
      <c r="LWT348" s="35"/>
      <c r="LWU348" s="35"/>
      <c r="LWV348" s="35"/>
      <c r="LWW348" s="35"/>
      <c r="LWX348" s="35"/>
      <c r="LWY348" s="35"/>
      <c r="LWZ348" s="35"/>
      <c r="LXA348" s="35"/>
      <c r="LXB348" s="35"/>
      <c r="LXC348" s="35"/>
      <c r="LXD348" s="35"/>
      <c r="LXE348" s="35"/>
      <c r="LXF348" s="35"/>
      <c r="LXG348" s="35"/>
      <c r="LXH348" s="35"/>
      <c r="LXI348" s="35"/>
      <c r="LXJ348" s="35"/>
      <c r="LXK348" s="35"/>
      <c r="LXL348" s="35"/>
      <c r="LXM348" s="35"/>
      <c r="LXN348" s="35"/>
      <c r="LXO348" s="35"/>
      <c r="LXP348" s="35"/>
      <c r="LXQ348" s="35"/>
      <c r="LXR348" s="35"/>
      <c r="LXS348" s="35"/>
      <c r="LXT348" s="35"/>
      <c r="LXU348" s="35"/>
      <c r="LXV348" s="35"/>
      <c r="LXW348" s="35"/>
      <c r="LXX348" s="35"/>
      <c r="LXY348" s="35"/>
      <c r="LXZ348" s="35"/>
      <c r="LYA348" s="35"/>
      <c r="LYB348" s="35"/>
      <c r="LYC348" s="35"/>
      <c r="LYD348" s="35"/>
      <c r="LYE348" s="35"/>
      <c r="LYF348" s="35"/>
      <c r="LYG348" s="35"/>
      <c r="LYH348" s="35"/>
      <c r="LYI348" s="35"/>
      <c r="LYJ348" s="35"/>
      <c r="LYK348" s="35"/>
      <c r="LYL348" s="35"/>
      <c r="LYM348" s="35"/>
      <c r="LYN348" s="35"/>
      <c r="LYO348" s="35"/>
      <c r="LYP348" s="35"/>
      <c r="LYQ348" s="35"/>
      <c r="LYR348" s="35"/>
      <c r="LYS348" s="35"/>
      <c r="LYT348" s="35"/>
      <c r="LYU348" s="35"/>
      <c r="LYV348" s="35"/>
      <c r="LYW348" s="35"/>
      <c r="LYX348" s="35"/>
      <c r="LYY348" s="35"/>
      <c r="LYZ348" s="35"/>
      <c r="LZA348" s="35"/>
      <c r="LZB348" s="35"/>
      <c r="LZC348" s="35"/>
      <c r="LZD348" s="35"/>
      <c r="LZE348" s="35"/>
      <c r="LZF348" s="35"/>
      <c r="LZG348" s="35"/>
      <c r="LZH348" s="35"/>
      <c r="LZI348" s="35"/>
      <c r="LZJ348" s="35"/>
      <c r="LZK348" s="35"/>
      <c r="LZL348" s="35"/>
      <c r="LZM348" s="35"/>
      <c r="LZN348" s="35"/>
      <c r="LZO348" s="35"/>
      <c r="LZP348" s="35"/>
      <c r="LZQ348" s="35"/>
      <c r="LZR348" s="35"/>
      <c r="LZS348" s="35"/>
      <c r="LZT348" s="35"/>
      <c r="LZU348" s="35"/>
      <c r="LZV348" s="35"/>
      <c r="LZW348" s="35"/>
      <c r="LZX348" s="35"/>
      <c r="LZY348" s="35"/>
      <c r="LZZ348" s="35"/>
      <c r="MAA348" s="35"/>
      <c r="MAB348" s="35"/>
      <c r="MAC348" s="35"/>
      <c r="MAD348" s="35"/>
      <c r="MAE348" s="35"/>
      <c r="MAF348" s="35"/>
      <c r="MAG348" s="35"/>
      <c r="MAH348" s="35"/>
      <c r="MAI348" s="35"/>
      <c r="MAJ348" s="35"/>
      <c r="MAK348" s="35"/>
      <c r="MAL348" s="35"/>
      <c r="MAM348" s="35"/>
      <c r="MAN348" s="35"/>
      <c r="MAO348" s="35"/>
      <c r="MAP348" s="35"/>
      <c r="MAQ348" s="35"/>
      <c r="MAR348" s="35"/>
      <c r="MAS348" s="35"/>
      <c r="MAT348" s="35"/>
      <c r="MAU348" s="35"/>
      <c r="MAV348" s="35"/>
      <c r="MAW348" s="35"/>
      <c r="MAX348" s="35"/>
      <c r="MAY348" s="35"/>
      <c r="MAZ348" s="35"/>
      <c r="MBA348" s="35"/>
      <c r="MBB348" s="35"/>
      <c r="MBC348" s="35"/>
      <c r="MBD348" s="35"/>
      <c r="MBE348" s="35"/>
      <c r="MBF348" s="35"/>
      <c r="MBG348" s="35"/>
      <c r="MBH348" s="35"/>
      <c r="MBI348" s="35"/>
      <c r="MBJ348" s="35"/>
      <c r="MBK348" s="35"/>
      <c r="MBL348" s="35"/>
      <c r="MBM348" s="35"/>
      <c r="MBN348" s="35"/>
      <c r="MBO348" s="35"/>
      <c r="MBP348" s="35"/>
      <c r="MBQ348" s="35"/>
      <c r="MBR348" s="35"/>
      <c r="MBS348" s="35"/>
      <c r="MBT348" s="35"/>
      <c r="MBU348" s="35"/>
      <c r="MBV348" s="35"/>
      <c r="MBW348" s="35"/>
      <c r="MBX348" s="35"/>
      <c r="MBY348" s="35"/>
      <c r="MBZ348" s="35"/>
      <c r="MCA348" s="35"/>
      <c r="MCB348" s="35"/>
      <c r="MCC348" s="35"/>
      <c r="MCD348" s="35"/>
      <c r="MCE348" s="35"/>
      <c r="MCF348" s="35"/>
      <c r="MCG348" s="35"/>
      <c r="MCH348" s="35"/>
      <c r="MCI348" s="35"/>
      <c r="MCJ348" s="35"/>
      <c r="MCK348" s="35"/>
      <c r="MCL348" s="35"/>
      <c r="MCM348" s="35"/>
      <c r="MCN348" s="35"/>
      <c r="MCO348" s="35"/>
      <c r="MCP348" s="35"/>
      <c r="MCQ348" s="35"/>
      <c r="MCR348" s="35"/>
      <c r="MCS348" s="35"/>
      <c r="MCT348" s="35"/>
      <c r="MCU348" s="35"/>
      <c r="MCV348" s="35"/>
      <c r="MCW348" s="35"/>
      <c r="MCX348" s="35"/>
      <c r="MCY348" s="35"/>
      <c r="MCZ348" s="35"/>
      <c r="MDA348" s="35"/>
      <c r="MDB348" s="35"/>
      <c r="MDC348" s="35"/>
      <c r="MDD348" s="35"/>
      <c r="MDE348" s="35"/>
      <c r="MDF348" s="35"/>
      <c r="MDG348" s="35"/>
      <c r="MDH348" s="35"/>
      <c r="MDI348" s="35"/>
      <c r="MDJ348" s="35"/>
      <c r="MDK348" s="35"/>
      <c r="MDL348" s="35"/>
      <c r="MDM348" s="35"/>
      <c r="MDN348" s="35"/>
      <c r="MDO348" s="35"/>
      <c r="MDP348" s="35"/>
      <c r="MDQ348" s="35"/>
      <c r="MDR348" s="35"/>
      <c r="MDS348" s="35"/>
      <c r="MDT348" s="35"/>
      <c r="MDU348" s="35"/>
      <c r="MDV348" s="35"/>
      <c r="MDW348" s="35"/>
      <c r="MDX348" s="35"/>
      <c r="MDY348" s="35"/>
      <c r="MDZ348" s="35"/>
      <c r="MEA348" s="35"/>
      <c r="MEB348" s="35"/>
      <c r="MEC348" s="35"/>
      <c r="MED348" s="35"/>
      <c r="MEE348" s="35"/>
      <c r="MEF348" s="35"/>
      <c r="MEG348" s="35"/>
      <c r="MEH348" s="35"/>
      <c r="MEI348" s="35"/>
      <c r="MEJ348" s="35"/>
      <c r="MEK348" s="35"/>
      <c r="MEL348" s="35"/>
      <c r="MEM348" s="35"/>
      <c r="MEN348" s="35"/>
      <c r="MEO348" s="35"/>
      <c r="MEP348" s="35"/>
      <c r="MEQ348" s="35"/>
      <c r="MER348" s="35"/>
      <c r="MES348" s="35"/>
      <c r="MET348" s="35"/>
      <c r="MEU348" s="35"/>
      <c r="MEV348" s="35"/>
      <c r="MEW348" s="35"/>
      <c r="MEX348" s="35"/>
      <c r="MEY348" s="35"/>
      <c r="MEZ348" s="35"/>
      <c r="MFA348" s="35"/>
      <c r="MFB348" s="35"/>
      <c r="MFC348" s="35"/>
      <c r="MFD348" s="35"/>
      <c r="MFE348" s="35"/>
      <c r="MFF348" s="35"/>
      <c r="MFG348" s="35"/>
      <c r="MFH348" s="35"/>
      <c r="MFI348" s="35"/>
      <c r="MFJ348" s="35"/>
      <c r="MFK348" s="35"/>
      <c r="MFL348" s="35"/>
      <c r="MFM348" s="35"/>
      <c r="MFN348" s="35"/>
      <c r="MFO348" s="35"/>
      <c r="MFP348" s="35"/>
      <c r="MFQ348" s="35"/>
      <c r="MFR348" s="35"/>
      <c r="MFS348" s="35"/>
      <c r="MFT348" s="35"/>
      <c r="MFU348" s="35"/>
      <c r="MFV348" s="35"/>
      <c r="MFW348" s="35"/>
      <c r="MFX348" s="35"/>
      <c r="MFY348" s="35"/>
      <c r="MFZ348" s="35"/>
      <c r="MGA348" s="35"/>
      <c r="MGB348" s="35"/>
      <c r="MGC348" s="35"/>
      <c r="MGD348" s="35"/>
      <c r="MGE348" s="35"/>
      <c r="MGF348" s="35"/>
      <c r="MGG348" s="35"/>
      <c r="MGH348" s="35"/>
      <c r="MGI348" s="35"/>
      <c r="MGJ348" s="35"/>
      <c r="MGK348" s="35"/>
      <c r="MGL348" s="35"/>
      <c r="MGM348" s="35"/>
      <c r="MGN348" s="35"/>
      <c r="MGO348" s="35"/>
      <c r="MGP348" s="35"/>
      <c r="MGQ348" s="35"/>
      <c r="MGR348" s="35"/>
      <c r="MGS348" s="35"/>
      <c r="MGT348" s="35"/>
      <c r="MGU348" s="35"/>
      <c r="MGV348" s="35"/>
      <c r="MGW348" s="35"/>
      <c r="MGX348" s="35"/>
      <c r="MGY348" s="35"/>
      <c r="MGZ348" s="35"/>
      <c r="MHA348" s="35"/>
      <c r="MHB348" s="35"/>
      <c r="MHC348" s="35"/>
      <c r="MHD348" s="35"/>
      <c r="MHE348" s="35"/>
      <c r="MHF348" s="35"/>
      <c r="MHG348" s="35"/>
      <c r="MHH348" s="35"/>
      <c r="MHI348" s="35"/>
      <c r="MHJ348" s="35"/>
      <c r="MHK348" s="35"/>
      <c r="MHL348" s="35"/>
      <c r="MHM348" s="35"/>
      <c r="MHN348" s="35"/>
      <c r="MHO348" s="35"/>
      <c r="MHP348" s="35"/>
      <c r="MHQ348" s="35"/>
      <c r="MHR348" s="35"/>
      <c r="MHS348" s="35"/>
      <c r="MHT348" s="35"/>
      <c r="MHU348" s="35"/>
      <c r="MHV348" s="35"/>
      <c r="MHW348" s="35"/>
      <c r="MHX348" s="35"/>
      <c r="MHY348" s="35"/>
      <c r="MHZ348" s="35"/>
      <c r="MIA348" s="35"/>
      <c r="MIB348" s="35"/>
      <c r="MIC348" s="35"/>
      <c r="MID348" s="35"/>
      <c r="MIE348" s="35"/>
      <c r="MIF348" s="35"/>
      <c r="MIG348" s="35"/>
      <c r="MIH348" s="35"/>
      <c r="MII348" s="35"/>
      <c r="MIJ348" s="35"/>
      <c r="MIK348" s="35"/>
      <c r="MIL348" s="35"/>
      <c r="MIM348" s="35"/>
      <c r="MIN348" s="35"/>
      <c r="MIO348" s="35"/>
      <c r="MIP348" s="35"/>
      <c r="MIQ348" s="35"/>
      <c r="MIR348" s="35"/>
      <c r="MIS348" s="35"/>
      <c r="MIT348" s="35"/>
      <c r="MIU348" s="35"/>
      <c r="MIV348" s="35"/>
      <c r="MIW348" s="35"/>
      <c r="MIX348" s="35"/>
      <c r="MIY348" s="35"/>
      <c r="MIZ348" s="35"/>
      <c r="MJA348" s="35"/>
      <c r="MJB348" s="35"/>
      <c r="MJC348" s="35"/>
      <c r="MJD348" s="35"/>
      <c r="MJE348" s="35"/>
      <c r="MJF348" s="35"/>
      <c r="MJG348" s="35"/>
      <c r="MJH348" s="35"/>
      <c r="MJI348" s="35"/>
      <c r="MJJ348" s="35"/>
      <c r="MJK348" s="35"/>
      <c r="MJL348" s="35"/>
      <c r="MJM348" s="35"/>
      <c r="MJN348" s="35"/>
      <c r="MJO348" s="35"/>
      <c r="MJP348" s="35"/>
      <c r="MJQ348" s="35"/>
      <c r="MJR348" s="35"/>
      <c r="MJS348" s="35"/>
      <c r="MJT348" s="35"/>
      <c r="MJU348" s="35"/>
      <c r="MJV348" s="35"/>
      <c r="MJW348" s="35"/>
      <c r="MJX348" s="35"/>
      <c r="MJY348" s="35"/>
      <c r="MJZ348" s="35"/>
      <c r="MKA348" s="35"/>
      <c r="MKB348" s="35"/>
      <c r="MKC348" s="35"/>
      <c r="MKD348" s="35"/>
      <c r="MKE348" s="35"/>
      <c r="MKF348" s="35"/>
      <c r="MKG348" s="35"/>
      <c r="MKH348" s="35"/>
      <c r="MKI348" s="35"/>
      <c r="MKJ348" s="35"/>
      <c r="MKK348" s="35"/>
      <c r="MKL348" s="35"/>
      <c r="MKM348" s="35"/>
      <c r="MKN348" s="35"/>
      <c r="MKO348" s="35"/>
      <c r="MKP348" s="35"/>
      <c r="MKQ348" s="35"/>
      <c r="MKR348" s="35"/>
      <c r="MKS348" s="35"/>
      <c r="MKT348" s="35"/>
      <c r="MKU348" s="35"/>
      <c r="MKV348" s="35"/>
      <c r="MKW348" s="35"/>
      <c r="MKX348" s="35"/>
      <c r="MKY348" s="35"/>
      <c r="MKZ348" s="35"/>
      <c r="MLA348" s="35"/>
      <c r="MLB348" s="35"/>
      <c r="MLC348" s="35"/>
      <c r="MLD348" s="35"/>
      <c r="MLE348" s="35"/>
      <c r="MLF348" s="35"/>
      <c r="MLG348" s="35"/>
      <c r="MLH348" s="35"/>
      <c r="MLI348" s="35"/>
      <c r="MLJ348" s="35"/>
      <c r="MLK348" s="35"/>
      <c r="MLL348" s="35"/>
      <c r="MLM348" s="35"/>
      <c r="MLN348" s="35"/>
      <c r="MLO348" s="35"/>
      <c r="MLP348" s="35"/>
      <c r="MLQ348" s="35"/>
      <c r="MLR348" s="35"/>
      <c r="MLS348" s="35"/>
      <c r="MLT348" s="35"/>
      <c r="MLU348" s="35"/>
      <c r="MLV348" s="35"/>
      <c r="MLW348" s="35"/>
      <c r="MLX348" s="35"/>
      <c r="MLY348" s="35"/>
      <c r="MLZ348" s="35"/>
      <c r="MMA348" s="35"/>
      <c r="MMB348" s="35"/>
      <c r="MMC348" s="35"/>
      <c r="MMD348" s="35"/>
      <c r="MME348" s="35"/>
      <c r="MMF348" s="35"/>
      <c r="MMG348" s="35"/>
      <c r="MMH348" s="35"/>
      <c r="MMI348" s="35"/>
      <c r="MMJ348" s="35"/>
      <c r="MMK348" s="35"/>
      <c r="MML348" s="35"/>
      <c r="MMM348" s="35"/>
      <c r="MMN348" s="35"/>
      <c r="MMO348" s="35"/>
      <c r="MMP348" s="35"/>
      <c r="MMQ348" s="35"/>
      <c r="MMR348" s="35"/>
      <c r="MMS348" s="35"/>
      <c r="MMT348" s="35"/>
      <c r="MMU348" s="35"/>
      <c r="MMV348" s="35"/>
      <c r="MMW348" s="35"/>
      <c r="MMX348" s="35"/>
      <c r="MMY348" s="35"/>
      <c r="MMZ348" s="35"/>
      <c r="MNA348" s="35"/>
      <c r="MNB348" s="35"/>
      <c r="MNC348" s="35"/>
      <c r="MND348" s="35"/>
      <c r="MNE348" s="35"/>
      <c r="MNF348" s="35"/>
      <c r="MNG348" s="35"/>
      <c r="MNH348" s="35"/>
      <c r="MNI348" s="35"/>
      <c r="MNJ348" s="35"/>
      <c r="MNK348" s="35"/>
      <c r="MNL348" s="35"/>
      <c r="MNM348" s="35"/>
      <c r="MNN348" s="35"/>
      <c r="MNO348" s="35"/>
      <c r="MNP348" s="35"/>
      <c r="MNQ348" s="35"/>
      <c r="MNR348" s="35"/>
      <c r="MNS348" s="35"/>
      <c r="MNT348" s="35"/>
      <c r="MNU348" s="35"/>
      <c r="MNV348" s="35"/>
      <c r="MNW348" s="35"/>
      <c r="MNX348" s="35"/>
      <c r="MNY348" s="35"/>
      <c r="MNZ348" s="35"/>
      <c r="MOA348" s="35"/>
      <c r="MOB348" s="35"/>
      <c r="MOC348" s="35"/>
      <c r="MOD348" s="35"/>
      <c r="MOE348" s="35"/>
      <c r="MOF348" s="35"/>
      <c r="MOG348" s="35"/>
      <c r="MOH348" s="35"/>
      <c r="MOI348" s="35"/>
      <c r="MOJ348" s="35"/>
      <c r="MOK348" s="35"/>
      <c r="MOL348" s="35"/>
      <c r="MOM348" s="35"/>
      <c r="MON348" s="35"/>
      <c r="MOO348" s="35"/>
      <c r="MOP348" s="35"/>
      <c r="MOQ348" s="35"/>
      <c r="MOR348" s="35"/>
      <c r="MOS348" s="35"/>
      <c r="MOT348" s="35"/>
      <c r="MOU348" s="35"/>
      <c r="MOV348" s="35"/>
      <c r="MOW348" s="35"/>
      <c r="MOX348" s="35"/>
      <c r="MOY348" s="35"/>
      <c r="MOZ348" s="35"/>
      <c r="MPA348" s="35"/>
      <c r="MPB348" s="35"/>
      <c r="MPC348" s="35"/>
      <c r="MPD348" s="35"/>
      <c r="MPE348" s="35"/>
      <c r="MPF348" s="35"/>
      <c r="MPG348" s="35"/>
      <c r="MPH348" s="35"/>
      <c r="MPI348" s="35"/>
      <c r="MPJ348" s="35"/>
      <c r="MPK348" s="35"/>
      <c r="MPL348" s="35"/>
      <c r="MPM348" s="35"/>
      <c r="MPN348" s="35"/>
      <c r="MPO348" s="35"/>
      <c r="MPP348" s="35"/>
      <c r="MPQ348" s="35"/>
      <c r="MPR348" s="35"/>
      <c r="MPS348" s="35"/>
      <c r="MPT348" s="35"/>
      <c r="MPU348" s="35"/>
      <c r="MPV348" s="35"/>
      <c r="MPW348" s="35"/>
      <c r="MPX348" s="35"/>
      <c r="MPY348" s="35"/>
      <c r="MPZ348" s="35"/>
      <c r="MQA348" s="35"/>
      <c r="MQB348" s="35"/>
      <c r="MQC348" s="35"/>
      <c r="MQD348" s="35"/>
      <c r="MQE348" s="35"/>
      <c r="MQF348" s="35"/>
      <c r="MQG348" s="35"/>
      <c r="MQH348" s="35"/>
      <c r="MQI348" s="35"/>
      <c r="MQJ348" s="35"/>
      <c r="MQK348" s="35"/>
      <c r="MQL348" s="35"/>
      <c r="MQM348" s="35"/>
      <c r="MQN348" s="35"/>
      <c r="MQO348" s="35"/>
      <c r="MQP348" s="35"/>
      <c r="MQQ348" s="35"/>
      <c r="MQR348" s="35"/>
      <c r="MQS348" s="35"/>
      <c r="MQT348" s="35"/>
      <c r="MQU348" s="35"/>
      <c r="MQV348" s="35"/>
      <c r="MQW348" s="35"/>
      <c r="MQX348" s="35"/>
      <c r="MQY348" s="35"/>
      <c r="MQZ348" s="35"/>
      <c r="MRA348" s="35"/>
      <c r="MRB348" s="35"/>
      <c r="MRC348" s="35"/>
      <c r="MRD348" s="35"/>
      <c r="MRE348" s="35"/>
      <c r="MRF348" s="35"/>
      <c r="MRG348" s="35"/>
      <c r="MRH348" s="35"/>
      <c r="MRI348" s="35"/>
      <c r="MRJ348" s="35"/>
      <c r="MRK348" s="35"/>
      <c r="MRL348" s="35"/>
      <c r="MRM348" s="35"/>
      <c r="MRN348" s="35"/>
      <c r="MRO348" s="35"/>
      <c r="MRP348" s="35"/>
      <c r="MRQ348" s="35"/>
      <c r="MRR348" s="35"/>
      <c r="MRS348" s="35"/>
      <c r="MRT348" s="35"/>
      <c r="MRU348" s="35"/>
      <c r="MRV348" s="35"/>
      <c r="MRW348" s="35"/>
      <c r="MRX348" s="35"/>
      <c r="MRY348" s="35"/>
      <c r="MRZ348" s="35"/>
      <c r="MSA348" s="35"/>
      <c r="MSB348" s="35"/>
      <c r="MSC348" s="35"/>
      <c r="MSD348" s="35"/>
      <c r="MSE348" s="35"/>
      <c r="MSF348" s="35"/>
      <c r="MSG348" s="35"/>
      <c r="MSH348" s="35"/>
      <c r="MSI348" s="35"/>
      <c r="MSJ348" s="35"/>
      <c r="MSK348" s="35"/>
      <c r="MSL348" s="35"/>
      <c r="MSM348" s="35"/>
      <c r="MSN348" s="35"/>
      <c r="MSO348" s="35"/>
      <c r="MSP348" s="35"/>
      <c r="MSQ348" s="35"/>
      <c r="MSR348" s="35"/>
      <c r="MSS348" s="35"/>
      <c r="MST348" s="35"/>
      <c r="MSU348" s="35"/>
      <c r="MSV348" s="35"/>
      <c r="MSW348" s="35"/>
      <c r="MSX348" s="35"/>
      <c r="MSY348" s="35"/>
      <c r="MSZ348" s="35"/>
      <c r="MTA348" s="35"/>
      <c r="MTB348" s="35"/>
      <c r="MTC348" s="35"/>
      <c r="MTD348" s="35"/>
      <c r="MTE348" s="35"/>
      <c r="MTF348" s="35"/>
      <c r="MTG348" s="35"/>
      <c r="MTH348" s="35"/>
      <c r="MTI348" s="35"/>
      <c r="MTJ348" s="35"/>
      <c r="MTK348" s="35"/>
      <c r="MTL348" s="35"/>
      <c r="MTM348" s="35"/>
      <c r="MTN348" s="35"/>
      <c r="MTO348" s="35"/>
      <c r="MTP348" s="35"/>
      <c r="MTQ348" s="35"/>
      <c r="MTR348" s="35"/>
      <c r="MTS348" s="35"/>
      <c r="MTT348" s="35"/>
      <c r="MTU348" s="35"/>
      <c r="MTV348" s="35"/>
      <c r="MTW348" s="35"/>
      <c r="MTX348" s="35"/>
      <c r="MTY348" s="35"/>
      <c r="MTZ348" s="35"/>
      <c r="MUA348" s="35"/>
      <c r="MUB348" s="35"/>
      <c r="MUC348" s="35"/>
      <c r="MUD348" s="35"/>
      <c r="MUE348" s="35"/>
      <c r="MUF348" s="35"/>
      <c r="MUG348" s="35"/>
      <c r="MUH348" s="35"/>
      <c r="MUI348" s="35"/>
      <c r="MUJ348" s="35"/>
      <c r="MUK348" s="35"/>
      <c r="MUL348" s="35"/>
      <c r="MUM348" s="35"/>
      <c r="MUN348" s="35"/>
      <c r="MUO348" s="35"/>
      <c r="MUP348" s="35"/>
      <c r="MUQ348" s="35"/>
      <c r="MUR348" s="35"/>
      <c r="MUS348" s="35"/>
      <c r="MUT348" s="35"/>
      <c r="MUU348" s="35"/>
      <c r="MUV348" s="35"/>
      <c r="MUW348" s="35"/>
      <c r="MUX348" s="35"/>
      <c r="MUY348" s="35"/>
      <c r="MUZ348" s="35"/>
      <c r="MVA348" s="35"/>
      <c r="MVB348" s="35"/>
      <c r="MVC348" s="35"/>
      <c r="MVD348" s="35"/>
      <c r="MVE348" s="35"/>
      <c r="MVF348" s="35"/>
      <c r="MVG348" s="35"/>
      <c r="MVH348" s="35"/>
      <c r="MVI348" s="35"/>
      <c r="MVJ348" s="35"/>
      <c r="MVK348" s="35"/>
      <c r="MVL348" s="35"/>
      <c r="MVM348" s="35"/>
      <c r="MVN348" s="35"/>
      <c r="MVO348" s="35"/>
      <c r="MVP348" s="35"/>
      <c r="MVQ348" s="35"/>
      <c r="MVR348" s="35"/>
      <c r="MVS348" s="35"/>
      <c r="MVT348" s="35"/>
      <c r="MVU348" s="35"/>
      <c r="MVV348" s="35"/>
      <c r="MVW348" s="35"/>
      <c r="MVX348" s="35"/>
      <c r="MVY348" s="35"/>
      <c r="MVZ348" s="35"/>
      <c r="MWA348" s="35"/>
      <c r="MWB348" s="35"/>
      <c r="MWC348" s="35"/>
      <c r="MWD348" s="35"/>
      <c r="MWE348" s="35"/>
      <c r="MWF348" s="35"/>
      <c r="MWG348" s="35"/>
      <c r="MWH348" s="35"/>
      <c r="MWI348" s="35"/>
      <c r="MWJ348" s="35"/>
      <c r="MWK348" s="35"/>
      <c r="MWL348" s="35"/>
      <c r="MWM348" s="35"/>
      <c r="MWN348" s="35"/>
      <c r="MWO348" s="35"/>
      <c r="MWP348" s="35"/>
      <c r="MWQ348" s="35"/>
      <c r="MWR348" s="35"/>
      <c r="MWS348" s="35"/>
      <c r="MWT348" s="35"/>
      <c r="MWU348" s="35"/>
      <c r="MWV348" s="35"/>
      <c r="MWW348" s="35"/>
      <c r="MWX348" s="35"/>
      <c r="MWY348" s="35"/>
      <c r="MWZ348" s="35"/>
      <c r="MXA348" s="35"/>
      <c r="MXB348" s="35"/>
      <c r="MXC348" s="35"/>
      <c r="MXD348" s="35"/>
      <c r="MXE348" s="35"/>
      <c r="MXF348" s="35"/>
      <c r="MXG348" s="35"/>
      <c r="MXH348" s="35"/>
      <c r="MXI348" s="35"/>
      <c r="MXJ348" s="35"/>
      <c r="MXK348" s="35"/>
      <c r="MXL348" s="35"/>
      <c r="MXM348" s="35"/>
      <c r="MXN348" s="35"/>
      <c r="MXO348" s="35"/>
      <c r="MXP348" s="35"/>
      <c r="MXQ348" s="35"/>
      <c r="MXR348" s="35"/>
      <c r="MXS348" s="35"/>
      <c r="MXT348" s="35"/>
      <c r="MXU348" s="35"/>
      <c r="MXV348" s="35"/>
      <c r="MXW348" s="35"/>
      <c r="MXX348" s="35"/>
      <c r="MXY348" s="35"/>
      <c r="MXZ348" s="35"/>
      <c r="MYA348" s="35"/>
      <c r="MYB348" s="35"/>
      <c r="MYC348" s="35"/>
      <c r="MYD348" s="35"/>
      <c r="MYE348" s="35"/>
      <c r="MYF348" s="35"/>
      <c r="MYG348" s="35"/>
      <c r="MYH348" s="35"/>
      <c r="MYI348" s="35"/>
      <c r="MYJ348" s="35"/>
      <c r="MYK348" s="35"/>
      <c r="MYL348" s="35"/>
      <c r="MYM348" s="35"/>
      <c r="MYN348" s="35"/>
      <c r="MYO348" s="35"/>
      <c r="MYP348" s="35"/>
      <c r="MYQ348" s="35"/>
      <c r="MYR348" s="35"/>
      <c r="MYS348" s="35"/>
      <c r="MYT348" s="35"/>
      <c r="MYU348" s="35"/>
      <c r="MYV348" s="35"/>
      <c r="MYW348" s="35"/>
      <c r="MYX348" s="35"/>
      <c r="MYY348" s="35"/>
      <c r="MYZ348" s="35"/>
      <c r="MZA348" s="35"/>
      <c r="MZB348" s="35"/>
      <c r="MZC348" s="35"/>
      <c r="MZD348" s="35"/>
      <c r="MZE348" s="35"/>
      <c r="MZF348" s="35"/>
      <c r="MZG348" s="35"/>
      <c r="MZH348" s="35"/>
      <c r="MZI348" s="35"/>
      <c r="MZJ348" s="35"/>
      <c r="MZK348" s="35"/>
      <c r="MZL348" s="35"/>
      <c r="MZM348" s="35"/>
      <c r="MZN348" s="35"/>
      <c r="MZO348" s="35"/>
      <c r="MZP348" s="35"/>
      <c r="MZQ348" s="35"/>
      <c r="MZR348" s="35"/>
      <c r="MZS348" s="35"/>
      <c r="MZT348" s="35"/>
      <c r="MZU348" s="35"/>
      <c r="MZV348" s="35"/>
      <c r="MZW348" s="35"/>
      <c r="MZX348" s="35"/>
      <c r="MZY348" s="35"/>
      <c r="MZZ348" s="35"/>
      <c r="NAA348" s="35"/>
      <c r="NAB348" s="35"/>
      <c r="NAC348" s="35"/>
      <c r="NAD348" s="35"/>
      <c r="NAE348" s="35"/>
      <c r="NAF348" s="35"/>
      <c r="NAG348" s="35"/>
      <c r="NAH348" s="35"/>
      <c r="NAI348" s="35"/>
      <c r="NAJ348" s="35"/>
      <c r="NAK348" s="35"/>
      <c r="NAL348" s="35"/>
      <c r="NAM348" s="35"/>
      <c r="NAN348" s="35"/>
      <c r="NAO348" s="35"/>
      <c r="NAP348" s="35"/>
      <c r="NAQ348" s="35"/>
      <c r="NAR348" s="35"/>
      <c r="NAS348" s="35"/>
      <c r="NAT348" s="35"/>
      <c r="NAU348" s="35"/>
      <c r="NAV348" s="35"/>
      <c r="NAW348" s="35"/>
      <c r="NAX348" s="35"/>
      <c r="NAY348" s="35"/>
      <c r="NAZ348" s="35"/>
      <c r="NBA348" s="35"/>
      <c r="NBB348" s="35"/>
      <c r="NBC348" s="35"/>
      <c r="NBD348" s="35"/>
      <c r="NBE348" s="35"/>
      <c r="NBF348" s="35"/>
      <c r="NBG348" s="35"/>
      <c r="NBH348" s="35"/>
      <c r="NBI348" s="35"/>
      <c r="NBJ348" s="35"/>
      <c r="NBK348" s="35"/>
      <c r="NBL348" s="35"/>
      <c r="NBM348" s="35"/>
      <c r="NBN348" s="35"/>
      <c r="NBO348" s="35"/>
      <c r="NBP348" s="35"/>
      <c r="NBQ348" s="35"/>
      <c r="NBR348" s="35"/>
      <c r="NBS348" s="35"/>
      <c r="NBT348" s="35"/>
      <c r="NBU348" s="35"/>
      <c r="NBV348" s="35"/>
      <c r="NBW348" s="35"/>
      <c r="NBX348" s="35"/>
      <c r="NBY348" s="35"/>
      <c r="NBZ348" s="35"/>
      <c r="NCA348" s="35"/>
      <c r="NCB348" s="35"/>
      <c r="NCC348" s="35"/>
      <c r="NCD348" s="35"/>
      <c r="NCE348" s="35"/>
      <c r="NCF348" s="35"/>
      <c r="NCG348" s="35"/>
      <c r="NCH348" s="35"/>
      <c r="NCI348" s="35"/>
      <c r="NCJ348" s="35"/>
      <c r="NCK348" s="35"/>
      <c r="NCL348" s="35"/>
      <c r="NCM348" s="35"/>
      <c r="NCN348" s="35"/>
      <c r="NCO348" s="35"/>
      <c r="NCP348" s="35"/>
      <c r="NCQ348" s="35"/>
      <c r="NCR348" s="35"/>
      <c r="NCS348" s="35"/>
      <c r="NCT348" s="35"/>
      <c r="NCU348" s="35"/>
      <c r="NCV348" s="35"/>
      <c r="NCW348" s="35"/>
      <c r="NCX348" s="35"/>
      <c r="NCY348" s="35"/>
      <c r="NCZ348" s="35"/>
      <c r="NDA348" s="35"/>
      <c r="NDB348" s="35"/>
      <c r="NDC348" s="35"/>
      <c r="NDD348" s="35"/>
      <c r="NDE348" s="35"/>
      <c r="NDF348" s="35"/>
      <c r="NDG348" s="35"/>
      <c r="NDH348" s="35"/>
      <c r="NDI348" s="35"/>
      <c r="NDJ348" s="35"/>
      <c r="NDK348" s="35"/>
      <c r="NDL348" s="35"/>
      <c r="NDM348" s="35"/>
      <c r="NDN348" s="35"/>
      <c r="NDO348" s="35"/>
      <c r="NDP348" s="35"/>
      <c r="NDQ348" s="35"/>
      <c r="NDR348" s="35"/>
      <c r="NDS348" s="35"/>
      <c r="NDT348" s="35"/>
      <c r="NDU348" s="35"/>
      <c r="NDV348" s="35"/>
      <c r="NDW348" s="35"/>
      <c r="NDX348" s="35"/>
      <c r="NDY348" s="35"/>
      <c r="NDZ348" s="35"/>
      <c r="NEA348" s="35"/>
      <c r="NEB348" s="35"/>
      <c r="NEC348" s="35"/>
      <c r="NED348" s="35"/>
      <c r="NEE348" s="35"/>
      <c r="NEF348" s="35"/>
      <c r="NEG348" s="35"/>
      <c r="NEH348" s="35"/>
      <c r="NEI348" s="35"/>
      <c r="NEJ348" s="35"/>
      <c r="NEK348" s="35"/>
      <c r="NEL348" s="35"/>
      <c r="NEM348" s="35"/>
      <c r="NEN348" s="35"/>
      <c r="NEO348" s="35"/>
      <c r="NEP348" s="35"/>
      <c r="NEQ348" s="35"/>
      <c r="NER348" s="35"/>
      <c r="NES348" s="35"/>
      <c r="NET348" s="35"/>
      <c r="NEU348" s="35"/>
      <c r="NEV348" s="35"/>
      <c r="NEW348" s="35"/>
      <c r="NEX348" s="35"/>
      <c r="NEY348" s="35"/>
      <c r="NEZ348" s="35"/>
      <c r="NFA348" s="35"/>
      <c r="NFB348" s="35"/>
      <c r="NFC348" s="35"/>
      <c r="NFD348" s="35"/>
      <c r="NFE348" s="35"/>
      <c r="NFF348" s="35"/>
      <c r="NFG348" s="35"/>
      <c r="NFH348" s="35"/>
      <c r="NFI348" s="35"/>
      <c r="NFJ348" s="35"/>
      <c r="NFK348" s="35"/>
      <c r="NFL348" s="35"/>
      <c r="NFM348" s="35"/>
      <c r="NFN348" s="35"/>
      <c r="NFO348" s="35"/>
      <c r="NFP348" s="35"/>
      <c r="NFQ348" s="35"/>
      <c r="NFR348" s="35"/>
      <c r="NFS348" s="35"/>
      <c r="NFT348" s="35"/>
      <c r="NFU348" s="35"/>
      <c r="NFV348" s="35"/>
      <c r="NFW348" s="35"/>
      <c r="NFX348" s="35"/>
      <c r="NFY348" s="35"/>
      <c r="NFZ348" s="35"/>
      <c r="NGA348" s="35"/>
      <c r="NGB348" s="35"/>
      <c r="NGC348" s="35"/>
      <c r="NGD348" s="35"/>
      <c r="NGE348" s="35"/>
      <c r="NGF348" s="35"/>
      <c r="NGG348" s="35"/>
      <c r="NGH348" s="35"/>
      <c r="NGI348" s="35"/>
      <c r="NGJ348" s="35"/>
      <c r="NGK348" s="35"/>
      <c r="NGL348" s="35"/>
      <c r="NGM348" s="35"/>
      <c r="NGN348" s="35"/>
      <c r="NGO348" s="35"/>
      <c r="NGP348" s="35"/>
      <c r="NGQ348" s="35"/>
      <c r="NGR348" s="35"/>
      <c r="NGS348" s="35"/>
      <c r="NGT348" s="35"/>
      <c r="NGU348" s="35"/>
      <c r="NGV348" s="35"/>
      <c r="NGW348" s="35"/>
      <c r="NGX348" s="35"/>
      <c r="NGY348" s="35"/>
      <c r="NGZ348" s="35"/>
      <c r="NHA348" s="35"/>
      <c r="NHB348" s="35"/>
      <c r="NHC348" s="35"/>
      <c r="NHD348" s="35"/>
      <c r="NHE348" s="35"/>
      <c r="NHF348" s="35"/>
      <c r="NHG348" s="35"/>
      <c r="NHH348" s="35"/>
      <c r="NHI348" s="35"/>
      <c r="NHJ348" s="35"/>
      <c r="NHK348" s="35"/>
      <c r="NHL348" s="35"/>
      <c r="NHM348" s="35"/>
      <c r="NHN348" s="35"/>
      <c r="NHO348" s="35"/>
      <c r="NHP348" s="35"/>
      <c r="NHQ348" s="35"/>
      <c r="NHR348" s="35"/>
      <c r="NHS348" s="35"/>
      <c r="NHT348" s="35"/>
      <c r="NHU348" s="35"/>
      <c r="NHV348" s="35"/>
      <c r="NHW348" s="35"/>
      <c r="NHX348" s="35"/>
      <c r="NHY348" s="35"/>
      <c r="NHZ348" s="35"/>
      <c r="NIA348" s="35"/>
      <c r="NIB348" s="35"/>
      <c r="NIC348" s="35"/>
      <c r="NID348" s="35"/>
      <c r="NIE348" s="35"/>
      <c r="NIF348" s="35"/>
      <c r="NIG348" s="35"/>
      <c r="NIH348" s="35"/>
      <c r="NII348" s="35"/>
      <c r="NIJ348" s="35"/>
      <c r="NIK348" s="35"/>
      <c r="NIL348" s="35"/>
      <c r="NIM348" s="35"/>
      <c r="NIN348" s="35"/>
      <c r="NIO348" s="35"/>
      <c r="NIP348" s="35"/>
      <c r="NIQ348" s="35"/>
      <c r="NIR348" s="35"/>
      <c r="NIS348" s="35"/>
      <c r="NIT348" s="35"/>
      <c r="NIU348" s="35"/>
      <c r="NIV348" s="35"/>
      <c r="NIW348" s="35"/>
      <c r="NIX348" s="35"/>
      <c r="NIY348" s="35"/>
      <c r="NIZ348" s="35"/>
      <c r="NJA348" s="35"/>
      <c r="NJB348" s="35"/>
      <c r="NJC348" s="35"/>
      <c r="NJD348" s="35"/>
      <c r="NJE348" s="35"/>
      <c r="NJF348" s="35"/>
      <c r="NJG348" s="35"/>
      <c r="NJH348" s="35"/>
      <c r="NJI348" s="35"/>
      <c r="NJJ348" s="35"/>
      <c r="NJK348" s="35"/>
      <c r="NJL348" s="35"/>
      <c r="NJM348" s="35"/>
      <c r="NJN348" s="35"/>
      <c r="NJO348" s="35"/>
      <c r="NJP348" s="35"/>
      <c r="NJQ348" s="35"/>
      <c r="NJR348" s="35"/>
      <c r="NJS348" s="35"/>
      <c r="NJT348" s="35"/>
      <c r="NJU348" s="35"/>
      <c r="NJV348" s="35"/>
      <c r="NJW348" s="35"/>
      <c r="NJX348" s="35"/>
      <c r="NJY348" s="35"/>
      <c r="NJZ348" s="35"/>
      <c r="NKA348" s="35"/>
      <c r="NKB348" s="35"/>
      <c r="NKC348" s="35"/>
      <c r="NKD348" s="35"/>
      <c r="NKE348" s="35"/>
      <c r="NKF348" s="35"/>
      <c r="NKG348" s="35"/>
      <c r="NKH348" s="35"/>
      <c r="NKI348" s="35"/>
      <c r="NKJ348" s="35"/>
      <c r="NKK348" s="35"/>
      <c r="NKL348" s="35"/>
      <c r="NKM348" s="35"/>
      <c r="NKN348" s="35"/>
      <c r="NKO348" s="35"/>
      <c r="NKP348" s="35"/>
      <c r="NKQ348" s="35"/>
      <c r="NKR348" s="35"/>
      <c r="NKS348" s="35"/>
      <c r="NKT348" s="35"/>
      <c r="NKU348" s="35"/>
      <c r="NKV348" s="35"/>
      <c r="NKW348" s="35"/>
      <c r="NKX348" s="35"/>
      <c r="NKY348" s="35"/>
      <c r="NKZ348" s="35"/>
      <c r="NLA348" s="35"/>
      <c r="NLB348" s="35"/>
      <c r="NLC348" s="35"/>
      <c r="NLD348" s="35"/>
      <c r="NLE348" s="35"/>
      <c r="NLF348" s="35"/>
      <c r="NLG348" s="35"/>
      <c r="NLH348" s="35"/>
      <c r="NLI348" s="35"/>
      <c r="NLJ348" s="35"/>
      <c r="NLK348" s="35"/>
      <c r="NLL348" s="35"/>
      <c r="NLM348" s="35"/>
      <c r="NLN348" s="35"/>
      <c r="NLO348" s="35"/>
      <c r="NLP348" s="35"/>
      <c r="NLQ348" s="35"/>
      <c r="NLR348" s="35"/>
      <c r="NLS348" s="35"/>
      <c r="NLT348" s="35"/>
      <c r="NLU348" s="35"/>
      <c r="NLV348" s="35"/>
      <c r="NLW348" s="35"/>
      <c r="NLX348" s="35"/>
      <c r="NLY348" s="35"/>
      <c r="NLZ348" s="35"/>
      <c r="NMA348" s="35"/>
      <c r="NMB348" s="35"/>
      <c r="NMC348" s="35"/>
      <c r="NMD348" s="35"/>
      <c r="NME348" s="35"/>
      <c r="NMF348" s="35"/>
      <c r="NMG348" s="35"/>
      <c r="NMH348" s="35"/>
      <c r="NMI348" s="35"/>
      <c r="NMJ348" s="35"/>
      <c r="NMK348" s="35"/>
      <c r="NML348" s="35"/>
      <c r="NMM348" s="35"/>
      <c r="NMN348" s="35"/>
      <c r="NMO348" s="35"/>
      <c r="NMP348" s="35"/>
      <c r="NMQ348" s="35"/>
      <c r="NMR348" s="35"/>
      <c r="NMS348" s="35"/>
      <c r="NMT348" s="35"/>
      <c r="NMU348" s="35"/>
      <c r="NMV348" s="35"/>
      <c r="NMW348" s="35"/>
      <c r="NMX348" s="35"/>
      <c r="NMY348" s="35"/>
      <c r="NMZ348" s="35"/>
      <c r="NNA348" s="35"/>
      <c r="NNB348" s="35"/>
      <c r="NNC348" s="35"/>
      <c r="NND348" s="35"/>
      <c r="NNE348" s="35"/>
      <c r="NNF348" s="35"/>
      <c r="NNG348" s="35"/>
      <c r="NNH348" s="35"/>
      <c r="NNI348" s="35"/>
      <c r="NNJ348" s="35"/>
      <c r="NNK348" s="35"/>
      <c r="NNL348" s="35"/>
      <c r="NNM348" s="35"/>
      <c r="NNN348" s="35"/>
      <c r="NNO348" s="35"/>
      <c r="NNP348" s="35"/>
      <c r="NNQ348" s="35"/>
      <c r="NNR348" s="35"/>
      <c r="NNS348" s="35"/>
      <c r="NNT348" s="35"/>
      <c r="NNU348" s="35"/>
      <c r="NNV348" s="35"/>
      <c r="NNW348" s="35"/>
      <c r="NNX348" s="35"/>
      <c r="NNY348" s="35"/>
      <c r="NNZ348" s="35"/>
      <c r="NOA348" s="35"/>
      <c r="NOB348" s="35"/>
      <c r="NOC348" s="35"/>
      <c r="NOD348" s="35"/>
      <c r="NOE348" s="35"/>
      <c r="NOF348" s="35"/>
      <c r="NOG348" s="35"/>
      <c r="NOH348" s="35"/>
      <c r="NOI348" s="35"/>
      <c r="NOJ348" s="35"/>
      <c r="NOK348" s="35"/>
      <c r="NOL348" s="35"/>
      <c r="NOM348" s="35"/>
      <c r="NON348" s="35"/>
      <c r="NOO348" s="35"/>
      <c r="NOP348" s="35"/>
      <c r="NOQ348" s="35"/>
      <c r="NOR348" s="35"/>
      <c r="NOS348" s="35"/>
      <c r="NOT348" s="35"/>
      <c r="NOU348" s="35"/>
      <c r="NOV348" s="35"/>
      <c r="NOW348" s="35"/>
      <c r="NOX348" s="35"/>
      <c r="NOY348" s="35"/>
      <c r="NOZ348" s="35"/>
      <c r="NPA348" s="35"/>
      <c r="NPB348" s="35"/>
      <c r="NPC348" s="35"/>
      <c r="NPD348" s="35"/>
      <c r="NPE348" s="35"/>
      <c r="NPF348" s="35"/>
      <c r="NPG348" s="35"/>
      <c r="NPH348" s="35"/>
      <c r="NPI348" s="35"/>
      <c r="NPJ348" s="35"/>
      <c r="NPK348" s="35"/>
      <c r="NPL348" s="35"/>
      <c r="NPM348" s="35"/>
      <c r="NPN348" s="35"/>
      <c r="NPO348" s="35"/>
      <c r="NPP348" s="35"/>
      <c r="NPQ348" s="35"/>
      <c r="NPR348" s="35"/>
      <c r="NPS348" s="35"/>
      <c r="NPT348" s="35"/>
      <c r="NPU348" s="35"/>
      <c r="NPV348" s="35"/>
      <c r="NPW348" s="35"/>
      <c r="NPX348" s="35"/>
      <c r="NPY348" s="35"/>
      <c r="NPZ348" s="35"/>
      <c r="NQA348" s="35"/>
      <c r="NQB348" s="35"/>
      <c r="NQC348" s="35"/>
      <c r="NQD348" s="35"/>
      <c r="NQE348" s="35"/>
      <c r="NQF348" s="35"/>
      <c r="NQG348" s="35"/>
      <c r="NQH348" s="35"/>
      <c r="NQI348" s="35"/>
      <c r="NQJ348" s="35"/>
      <c r="NQK348" s="35"/>
      <c r="NQL348" s="35"/>
      <c r="NQM348" s="35"/>
      <c r="NQN348" s="35"/>
      <c r="NQO348" s="35"/>
      <c r="NQP348" s="35"/>
      <c r="NQQ348" s="35"/>
      <c r="NQR348" s="35"/>
      <c r="NQS348" s="35"/>
      <c r="NQT348" s="35"/>
      <c r="NQU348" s="35"/>
      <c r="NQV348" s="35"/>
      <c r="NQW348" s="35"/>
      <c r="NQX348" s="35"/>
      <c r="NQY348" s="35"/>
      <c r="NQZ348" s="35"/>
      <c r="NRA348" s="35"/>
      <c r="NRB348" s="35"/>
      <c r="NRC348" s="35"/>
      <c r="NRD348" s="35"/>
      <c r="NRE348" s="35"/>
      <c r="NRF348" s="35"/>
      <c r="NRG348" s="35"/>
      <c r="NRH348" s="35"/>
      <c r="NRI348" s="35"/>
      <c r="NRJ348" s="35"/>
      <c r="NRK348" s="35"/>
      <c r="NRL348" s="35"/>
      <c r="NRM348" s="35"/>
      <c r="NRN348" s="35"/>
      <c r="NRO348" s="35"/>
      <c r="NRP348" s="35"/>
      <c r="NRQ348" s="35"/>
      <c r="NRR348" s="35"/>
      <c r="NRS348" s="35"/>
      <c r="NRT348" s="35"/>
      <c r="NRU348" s="35"/>
      <c r="NRV348" s="35"/>
      <c r="NRW348" s="35"/>
      <c r="NRX348" s="35"/>
      <c r="NRY348" s="35"/>
      <c r="NRZ348" s="35"/>
      <c r="NSA348" s="35"/>
      <c r="NSB348" s="35"/>
      <c r="NSC348" s="35"/>
      <c r="NSD348" s="35"/>
      <c r="NSE348" s="35"/>
      <c r="NSF348" s="35"/>
      <c r="NSG348" s="35"/>
      <c r="NSH348" s="35"/>
      <c r="NSI348" s="35"/>
      <c r="NSJ348" s="35"/>
      <c r="NSK348" s="35"/>
      <c r="NSL348" s="35"/>
      <c r="NSM348" s="35"/>
      <c r="NSN348" s="35"/>
      <c r="NSO348" s="35"/>
      <c r="NSP348" s="35"/>
      <c r="NSQ348" s="35"/>
      <c r="NSR348" s="35"/>
      <c r="NSS348" s="35"/>
      <c r="NST348" s="35"/>
      <c r="NSU348" s="35"/>
      <c r="NSV348" s="35"/>
      <c r="NSW348" s="35"/>
      <c r="NSX348" s="35"/>
      <c r="NSY348" s="35"/>
      <c r="NSZ348" s="35"/>
      <c r="NTA348" s="35"/>
      <c r="NTB348" s="35"/>
      <c r="NTC348" s="35"/>
      <c r="NTD348" s="35"/>
      <c r="NTE348" s="35"/>
      <c r="NTF348" s="35"/>
      <c r="NTG348" s="35"/>
      <c r="NTH348" s="35"/>
      <c r="NTI348" s="35"/>
      <c r="NTJ348" s="35"/>
      <c r="NTK348" s="35"/>
      <c r="NTL348" s="35"/>
      <c r="NTM348" s="35"/>
      <c r="NTN348" s="35"/>
      <c r="NTO348" s="35"/>
      <c r="NTP348" s="35"/>
      <c r="NTQ348" s="35"/>
      <c r="NTR348" s="35"/>
      <c r="NTS348" s="35"/>
      <c r="NTT348" s="35"/>
      <c r="NTU348" s="35"/>
      <c r="NTV348" s="35"/>
      <c r="NTW348" s="35"/>
      <c r="NTX348" s="35"/>
      <c r="NTY348" s="35"/>
      <c r="NTZ348" s="35"/>
      <c r="NUA348" s="35"/>
      <c r="NUB348" s="35"/>
      <c r="NUC348" s="35"/>
      <c r="NUD348" s="35"/>
      <c r="NUE348" s="35"/>
      <c r="NUF348" s="35"/>
      <c r="NUG348" s="35"/>
      <c r="NUH348" s="35"/>
      <c r="NUI348" s="35"/>
      <c r="NUJ348" s="35"/>
      <c r="NUK348" s="35"/>
      <c r="NUL348" s="35"/>
      <c r="NUM348" s="35"/>
      <c r="NUN348" s="35"/>
      <c r="NUO348" s="35"/>
      <c r="NUP348" s="35"/>
      <c r="NUQ348" s="35"/>
      <c r="NUR348" s="35"/>
      <c r="NUS348" s="35"/>
      <c r="NUT348" s="35"/>
      <c r="NUU348" s="35"/>
      <c r="NUV348" s="35"/>
      <c r="NUW348" s="35"/>
      <c r="NUX348" s="35"/>
      <c r="NUY348" s="35"/>
      <c r="NUZ348" s="35"/>
      <c r="NVA348" s="35"/>
      <c r="NVB348" s="35"/>
      <c r="NVC348" s="35"/>
      <c r="NVD348" s="35"/>
      <c r="NVE348" s="35"/>
      <c r="NVF348" s="35"/>
      <c r="NVG348" s="35"/>
      <c r="NVH348" s="35"/>
      <c r="NVI348" s="35"/>
      <c r="NVJ348" s="35"/>
      <c r="NVK348" s="35"/>
      <c r="NVL348" s="35"/>
      <c r="NVM348" s="35"/>
      <c r="NVN348" s="35"/>
      <c r="NVO348" s="35"/>
      <c r="NVP348" s="35"/>
      <c r="NVQ348" s="35"/>
      <c r="NVR348" s="35"/>
      <c r="NVS348" s="35"/>
      <c r="NVT348" s="35"/>
      <c r="NVU348" s="35"/>
      <c r="NVV348" s="35"/>
      <c r="NVW348" s="35"/>
      <c r="NVX348" s="35"/>
      <c r="NVY348" s="35"/>
      <c r="NVZ348" s="35"/>
      <c r="NWA348" s="35"/>
      <c r="NWB348" s="35"/>
      <c r="NWC348" s="35"/>
      <c r="NWD348" s="35"/>
      <c r="NWE348" s="35"/>
      <c r="NWF348" s="35"/>
      <c r="NWG348" s="35"/>
      <c r="NWH348" s="35"/>
      <c r="NWI348" s="35"/>
      <c r="NWJ348" s="35"/>
      <c r="NWK348" s="35"/>
      <c r="NWL348" s="35"/>
      <c r="NWM348" s="35"/>
      <c r="NWN348" s="35"/>
      <c r="NWO348" s="35"/>
      <c r="NWP348" s="35"/>
      <c r="NWQ348" s="35"/>
      <c r="NWR348" s="35"/>
      <c r="NWS348" s="35"/>
      <c r="NWT348" s="35"/>
      <c r="NWU348" s="35"/>
      <c r="NWV348" s="35"/>
      <c r="NWW348" s="35"/>
      <c r="NWX348" s="35"/>
      <c r="NWY348" s="35"/>
      <c r="NWZ348" s="35"/>
      <c r="NXA348" s="35"/>
      <c r="NXB348" s="35"/>
      <c r="NXC348" s="35"/>
      <c r="NXD348" s="35"/>
      <c r="NXE348" s="35"/>
      <c r="NXF348" s="35"/>
      <c r="NXG348" s="35"/>
      <c r="NXH348" s="35"/>
      <c r="NXI348" s="35"/>
      <c r="NXJ348" s="35"/>
      <c r="NXK348" s="35"/>
      <c r="NXL348" s="35"/>
      <c r="NXM348" s="35"/>
      <c r="NXN348" s="35"/>
      <c r="NXO348" s="35"/>
      <c r="NXP348" s="35"/>
      <c r="NXQ348" s="35"/>
      <c r="NXR348" s="35"/>
      <c r="NXS348" s="35"/>
      <c r="NXT348" s="35"/>
      <c r="NXU348" s="35"/>
      <c r="NXV348" s="35"/>
      <c r="NXW348" s="35"/>
      <c r="NXX348" s="35"/>
      <c r="NXY348" s="35"/>
      <c r="NXZ348" s="35"/>
      <c r="NYA348" s="35"/>
      <c r="NYB348" s="35"/>
      <c r="NYC348" s="35"/>
      <c r="NYD348" s="35"/>
      <c r="NYE348" s="35"/>
      <c r="NYF348" s="35"/>
      <c r="NYG348" s="35"/>
      <c r="NYH348" s="35"/>
      <c r="NYI348" s="35"/>
      <c r="NYJ348" s="35"/>
      <c r="NYK348" s="35"/>
      <c r="NYL348" s="35"/>
      <c r="NYM348" s="35"/>
      <c r="NYN348" s="35"/>
      <c r="NYO348" s="35"/>
      <c r="NYP348" s="35"/>
      <c r="NYQ348" s="35"/>
      <c r="NYR348" s="35"/>
      <c r="NYS348" s="35"/>
      <c r="NYT348" s="35"/>
      <c r="NYU348" s="35"/>
      <c r="NYV348" s="35"/>
      <c r="NYW348" s="35"/>
      <c r="NYX348" s="35"/>
      <c r="NYY348" s="35"/>
      <c r="NYZ348" s="35"/>
      <c r="NZA348" s="35"/>
      <c r="NZB348" s="35"/>
      <c r="NZC348" s="35"/>
      <c r="NZD348" s="35"/>
      <c r="NZE348" s="35"/>
      <c r="NZF348" s="35"/>
      <c r="NZG348" s="35"/>
      <c r="NZH348" s="35"/>
      <c r="NZI348" s="35"/>
      <c r="NZJ348" s="35"/>
      <c r="NZK348" s="35"/>
      <c r="NZL348" s="35"/>
      <c r="NZM348" s="35"/>
      <c r="NZN348" s="35"/>
      <c r="NZO348" s="35"/>
      <c r="NZP348" s="35"/>
      <c r="NZQ348" s="35"/>
      <c r="NZR348" s="35"/>
      <c r="NZS348" s="35"/>
      <c r="NZT348" s="35"/>
      <c r="NZU348" s="35"/>
      <c r="NZV348" s="35"/>
      <c r="NZW348" s="35"/>
      <c r="NZX348" s="35"/>
      <c r="NZY348" s="35"/>
      <c r="NZZ348" s="35"/>
      <c r="OAA348" s="35"/>
      <c r="OAB348" s="35"/>
      <c r="OAC348" s="35"/>
      <c r="OAD348" s="35"/>
      <c r="OAE348" s="35"/>
      <c r="OAF348" s="35"/>
      <c r="OAG348" s="35"/>
      <c r="OAH348" s="35"/>
      <c r="OAI348" s="35"/>
      <c r="OAJ348" s="35"/>
      <c r="OAK348" s="35"/>
      <c r="OAL348" s="35"/>
      <c r="OAM348" s="35"/>
      <c r="OAN348" s="35"/>
      <c r="OAO348" s="35"/>
      <c r="OAP348" s="35"/>
      <c r="OAQ348" s="35"/>
      <c r="OAR348" s="35"/>
      <c r="OAS348" s="35"/>
      <c r="OAT348" s="35"/>
      <c r="OAU348" s="35"/>
      <c r="OAV348" s="35"/>
      <c r="OAW348" s="35"/>
      <c r="OAX348" s="35"/>
      <c r="OAY348" s="35"/>
      <c r="OAZ348" s="35"/>
      <c r="OBA348" s="35"/>
      <c r="OBB348" s="35"/>
      <c r="OBC348" s="35"/>
      <c r="OBD348" s="35"/>
      <c r="OBE348" s="35"/>
      <c r="OBF348" s="35"/>
      <c r="OBG348" s="35"/>
      <c r="OBH348" s="35"/>
      <c r="OBI348" s="35"/>
      <c r="OBJ348" s="35"/>
      <c r="OBK348" s="35"/>
      <c r="OBL348" s="35"/>
      <c r="OBM348" s="35"/>
      <c r="OBN348" s="35"/>
      <c r="OBO348" s="35"/>
      <c r="OBP348" s="35"/>
      <c r="OBQ348" s="35"/>
      <c r="OBR348" s="35"/>
      <c r="OBS348" s="35"/>
      <c r="OBT348" s="35"/>
      <c r="OBU348" s="35"/>
      <c r="OBV348" s="35"/>
      <c r="OBW348" s="35"/>
      <c r="OBX348" s="35"/>
      <c r="OBY348" s="35"/>
      <c r="OBZ348" s="35"/>
      <c r="OCA348" s="35"/>
      <c r="OCB348" s="35"/>
      <c r="OCC348" s="35"/>
      <c r="OCD348" s="35"/>
      <c r="OCE348" s="35"/>
      <c r="OCF348" s="35"/>
      <c r="OCG348" s="35"/>
      <c r="OCH348" s="35"/>
      <c r="OCI348" s="35"/>
      <c r="OCJ348" s="35"/>
      <c r="OCK348" s="35"/>
      <c r="OCL348" s="35"/>
      <c r="OCM348" s="35"/>
      <c r="OCN348" s="35"/>
      <c r="OCO348" s="35"/>
      <c r="OCP348" s="35"/>
      <c r="OCQ348" s="35"/>
      <c r="OCR348" s="35"/>
      <c r="OCS348" s="35"/>
      <c r="OCT348" s="35"/>
      <c r="OCU348" s="35"/>
      <c r="OCV348" s="35"/>
      <c r="OCW348" s="35"/>
      <c r="OCX348" s="35"/>
      <c r="OCY348" s="35"/>
      <c r="OCZ348" s="35"/>
      <c r="ODA348" s="35"/>
      <c r="ODB348" s="35"/>
      <c r="ODC348" s="35"/>
      <c r="ODD348" s="35"/>
      <c r="ODE348" s="35"/>
      <c r="ODF348" s="35"/>
      <c r="ODG348" s="35"/>
      <c r="ODH348" s="35"/>
      <c r="ODI348" s="35"/>
      <c r="ODJ348" s="35"/>
      <c r="ODK348" s="35"/>
      <c r="ODL348" s="35"/>
      <c r="ODM348" s="35"/>
      <c r="ODN348" s="35"/>
      <c r="ODO348" s="35"/>
      <c r="ODP348" s="35"/>
      <c r="ODQ348" s="35"/>
      <c r="ODR348" s="35"/>
      <c r="ODS348" s="35"/>
      <c r="ODT348" s="35"/>
      <c r="ODU348" s="35"/>
      <c r="ODV348" s="35"/>
      <c r="ODW348" s="35"/>
      <c r="ODX348" s="35"/>
      <c r="ODY348" s="35"/>
      <c r="ODZ348" s="35"/>
      <c r="OEA348" s="35"/>
      <c r="OEB348" s="35"/>
      <c r="OEC348" s="35"/>
      <c r="OED348" s="35"/>
      <c r="OEE348" s="35"/>
      <c r="OEF348" s="35"/>
      <c r="OEG348" s="35"/>
      <c r="OEH348" s="35"/>
      <c r="OEI348" s="35"/>
      <c r="OEJ348" s="35"/>
      <c r="OEK348" s="35"/>
      <c r="OEL348" s="35"/>
      <c r="OEM348" s="35"/>
      <c r="OEN348" s="35"/>
      <c r="OEO348" s="35"/>
      <c r="OEP348" s="35"/>
      <c r="OEQ348" s="35"/>
      <c r="OER348" s="35"/>
      <c r="OES348" s="35"/>
      <c r="OET348" s="35"/>
      <c r="OEU348" s="35"/>
      <c r="OEV348" s="35"/>
      <c r="OEW348" s="35"/>
      <c r="OEX348" s="35"/>
      <c r="OEY348" s="35"/>
      <c r="OEZ348" s="35"/>
      <c r="OFA348" s="35"/>
      <c r="OFB348" s="35"/>
      <c r="OFC348" s="35"/>
      <c r="OFD348" s="35"/>
      <c r="OFE348" s="35"/>
      <c r="OFF348" s="35"/>
      <c r="OFG348" s="35"/>
      <c r="OFH348" s="35"/>
      <c r="OFI348" s="35"/>
      <c r="OFJ348" s="35"/>
      <c r="OFK348" s="35"/>
      <c r="OFL348" s="35"/>
      <c r="OFM348" s="35"/>
      <c r="OFN348" s="35"/>
      <c r="OFO348" s="35"/>
      <c r="OFP348" s="35"/>
      <c r="OFQ348" s="35"/>
      <c r="OFR348" s="35"/>
      <c r="OFS348" s="35"/>
      <c r="OFT348" s="35"/>
      <c r="OFU348" s="35"/>
      <c r="OFV348" s="35"/>
      <c r="OFW348" s="35"/>
      <c r="OFX348" s="35"/>
      <c r="OFY348" s="35"/>
      <c r="OFZ348" s="35"/>
      <c r="OGA348" s="35"/>
      <c r="OGB348" s="35"/>
      <c r="OGC348" s="35"/>
      <c r="OGD348" s="35"/>
      <c r="OGE348" s="35"/>
      <c r="OGF348" s="35"/>
      <c r="OGG348" s="35"/>
      <c r="OGH348" s="35"/>
      <c r="OGI348" s="35"/>
      <c r="OGJ348" s="35"/>
      <c r="OGK348" s="35"/>
      <c r="OGL348" s="35"/>
      <c r="OGM348" s="35"/>
      <c r="OGN348" s="35"/>
      <c r="OGO348" s="35"/>
      <c r="OGP348" s="35"/>
      <c r="OGQ348" s="35"/>
      <c r="OGR348" s="35"/>
      <c r="OGS348" s="35"/>
      <c r="OGT348" s="35"/>
      <c r="OGU348" s="35"/>
      <c r="OGV348" s="35"/>
      <c r="OGW348" s="35"/>
      <c r="OGX348" s="35"/>
      <c r="OGY348" s="35"/>
      <c r="OGZ348" s="35"/>
      <c r="OHA348" s="35"/>
      <c r="OHB348" s="35"/>
      <c r="OHC348" s="35"/>
      <c r="OHD348" s="35"/>
      <c r="OHE348" s="35"/>
      <c r="OHF348" s="35"/>
      <c r="OHG348" s="35"/>
      <c r="OHH348" s="35"/>
      <c r="OHI348" s="35"/>
      <c r="OHJ348" s="35"/>
      <c r="OHK348" s="35"/>
      <c r="OHL348" s="35"/>
      <c r="OHM348" s="35"/>
      <c r="OHN348" s="35"/>
      <c r="OHO348" s="35"/>
      <c r="OHP348" s="35"/>
      <c r="OHQ348" s="35"/>
      <c r="OHR348" s="35"/>
      <c r="OHS348" s="35"/>
      <c r="OHT348" s="35"/>
      <c r="OHU348" s="35"/>
      <c r="OHV348" s="35"/>
      <c r="OHW348" s="35"/>
      <c r="OHX348" s="35"/>
      <c r="OHY348" s="35"/>
      <c r="OHZ348" s="35"/>
      <c r="OIA348" s="35"/>
      <c r="OIB348" s="35"/>
      <c r="OIC348" s="35"/>
      <c r="OID348" s="35"/>
      <c r="OIE348" s="35"/>
      <c r="OIF348" s="35"/>
      <c r="OIG348" s="35"/>
      <c r="OIH348" s="35"/>
      <c r="OII348" s="35"/>
      <c r="OIJ348" s="35"/>
      <c r="OIK348" s="35"/>
      <c r="OIL348" s="35"/>
      <c r="OIM348" s="35"/>
      <c r="OIN348" s="35"/>
      <c r="OIO348" s="35"/>
      <c r="OIP348" s="35"/>
      <c r="OIQ348" s="35"/>
      <c r="OIR348" s="35"/>
      <c r="OIS348" s="35"/>
      <c r="OIT348" s="35"/>
      <c r="OIU348" s="35"/>
      <c r="OIV348" s="35"/>
      <c r="OIW348" s="35"/>
      <c r="OIX348" s="35"/>
      <c r="OIY348" s="35"/>
      <c r="OIZ348" s="35"/>
      <c r="OJA348" s="35"/>
      <c r="OJB348" s="35"/>
      <c r="OJC348" s="35"/>
      <c r="OJD348" s="35"/>
      <c r="OJE348" s="35"/>
      <c r="OJF348" s="35"/>
      <c r="OJG348" s="35"/>
      <c r="OJH348" s="35"/>
      <c r="OJI348" s="35"/>
      <c r="OJJ348" s="35"/>
      <c r="OJK348" s="35"/>
      <c r="OJL348" s="35"/>
      <c r="OJM348" s="35"/>
      <c r="OJN348" s="35"/>
      <c r="OJO348" s="35"/>
      <c r="OJP348" s="35"/>
      <c r="OJQ348" s="35"/>
      <c r="OJR348" s="35"/>
      <c r="OJS348" s="35"/>
      <c r="OJT348" s="35"/>
      <c r="OJU348" s="35"/>
      <c r="OJV348" s="35"/>
      <c r="OJW348" s="35"/>
      <c r="OJX348" s="35"/>
      <c r="OJY348" s="35"/>
      <c r="OJZ348" s="35"/>
      <c r="OKA348" s="35"/>
      <c r="OKB348" s="35"/>
      <c r="OKC348" s="35"/>
      <c r="OKD348" s="35"/>
      <c r="OKE348" s="35"/>
      <c r="OKF348" s="35"/>
      <c r="OKG348" s="35"/>
      <c r="OKH348" s="35"/>
      <c r="OKI348" s="35"/>
      <c r="OKJ348" s="35"/>
      <c r="OKK348" s="35"/>
      <c r="OKL348" s="35"/>
      <c r="OKM348" s="35"/>
      <c r="OKN348" s="35"/>
      <c r="OKO348" s="35"/>
      <c r="OKP348" s="35"/>
      <c r="OKQ348" s="35"/>
      <c r="OKR348" s="35"/>
      <c r="OKS348" s="35"/>
      <c r="OKT348" s="35"/>
      <c r="OKU348" s="35"/>
      <c r="OKV348" s="35"/>
      <c r="OKW348" s="35"/>
      <c r="OKX348" s="35"/>
      <c r="OKY348" s="35"/>
      <c r="OKZ348" s="35"/>
      <c r="OLA348" s="35"/>
      <c r="OLB348" s="35"/>
      <c r="OLC348" s="35"/>
      <c r="OLD348" s="35"/>
      <c r="OLE348" s="35"/>
      <c r="OLF348" s="35"/>
      <c r="OLG348" s="35"/>
      <c r="OLH348" s="35"/>
      <c r="OLI348" s="35"/>
      <c r="OLJ348" s="35"/>
      <c r="OLK348" s="35"/>
      <c r="OLL348" s="35"/>
      <c r="OLM348" s="35"/>
      <c r="OLN348" s="35"/>
      <c r="OLO348" s="35"/>
      <c r="OLP348" s="35"/>
      <c r="OLQ348" s="35"/>
      <c r="OLR348" s="35"/>
      <c r="OLS348" s="35"/>
      <c r="OLT348" s="35"/>
      <c r="OLU348" s="35"/>
      <c r="OLV348" s="35"/>
      <c r="OLW348" s="35"/>
      <c r="OLX348" s="35"/>
      <c r="OLY348" s="35"/>
      <c r="OLZ348" s="35"/>
      <c r="OMA348" s="35"/>
      <c r="OMB348" s="35"/>
      <c r="OMC348" s="35"/>
      <c r="OMD348" s="35"/>
      <c r="OME348" s="35"/>
      <c r="OMF348" s="35"/>
      <c r="OMG348" s="35"/>
      <c r="OMH348" s="35"/>
      <c r="OMI348" s="35"/>
      <c r="OMJ348" s="35"/>
      <c r="OMK348" s="35"/>
      <c r="OML348" s="35"/>
      <c r="OMM348" s="35"/>
      <c r="OMN348" s="35"/>
      <c r="OMO348" s="35"/>
      <c r="OMP348" s="35"/>
      <c r="OMQ348" s="35"/>
      <c r="OMR348" s="35"/>
      <c r="OMS348" s="35"/>
      <c r="OMT348" s="35"/>
      <c r="OMU348" s="35"/>
      <c r="OMV348" s="35"/>
      <c r="OMW348" s="35"/>
      <c r="OMX348" s="35"/>
      <c r="OMY348" s="35"/>
      <c r="OMZ348" s="35"/>
      <c r="ONA348" s="35"/>
      <c r="ONB348" s="35"/>
      <c r="ONC348" s="35"/>
      <c r="OND348" s="35"/>
      <c r="ONE348" s="35"/>
      <c r="ONF348" s="35"/>
      <c r="ONG348" s="35"/>
      <c r="ONH348" s="35"/>
      <c r="ONI348" s="35"/>
      <c r="ONJ348" s="35"/>
      <c r="ONK348" s="35"/>
      <c r="ONL348" s="35"/>
      <c r="ONM348" s="35"/>
      <c r="ONN348" s="35"/>
      <c r="ONO348" s="35"/>
      <c r="ONP348" s="35"/>
      <c r="ONQ348" s="35"/>
      <c r="ONR348" s="35"/>
      <c r="ONS348" s="35"/>
      <c r="ONT348" s="35"/>
      <c r="ONU348" s="35"/>
      <c r="ONV348" s="35"/>
      <c r="ONW348" s="35"/>
      <c r="ONX348" s="35"/>
      <c r="ONY348" s="35"/>
      <c r="ONZ348" s="35"/>
      <c r="OOA348" s="35"/>
      <c r="OOB348" s="35"/>
      <c r="OOC348" s="35"/>
      <c r="OOD348" s="35"/>
      <c r="OOE348" s="35"/>
      <c r="OOF348" s="35"/>
      <c r="OOG348" s="35"/>
      <c r="OOH348" s="35"/>
      <c r="OOI348" s="35"/>
      <c r="OOJ348" s="35"/>
      <c r="OOK348" s="35"/>
      <c r="OOL348" s="35"/>
      <c r="OOM348" s="35"/>
      <c r="OON348" s="35"/>
      <c r="OOO348" s="35"/>
      <c r="OOP348" s="35"/>
      <c r="OOQ348" s="35"/>
      <c r="OOR348" s="35"/>
      <c r="OOS348" s="35"/>
      <c r="OOT348" s="35"/>
      <c r="OOU348" s="35"/>
      <c r="OOV348" s="35"/>
      <c r="OOW348" s="35"/>
      <c r="OOX348" s="35"/>
      <c r="OOY348" s="35"/>
      <c r="OOZ348" s="35"/>
      <c r="OPA348" s="35"/>
      <c r="OPB348" s="35"/>
      <c r="OPC348" s="35"/>
      <c r="OPD348" s="35"/>
      <c r="OPE348" s="35"/>
      <c r="OPF348" s="35"/>
      <c r="OPG348" s="35"/>
      <c r="OPH348" s="35"/>
      <c r="OPI348" s="35"/>
      <c r="OPJ348" s="35"/>
      <c r="OPK348" s="35"/>
      <c r="OPL348" s="35"/>
      <c r="OPM348" s="35"/>
      <c r="OPN348" s="35"/>
      <c r="OPO348" s="35"/>
      <c r="OPP348" s="35"/>
      <c r="OPQ348" s="35"/>
      <c r="OPR348" s="35"/>
      <c r="OPS348" s="35"/>
      <c r="OPT348" s="35"/>
      <c r="OPU348" s="35"/>
      <c r="OPV348" s="35"/>
      <c r="OPW348" s="35"/>
      <c r="OPX348" s="35"/>
      <c r="OPY348" s="35"/>
      <c r="OPZ348" s="35"/>
      <c r="OQA348" s="35"/>
      <c r="OQB348" s="35"/>
      <c r="OQC348" s="35"/>
      <c r="OQD348" s="35"/>
      <c r="OQE348" s="35"/>
      <c r="OQF348" s="35"/>
      <c r="OQG348" s="35"/>
      <c r="OQH348" s="35"/>
      <c r="OQI348" s="35"/>
      <c r="OQJ348" s="35"/>
      <c r="OQK348" s="35"/>
      <c r="OQL348" s="35"/>
      <c r="OQM348" s="35"/>
      <c r="OQN348" s="35"/>
      <c r="OQO348" s="35"/>
      <c r="OQP348" s="35"/>
      <c r="OQQ348" s="35"/>
      <c r="OQR348" s="35"/>
      <c r="OQS348" s="35"/>
      <c r="OQT348" s="35"/>
      <c r="OQU348" s="35"/>
      <c r="OQV348" s="35"/>
      <c r="OQW348" s="35"/>
      <c r="OQX348" s="35"/>
      <c r="OQY348" s="35"/>
      <c r="OQZ348" s="35"/>
      <c r="ORA348" s="35"/>
      <c r="ORB348" s="35"/>
      <c r="ORC348" s="35"/>
      <c r="ORD348" s="35"/>
      <c r="ORE348" s="35"/>
      <c r="ORF348" s="35"/>
      <c r="ORG348" s="35"/>
      <c r="ORH348" s="35"/>
      <c r="ORI348" s="35"/>
      <c r="ORJ348" s="35"/>
      <c r="ORK348" s="35"/>
      <c r="ORL348" s="35"/>
      <c r="ORM348" s="35"/>
      <c r="ORN348" s="35"/>
      <c r="ORO348" s="35"/>
      <c r="ORP348" s="35"/>
      <c r="ORQ348" s="35"/>
      <c r="ORR348" s="35"/>
      <c r="ORS348" s="35"/>
      <c r="ORT348" s="35"/>
      <c r="ORU348" s="35"/>
      <c r="ORV348" s="35"/>
      <c r="ORW348" s="35"/>
      <c r="ORX348" s="35"/>
      <c r="ORY348" s="35"/>
      <c r="ORZ348" s="35"/>
      <c r="OSA348" s="35"/>
      <c r="OSB348" s="35"/>
      <c r="OSC348" s="35"/>
      <c r="OSD348" s="35"/>
      <c r="OSE348" s="35"/>
      <c r="OSF348" s="35"/>
      <c r="OSG348" s="35"/>
      <c r="OSH348" s="35"/>
      <c r="OSI348" s="35"/>
      <c r="OSJ348" s="35"/>
      <c r="OSK348" s="35"/>
      <c r="OSL348" s="35"/>
      <c r="OSM348" s="35"/>
      <c r="OSN348" s="35"/>
      <c r="OSO348" s="35"/>
      <c r="OSP348" s="35"/>
      <c r="OSQ348" s="35"/>
      <c r="OSR348" s="35"/>
      <c r="OSS348" s="35"/>
      <c r="OST348" s="35"/>
      <c r="OSU348" s="35"/>
      <c r="OSV348" s="35"/>
      <c r="OSW348" s="35"/>
      <c r="OSX348" s="35"/>
      <c r="OSY348" s="35"/>
      <c r="OSZ348" s="35"/>
      <c r="OTA348" s="35"/>
      <c r="OTB348" s="35"/>
      <c r="OTC348" s="35"/>
      <c r="OTD348" s="35"/>
      <c r="OTE348" s="35"/>
      <c r="OTF348" s="35"/>
      <c r="OTG348" s="35"/>
      <c r="OTH348" s="35"/>
      <c r="OTI348" s="35"/>
      <c r="OTJ348" s="35"/>
      <c r="OTK348" s="35"/>
      <c r="OTL348" s="35"/>
      <c r="OTM348" s="35"/>
      <c r="OTN348" s="35"/>
      <c r="OTO348" s="35"/>
      <c r="OTP348" s="35"/>
      <c r="OTQ348" s="35"/>
      <c r="OTR348" s="35"/>
      <c r="OTS348" s="35"/>
      <c r="OTT348" s="35"/>
      <c r="OTU348" s="35"/>
      <c r="OTV348" s="35"/>
      <c r="OTW348" s="35"/>
      <c r="OTX348" s="35"/>
      <c r="OTY348" s="35"/>
      <c r="OTZ348" s="35"/>
      <c r="OUA348" s="35"/>
      <c r="OUB348" s="35"/>
      <c r="OUC348" s="35"/>
      <c r="OUD348" s="35"/>
      <c r="OUE348" s="35"/>
      <c r="OUF348" s="35"/>
      <c r="OUG348" s="35"/>
      <c r="OUH348" s="35"/>
      <c r="OUI348" s="35"/>
      <c r="OUJ348" s="35"/>
      <c r="OUK348" s="35"/>
      <c r="OUL348" s="35"/>
      <c r="OUM348" s="35"/>
      <c r="OUN348" s="35"/>
      <c r="OUO348" s="35"/>
      <c r="OUP348" s="35"/>
      <c r="OUQ348" s="35"/>
      <c r="OUR348" s="35"/>
      <c r="OUS348" s="35"/>
      <c r="OUT348" s="35"/>
      <c r="OUU348" s="35"/>
      <c r="OUV348" s="35"/>
      <c r="OUW348" s="35"/>
      <c r="OUX348" s="35"/>
      <c r="OUY348" s="35"/>
      <c r="OUZ348" s="35"/>
      <c r="OVA348" s="35"/>
      <c r="OVB348" s="35"/>
      <c r="OVC348" s="35"/>
      <c r="OVD348" s="35"/>
      <c r="OVE348" s="35"/>
      <c r="OVF348" s="35"/>
      <c r="OVG348" s="35"/>
      <c r="OVH348" s="35"/>
      <c r="OVI348" s="35"/>
      <c r="OVJ348" s="35"/>
      <c r="OVK348" s="35"/>
      <c r="OVL348" s="35"/>
      <c r="OVM348" s="35"/>
      <c r="OVN348" s="35"/>
      <c r="OVO348" s="35"/>
      <c r="OVP348" s="35"/>
      <c r="OVQ348" s="35"/>
      <c r="OVR348" s="35"/>
      <c r="OVS348" s="35"/>
      <c r="OVT348" s="35"/>
      <c r="OVU348" s="35"/>
      <c r="OVV348" s="35"/>
      <c r="OVW348" s="35"/>
      <c r="OVX348" s="35"/>
      <c r="OVY348" s="35"/>
      <c r="OVZ348" s="35"/>
      <c r="OWA348" s="35"/>
      <c r="OWB348" s="35"/>
      <c r="OWC348" s="35"/>
      <c r="OWD348" s="35"/>
      <c r="OWE348" s="35"/>
      <c r="OWF348" s="35"/>
      <c r="OWG348" s="35"/>
      <c r="OWH348" s="35"/>
      <c r="OWI348" s="35"/>
      <c r="OWJ348" s="35"/>
      <c r="OWK348" s="35"/>
      <c r="OWL348" s="35"/>
      <c r="OWM348" s="35"/>
      <c r="OWN348" s="35"/>
      <c r="OWO348" s="35"/>
      <c r="OWP348" s="35"/>
      <c r="OWQ348" s="35"/>
      <c r="OWR348" s="35"/>
      <c r="OWS348" s="35"/>
      <c r="OWT348" s="35"/>
      <c r="OWU348" s="35"/>
      <c r="OWV348" s="35"/>
      <c r="OWW348" s="35"/>
      <c r="OWX348" s="35"/>
      <c r="OWY348" s="35"/>
      <c r="OWZ348" s="35"/>
      <c r="OXA348" s="35"/>
      <c r="OXB348" s="35"/>
      <c r="OXC348" s="35"/>
      <c r="OXD348" s="35"/>
      <c r="OXE348" s="35"/>
      <c r="OXF348" s="35"/>
      <c r="OXG348" s="35"/>
      <c r="OXH348" s="35"/>
      <c r="OXI348" s="35"/>
      <c r="OXJ348" s="35"/>
      <c r="OXK348" s="35"/>
      <c r="OXL348" s="35"/>
      <c r="OXM348" s="35"/>
      <c r="OXN348" s="35"/>
      <c r="OXO348" s="35"/>
      <c r="OXP348" s="35"/>
      <c r="OXQ348" s="35"/>
      <c r="OXR348" s="35"/>
      <c r="OXS348" s="35"/>
      <c r="OXT348" s="35"/>
      <c r="OXU348" s="35"/>
      <c r="OXV348" s="35"/>
      <c r="OXW348" s="35"/>
      <c r="OXX348" s="35"/>
      <c r="OXY348" s="35"/>
      <c r="OXZ348" s="35"/>
      <c r="OYA348" s="35"/>
      <c r="OYB348" s="35"/>
      <c r="OYC348" s="35"/>
      <c r="OYD348" s="35"/>
      <c r="OYE348" s="35"/>
      <c r="OYF348" s="35"/>
      <c r="OYG348" s="35"/>
      <c r="OYH348" s="35"/>
      <c r="OYI348" s="35"/>
      <c r="OYJ348" s="35"/>
      <c r="OYK348" s="35"/>
      <c r="OYL348" s="35"/>
      <c r="OYM348" s="35"/>
      <c r="OYN348" s="35"/>
      <c r="OYO348" s="35"/>
      <c r="OYP348" s="35"/>
      <c r="OYQ348" s="35"/>
      <c r="OYR348" s="35"/>
      <c r="OYS348" s="35"/>
      <c r="OYT348" s="35"/>
      <c r="OYU348" s="35"/>
      <c r="OYV348" s="35"/>
      <c r="OYW348" s="35"/>
      <c r="OYX348" s="35"/>
      <c r="OYY348" s="35"/>
      <c r="OYZ348" s="35"/>
      <c r="OZA348" s="35"/>
      <c r="OZB348" s="35"/>
      <c r="OZC348" s="35"/>
      <c r="OZD348" s="35"/>
      <c r="OZE348" s="35"/>
      <c r="OZF348" s="35"/>
      <c r="OZG348" s="35"/>
      <c r="OZH348" s="35"/>
      <c r="OZI348" s="35"/>
      <c r="OZJ348" s="35"/>
      <c r="OZK348" s="35"/>
      <c r="OZL348" s="35"/>
      <c r="OZM348" s="35"/>
      <c r="OZN348" s="35"/>
      <c r="OZO348" s="35"/>
      <c r="OZP348" s="35"/>
      <c r="OZQ348" s="35"/>
      <c r="OZR348" s="35"/>
      <c r="OZS348" s="35"/>
      <c r="OZT348" s="35"/>
      <c r="OZU348" s="35"/>
      <c r="OZV348" s="35"/>
      <c r="OZW348" s="35"/>
      <c r="OZX348" s="35"/>
      <c r="OZY348" s="35"/>
      <c r="OZZ348" s="35"/>
      <c r="PAA348" s="35"/>
      <c r="PAB348" s="35"/>
      <c r="PAC348" s="35"/>
      <c r="PAD348" s="35"/>
      <c r="PAE348" s="35"/>
      <c r="PAF348" s="35"/>
      <c r="PAG348" s="35"/>
      <c r="PAH348" s="35"/>
      <c r="PAI348" s="35"/>
      <c r="PAJ348" s="35"/>
      <c r="PAK348" s="35"/>
      <c r="PAL348" s="35"/>
      <c r="PAM348" s="35"/>
      <c r="PAN348" s="35"/>
      <c r="PAO348" s="35"/>
      <c r="PAP348" s="35"/>
      <c r="PAQ348" s="35"/>
      <c r="PAR348" s="35"/>
      <c r="PAS348" s="35"/>
      <c r="PAT348" s="35"/>
      <c r="PAU348" s="35"/>
      <c r="PAV348" s="35"/>
      <c r="PAW348" s="35"/>
      <c r="PAX348" s="35"/>
      <c r="PAY348" s="35"/>
      <c r="PAZ348" s="35"/>
      <c r="PBA348" s="35"/>
      <c r="PBB348" s="35"/>
      <c r="PBC348" s="35"/>
      <c r="PBD348" s="35"/>
      <c r="PBE348" s="35"/>
      <c r="PBF348" s="35"/>
      <c r="PBG348" s="35"/>
      <c r="PBH348" s="35"/>
      <c r="PBI348" s="35"/>
      <c r="PBJ348" s="35"/>
      <c r="PBK348" s="35"/>
      <c r="PBL348" s="35"/>
      <c r="PBM348" s="35"/>
      <c r="PBN348" s="35"/>
      <c r="PBO348" s="35"/>
      <c r="PBP348" s="35"/>
      <c r="PBQ348" s="35"/>
      <c r="PBR348" s="35"/>
      <c r="PBS348" s="35"/>
      <c r="PBT348" s="35"/>
      <c r="PBU348" s="35"/>
      <c r="PBV348" s="35"/>
      <c r="PBW348" s="35"/>
      <c r="PBX348" s="35"/>
      <c r="PBY348" s="35"/>
      <c r="PBZ348" s="35"/>
      <c r="PCA348" s="35"/>
      <c r="PCB348" s="35"/>
      <c r="PCC348" s="35"/>
      <c r="PCD348" s="35"/>
      <c r="PCE348" s="35"/>
      <c r="PCF348" s="35"/>
      <c r="PCG348" s="35"/>
      <c r="PCH348" s="35"/>
      <c r="PCI348" s="35"/>
      <c r="PCJ348" s="35"/>
      <c r="PCK348" s="35"/>
      <c r="PCL348" s="35"/>
      <c r="PCM348" s="35"/>
      <c r="PCN348" s="35"/>
      <c r="PCO348" s="35"/>
      <c r="PCP348" s="35"/>
      <c r="PCQ348" s="35"/>
      <c r="PCR348" s="35"/>
      <c r="PCS348" s="35"/>
      <c r="PCT348" s="35"/>
      <c r="PCU348" s="35"/>
      <c r="PCV348" s="35"/>
      <c r="PCW348" s="35"/>
      <c r="PCX348" s="35"/>
      <c r="PCY348" s="35"/>
      <c r="PCZ348" s="35"/>
      <c r="PDA348" s="35"/>
      <c r="PDB348" s="35"/>
      <c r="PDC348" s="35"/>
      <c r="PDD348" s="35"/>
      <c r="PDE348" s="35"/>
      <c r="PDF348" s="35"/>
      <c r="PDG348" s="35"/>
      <c r="PDH348" s="35"/>
      <c r="PDI348" s="35"/>
      <c r="PDJ348" s="35"/>
      <c r="PDK348" s="35"/>
      <c r="PDL348" s="35"/>
      <c r="PDM348" s="35"/>
      <c r="PDN348" s="35"/>
      <c r="PDO348" s="35"/>
      <c r="PDP348" s="35"/>
      <c r="PDQ348" s="35"/>
      <c r="PDR348" s="35"/>
      <c r="PDS348" s="35"/>
      <c r="PDT348" s="35"/>
      <c r="PDU348" s="35"/>
      <c r="PDV348" s="35"/>
      <c r="PDW348" s="35"/>
      <c r="PDX348" s="35"/>
      <c r="PDY348" s="35"/>
      <c r="PDZ348" s="35"/>
      <c r="PEA348" s="35"/>
      <c r="PEB348" s="35"/>
      <c r="PEC348" s="35"/>
      <c r="PED348" s="35"/>
      <c r="PEE348" s="35"/>
      <c r="PEF348" s="35"/>
      <c r="PEG348" s="35"/>
      <c r="PEH348" s="35"/>
      <c r="PEI348" s="35"/>
      <c r="PEJ348" s="35"/>
      <c r="PEK348" s="35"/>
      <c r="PEL348" s="35"/>
      <c r="PEM348" s="35"/>
      <c r="PEN348" s="35"/>
      <c r="PEO348" s="35"/>
      <c r="PEP348" s="35"/>
      <c r="PEQ348" s="35"/>
      <c r="PER348" s="35"/>
      <c r="PES348" s="35"/>
      <c r="PET348" s="35"/>
      <c r="PEU348" s="35"/>
      <c r="PEV348" s="35"/>
      <c r="PEW348" s="35"/>
      <c r="PEX348" s="35"/>
      <c r="PEY348" s="35"/>
      <c r="PEZ348" s="35"/>
      <c r="PFA348" s="35"/>
      <c r="PFB348" s="35"/>
      <c r="PFC348" s="35"/>
      <c r="PFD348" s="35"/>
      <c r="PFE348" s="35"/>
      <c r="PFF348" s="35"/>
      <c r="PFG348" s="35"/>
      <c r="PFH348" s="35"/>
      <c r="PFI348" s="35"/>
      <c r="PFJ348" s="35"/>
      <c r="PFK348" s="35"/>
      <c r="PFL348" s="35"/>
      <c r="PFM348" s="35"/>
      <c r="PFN348" s="35"/>
      <c r="PFO348" s="35"/>
      <c r="PFP348" s="35"/>
      <c r="PFQ348" s="35"/>
      <c r="PFR348" s="35"/>
      <c r="PFS348" s="35"/>
      <c r="PFT348" s="35"/>
      <c r="PFU348" s="35"/>
      <c r="PFV348" s="35"/>
      <c r="PFW348" s="35"/>
      <c r="PFX348" s="35"/>
      <c r="PFY348" s="35"/>
      <c r="PFZ348" s="35"/>
      <c r="PGA348" s="35"/>
      <c r="PGB348" s="35"/>
      <c r="PGC348" s="35"/>
      <c r="PGD348" s="35"/>
      <c r="PGE348" s="35"/>
      <c r="PGF348" s="35"/>
      <c r="PGG348" s="35"/>
      <c r="PGH348" s="35"/>
      <c r="PGI348" s="35"/>
      <c r="PGJ348" s="35"/>
      <c r="PGK348" s="35"/>
      <c r="PGL348" s="35"/>
      <c r="PGM348" s="35"/>
      <c r="PGN348" s="35"/>
      <c r="PGO348" s="35"/>
      <c r="PGP348" s="35"/>
      <c r="PGQ348" s="35"/>
      <c r="PGR348" s="35"/>
      <c r="PGS348" s="35"/>
      <c r="PGT348" s="35"/>
      <c r="PGU348" s="35"/>
      <c r="PGV348" s="35"/>
      <c r="PGW348" s="35"/>
      <c r="PGX348" s="35"/>
      <c r="PGY348" s="35"/>
      <c r="PGZ348" s="35"/>
      <c r="PHA348" s="35"/>
      <c r="PHB348" s="35"/>
      <c r="PHC348" s="35"/>
      <c r="PHD348" s="35"/>
      <c r="PHE348" s="35"/>
      <c r="PHF348" s="35"/>
      <c r="PHG348" s="35"/>
      <c r="PHH348" s="35"/>
      <c r="PHI348" s="35"/>
      <c r="PHJ348" s="35"/>
      <c r="PHK348" s="35"/>
      <c r="PHL348" s="35"/>
      <c r="PHM348" s="35"/>
      <c r="PHN348" s="35"/>
      <c r="PHO348" s="35"/>
      <c r="PHP348" s="35"/>
      <c r="PHQ348" s="35"/>
      <c r="PHR348" s="35"/>
      <c r="PHS348" s="35"/>
      <c r="PHT348" s="35"/>
      <c r="PHU348" s="35"/>
      <c r="PHV348" s="35"/>
      <c r="PHW348" s="35"/>
      <c r="PHX348" s="35"/>
      <c r="PHY348" s="35"/>
      <c r="PHZ348" s="35"/>
      <c r="PIA348" s="35"/>
      <c r="PIB348" s="35"/>
      <c r="PIC348" s="35"/>
      <c r="PID348" s="35"/>
      <c r="PIE348" s="35"/>
      <c r="PIF348" s="35"/>
      <c r="PIG348" s="35"/>
      <c r="PIH348" s="35"/>
      <c r="PII348" s="35"/>
      <c r="PIJ348" s="35"/>
      <c r="PIK348" s="35"/>
      <c r="PIL348" s="35"/>
      <c r="PIM348" s="35"/>
      <c r="PIN348" s="35"/>
      <c r="PIO348" s="35"/>
      <c r="PIP348" s="35"/>
      <c r="PIQ348" s="35"/>
      <c r="PIR348" s="35"/>
      <c r="PIS348" s="35"/>
      <c r="PIT348" s="35"/>
      <c r="PIU348" s="35"/>
      <c r="PIV348" s="35"/>
      <c r="PIW348" s="35"/>
      <c r="PIX348" s="35"/>
      <c r="PIY348" s="35"/>
      <c r="PIZ348" s="35"/>
      <c r="PJA348" s="35"/>
      <c r="PJB348" s="35"/>
      <c r="PJC348" s="35"/>
      <c r="PJD348" s="35"/>
      <c r="PJE348" s="35"/>
      <c r="PJF348" s="35"/>
      <c r="PJG348" s="35"/>
      <c r="PJH348" s="35"/>
      <c r="PJI348" s="35"/>
      <c r="PJJ348" s="35"/>
      <c r="PJK348" s="35"/>
      <c r="PJL348" s="35"/>
      <c r="PJM348" s="35"/>
      <c r="PJN348" s="35"/>
      <c r="PJO348" s="35"/>
      <c r="PJP348" s="35"/>
      <c r="PJQ348" s="35"/>
      <c r="PJR348" s="35"/>
      <c r="PJS348" s="35"/>
      <c r="PJT348" s="35"/>
      <c r="PJU348" s="35"/>
      <c r="PJV348" s="35"/>
      <c r="PJW348" s="35"/>
      <c r="PJX348" s="35"/>
      <c r="PJY348" s="35"/>
      <c r="PJZ348" s="35"/>
      <c r="PKA348" s="35"/>
      <c r="PKB348" s="35"/>
      <c r="PKC348" s="35"/>
      <c r="PKD348" s="35"/>
      <c r="PKE348" s="35"/>
      <c r="PKF348" s="35"/>
      <c r="PKG348" s="35"/>
      <c r="PKH348" s="35"/>
      <c r="PKI348" s="35"/>
      <c r="PKJ348" s="35"/>
      <c r="PKK348" s="35"/>
      <c r="PKL348" s="35"/>
      <c r="PKM348" s="35"/>
      <c r="PKN348" s="35"/>
      <c r="PKO348" s="35"/>
      <c r="PKP348" s="35"/>
      <c r="PKQ348" s="35"/>
      <c r="PKR348" s="35"/>
      <c r="PKS348" s="35"/>
      <c r="PKT348" s="35"/>
      <c r="PKU348" s="35"/>
      <c r="PKV348" s="35"/>
      <c r="PKW348" s="35"/>
      <c r="PKX348" s="35"/>
      <c r="PKY348" s="35"/>
      <c r="PKZ348" s="35"/>
      <c r="PLA348" s="35"/>
      <c r="PLB348" s="35"/>
      <c r="PLC348" s="35"/>
      <c r="PLD348" s="35"/>
      <c r="PLE348" s="35"/>
      <c r="PLF348" s="35"/>
      <c r="PLG348" s="35"/>
      <c r="PLH348" s="35"/>
      <c r="PLI348" s="35"/>
      <c r="PLJ348" s="35"/>
      <c r="PLK348" s="35"/>
      <c r="PLL348" s="35"/>
      <c r="PLM348" s="35"/>
      <c r="PLN348" s="35"/>
      <c r="PLO348" s="35"/>
      <c r="PLP348" s="35"/>
      <c r="PLQ348" s="35"/>
      <c r="PLR348" s="35"/>
      <c r="PLS348" s="35"/>
      <c r="PLT348" s="35"/>
      <c r="PLU348" s="35"/>
      <c r="PLV348" s="35"/>
      <c r="PLW348" s="35"/>
      <c r="PLX348" s="35"/>
      <c r="PLY348" s="35"/>
      <c r="PLZ348" s="35"/>
      <c r="PMA348" s="35"/>
      <c r="PMB348" s="35"/>
      <c r="PMC348" s="35"/>
      <c r="PMD348" s="35"/>
      <c r="PME348" s="35"/>
      <c r="PMF348" s="35"/>
      <c r="PMG348" s="35"/>
      <c r="PMH348" s="35"/>
      <c r="PMI348" s="35"/>
      <c r="PMJ348" s="35"/>
      <c r="PMK348" s="35"/>
      <c r="PML348" s="35"/>
      <c r="PMM348" s="35"/>
      <c r="PMN348" s="35"/>
      <c r="PMO348" s="35"/>
      <c r="PMP348" s="35"/>
      <c r="PMQ348" s="35"/>
      <c r="PMR348" s="35"/>
      <c r="PMS348" s="35"/>
      <c r="PMT348" s="35"/>
      <c r="PMU348" s="35"/>
      <c r="PMV348" s="35"/>
      <c r="PMW348" s="35"/>
      <c r="PMX348" s="35"/>
      <c r="PMY348" s="35"/>
      <c r="PMZ348" s="35"/>
      <c r="PNA348" s="35"/>
      <c r="PNB348" s="35"/>
      <c r="PNC348" s="35"/>
      <c r="PND348" s="35"/>
      <c r="PNE348" s="35"/>
      <c r="PNF348" s="35"/>
      <c r="PNG348" s="35"/>
      <c r="PNH348" s="35"/>
      <c r="PNI348" s="35"/>
      <c r="PNJ348" s="35"/>
      <c r="PNK348" s="35"/>
      <c r="PNL348" s="35"/>
      <c r="PNM348" s="35"/>
      <c r="PNN348" s="35"/>
      <c r="PNO348" s="35"/>
      <c r="PNP348" s="35"/>
      <c r="PNQ348" s="35"/>
      <c r="PNR348" s="35"/>
      <c r="PNS348" s="35"/>
      <c r="PNT348" s="35"/>
      <c r="PNU348" s="35"/>
      <c r="PNV348" s="35"/>
      <c r="PNW348" s="35"/>
      <c r="PNX348" s="35"/>
      <c r="PNY348" s="35"/>
      <c r="PNZ348" s="35"/>
      <c r="POA348" s="35"/>
      <c r="POB348" s="35"/>
      <c r="POC348" s="35"/>
      <c r="POD348" s="35"/>
      <c r="POE348" s="35"/>
      <c r="POF348" s="35"/>
      <c r="POG348" s="35"/>
      <c r="POH348" s="35"/>
      <c r="POI348" s="35"/>
      <c r="POJ348" s="35"/>
      <c r="POK348" s="35"/>
      <c r="POL348" s="35"/>
      <c r="POM348" s="35"/>
      <c r="PON348" s="35"/>
      <c r="POO348" s="35"/>
      <c r="POP348" s="35"/>
      <c r="POQ348" s="35"/>
      <c r="POR348" s="35"/>
      <c r="POS348" s="35"/>
      <c r="POT348" s="35"/>
      <c r="POU348" s="35"/>
      <c r="POV348" s="35"/>
      <c r="POW348" s="35"/>
      <c r="POX348" s="35"/>
      <c r="POY348" s="35"/>
      <c r="POZ348" s="35"/>
      <c r="PPA348" s="35"/>
      <c r="PPB348" s="35"/>
      <c r="PPC348" s="35"/>
      <c r="PPD348" s="35"/>
      <c r="PPE348" s="35"/>
      <c r="PPF348" s="35"/>
      <c r="PPG348" s="35"/>
      <c r="PPH348" s="35"/>
      <c r="PPI348" s="35"/>
      <c r="PPJ348" s="35"/>
      <c r="PPK348" s="35"/>
      <c r="PPL348" s="35"/>
      <c r="PPM348" s="35"/>
      <c r="PPN348" s="35"/>
      <c r="PPO348" s="35"/>
      <c r="PPP348" s="35"/>
      <c r="PPQ348" s="35"/>
      <c r="PPR348" s="35"/>
      <c r="PPS348" s="35"/>
      <c r="PPT348" s="35"/>
      <c r="PPU348" s="35"/>
      <c r="PPV348" s="35"/>
      <c r="PPW348" s="35"/>
      <c r="PPX348" s="35"/>
      <c r="PPY348" s="35"/>
      <c r="PPZ348" s="35"/>
      <c r="PQA348" s="35"/>
      <c r="PQB348" s="35"/>
      <c r="PQC348" s="35"/>
      <c r="PQD348" s="35"/>
      <c r="PQE348" s="35"/>
      <c r="PQF348" s="35"/>
      <c r="PQG348" s="35"/>
      <c r="PQH348" s="35"/>
      <c r="PQI348" s="35"/>
      <c r="PQJ348" s="35"/>
      <c r="PQK348" s="35"/>
      <c r="PQL348" s="35"/>
      <c r="PQM348" s="35"/>
      <c r="PQN348" s="35"/>
      <c r="PQO348" s="35"/>
      <c r="PQP348" s="35"/>
      <c r="PQQ348" s="35"/>
      <c r="PQR348" s="35"/>
      <c r="PQS348" s="35"/>
      <c r="PQT348" s="35"/>
      <c r="PQU348" s="35"/>
      <c r="PQV348" s="35"/>
      <c r="PQW348" s="35"/>
      <c r="PQX348" s="35"/>
      <c r="PQY348" s="35"/>
      <c r="PQZ348" s="35"/>
      <c r="PRA348" s="35"/>
      <c r="PRB348" s="35"/>
      <c r="PRC348" s="35"/>
      <c r="PRD348" s="35"/>
      <c r="PRE348" s="35"/>
      <c r="PRF348" s="35"/>
      <c r="PRG348" s="35"/>
      <c r="PRH348" s="35"/>
      <c r="PRI348" s="35"/>
      <c r="PRJ348" s="35"/>
      <c r="PRK348" s="35"/>
      <c r="PRL348" s="35"/>
      <c r="PRM348" s="35"/>
      <c r="PRN348" s="35"/>
      <c r="PRO348" s="35"/>
      <c r="PRP348" s="35"/>
      <c r="PRQ348" s="35"/>
      <c r="PRR348" s="35"/>
      <c r="PRS348" s="35"/>
      <c r="PRT348" s="35"/>
      <c r="PRU348" s="35"/>
      <c r="PRV348" s="35"/>
      <c r="PRW348" s="35"/>
      <c r="PRX348" s="35"/>
      <c r="PRY348" s="35"/>
      <c r="PRZ348" s="35"/>
      <c r="PSA348" s="35"/>
      <c r="PSB348" s="35"/>
      <c r="PSC348" s="35"/>
      <c r="PSD348" s="35"/>
      <c r="PSE348" s="35"/>
      <c r="PSF348" s="35"/>
      <c r="PSG348" s="35"/>
      <c r="PSH348" s="35"/>
      <c r="PSI348" s="35"/>
      <c r="PSJ348" s="35"/>
      <c r="PSK348" s="35"/>
      <c r="PSL348" s="35"/>
      <c r="PSM348" s="35"/>
      <c r="PSN348" s="35"/>
      <c r="PSO348" s="35"/>
      <c r="PSP348" s="35"/>
      <c r="PSQ348" s="35"/>
      <c r="PSR348" s="35"/>
      <c r="PSS348" s="35"/>
      <c r="PST348" s="35"/>
      <c r="PSU348" s="35"/>
      <c r="PSV348" s="35"/>
      <c r="PSW348" s="35"/>
      <c r="PSX348" s="35"/>
      <c r="PSY348" s="35"/>
      <c r="PSZ348" s="35"/>
      <c r="PTA348" s="35"/>
      <c r="PTB348" s="35"/>
      <c r="PTC348" s="35"/>
      <c r="PTD348" s="35"/>
      <c r="PTE348" s="35"/>
      <c r="PTF348" s="35"/>
      <c r="PTG348" s="35"/>
      <c r="PTH348" s="35"/>
      <c r="PTI348" s="35"/>
      <c r="PTJ348" s="35"/>
      <c r="PTK348" s="35"/>
      <c r="PTL348" s="35"/>
      <c r="PTM348" s="35"/>
      <c r="PTN348" s="35"/>
      <c r="PTO348" s="35"/>
      <c r="PTP348" s="35"/>
      <c r="PTQ348" s="35"/>
      <c r="PTR348" s="35"/>
      <c r="PTS348" s="35"/>
      <c r="PTT348" s="35"/>
      <c r="PTU348" s="35"/>
      <c r="PTV348" s="35"/>
      <c r="PTW348" s="35"/>
      <c r="PTX348" s="35"/>
      <c r="PTY348" s="35"/>
      <c r="PTZ348" s="35"/>
      <c r="PUA348" s="35"/>
      <c r="PUB348" s="35"/>
      <c r="PUC348" s="35"/>
      <c r="PUD348" s="35"/>
      <c r="PUE348" s="35"/>
      <c r="PUF348" s="35"/>
      <c r="PUG348" s="35"/>
      <c r="PUH348" s="35"/>
      <c r="PUI348" s="35"/>
      <c r="PUJ348" s="35"/>
      <c r="PUK348" s="35"/>
      <c r="PUL348" s="35"/>
      <c r="PUM348" s="35"/>
      <c r="PUN348" s="35"/>
      <c r="PUO348" s="35"/>
      <c r="PUP348" s="35"/>
      <c r="PUQ348" s="35"/>
      <c r="PUR348" s="35"/>
      <c r="PUS348" s="35"/>
      <c r="PUT348" s="35"/>
      <c r="PUU348" s="35"/>
      <c r="PUV348" s="35"/>
      <c r="PUW348" s="35"/>
      <c r="PUX348" s="35"/>
      <c r="PUY348" s="35"/>
      <c r="PUZ348" s="35"/>
      <c r="PVA348" s="35"/>
      <c r="PVB348" s="35"/>
      <c r="PVC348" s="35"/>
      <c r="PVD348" s="35"/>
      <c r="PVE348" s="35"/>
      <c r="PVF348" s="35"/>
      <c r="PVG348" s="35"/>
      <c r="PVH348" s="35"/>
      <c r="PVI348" s="35"/>
      <c r="PVJ348" s="35"/>
      <c r="PVK348" s="35"/>
      <c r="PVL348" s="35"/>
      <c r="PVM348" s="35"/>
      <c r="PVN348" s="35"/>
      <c r="PVO348" s="35"/>
      <c r="PVP348" s="35"/>
      <c r="PVQ348" s="35"/>
      <c r="PVR348" s="35"/>
      <c r="PVS348" s="35"/>
      <c r="PVT348" s="35"/>
      <c r="PVU348" s="35"/>
      <c r="PVV348" s="35"/>
      <c r="PVW348" s="35"/>
      <c r="PVX348" s="35"/>
      <c r="PVY348" s="35"/>
      <c r="PVZ348" s="35"/>
      <c r="PWA348" s="35"/>
      <c r="PWB348" s="35"/>
      <c r="PWC348" s="35"/>
      <c r="PWD348" s="35"/>
      <c r="PWE348" s="35"/>
      <c r="PWF348" s="35"/>
      <c r="PWG348" s="35"/>
      <c r="PWH348" s="35"/>
      <c r="PWI348" s="35"/>
      <c r="PWJ348" s="35"/>
      <c r="PWK348" s="35"/>
      <c r="PWL348" s="35"/>
      <c r="PWM348" s="35"/>
      <c r="PWN348" s="35"/>
      <c r="PWO348" s="35"/>
      <c r="PWP348" s="35"/>
      <c r="PWQ348" s="35"/>
      <c r="PWR348" s="35"/>
      <c r="PWS348" s="35"/>
      <c r="PWT348" s="35"/>
      <c r="PWU348" s="35"/>
      <c r="PWV348" s="35"/>
      <c r="PWW348" s="35"/>
      <c r="PWX348" s="35"/>
      <c r="PWY348" s="35"/>
      <c r="PWZ348" s="35"/>
      <c r="PXA348" s="35"/>
      <c r="PXB348" s="35"/>
      <c r="PXC348" s="35"/>
      <c r="PXD348" s="35"/>
      <c r="PXE348" s="35"/>
      <c r="PXF348" s="35"/>
      <c r="PXG348" s="35"/>
      <c r="PXH348" s="35"/>
      <c r="PXI348" s="35"/>
      <c r="PXJ348" s="35"/>
      <c r="PXK348" s="35"/>
      <c r="PXL348" s="35"/>
      <c r="PXM348" s="35"/>
      <c r="PXN348" s="35"/>
      <c r="PXO348" s="35"/>
      <c r="PXP348" s="35"/>
      <c r="PXQ348" s="35"/>
      <c r="PXR348" s="35"/>
      <c r="PXS348" s="35"/>
      <c r="PXT348" s="35"/>
      <c r="PXU348" s="35"/>
      <c r="PXV348" s="35"/>
      <c r="PXW348" s="35"/>
      <c r="PXX348" s="35"/>
      <c r="PXY348" s="35"/>
      <c r="PXZ348" s="35"/>
      <c r="PYA348" s="35"/>
      <c r="PYB348" s="35"/>
      <c r="PYC348" s="35"/>
      <c r="PYD348" s="35"/>
      <c r="PYE348" s="35"/>
      <c r="PYF348" s="35"/>
      <c r="PYG348" s="35"/>
      <c r="PYH348" s="35"/>
      <c r="PYI348" s="35"/>
      <c r="PYJ348" s="35"/>
      <c r="PYK348" s="35"/>
      <c r="PYL348" s="35"/>
      <c r="PYM348" s="35"/>
      <c r="PYN348" s="35"/>
      <c r="PYO348" s="35"/>
      <c r="PYP348" s="35"/>
      <c r="PYQ348" s="35"/>
      <c r="PYR348" s="35"/>
      <c r="PYS348" s="35"/>
      <c r="PYT348" s="35"/>
      <c r="PYU348" s="35"/>
      <c r="PYV348" s="35"/>
      <c r="PYW348" s="35"/>
      <c r="PYX348" s="35"/>
      <c r="PYY348" s="35"/>
      <c r="PYZ348" s="35"/>
      <c r="PZA348" s="35"/>
      <c r="PZB348" s="35"/>
      <c r="PZC348" s="35"/>
      <c r="PZD348" s="35"/>
      <c r="PZE348" s="35"/>
      <c r="PZF348" s="35"/>
      <c r="PZG348" s="35"/>
      <c r="PZH348" s="35"/>
      <c r="PZI348" s="35"/>
      <c r="PZJ348" s="35"/>
      <c r="PZK348" s="35"/>
      <c r="PZL348" s="35"/>
      <c r="PZM348" s="35"/>
      <c r="PZN348" s="35"/>
      <c r="PZO348" s="35"/>
      <c r="PZP348" s="35"/>
      <c r="PZQ348" s="35"/>
      <c r="PZR348" s="35"/>
      <c r="PZS348" s="35"/>
      <c r="PZT348" s="35"/>
      <c r="PZU348" s="35"/>
      <c r="PZV348" s="35"/>
      <c r="PZW348" s="35"/>
      <c r="PZX348" s="35"/>
      <c r="PZY348" s="35"/>
      <c r="PZZ348" s="35"/>
      <c r="QAA348" s="35"/>
      <c r="QAB348" s="35"/>
      <c r="QAC348" s="35"/>
      <c r="QAD348" s="35"/>
      <c r="QAE348" s="35"/>
      <c r="QAF348" s="35"/>
      <c r="QAG348" s="35"/>
      <c r="QAH348" s="35"/>
      <c r="QAI348" s="35"/>
      <c r="QAJ348" s="35"/>
      <c r="QAK348" s="35"/>
      <c r="QAL348" s="35"/>
      <c r="QAM348" s="35"/>
      <c r="QAN348" s="35"/>
      <c r="QAO348" s="35"/>
      <c r="QAP348" s="35"/>
      <c r="QAQ348" s="35"/>
      <c r="QAR348" s="35"/>
      <c r="QAS348" s="35"/>
      <c r="QAT348" s="35"/>
      <c r="QAU348" s="35"/>
      <c r="QAV348" s="35"/>
      <c r="QAW348" s="35"/>
      <c r="QAX348" s="35"/>
      <c r="QAY348" s="35"/>
      <c r="QAZ348" s="35"/>
      <c r="QBA348" s="35"/>
      <c r="QBB348" s="35"/>
      <c r="QBC348" s="35"/>
      <c r="QBD348" s="35"/>
      <c r="QBE348" s="35"/>
      <c r="QBF348" s="35"/>
      <c r="QBG348" s="35"/>
      <c r="QBH348" s="35"/>
      <c r="QBI348" s="35"/>
      <c r="QBJ348" s="35"/>
      <c r="QBK348" s="35"/>
      <c r="QBL348" s="35"/>
      <c r="QBM348" s="35"/>
      <c r="QBN348" s="35"/>
      <c r="QBO348" s="35"/>
      <c r="QBP348" s="35"/>
      <c r="QBQ348" s="35"/>
      <c r="QBR348" s="35"/>
      <c r="QBS348" s="35"/>
      <c r="QBT348" s="35"/>
      <c r="QBU348" s="35"/>
      <c r="QBV348" s="35"/>
      <c r="QBW348" s="35"/>
      <c r="QBX348" s="35"/>
      <c r="QBY348" s="35"/>
      <c r="QBZ348" s="35"/>
      <c r="QCA348" s="35"/>
      <c r="QCB348" s="35"/>
      <c r="QCC348" s="35"/>
      <c r="QCD348" s="35"/>
      <c r="QCE348" s="35"/>
      <c r="QCF348" s="35"/>
      <c r="QCG348" s="35"/>
      <c r="QCH348" s="35"/>
      <c r="QCI348" s="35"/>
      <c r="QCJ348" s="35"/>
      <c r="QCK348" s="35"/>
      <c r="QCL348" s="35"/>
      <c r="QCM348" s="35"/>
      <c r="QCN348" s="35"/>
      <c r="QCO348" s="35"/>
      <c r="QCP348" s="35"/>
      <c r="QCQ348" s="35"/>
      <c r="QCR348" s="35"/>
      <c r="QCS348" s="35"/>
      <c r="QCT348" s="35"/>
      <c r="QCU348" s="35"/>
      <c r="QCV348" s="35"/>
      <c r="QCW348" s="35"/>
      <c r="QCX348" s="35"/>
      <c r="QCY348" s="35"/>
      <c r="QCZ348" s="35"/>
      <c r="QDA348" s="35"/>
      <c r="QDB348" s="35"/>
      <c r="QDC348" s="35"/>
      <c r="QDD348" s="35"/>
      <c r="QDE348" s="35"/>
      <c r="QDF348" s="35"/>
      <c r="QDG348" s="35"/>
      <c r="QDH348" s="35"/>
      <c r="QDI348" s="35"/>
      <c r="QDJ348" s="35"/>
      <c r="QDK348" s="35"/>
      <c r="QDL348" s="35"/>
      <c r="QDM348" s="35"/>
      <c r="QDN348" s="35"/>
      <c r="QDO348" s="35"/>
      <c r="QDP348" s="35"/>
      <c r="QDQ348" s="35"/>
      <c r="QDR348" s="35"/>
      <c r="QDS348" s="35"/>
      <c r="QDT348" s="35"/>
      <c r="QDU348" s="35"/>
      <c r="QDV348" s="35"/>
      <c r="QDW348" s="35"/>
      <c r="QDX348" s="35"/>
      <c r="QDY348" s="35"/>
      <c r="QDZ348" s="35"/>
      <c r="QEA348" s="35"/>
      <c r="QEB348" s="35"/>
      <c r="QEC348" s="35"/>
      <c r="QED348" s="35"/>
      <c r="QEE348" s="35"/>
      <c r="QEF348" s="35"/>
      <c r="QEG348" s="35"/>
      <c r="QEH348" s="35"/>
      <c r="QEI348" s="35"/>
      <c r="QEJ348" s="35"/>
      <c r="QEK348" s="35"/>
      <c r="QEL348" s="35"/>
      <c r="QEM348" s="35"/>
      <c r="QEN348" s="35"/>
      <c r="QEO348" s="35"/>
      <c r="QEP348" s="35"/>
      <c r="QEQ348" s="35"/>
      <c r="QER348" s="35"/>
      <c r="QES348" s="35"/>
      <c r="QET348" s="35"/>
      <c r="QEU348" s="35"/>
      <c r="QEV348" s="35"/>
      <c r="QEW348" s="35"/>
      <c r="QEX348" s="35"/>
      <c r="QEY348" s="35"/>
      <c r="QEZ348" s="35"/>
      <c r="QFA348" s="35"/>
      <c r="QFB348" s="35"/>
      <c r="QFC348" s="35"/>
      <c r="QFD348" s="35"/>
      <c r="QFE348" s="35"/>
      <c r="QFF348" s="35"/>
      <c r="QFG348" s="35"/>
      <c r="QFH348" s="35"/>
      <c r="QFI348" s="35"/>
      <c r="QFJ348" s="35"/>
      <c r="QFK348" s="35"/>
      <c r="QFL348" s="35"/>
      <c r="QFM348" s="35"/>
      <c r="QFN348" s="35"/>
      <c r="QFO348" s="35"/>
      <c r="QFP348" s="35"/>
      <c r="QFQ348" s="35"/>
      <c r="QFR348" s="35"/>
      <c r="QFS348" s="35"/>
      <c r="QFT348" s="35"/>
      <c r="QFU348" s="35"/>
      <c r="QFV348" s="35"/>
      <c r="QFW348" s="35"/>
      <c r="QFX348" s="35"/>
      <c r="QFY348" s="35"/>
      <c r="QFZ348" s="35"/>
      <c r="QGA348" s="35"/>
      <c r="QGB348" s="35"/>
      <c r="QGC348" s="35"/>
      <c r="QGD348" s="35"/>
      <c r="QGE348" s="35"/>
      <c r="QGF348" s="35"/>
      <c r="QGG348" s="35"/>
      <c r="QGH348" s="35"/>
      <c r="QGI348" s="35"/>
      <c r="QGJ348" s="35"/>
      <c r="QGK348" s="35"/>
      <c r="QGL348" s="35"/>
      <c r="QGM348" s="35"/>
      <c r="QGN348" s="35"/>
      <c r="QGO348" s="35"/>
      <c r="QGP348" s="35"/>
      <c r="QGQ348" s="35"/>
      <c r="QGR348" s="35"/>
      <c r="QGS348" s="35"/>
      <c r="QGT348" s="35"/>
      <c r="QGU348" s="35"/>
      <c r="QGV348" s="35"/>
      <c r="QGW348" s="35"/>
      <c r="QGX348" s="35"/>
      <c r="QGY348" s="35"/>
      <c r="QGZ348" s="35"/>
      <c r="QHA348" s="35"/>
      <c r="QHB348" s="35"/>
      <c r="QHC348" s="35"/>
      <c r="QHD348" s="35"/>
      <c r="QHE348" s="35"/>
      <c r="QHF348" s="35"/>
      <c r="QHG348" s="35"/>
      <c r="QHH348" s="35"/>
      <c r="QHI348" s="35"/>
      <c r="QHJ348" s="35"/>
      <c r="QHK348" s="35"/>
      <c r="QHL348" s="35"/>
      <c r="QHM348" s="35"/>
      <c r="QHN348" s="35"/>
      <c r="QHO348" s="35"/>
      <c r="QHP348" s="35"/>
      <c r="QHQ348" s="35"/>
      <c r="QHR348" s="35"/>
      <c r="QHS348" s="35"/>
      <c r="QHT348" s="35"/>
      <c r="QHU348" s="35"/>
      <c r="QHV348" s="35"/>
      <c r="QHW348" s="35"/>
      <c r="QHX348" s="35"/>
      <c r="QHY348" s="35"/>
      <c r="QHZ348" s="35"/>
      <c r="QIA348" s="35"/>
      <c r="QIB348" s="35"/>
      <c r="QIC348" s="35"/>
      <c r="QID348" s="35"/>
      <c r="QIE348" s="35"/>
      <c r="QIF348" s="35"/>
      <c r="QIG348" s="35"/>
      <c r="QIH348" s="35"/>
      <c r="QII348" s="35"/>
      <c r="QIJ348" s="35"/>
      <c r="QIK348" s="35"/>
      <c r="QIL348" s="35"/>
      <c r="QIM348" s="35"/>
      <c r="QIN348" s="35"/>
      <c r="QIO348" s="35"/>
      <c r="QIP348" s="35"/>
      <c r="QIQ348" s="35"/>
      <c r="QIR348" s="35"/>
      <c r="QIS348" s="35"/>
      <c r="QIT348" s="35"/>
      <c r="QIU348" s="35"/>
      <c r="QIV348" s="35"/>
      <c r="QIW348" s="35"/>
      <c r="QIX348" s="35"/>
      <c r="QIY348" s="35"/>
      <c r="QIZ348" s="35"/>
      <c r="QJA348" s="35"/>
      <c r="QJB348" s="35"/>
      <c r="QJC348" s="35"/>
      <c r="QJD348" s="35"/>
      <c r="QJE348" s="35"/>
      <c r="QJF348" s="35"/>
      <c r="QJG348" s="35"/>
      <c r="QJH348" s="35"/>
      <c r="QJI348" s="35"/>
      <c r="QJJ348" s="35"/>
      <c r="QJK348" s="35"/>
      <c r="QJL348" s="35"/>
      <c r="QJM348" s="35"/>
      <c r="QJN348" s="35"/>
      <c r="QJO348" s="35"/>
      <c r="QJP348" s="35"/>
      <c r="QJQ348" s="35"/>
      <c r="QJR348" s="35"/>
      <c r="QJS348" s="35"/>
      <c r="QJT348" s="35"/>
      <c r="QJU348" s="35"/>
      <c r="QJV348" s="35"/>
      <c r="QJW348" s="35"/>
      <c r="QJX348" s="35"/>
      <c r="QJY348" s="35"/>
      <c r="QJZ348" s="35"/>
      <c r="QKA348" s="35"/>
      <c r="QKB348" s="35"/>
      <c r="QKC348" s="35"/>
      <c r="QKD348" s="35"/>
      <c r="QKE348" s="35"/>
      <c r="QKF348" s="35"/>
      <c r="QKG348" s="35"/>
      <c r="QKH348" s="35"/>
      <c r="QKI348" s="35"/>
      <c r="QKJ348" s="35"/>
      <c r="QKK348" s="35"/>
      <c r="QKL348" s="35"/>
      <c r="QKM348" s="35"/>
      <c r="QKN348" s="35"/>
      <c r="QKO348" s="35"/>
      <c r="QKP348" s="35"/>
      <c r="QKQ348" s="35"/>
      <c r="QKR348" s="35"/>
      <c r="QKS348" s="35"/>
      <c r="QKT348" s="35"/>
      <c r="QKU348" s="35"/>
      <c r="QKV348" s="35"/>
      <c r="QKW348" s="35"/>
      <c r="QKX348" s="35"/>
      <c r="QKY348" s="35"/>
      <c r="QKZ348" s="35"/>
      <c r="QLA348" s="35"/>
      <c r="QLB348" s="35"/>
      <c r="QLC348" s="35"/>
      <c r="QLD348" s="35"/>
      <c r="QLE348" s="35"/>
      <c r="QLF348" s="35"/>
      <c r="QLG348" s="35"/>
      <c r="QLH348" s="35"/>
      <c r="QLI348" s="35"/>
      <c r="QLJ348" s="35"/>
      <c r="QLK348" s="35"/>
      <c r="QLL348" s="35"/>
      <c r="QLM348" s="35"/>
      <c r="QLN348" s="35"/>
      <c r="QLO348" s="35"/>
      <c r="QLP348" s="35"/>
      <c r="QLQ348" s="35"/>
      <c r="QLR348" s="35"/>
      <c r="QLS348" s="35"/>
      <c r="QLT348" s="35"/>
      <c r="QLU348" s="35"/>
      <c r="QLV348" s="35"/>
      <c r="QLW348" s="35"/>
      <c r="QLX348" s="35"/>
      <c r="QLY348" s="35"/>
      <c r="QLZ348" s="35"/>
      <c r="QMA348" s="35"/>
      <c r="QMB348" s="35"/>
      <c r="QMC348" s="35"/>
      <c r="QMD348" s="35"/>
      <c r="QME348" s="35"/>
      <c r="QMF348" s="35"/>
      <c r="QMG348" s="35"/>
      <c r="QMH348" s="35"/>
      <c r="QMI348" s="35"/>
      <c r="QMJ348" s="35"/>
      <c r="QMK348" s="35"/>
      <c r="QML348" s="35"/>
      <c r="QMM348" s="35"/>
      <c r="QMN348" s="35"/>
      <c r="QMO348" s="35"/>
      <c r="QMP348" s="35"/>
      <c r="QMQ348" s="35"/>
      <c r="QMR348" s="35"/>
      <c r="QMS348" s="35"/>
      <c r="QMT348" s="35"/>
      <c r="QMU348" s="35"/>
      <c r="QMV348" s="35"/>
      <c r="QMW348" s="35"/>
      <c r="QMX348" s="35"/>
      <c r="QMY348" s="35"/>
      <c r="QMZ348" s="35"/>
      <c r="QNA348" s="35"/>
      <c r="QNB348" s="35"/>
      <c r="QNC348" s="35"/>
      <c r="QND348" s="35"/>
      <c r="QNE348" s="35"/>
      <c r="QNF348" s="35"/>
      <c r="QNG348" s="35"/>
      <c r="QNH348" s="35"/>
      <c r="QNI348" s="35"/>
      <c r="QNJ348" s="35"/>
      <c r="QNK348" s="35"/>
      <c r="QNL348" s="35"/>
      <c r="QNM348" s="35"/>
      <c r="QNN348" s="35"/>
      <c r="QNO348" s="35"/>
      <c r="QNP348" s="35"/>
      <c r="QNQ348" s="35"/>
      <c r="QNR348" s="35"/>
      <c r="QNS348" s="35"/>
      <c r="QNT348" s="35"/>
      <c r="QNU348" s="35"/>
      <c r="QNV348" s="35"/>
      <c r="QNW348" s="35"/>
      <c r="QNX348" s="35"/>
      <c r="QNY348" s="35"/>
      <c r="QNZ348" s="35"/>
      <c r="QOA348" s="35"/>
      <c r="QOB348" s="35"/>
      <c r="QOC348" s="35"/>
      <c r="QOD348" s="35"/>
      <c r="QOE348" s="35"/>
      <c r="QOF348" s="35"/>
      <c r="QOG348" s="35"/>
      <c r="QOH348" s="35"/>
      <c r="QOI348" s="35"/>
      <c r="QOJ348" s="35"/>
      <c r="QOK348" s="35"/>
      <c r="QOL348" s="35"/>
      <c r="QOM348" s="35"/>
      <c r="QON348" s="35"/>
      <c r="QOO348" s="35"/>
      <c r="QOP348" s="35"/>
      <c r="QOQ348" s="35"/>
      <c r="QOR348" s="35"/>
      <c r="QOS348" s="35"/>
      <c r="QOT348" s="35"/>
      <c r="QOU348" s="35"/>
      <c r="QOV348" s="35"/>
      <c r="QOW348" s="35"/>
      <c r="QOX348" s="35"/>
      <c r="QOY348" s="35"/>
      <c r="QOZ348" s="35"/>
      <c r="QPA348" s="35"/>
      <c r="QPB348" s="35"/>
      <c r="QPC348" s="35"/>
      <c r="QPD348" s="35"/>
      <c r="QPE348" s="35"/>
      <c r="QPF348" s="35"/>
      <c r="QPG348" s="35"/>
      <c r="QPH348" s="35"/>
      <c r="QPI348" s="35"/>
      <c r="QPJ348" s="35"/>
      <c r="QPK348" s="35"/>
      <c r="QPL348" s="35"/>
      <c r="QPM348" s="35"/>
      <c r="QPN348" s="35"/>
      <c r="QPO348" s="35"/>
      <c r="QPP348" s="35"/>
      <c r="QPQ348" s="35"/>
      <c r="QPR348" s="35"/>
      <c r="QPS348" s="35"/>
      <c r="QPT348" s="35"/>
      <c r="QPU348" s="35"/>
      <c r="QPV348" s="35"/>
      <c r="QPW348" s="35"/>
      <c r="QPX348" s="35"/>
      <c r="QPY348" s="35"/>
      <c r="QPZ348" s="35"/>
      <c r="QQA348" s="35"/>
      <c r="QQB348" s="35"/>
      <c r="QQC348" s="35"/>
      <c r="QQD348" s="35"/>
      <c r="QQE348" s="35"/>
      <c r="QQF348" s="35"/>
      <c r="QQG348" s="35"/>
      <c r="QQH348" s="35"/>
      <c r="QQI348" s="35"/>
      <c r="QQJ348" s="35"/>
      <c r="QQK348" s="35"/>
      <c r="QQL348" s="35"/>
      <c r="QQM348" s="35"/>
      <c r="QQN348" s="35"/>
      <c r="QQO348" s="35"/>
      <c r="QQP348" s="35"/>
      <c r="QQQ348" s="35"/>
      <c r="QQR348" s="35"/>
      <c r="QQS348" s="35"/>
      <c r="QQT348" s="35"/>
      <c r="QQU348" s="35"/>
      <c r="QQV348" s="35"/>
      <c r="QQW348" s="35"/>
      <c r="QQX348" s="35"/>
      <c r="QQY348" s="35"/>
      <c r="QQZ348" s="35"/>
      <c r="QRA348" s="35"/>
      <c r="QRB348" s="35"/>
      <c r="QRC348" s="35"/>
      <c r="QRD348" s="35"/>
      <c r="QRE348" s="35"/>
      <c r="QRF348" s="35"/>
      <c r="QRG348" s="35"/>
      <c r="QRH348" s="35"/>
      <c r="QRI348" s="35"/>
      <c r="QRJ348" s="35"/>
      <c r="QRK348" s="35"/>
      <c r="QRL348" s="35"/>
      <c r="QRM348" s="35"/>
      <c r="QRN348" s="35"/>
      <c r="QRO348" s="35"/>
      <c r="QRP348" s="35"/>
      <c r="QRQ348" s="35"/>
      <c r="QRR348" s="35"/>
      <c r="QRS348" s="35"/>
      <c r="QRT348" s="35"/>
      <c r="QRU348" s="35"/>
      <c r="QRV348" s="35"/>
      <c r="QRW348" s="35"/>
      <c r="QRX348" s="35"/>
      <c r="QRY348" s="35"/>
      <c r="QRZ348" s="35"/>
      <c r="QSA348" s="35"/>
      <c r="QSB348" s="35"/>
      <c r="QSC348" s="35"/>
      <c r="QSD348" s="35"/>
      <c r="QSE348" s="35"/>
      <c r="QSF348" s="35"/>
      <c r="QSG348" s="35"/>
      <c r="QSH348" s="35"/>
      <c r="QSI348" s="35"/>
      <c r="QSJ348" s="35"/>
      <c r="QSK348" s="35"/>
      <c r="QSL348" s="35"/>
      <c r="QSM348" s="35"/>
      <c r="QSN348" s="35"/>
      <c r="QSO348" s="35"/>
      <c r="QSP348" s="35"/>
      <c r="QSQ348" s="35"/>
      <c r="QSR348" s="35"/>
      <c r="QSS348" s="35"/>
      <c r="QST348" s="35"/>
      <c r="QSU348" s="35"/>
      <c r="QSV348" s="35"/>
      <c r="QSW348" s="35"/>
      <c r="QSX348" s="35"/>
      <c r="QSY348" s="35"/>
      <c r="QSZ348" s="35"/>
      <c r="QTA348" s="35"/>
      <c r="QTB348" s="35"/>
      <c r="QTC348" s="35"/>
      <c r="QTD348" s="35"/>
      <c r="QTE348" s="35"/>
      <c r="QTF348" s="35"/>
      <c r="QTG348" s="35"/>
      <c r="QTH348" s="35"/>
      <c r="QTI348" s="35"/>
      <c r="QTJ348" s="35"/>
      <c r="QTK348" s="35"/>
      <c r="QTL348" s="35"/>
      <c r="QTM348" s="35"/>
      <c r="QTN348" s="35"/>
      <c r="QTO348" s="35"/>
      <c r="QTP348" s="35"/>
      <c r="QTQ348" s="35"/>
      <c r="QTR348" s="35"/>
      <c r="QTS348" s="35"/>
      <c r="QTT348" s="35"/>
      <c r="QTU348" s="35"/>
      <c r="QTV348" s="35"/>
      <c r="QTW348" s="35"/>
      <c r="QTX348" s="35"/>
      <c r="QTY348" s="35"/>
      <c r="QTZ348" s="35"/>
      <c r="QUA348" s="35"/>
      <c r="QUB348" s="35"/>
      <c r="QUC348" s="35"/>
      <c r="QUD348" s="35"/>
      <c r="QUE348" s="35"/>
      <c r="QUF348" s="35"/>
      <c r="QUG348" s="35"/>
      <c r="QUH348" s="35"/>
      <c r="QUI348" s="35"/>
      <c r="QUJ348" s="35"/>
      <c r="QUK348" s="35"/>
      <c r="QUL348" s="35"/>
      <c r="QUM348" s="35"/>
      <c r="QUN348" s="35"/>
      <c r="QUO348" s="35"/>
      <c r="QUP348" s="35"/>
      <c r="QUQ348" s="35"/>
      <c r="QUR348" s="35"/>
      <c r="QUS348" s="35"/>
      <c r="QUT348" s="35"/>
      <c r="QUU348" s="35"/>
      <c r="QUV348" s="35"/>
      <c r="QUW348" s="35"/>
      <c r="QUX348" s="35"/>
      <c r="QUY348" s="35"/>
      <c r="QUZ348" s="35"/>
      <c r="QVA348" s="35"/>
      <c r="QVB348" s="35"/>
      <c r="QVC348" s="35"/>
      <c r="QVD348" s="35"/>
      <c r="QVE348" s="35"/>
      <c r="QVF348" s="35"/>
      <c r="QVG348" s="35"/>
      <c r="QVH348" s="35"/>
      <c r="QVI348" s="35"/>
      <c r="QVJ348" s="35"/>
      <c r="QVK348" s="35"/>
      <c r="QVL348" s="35"/>
      <c r="QVM348" s="35"/>
      <c r="QVN348" s="35"/>
      <c r="QVO348" s="35"/>
      <c r="QVP348" s="35"/>
      <c r="QVQ348" s="35"/>
      <c r="QVR348" s="35"/>
      <c r="QVS348" s="35"/>
      <c r="QVT348" s="35"/>
      <c r="QVU348" s="35"/>
      <c r="QVV348" s="35"/>
      <c r="QVW348" s="35"/>
      <c r="QVX348" s="35"/>
      <c r="QVY348" s="35"/>
      <c r="QVZ348" s="35"/>
      <c r="QWA348" s="35"/>
      <c r="QWB348" s="35"/>
      <c r="QWC348" s="35"/>
      <c r="QWD348" s="35"/>
      <c r="QWE348" s="35"/>
      <c r="QWF348" s="35"/>
      <c r="QWG348" s="35"/>
      <c r="QWH348" s="35"/>
      <c r="QWI348" s="35"/>
      <c r="QWJ348" s="35"/>
      <c r="QWK348" s="35"/>
      <c r="QWL348" s="35"/>
      <c r="QWM348" s="35"/>
      <c r="QWN348" s="35"/>
      <c r="QWO348" s="35"/>
      <c r="QWP348" s="35"/>
      <c r="QWQ348" s="35"/>
      <c r="QWR348" s="35"/>
      <c r="QWS348" s="35"/>
      <c r="QWT348" s="35"/>
      <c r="QWU348" s="35"/>
      <c r="QWV348" s="35"/>
      <c r="QWW348" s="35"/>
      <c r="QWX348" s="35"/>
      <c r="QWY348" s="35"/>
      <c r="QWZ348" s="35"/>
      <c r="QXA348" s="35"/>
      <c r="QXB348" s="35"/>
      <c r="QXC348" s="35"/>
      <c r="QXD348" s="35"/>
      <c r="QXE348" s="35"/>
      <c r="QXF348" s="35"/>
      <c r="QXG348" s="35"/>
      <c r="QXH348" s="35"/>
      <c r="QXI348" s="35"/>
      <c r="QXJ348" s="35"/>
      <c r="QXK348" s="35"/>
      <c r="QXL348" s="35"/>
      <c r="QXM348" s="35"/>
      <c r="QXN348" s="35"/>
      <c r="QXO348" s="35"/>
      <c r="QXP348" s="35"/>
      <c r="QXQ348" s="35"/>
      <c r="QXR348" s="35"/>
      <c r="QXS348" s="35"/>
      <c r="QXT348" s="35"/>
      <c r="QXU348" s="35"/>
      <c r="QXV348" s="35"/>
      <c r="QXW348" s="35"/>
      <c r="QXX348" s="35"/>
      <c r="QXY348" s="35"/>
      <c r="QXZ348" s="35"/>
      <c r="QYA348" s="35"/>
      <c r="QYB348" s="35"/>
      <c r="QYC348" s="35"/>
      <c r="QYD348" s="35"/>
      <c r="QYE348" s="35"/>
      <c r="QYF348" s="35"/>
      <c r="QYG348" s="35"/>
      <c r="QYH348" s="35"/>
      <c r="QYI348" s="35"/>
      <c r="QYJ348" s="35"/>
      <c r="QYK348" s="35"/>
      <c r="QYL348" s="35"/>
      <c r="QYM348" s="35"/>
      <c r="QYN348" s="35"/>
      <c r="QYO348" s="35"/>
      <c r="QYP348" s="35"/>
      <c r="QYQ348" s="35"/>
      <c r="QYR348" s="35"/>
      <c r="QYS348" s="35"/>
      <c r="QYT348" s="35"/>
      <c r="QYU348" s="35"/>
      <c r="QYV348" s="35"/>
      <c r="QYW348" s="35"/>
      <c r="QYX348" s="35"/>
      <c r="QYY348" s="35"/>
      <c r="QYZ348" s="35"/>
      <c r="QZA348" s="35"/>
      <c r="QZB348" s="35"/>
      <c r="QZC348" s="35"/>
      <c r="QZD348" s="35"/>
      <c r="QZE348" s="35"/>
      <c r="QZF348" s="35"/>
      <c r="QZG348" s="35"/>
      <c r="QZH348" s="35"/>
      <c r="QZI348" s="35"/>
      <c r="QZJ348" s="35"/>
      <c r="QZK348" s="35"/>
      <c r="QZL348" s="35"/>
      <c r="QZM348" s="35"/>
      <c r="QZN348" s="35"/>
      <c r="QZO348" s="35"/>
      <c r="QZP348" s="35"/>
      <c r="QZQ348" s="35"/>
      <c r="QZR348" s="35"/>
      <c r="QZS348" s="35"/>
      <c r="QZT348" s="35"/>
      <c r="QZU348" s="35"/>
      <c r="QZV348" s="35"/>
      <c r="QZW348" s="35"/>
      <c r="QZX348" s="35"/>
      <c r="QZY348" s="35"/>
      <c r="QZZ348" s="35"/>
      <c r="RAA348" s="35"/>
      <c r="RAB348" s="35"/>
      <c r="RAC348" s="35"/>
      <c r="RAD348" s="35"/>
      <c r="RAE348" s="35"/>
      <c r="RAF348" s="35"/>
      <c r="RAG348" s="35"/>
      <c r="RAH348" s="35"/>
      <c r="RAI348" s="35"/>
      <c r="RAJ348" s="35"/>
      <c r="RAK348" s="35"/>
      <c r="RAL348" s="35"/>
      <c r="RAM348" s="35"/>
      <c r="RAN348" s="35"/>
      <c r="RAO348" s="35"/>
      <c r="RAP348" s="35"/>
      <c r="RAQ348" s="35"/>
      <c r="RAR348" s="35"/>
      <c r="RAS348" s="35"/>
      <c r="RAT348" s="35"/>
      <c r="RAU348" s="35"/>
      <c r="RAV348" s="35"/>
      <c r="RAW348" s="35"/>
      <c r="RAX348" s="35"/>
      <c r="RAY348" s="35"/>
      <c r="RAZ348" s="35"/>
      <c r="RBA348" s="35"/>
      <c r="RBB348" s="35"/>
      <c r="RBC348" s="35"/>
      <c r="RBD348" s="35"/>
      <c r="RBE348" s="35"/>
      <c r="RBF348" s="35"/>
      <c r="RBG348" s="35"/>
      <c r="RBH348" s="35"/>
      <c r="RBI348" s="35"/>
      <c r="RBJ348" s="35"/>
      <c r="RBK348" s="35"/>
      <c r="RBL348" s="35"/>
      <c r="RBM348" s="35"/>
      <c r="RBN348" s="35"/>
      <c r="RBO348" s="35"/>
      <c r="RBP348" s="35"/>
      <c r="RBQ348" s="35"/>
      <c r="RBR348" s="35"/>
      <c r="RBS348" s="35"/>
      <c r="RBT348" s="35"/>
      <c r="RBU348" s="35"/>
      <c r="RBV348" s="35"/>
      <c r="RBW348" s="35"/>
      <c r="RBX348" s="35"/>
      <c r="RBY348" s="35"/>
      <c r="RBZ348" s="35"/>
      <c r="RCA348" s="35"/>
      <c r="RCB348" s="35"/>
      <c r="RCC348" s="35"/>
      <c r="RCD348" s="35"/>
      <c r="RCE348" s="35"/>
      <c r="RCF348" s="35"/>
      <c r="RCG348" s="35"/>
      <c r="RCH348" s="35"/>
      <c r="RCI348" s="35"/>
      <c r="RCJ348" s="35"/>
      <c r="RCK348" s="35"/>
      <c r="RCL348" s="35"/>
      <c r="RCM348" s="35"/>
      <c r="RCN348" s="35"/>
      <c r="RCO348" s="35"/>
      <c r="RCP348" s="35"/>
      <c r="RCQ348" s="35"/>
      <c r="RCR348" s="35"/>
      <c r="RCS348" s="35"/>
      <c r="RCT348" s="35"/>
      <c r="RCU348" s="35"/>
      <c r="RCV348" s="35"/>
      <c r="RCW348" s="35"/>
      <c r="RCX348" s="35"/>
      <c r="RCY348" s="35"/>
      <c r="RCZ348" s="35"/>
      <c r="RDA348" s="35"/>
      <c r="RDB348" s="35"/>
      <c r="RDC348" s="35"/>
      <c r="RDD348" s="35"/>
      <c r="RDE348" s="35"/>
      <c r="RDF348" s="35"/>
      <c r="RDG348" s="35"/>
      <c r="RDH348" s="35"/>
      <c r="RDI348" s="35"/>
      <c r="RDJ348" s="35"/>
      <c r="RDK348" s="35"/>
      <c r="RDL348" s="35"/>
      <c r="RDM348" s="35"/>
      <c r="RDN348" s="35"/>
      <c r="RDO348" s="35"/>
      <c r="RDP348" s="35"/>
      <c r="RDQ348" s="35"/>
      <c r="RDR348" s="35"/>
      <c r="RDS348" s="35"/>
      <c r="RDT348" s="35"/>
      <c r="RDU348" s="35"/>
      <c r="RDV348" s="35"/>
      <c r="RDW348" s="35"/>
      <c r="RDX348" s="35"/>
      <c r="RDY348" s="35"/>
      <c r="RDZ348" s="35"/>
      <c r="REA348" s="35"/>
      <c r="REB348" s="35"/>
      <c r="REC348" s="35"/>
      <c r="RED348" s="35"/>
      <c r="REE348" s="35"/>
      <c r="REF348" s="35"/>
      <c r="REG348" s="35"/>
      <c r="REH348" s="35"/>
      <c r="REI348" s="35"/>
      <c r="REJ348" s="35"/>
      <c r="REK348" s="35"/>
      <c r="REL348" s="35"/>
      <c r="REM348" s="35"/>
      <c r="REN348" s="35"/>
      <c r="REO348" s="35"/>
      <c r="REP348" s="35"/>
      <c r="REQ348" s="35"/>
      <c r="RER348" s="35"/>
      <c r="RES348" s="35"/>
      <c r="RET348" s="35"/>
      <c r="REU348" s="35"/>
      <c r="REV348" s="35"/>
      <c r="REW348" s="35"/>
      <c r="REX348" s="35"/>
      <c r="REY348" s="35"/>
      <c r="REZ348" s="35"/>
      <c r="RFA348" s="35"/>
      <c r="RFB348" s="35"/>
      <c r="RFC348" s="35"/>
      <c r="RFD348" s="35"/>
      <c r="RFE348" s="35"/>
      <c r="RFF348" s="35"/>
      <c r="RFG348" s="35"/>
      <c r="RFH348" s="35"/>
      <c r="RFI348" s="35"/>
      <c r="RFJ348" s="35"/>
      <c r="RFK348" s="35"/>
      <c r="RFL348" s="35"/>
      <c r="RFM348" s="35"/>
      <c r="RFN348" s="35"/>
      <c r="RFO348" s="35"/>
      <c r="RFP348" s="35"/>
      <c r="RFQ348" s="35"/>
      <c r="RFR348" s="35"/>
      <c r="RFS348" s="35"/>
      <c r="RFT348" s="35"/>
      <c r="RFU348" s="35"/>
      <c r="RFV348" s="35"/>
      <c r="RFW348" s="35"/>
      <c r="RFX348" s="35"/>
      <c r="RFY348" s="35"/>
      <c r="RFZ348" s="35"/>
      <c r="RGA348" s="35"/>
      <c r="RGB348" s="35"/>
      <c r="RGC348" s="35"/>
      <c r="RGD348" s="35"/>
      <c r="RGE348" s="35"/>
      <c r="RGF348" s="35"/>
      <c r="RGG348" s="35"/>
      <c r="RGH348" s="35"/>
      <c r="RGI348" s="35"/>
      <c r="RGJ348" s="35"/>
      <c r="RGK348" s="35"/>
      <c r="RGL348" s="35"/>
      <c r="RGM348" s="35"/>
      <c r="RGN348" s="35"/>
      <c r="RGO348" s="35"/>
      <c r="RGP348" s="35"/>
      <c r="RGQ348" s="35"/>
      <c r="RGR348" s="35"/>
      <c r="RGS348" s="35"/>
      <c r="RGT348" s="35"/>
      <c r="RGU348" s="35"/>
      <c r="RGV348" s="35"/>
      <c r="RGW348" s="35"/>
      <c r="RGX348" s="35"/>
      <c r="RGY348" s="35"/>
      <c r="RGZ348" s="35"/>
      <c r="RHA348" s="35"/>
      <c r="RHB348" s="35"/>
      <c r="RHC348" s="35"/>
      <c r="RHD348" s="35"/>
      <c r="RHE348" s="35"/>
      <c r="RHF348" s="35"/>
      <c r="RHG348" s="35"/>
      <c r="RHH348" s="35"/>
      <c r="RHI348" s="35"/>
      <c r="RHJ348" s="35"/>
      <c r="RHK348" s="35"/>
      <c r="RHL348" s="35"/>
      <c r="RHM348" s="35"/>
      <c r="RHN348" s="35"/>
      <c r="RHO348" s="35"/>
      <c r="RHP348" s="35"/>
      <c r="RHQ348" s="35"/>
      <c r="RHR348" s="35"/>
      <c r="RHS348" s="35"/>
      <c r="RHT348" s="35"/>
      <c r="RHU348" s="35"/>
      <c r="RHV348" s="35"/>
      <c r="RHW348" s="35"/>
      <c r="RHX348" s="35"/>
      <c r="RHY348" s="35"/>
      <c r="RHZ348" s="35"/>
      <c r="RIA348" s="35"/>
      <c r="RIB348" s="35"/>
      <c r="RIC348" s="35"/>
      <c r="RID348" s="35"/>
      <c r="RIE348" s="35"/>
      <c r="RIF348" s="35"/>
      <c r="RIG348" s="35"/>
      <c r="RIH348" s="35"/>
      <c r="RII348" s="35"/>
      <c r="RIJ348" s="35"/>
      <c r="RIK348" s="35"/>
      <c r="RIL348" s="35"/>
      <c r="RIM348" s="35"/>
      <c r="RIN348" s="35"/>
      <c r="RIO348" s="35"/>
      <c r="RIP348" s="35"/>
      <c r="RIQ348" s="35"/>
      <c r="RIR348" s="35"/>
      <c r="RIS348" s="35"/>
      <c r="RIT348" s="35"/>
      <c r="RIU348" s="35"/>
      <c r="RIV348" s="35"/>
      <c r="RIW348" s="35"/>
      <c r="RIX348" s="35"/>
      <c r="RIY348" s="35"/>
      <c r="RIZ348" s="35"/>
      <c r="RJA348" s="35"/>
      <c r="RJB348" s="35"/>
      <c r="RJC348" s="35"/>
      <c r="RJD348" s="35"/>
      <c r="RJE348" s="35"/>
      <c r="RJF348" s="35"/>
      <c r="RJG348" s="35"/>
      <c r="RJH348" s="35"/>
      <c r="RJI348" s="35"/>
      <c r="RJJ348" s="35"/>
      <c r="RJK348" s="35"/>
      <c r="RJL348" s="35"/>
      <c r="RJM348" s="35"/>
      <c r="RJN348" s="35"/>
      <c r="RJO348" s="35"/>
      <c r="RJP348" s="35"/>
      <c r="RJQ348" s="35"/>
      <c r="RJR348" s="35"/>
      <c r="RJS348" s="35"/>
      <c r="RJT348" s="35"/>
      <c r="RJU348" s="35"/>
      <c r="RJV348" s="35"/>
      <c r="RJW348" s="35"/>
      <c r="RJX348" s="35"/>
      <c r="RJY348" s="35"/>
      <c r="RJZ348" s="35"/>
      <c r="RKA348" s="35"/>
      <c r="RKB348" s="35"/>
      <c r="RKC348" s="35"/>
      <c r="RKD348" s="35"/>
      <c r="RKE348" s="35"/>
      <c r="RKF348" s="35"/>
      <c r="RKG348" s="35"/>
      <c r="RKH348" s="35"/>
      <c r="RKI348" s="35"/>
      <c r="RKJ348" s="35"/>
      <c r="RKK348" s="35"/>
      <c r="RKL348" s="35"/>
      <c r="RKM348" s="35"/>
      <c r="RKN348" s="35"/>
      <c r="RKO348" s="35"/>
      <c r="RKP348" s="35"/>
      <c r="RKQ348" s="35"/>
      <c r="RKR348" s="35"/>
      <c r="RKS348" s="35"/>
      <c r="RKT348" s="35"/>
      <c r="RKU348" s="35"/>
      <c r="RKV348" s="35"/>
      <c r="RKW348" s="35"/>
      <c r="RKX348" s="35"/>
      <c r="RKY348" s="35"/>
      <c r="RKZ348" s="35"/>
      <c r="RLA348" s="35"/>
      <c r="RLB348" s="35"/>
      <c r="RLC348" s="35"/>
      <c r="RLD348" s="35"/>
      <c r="RLE348" s="35"/>
      <c r="RLF348" s="35"/>
      <c r="RLG348" s="35"/>
      <c r="RLH348" s="35"/>
      <c r="RLI348" s="35"/>
      <c r="RLJ348" s="35"/>
      <c r="RLK348" s="35"/>
      <c r="RLL348" s="35"/>
      <c r="RLM348" s="35"/>
      <c r="RLN348" s="35"/>
      <c r="RLO348" s="35"/>
      <c r="RLP348" s="35"/>
      <c r="RLQ348" s="35"/>
      <c r="RLR348" s="35"/>
      <c r="RLS348" s="35"/>
      <c r="RLT348" s="35"/>
      <c r="RLU348" s="35"/>
      <c r="RLV348" s="35"/>
      <c r="RLW348" s="35"/>
      <c r="RLX348" s="35"/>
      <c r="RLY348" s="35"/>
      <c r="RLZ348" s="35"/>
      <c r="RMA348" s="35"/>
      <c r="RMB348" s="35"/>
      <c r="RMC348" s="35"/>
      <c r="RMD348" s="35"/>
      <c r="RME348" s="35"/>
      <c r="RMF348" s="35"/>
      <c r="RMG348" s="35"/>
      <c r="RMH348" s="35"/>
      <c r="RMI348" s="35"/>
      <c r="RMJ348" s="35"/>
      <c r="RMK348" s="35"/>
      <c r="RML348" s="35"/>
      <c r="RMM348" s="35"/>
      <c r="RMN348" s="35"/>
      <c r="RMO348" s="35"/>
      <c r="RMP348" s="35"/>
      <c r="RMQ348" s="35"/>
      <c r="RMR348" s="35"/>
      <c r="RMS348" s="35"/>
      <c r="RMT348" s="35"/>
      <c r="RMU348" s="35"/>
      <c r="RMV348" s="35"/>
      <c r="RMW348" s="35"/>
      <c r="RMX348" s="35"/>
      <c r="RMY348" s="35"/>
      <c r="RMZ348" s="35"/>
      <c r="RNA348" s="35"/>
      <c r="RNB348" s="35"/>
      <c r="RNC348" s="35"/>
      <c r="RND348" s="35"/>
      <c r="RNE348" s="35"/>
      <c r="RNF348" s="35"/>
      <c r="RNG348" s="35"/>
      <c r="RNH348" s="35"/>
      <c r="RNI348" s="35"/>
      <c r="RNJ348" s="35"/>
      <c r="RNK348" s="35"/>
      <c r="RNL348" s="35"/>
      <c r="RNM348" s="35"/>
      <c r="RNN348" s="35"/>
      <c r="RNO348" s="35"/>
      <c r="RNP348" s="35"/>
      <c r="RNQ348" s="35"/>
      <c r="RNR348" s="35"/>
      <c r="RNS348" s="35"/>
      <c r="RNT348" s="35"/>
      <c r="RNU348" s="35"/>
      <c r="RNV348" s="35"/>
      <c r="RNW348" s="35"/>
      <c r="RNX348" s="35"/>
      <c r="RNY348" s="35"/>
      <c r="RNZ348" s="35"/>
      <c r="ROA348" s="35"/>
      <c r="ROB348" s="35"/>
      <c r="ROC348" s="35"/>
      <c r="ROD348" s="35"/>
      <c r="ROE348" s="35"/>
      <c r="ROF348" s="35"/>
      <c r="ROG348" s="35"/>
      <c r="ROH348" s="35"/>
      <c r="ROI348" s="35"/>
      <c r="ROJ348" s="35"/>
      <c r="ROK348" s="35"/>
      <c r="ROL348" s="35"/>
      <c r="ROM348" s="35"/>
      <c r="RON348" s="35"/>
      <c r="ROO348" s="35"/>
      <c r="ROP348" s="35"/>
      <c r="ROQ348" s="35"/>
      <c r="ROR348" s="35"/>
      <c r="ROS348" s="35"/>
      <c r="ROT348" s="35"/>
      <c r="ROU348" s="35"/>
      <c r="ROV348" s="35"/>
      <c r="ROW348" s="35"/>
      <c r="ROX348" s="35"/>
      <c r="ROY348" s="35"/>
      <c r="ROZ348" s="35"/>
      <c r="RPA348" s="35"/>
      <c r="RPB348" s="35"/>
      <c r="RPC348" s="35"/>
      <c r="RPD348" s="35"/>
      <c r="RPE348" s="35"/>
      <c r="RPF348" s="35"/>
      <c r="RPG348" s="35"/>
      <c r="RPH348" s="35"/>
      <c r="RPI348" s="35"/>
      <c r="RPJ348" s="35"/>
      <c r="RPK348" s="35"/>
      <c r="RPL348" s="35"/>
      <c r="RPM348" s="35"/>
      <c r="RPN348" s="35"/>
      <c r="RPO348" s="35"/>
      <c r="RPP348" s="35"/>
      <c r="RPQ348" s="35"/>
      <c r="RPR348" s="35"/>
      <c r="RPS348" s="35"/>
      <c r="RPT348" s="35"/>
      <c r="RPU348" s="35"/>
      <c r="RPV348" s="35"/>
      <c r="RPW348" s="35"/>
      <c r="RPX348" s="35"/>
      <c r="RPY348" s="35"/>
      <c r="RPZ348" s="35"/>
      <c r="RQA348" s="35"/>
      <c r="RQB348" s="35"/>
      <c r="RQC348" s="35"/>
      <c r="RQD348" s="35"/>
      <c r="RQE348" s="35"/>
      <c r="RQF348" s="35"/>
      <c r="RQG348" s="35"/>
      <c r="RQH348" s="35"/>
      <c r="RQI348" s="35"/>
      <c r="RQJ348" s="35"/>
      <c r="RQK348" s="35"/>
      <c r="RQL348" s="35"/>
      <c r="RQM348" s="35"/>
      <c r="RQN348" s="35"/>
      <c r="RQO348" s="35"/>
      <c r="RQP348" s="35"/>
      <c r="RQQ348" s="35"/>
      <c r="RQR348" s="35"/>
      <c r="RQS348" s="35"/>
      <c r="RQT348" s="35"/>
      <c r="RQU348" s="35"/>
      <c r="RQV348" s="35"/>
      <c r="RQW348" s="35"/>
      <c r="RQX348" s="35"/>
      <c r="RQY348" s="35"/>
      <c r="RQZ348" s="35"/>
      <c r="RRA348" s="35"/>
      <c r="RRB348" s="35"/>
      <c r="RRC348" s="35"/>
      <c r="RRD348" s="35"/>
      <c r="RRE348" s="35"/>
      <c r="RRF348" s="35"/>
      <c r="RRG348" s="35"/>
      <c r="RRH348" s="35"/>
      <c r="RRI348" s="35"/>
      <c r="RRJ348" s="35"/>
      <c r="RRK348" s="35"/>
      <c r="RRL348" s="35"/>
      <c r="RRM348" s="35"/>
      <c r="RRN348" s="35"/>
      <c r="RRO348" s="35"/>
      <c r="RRP348" s="35"/>
      <c r="RRQ348" s="35"/>
      <c r="RRR348" s="35"/>
      <c r="RRS348" s="35"/>
      <c r="RRT348" s="35"/>
      <c r="RRU348" s="35"/>
      <c r="RRV348" s="35"/>
      <c r="RRW348" s="35"/>
      <c r="RRX348" s="35"/>
      <c r="RRY348" s="35"/>
      <c r="RRZ348" s="35"/>
      <c r="RSA348" s="35"/>
      <c r="RSB348" s="35"/>
      <c r="RSC348" s="35"/>
      <c r="RSD348" s="35"/>
      <c r="RSE348" s="35"/>
      <c r="RSF348" s="35"/>
      <c r="RSG348" s="35"/>
      <c r="RSH348" s="35"/>
      <c r="RSI348" s="35"/>
      <c r="RSJ348" s="35"/>
      <c r="RSK348" s="35"/>
      <c r="RSL348" s="35"/>
      <c r="RSM348" s="35"/>
      <c r="RSN348" s="35"/>
      <c r="RSO348" s="35"/>
      <c r="RSP348" s="35"/>
      <c r="RSQ348" s="35"/>
      <c r="RSR348" s="35"/>
      <c r="RSS348" s="35"/>
      <c r="RST348" s="35"/>
      <c r="RSU348" s="35"/>
      <c r="RSV348" s="35"/>
      <c r="RSW348" s="35"/>
      <c r="RSX348" s="35"/>
      <c r="RSY348" s="35"/>
      <c r="RSZ348" s="35"/>
      <c r="RTA348" s="35"/>
      <c r="RTB348" s="35"/>
      <c r="RTC348" s="35"/>
      <c r="RTD348" s="35"/>
      <c r="RTE348" s="35"/>
      <c r="RTF348" s="35"/>
      <c r="RTG348" s="35"/>
      <c r="RTH348" s="35"/>
      <c r="RTI348" s="35"/>
      <c r="RTJ348" s="35"/>
      <c r="RTK348" s="35"/>
      <c r="RTL348" s="35"/>
      <c r="RTM348" s="35"/>
      <c r="RTN348" s="35"/>
      <c r="RTO348" s="35"/>
      <c r="RTP348" s="35"/>
      <c r="RTQ348" s="35"/>
      <c r="RTR348" s="35"/>
      <c r="RTS348" s="35"/>
      <c r="RTT348" s="35"/>
      <c r="RTU348" s="35"/>
      <c r="RTV348" s="35"/>
      <c r="RTW348" s="35"/>
      <c r="RTX348" s="35"/>
      <c r="RTY348" s="35"/>
      <c r="RTZ348" s="35"/>
      <c r="RUA348" s="35"/>
      <c r="RUB348" s="35"/>
      <c r="RUC348" s="35"/>
      <c r="RUD348" s="35"/>
      <c r="RUE348" s="35"/>
      <c r="RUF348" s="35"/>
      <c r="RUG348" s="35"/>
      <c r="RUH348" s="35"/>
      <c r="RUI348" s="35"/>
      <c r="RUJ348" s="35"/>
      <c r="RUK348" s="35"/>
      <c r="RUL348" s="35"/>
      <c r="RUM348" s="35"/>
      <c r="RUN348" s="35"/>
      <c r="RUO348" s="35"/>
      <c r="RUP348" s="35"/>
      <c r="RUQ348" s="35"/>
      <c r="RUR348" s="35"/>
      <c r="RUS348" s="35"/>
      <c r="RUT348" s="35"/>
      <c r="RUU348" s="35"/>
      <c r="RUV348" s="35"/>
      <c r="RUW348" s="35"/>
      <c r="RUX348" s="35"/>
      <c r="RUY348" s="35"/>
      <c r="RUZ348" s="35"/>
      <c r="RVA348" s="35"/>
      <c r="RVB348" s="35"/>
      <c r="RVC348" s="35"/>
      <c r="RVD348" s="35"/>
      <c r="RVE348" s="35"/>
      <c r="RVF348" s="35"/>
      <c r="RVG348" s="35"/>
      <c r="RVH348" s="35"/>
      <c r="RVI348" s="35"/>
      <c r="RVJ348" s="35"/>
      <c r="RVK348" s="35"/>
      <c r="RVL348" s="35"/>
      <c r="RVM348" s="35"/>
      <c r="RVN348" s="35"/>
      <c r="RVO348" s="35"/>
      <c r="RVP348" s="35"/>
      <c r="RVQ348" s="35"/>
      <c r="RVR348" s="35"/>
      <c r="RVS348" s="35"/>
      <c r="RVT348" s="35"/>
      <c r="RVU348" s="35"/>
      <c r="RVV348" s="35"/>
      <c r="RVW348" s="35"/>
      <c r="RVX348" s="35"/>
      <c r="RVY348" s="35"/>
      <c r="RVZ348" s="35"/>
      <c r="RWA348" s="35"/>
      <c r="RWB348" s="35"/>
      <c r="RWC348" s="35"/>
      <c r="RWD348" s="35"/>
      <c r="RWE348" s="35"/>
      <c r="RWF348" s="35"/>
      <c r="RWG348" s="35"/>
      <c r="RWH348" s="35"/>
      <c r="RWI348" s="35"/>
      <c r="RWJ348" s="35"/>
      <c r="RWK348" s="35"/>
      <c r="RWL348" s="35"/>
      <c r="RWM348" s="35"/>
      <c r="RWN348" s="35"/>
      <c r="RWO348" s="35"/>
      <c r="RWP348" s="35"/>
      <c r="RWQ348" s="35"/>
      <c r="RWR348" s="35"/>
      <c r="RWS348" s="35"/>
      <c r="RWT348" s="35"/>
      <c r="RWU348" s="35"/>
      <c r="RWV348" s="35"/>
      <c r="RWW348" s="35"/>
      <c r="RWX348" s="35"/>
      <c r="RWY348" s="35"/>
      <c r="RWZ348" s="35"/>
      <c r="RXA348" s="35"/>
      <c r="RXB348" s="35"/>
      <c r="RXC348" s="35"/>
      <c r="RXD348" s="35"/>
      <c r="RXE348" s="35"/>
      <c r="RXF348" s="35"/>
      <c r="RXG348" s="35"/>
      <c r="RXH348" s="35"/>
      <c r="RXI348" s="35"/>
      <c r="RXJ348" s="35"/>
      <c r="RXK348" s="35"/>
      <c r="RXL348" s="35"/>
      <c r="RXM348" s="35"/>
      <c r="RXN348" s="35"/>
      <c r="RXO348" s="35"/>
      <c r="RXP348" s="35"/>
      <c r="RXQ348" s="35"/>
      <c r="RXR348" s="35"/>
      <c r="RXS348" s="35"/>
      <c r="RXT348" s="35"/>
      <c r="RXU348" s="35"/>
      <c r="RXV348" s="35"/>
      <c r="RXW348" s="35"/>
      <c r="RXX348" s="35"/>
      <c r="RXY348" s="35"/>
      <c r="RXZ348" s="35"/>
      <c r="RYA348" s="35"/>
      <c r="RYB348" s="35"/>
      <c r="RYC348" s="35"/>
      <c r="RYD348" s="35"/>
      <c r="RYE348" s="35"/>
      <c r="RYF348" s="35"/>
      <c r="RYG348" s="35"/>
      <c r="RYH348" s="35"/>
      <c r="RYI348" s="35"/>
      <c r="RYJ348" s="35"/>
      <c r="RYK348" s="35"/>
      <c r="RYL348" s="35"/>
      <c r="RYM348" s="35"/>
      <c r="RYN348" s="35"/>
      <c r="RYO348" s="35"/>
      <c r="RYP348" s="35"/>
      <c r="RYQ348" s="35"/>
      <c r="RYR348" s="35"/>
      <c r="RYS348" s="35"/>
      <c r="RYT348" s="35"/>
      <c r="RYU348" s="35"/>
      <c r="RYV348" s="35"/>
      <c r="RYW348" s="35"/>
      <c r="RYX348" s="35"/>
      <c r="RYY348" s="35"/>
      <c r="RYZ348" s="35"/>
      <c r="RZA348" s="35"/>
      <c r="RZB348" s="35"/>
      <c r="RZC348" s="35"/>
      <c r="RZD348" s="35"/>
      <c r="RZE348" s="35"/>
      <c r="RZF348" s="35"/>
      <c r="RZG348" s="35"/>
      <c r="RZH348" s="35"/>
      <c r="RZI348" s="35"/>
      <c r="RZJ348" s="35"/>
      <c r="RZK348" s="35"/>
      <c r="RZL348" s="35"/>
      <c r="RZM348" s="35"/>
      <c r="RZN348" s="35"/>
      <c r="RZO348" s="35"/>
      <c r="RZP348" s="35"/>
      <c r="RZQ348" s="35"/>
      <c r="RZR348" s="35"/>
      <c r="RZS348" s="35"/>
      <c r="RZT348" s="35"/>
      <c r="RZU348" s="35"/>
      <c r="RZV348" s="35"/>
      <c r="RZW348" s="35"/>
      <c r="RZX348" s="35"/>
      <c r="RZY348" s="35"/>
      <c r="RZZ348" s="35"/>
      <c r="SAA348" s="35"/>
      <c r="SAB348" s="35"/>
      <c r="SAC348" s="35"/>
      <c r="SAD348" s="35"/>
      <c r="SAE348" s="35"/>
      <c r="SAF348" s="35"/>
      <c r="SAG348" s="35"/>
      <c r="SAH348" s="35"/>
      <c r="SAI348" s="35"/>
      <c r="SAJ348" s="35"/>
      <c r="SAK348" s="35"/>
      <c r="SAL348" s="35"/>
      <c r="SAM348" s="35"/>
      <c r="SAN348" s="35"/>
      <c r="SAO348" s="35"/>
      <c r="SAP348" s="35"/>
      <c r="SAQ348" s="35"/>
      <c r="SAR348" s="35"/>
      <c r="SAS348" s="35"/>
      <c r="SAT348" s="35"/>
      <c r="SAU348" s="35"/>
      <c r="SAV348" s="35"/>
      <c r="SAW348" s="35"/>
      <c r="SAX348" s="35"/>
      <c r="SAY348" s="35"/>
      <c r="SAZ348" s="35"/>
      <c r="SBA348" s="35"/>
      <c r="SBB348" s="35"/>
      <c r="SBC348" s="35"/>
      <c r="SBD348" s="35"/>
      <c r="SBE348" s="35"/>
      <c r="SBF348" s="35"/>
      <c r="SBG348" s="35"/>
      <c r="SBH348" s="35"/>
      <c r="SBI348" s="35"/>
      <c r="SBJ348" s="35"/>
      <c r="SBK348" s="35"/>
      <c r="SBL348" s="35"/>
      <c r="SBM348" s="35"/>
      <c r="SBN348" s="35"/>
      <c r="SBO348" s="35"/>
      <c r="SBP348" s="35"/>
      <c r="SBQ348" s="35"/>
      <c r="SBR348" s="35"/>
      <c r="SBS348" s="35"/>
      <c r="SBT348" s="35"/>
      <c r="SBU348" s="35"/>
      <c r="SBV348" s="35"/>
      <c r="SBW348" s="35"/>
      <c r="SBX348" s="35"/>
      <c r="SBY348" s="35"/>
      <c r="SBZ348" s="35"/>
      <c r="SCA348" s="35"/>
      <c r="SCB348" s="35"/>
      <c r="SCC348" s="35"/>
      <c r="SCD348" s="35"/>
      <c r="SCE348" s="35"/>
      <c r="SCF348" s="35"/>
      <c r="SCG348" s="35"/>
      <c r="SCH348" s="35"/>
      <c r="SCI348" s="35"/>
      <c r="SCJ348" s="35"/>
      <c r="SCK348" s="35"/>
      <c r="SCL348" s="35"/>
      <c r="SCM348" s="35"/>
      <c r="SCN348" s="35"/>
      <c r="SCO348" s="35"/>
      <c r="SCP348" s="35"/>
      <c r="SCQ348" s="35"/>
      <c r="SCR348" s="35"/>
      <c r="SCS348" s="35"/>
      <c r="SCT348" s="35"/>
      <c r="SCU348" s="35"/>
      <c r="SCV348" s="35"/>
      <c r="SCW348" s="35"/>
      <c r="SCX348" s="35"/>
      <c r="SCY348" s="35"/>
      <c r="SCZ348" s="35"/>
      <c r="SDA348" s="35"/>
      <c r="SDB348" s="35"/>
      <c r="SDC348" s="35"/>
      <c r="SDD348" s="35"/>
      <c r="SDE348" s="35"/>
      <c r="SDF348" s="35"/>
      <c r="SDG348" s="35"/>
      <c r="SDH348" s="35"/>
      <c r="SDI348" s="35"/>
      <c r="SDJ348" s="35"/>
      <c r="SDK348" s="35"/>
      <c r="SDL348" s="35"/>
      <c r="SDM348" s="35"/>
      <c r="SDN348" s="35"/>
      <c r="SDO348" s="35"/>
      <c r="SDP348" s="35"/>
      <c r="SDQ348" s="35"/>
      <c r="SDR348" s="35"/>
      <c r="SDS348" s="35"/>
      <c r="SDT348" s="35"/>
      <c r="SDU348" s="35"/>
      <c r="SDV348" s="35"/>
      <c r="SDW348" s="35"/>
      <c r="SDX348" s="35"/>
      <c r="SDY348" s="35"/>
      <c r="SDZ348" s="35"/>
      <c r="SEA348" s="35"/>
      <c r="SEB348" s="35"/>
      <c r="SEC348" s="35"/>
      <c r="SED348" s="35"/>
      <c r="SEE348" s="35"/>
      <c r="SEF348" s="35"/>
      <c r="SEG348" s="35"/>
      <c r="SEH348" s="35"/>
      <c r="SEI348" s="35"/>
      <c r="SEJ348" s="35"/>
      <c r="SEK348" s="35"/>
      <c r="SEL348" s="35"/>
      <c r="SEM348" s="35"/>
      <c r="SEN348" s="35"/>
      <c r="SEO348" s="35"/>
      <c r="SEP348" s="35"/>
      <c r="SEQ348" s="35"/>
      <c r="SER348" s="35"/>
      <c r="SES348" s="35"/>
      <c r="SET348" s="35"/>
      <c r="SEU348" s="35"/>
      <c r="SEV348" s="35"/>
      <c r="SEW348" s="35"/>
      <c r="SEX348" s="35"/>
      <c r="SEY348" s="35"/>
      <c r="SEZ348" s="35"/>
      <c r="SFA348" s="35"/>
      <c r="SFB348" s="35"/>
      <c r="SFC348" s="35"/>
      <c r="SFD348" s="35"/>
      <c r="SFE348" s="35"/>
      <c r="SFF348" s="35"/>
      <c r="SFG348" s="35"/>
      <c r="SFH348" s="35"/>
      <c r="SFI348" s="35"/>
      <c r="SFJ348" s="35"/>
      <c r="SFK348" s="35"/>
      <c r="SFL348" s="35"/>
      <c r="SFM348" s="35"/>
      <c r="SFN348" s="35"/>
      <c r="SFO348" s="35"/>
      <c r="SFP348" s="35"/>
      <c r="SFQ348" s="35"/>
      <c r="SFR348" s="35"/>
      <c r="SFS348" s="35"/>
      <c r="SFT348" s="35"/>
      <c r="SFU348" s="35"/>
      <c r="SFV348" s="35"/>
      <c r="SFW348" s="35"/>
      <c r="SFX348" s="35"/>
      <c r="SFY348" s="35"/>
      <c r="SFZ348" s="35"/>
      <c r="SGA348" s="35"/>
      <c r="SGB348" s="35"/>
      <c r="SGC348" s="35"/>
      <c r="SGD348" s="35"/>
      <c r="SGE348" s="35"/>
      <c r="SGF348" s="35"/>
      <c r="SGG348" s="35"/>
      <c r="SGH348" s="35"/>
      <c r="SGI348" s="35"/>
      <c r="SGJ348" s="35"/>
      <c r="SGK348" s="35"/>
      <c r="SGL348" s="35"/>
      <c r="SGM348" s="35"/>
      <c r="SGN348" s="35"/>
      <c r="SGO348" s="35"/>
      <c r="SGP348" s="35"/>
      <c r="SGQ348" s="35"/>
      <c r="SGR348" s="35"/>
      <c r="SGS348" s="35"/>
      <c r="SGT348" s="35"/>
      <c r="SGU348" s="35"/>
      <c r="SGV348" s="35"/>
      <c r="SGW348" s="35"/>
      <c r="SGX348" s="35"/>
      <c r="SGY348" s="35"/>
      <c r="SGZ348" s="35"/>
      <c r="SHA348" s="35"/>
      <c r="SHB348" s="35"/>
      <c r="SHC348" s="35"/>
      <c r="SHD348" s="35"/>
      <c r="SHE348" s="35"/>
      <c r="SHF348" s="35"/>
      <c r="SHG348" s="35"/>
      <c r="SHH348" s="35"/>
      <c r="SHI348" s="35"/>
      <c r="SHJ348" s="35"/>
      <c r="SHK348" s="35"/>
      <c r="SHL348" s="35"/>
      <c r="SHM348" s="35"/>
      <c r="SHN348" s="35"/>
      <c r="SHO348" s="35"/>
      <c r="SHP348" s="35"/>
      <c r="SHQ348" s="35"/>
      <c r="SHR348" s="35"/>
      <c r="SHS348" s="35"/>
      <c r="SHT348" s="35"/>
      <c r="SHU348" s="35"/>
      <c r="SHV348" s="35"/>
      <c r="SHW348" s="35"/>
      <c r="SHX348" s="35"/>
      <c r="SHY348" s="35"/>
      <c r="SHZ348" s="35"/>
      <c r="SIA348" s="35"/>
      <c r="SIB348" s="35"/>
      <c r="SIC348" s="35"/>
      <c r="SID348" s="35"/>
      <c r="SIE348" s="35"/>
      <c r="SIF348" s="35"/>
      <c r="SIG348" s="35"/>
      <c r="SIH348" s="35"/>
      <c r="SII348" s="35"/>
      <c r="SIJ348" s="35"/>
      <c r="SIK348" s="35"/>
      <c r="SIL348" s="35"/>
      <c r="SIM348" s="35"/>
      <c r="SIN348" s="35"/>
      <c r="SIO348" s="35"/>
      <c r="SIP348" s="35"/>
      <c r="SIQ348" s="35"/>
      <c r="SIR348" s="35"/>
      <c r="SIS348" s="35"/>
      <c r="SIT348" s="35"/>
      <c r="SIU348" s="35"/>
      <c r="SIV348" s="35"/>
      <c r="SIW348" s="35"/>
      <c r="SIX348" s="35"/>
      <c r="SIY348" s="35"/>
      <c r="SIZ348" s="35"/>
      <c r="SJA348" s="35"/>
      <c r="SJB348" s="35"/>
      <c r="SJC348" s="35"/>
      <c r="SJD348" s="35"/>
      <c r="SJE348" s="35"/>
      <c r="SJF348" s="35"/>
      <c r="SJG348" s="35"/>
      <c r="SJH348" s="35"/>
      <c r="SJI348" s="35"/>
      <c r="SJJ348" s="35"/>
      <c r="SJK348" s="35"/>
      <c r="SJL348" s="35"/>
      <c r="SJM348" s="35"/>
      <c r="SJN348" s="35"/>
      <c r="SJO348" s="35"/>
      <c r="SJP348" s="35"/>
      <c r="SJQ348" s="35"/>
      <c r="SJR348" s="35"/>
      <c r="SJS348" s="35"/>
      <c r="SJT348" s="35"/>
      <c r="SJU348" s="35"/>
      <c r="SJV348" s="35"/>
      <c r="SJW348" s="35"/>
      <c r="SJX348" s="35"/>
      <c r="SJY348" s="35"/>
      <c r="SJZ348" s="35"/>
      <c r="SKA348" s="35"/>
      <c r="SKB348" s="35"/>
      <c r="SKC348" s="35"/>
      <c r="SKD348" s="35"/>
      <c r="SKE348" s="35"/>
      <c r="SKF348" s="35"/>
      <c r="SKG348" s="35"/>
      <c r="SKH348" s="35"/>
      <c r="SKI348" s="35"/>
      <c r="SKJ348" s="35"/>
      <c r="SKK348" s="35"/>
      <c r="SKL348" s="35"/>
      <c r="SKM348" s="35"/>
      <c r="SKN348" s="35"/>
      <c r="SKO348" s="35"/>
      <c r="SKP348" s="35"/>
      <c r="SKQ348" s="35"/>
      <c r="SKR348" s="35"/>
      <c r="SKS348" s="35"/>
      <c r="SKT348" s="35"/>
      <c r="SKU348" s="35"/>
      <c r="SKV348" s="35"/>
      <c r="SKW348" s="35"/>
      <c r="SKX348" s="35"/>
      <c r="SKY348" s="35"/>
      <c r="SKZ348" s="35"/>
      <c r="SLA348" s="35"/>
      <c r="SLB348" s="35"/>
      <c r="SLC348" s="35"/>
      <c r="SLD348" s="35"/>
      <c r="SLE348" s="35"/>
      <c r="SLF348" s="35"/>
      <c r="SLG348" s="35"/>
      <c r="SLH348" s="35"/>
      <c r="SLI348" s="35"/>
      <c r="SLJ348" s="35"/>
      <c r="SLK348" s="35"/>
      <c r="SLL348" s="35"/>
      <c r="SLM348" s="35"/>
      <c r="SLN348" s="35"/>
      <c r="SLO348" s="35"/>
      <c r="SLP348" s="35"/>
      <c r="SLQ348" s="35"/>
      <c r="SLR348" s="35"/>
      <c r="SLS348" s="35"/>
      <c r="SLT348" s="35"/>
      <c r="SLU348" s="35"/>
      <c r="SLV348" s="35"/>
      <c r="SLW348" s="35"/>
      <c r="SLX348" s="35"/>
      <c r="SLY348" s="35"/>
      <c r="SLZ348" s="35"/>
      <c r="SMA348" s="35"/>
      <c r="SMB348" s="35"/>
      <c r="SMC348" s="35"/>
      <c r="SMD348" s="35"/>
      <c r="SME348" s="35"/>
      <c r="SMF348" s="35"/>
      <c r="SMG348" s="35"/>
      <c r="SMH348" s="35"/>
      <c r="SMI348" s="35"/>
      <c r="SMJ348" s="35"/>
      <c r="SMK348" s="35"/>
      <c r="SML348" s="35"/>
      <c r="SMM348" s="35"/>
      <c r="SMN348" s="35"/>
      <c r="SMO348" s="35"/>
      <c r="SMP348" s="35"/>
      <c r="SMQ348" s="35"/>
      <c r="SMR348" s="35"/>
      <c r="SMS348" s="35"/>
      <c r="SMT348" s="35"/>
      <c r="SMU348" s="35"/>
      <c r="SMV348" s="35"/>
      <c r="SMW348" s="35"/>
      <c r="SMX348" s="35"/>
      <c r="SMY348" s="35"/>
      <c r="SMZ348" s="35"/>
      <c r="SNA348" s="35"/>
      <c r="SNB348" s="35"/>
      <c r="SNC348" s="35"/>
      <c r="SND348" s="35"/>
      <c r="SNE348" s="35"/>
      <c r="SNF348" s="35"/>
      <c r="SNG348" s="35"/>
      <c r="SNH348" s="35"/>
      <c r="SNI348" s="35"/>
      <c r="SNJ348" s="35"/>
      <c r="SNK348" s="35"/>
      <c r="SNL348" s="35"/>
      <c r="SNM348" s="35"/>
      <c r="SNN348" s="35"/>
      <c r="SNO348" s="35"/>
      <c r="SNP348" s="35"/>
      <c r="SNQ348" s="35"/>
      <c r="SNR348" s="35"/>
      <c r="SNS348" s="35"/>
      <c r="SNT348" s="35"/>
      <c r="SNU348" s="35"/>
      <c r="SNV348" s="35"/>
      <c r="SNW348" s="35"/>
      <c r="SNX348" s="35"/>
      <c r="SNY348" s="35"/>
      <c r="SNZ348" s="35"/>
      <c r="SOA348" s="35"/>
      <c r="SOB348" s="35"/>
      <c r="SOC348" s="35"/>
      <c r="SOD348" s="35"/>
      <c r="SOE348" s="35"/>
      <c r="SOF348" s="35"/>
      <c r="SOG348" s="35"/>
      <c r="SOH348" s="35"/>
      <c r="SOI348" s="35"/>
      <c r="SOJ348" s="35"/>
      <c r="SOK348" s="35"/>
      <c r="SOL348" s="35"/>
      <c r="SOM348" s="35"/>
      <c r="SON348" s="35"/>
      <c r="SOO348" s="35"/>
      <c r="SOP348" s="35"/>
      <c r="SOQ348" s="35"/>
      <c r="SOR348" s="35"/>
      <c r="SOS348" s="35"/>
      <c r="SOT348" s="35"/>
      <c r="SOU348" s="35"/>
      <c r="SOV348" s="35"/>
      <c r="SOW348" s="35"/>
      <c r="SOX348" s="35"/>
      <c r="SOY348" s="35"/>
      <c r="SOZ348" s="35"/>
      <c r="SPA348" s="35"/>
      <c r="SPB348" s="35"/>
      <c r="SPC348" s="35"/>
      <c r="SPD348" s="35"/>
      <c r="SPE348" s="35"/>
      <c r="SPF348" s="35"/>
      <c r="SPG348" s="35"/>
      <c r="SPH348" s="35"/>
      <c r="SPI348" s="35"/>
      <c r="SPJ348" s="35"/>
      <c r="SPK348" s="35"/>
      <c r="SPL348" s="35"/>
      <c r="SPM348" s="35"/>
      <c r="SPN348" s="35"/>
      <c r="SPO348" s="35"/>
      <c r="SPP348" s="35"/>
      <c r="SPQ348" s="35"/>
      <c r="SPR348" s="35"/>
      <c r="SPS348" s="35"/>
      <c r="SPT348" s="35"/>
      <c r="SPU348" s="35"/>
      <c r="SPV348" s="35"/>
      <c r="SPW348" s="35"/>
      <c r="SPX348" s="35"/>
      <c r="SPY348" s="35"/>
      <c r="SPZ348" s="35"/>
      <c r="SQA348" s="35"/>
      <c r="SQB348" s="35"/>
      <c r="SQC348" s="35"/>
      <c r="SQD348" s="35"/>
      <c r="SQE348" s="35"/>
      <c r="SQF348" s="35"/>
      <c r="SQG348" s="35"/>
      <c r="SQH348" s="35"/>
      <c r="SQI348" s="35"/>
      <c r="SQJ348" s="35"/>
      <c r="SQK348" s="35"/>
      <c r="SQL348" s="35"/>
      <c r="SQM348" s="35"/>
      <c r="SQN348" s="35"/>
      <c r="SQO348" s="35"/>
      <c r="SQP348" s="35"/>
      <c r="SQQ348" s="35"/>
      <c r="SQR348" s="35"/>
      <c r="SQS348" s="35"/>
      <c r="SQT348" s="35"/>
      <c r="SQU348" s="35"/>
      <c r="SQV348" s="35"/>
      <c r="SQW348" s="35"/>
      <c r="SQX348" s="35"/>
      <c r="SQY348" s="35"/>
      <c r="SQZ348" s="35"/>
      <c r="SRA348" s="35"/>
      <c r="SRB348" s="35"/>
      <c r="SRC348" s="35"/>
      <c r="SRD348" s="35"/>
      <c r="SRE348" s="35"/>
      <c r="SRF348" s="35"/>
      <c r="SRG348" s="35"/>
      <c r="SRH348" s="35"/>
      <c r="SRI348" s="35"/>
      <c r="SRJ348" s="35"/>
      <c r="SRK348" s="35"/>
      <c r="SRL348" s="35"/>
      <c r="SRM348" s="35"/>
      <c r="SRN348" s="35"/>
      <c r="SRO348" s="35"/>
      <c r="SRP348" s="35"/>
      <c r="SRQ348" s="35"/>
      <c r="SRR348" s="35"/>
      <c r="SRS348" s="35"/>
      <c r="SRT348" s="35"/>
      <c r="SRU348" s="35"/>
      <c r="SRV348" s="35"/>
      <c r="SRW348" s="35"/>
      <c r="SRX348" s="35"/>
      <c r="SRY348" s="35"/>
      <c r="SRZ348" s="35"/>
      <c r="SSA348" s="35"/>
      <c r="SSB348" s="35"/>
      <c r="SSC348" s="35"/>
      <c r="SSD348" s="35"/>
      <c r="SSE348" s="35"/>
      <c r="SSF348" s="35"/>
      <c r="SSG348" s="35"/>
      <c r="SSH348" s="35"/>
      <c r="SSI348" s="35"/>
      <c r="SSJ348" s="35"/>
      <c r="SSK348" s="35"/>
      <c r="SSL348" s="35"/>
      <c r="SSM348" s="35"/>
      <c r="SSN348" s="35"/>
      <c r="SSO348" s="35"/>
      <c r="SSP348" s="35"/>
      <c r="SSQ348" s="35"/>
      <c r="SSR348" s="35"/>
      <c r="SSS348" s="35"/>
      <c r="SST348" s="35"/>
      <c r="SSU348" s="35"/>
      <c r="SSV348" s="35"/>
      <c r="SSW348" s="35"/>
      <c r="SSX348" s="35"/>
      <c r="SSY348" s="35"/>
      <c r="SSZ348" s="35"/>
      <c r="STA348" s="35"/>
      <c r="STB348" s="35"/>
      <c r="STC348" s="35"/>
      <c r="STD348" s="35"/>
      <c r="STE348" s="35"/>
      <c r="STF348" s="35"/>
      <c r="STG348" s="35"/>
      <c r="STH348" s="35"/>
      <c r="STI348" s="35"/>
      <c r="STJ348" s="35"/>
      <c r="STK348" s="35"/>
      <c r="STL348" s="35"/>
      <c r="STM348" s="35"/>
      <c r="STN348" s="35"/>
      <c r="STO348" s="35"/>
      <c r="STP348" s="35"/>
      <c r="STQ348" s="35"/>
      <c r="STR348" s="35"/>
      <c r="STS348" s="35"/>
      <c r="STT348" s="35"/>
      <c r="STU348" s="35"/>
      <c r="STV348" s="35"/>
      <c r="STW348" s="35"/>
      <c r="STX348" s="35"/>
      <c r="STY348" s="35"/>
      <c r="STZ348" s="35"/>
      <c r="SUA348" s="35"/>
      <c r="SUB348" s="35"/>
      <c r="SUC348" s="35"/>
      <c r="SUD348" s="35"/>
      <c r="SUE348" s="35"/>
      <c r="SUF348" s="35"/>
      <c r="SUG348" s="35"/>
      <c r="SUH348" s="35"/>
      <c r="SUI348" s="35"/>
      <c r="SUJ348" s="35"/>
      <c r="SUK348" s="35"/>
      <c r="SUL348" s="35"/>
      <c r="SUM348" s="35"/>
      <c r="SUN348" s="35"/>
      <c r="SUO348" s="35"/>
      <c r="SUP348" s="35"/>
      <c r="SUQ348" s="35"/>
      <c r="SUR348" s="35"/>
      <c r="SUS348" s="35"/>
      <c r="SUT348" s="35"/>
      <c r="SUU348" s="35"/>
      <c r="SUV348" s="35"/>
      <c r="SUW348" s="35"/>
      <c r="SUX348" s="35"/>
      <c r="SUY348" s="35"/>
      <c r="SUZ348" s="35"/>
      <c r="SVA348" s="35"/>
      <c r="SVB348" s="35"/>
      <c r="SVC348" s="35"/>
      <c r="SVD348" s="35"/>
      <c r="SVE348" s="35"/>
      <c r="SVF348" s="35"/>
      <c r="SVG348" s="35"/>
      <c r="SVH348" s="35"/>
      <c r="SVI348" s="35"/>
      <c r="SVJ348" s="35"/>
      <c r="SVK348" s="35"/>
      <c r="SVL348" s="35"/>
      <c r="SVM348" s="35"/>
      <c r="SVN348" s="35"/>
      <c r="SVO348" s="35"/>
      <c r="SVP348" s="35"/>
      <c r="SVQ348" s="35"/>
      <c r="SVR348" s="35"/>
      <c r="SVS348" s="35"/>
      <c r="SVT348" s="35"/>
      <c r="SVU348" s="35"/>
      <c r="SVV348" s="35"/>
      <c r="SVW348" s="35"/>
      <c r="SVX348" s="35"/>
      <c r="SVY348" s="35"/>
      <c r="SVZ348" s="35"/>
      <c r="SWA348" s="35"/>
      <c r="SWB348" s="35"/>
      <c r="SWC348" s="35"/>
      <c r="SWD348" s="35"/>
      <c r="SWE348" s="35"/>
      <c r="SWF348" s="35"/>
      <c r="SWG348" s="35"/>
      <c r="SWH348" s="35"/>
      <c r="SWI348" s="35"/>
      <c r="SWJ348" s="35"/>
      <c r="SWK348" s="35"/>
      <c r="SWL348" s="35"/>
      <c r="SWM348" s="35"/>
      <c r="SWN348" s="35"/>
      <c r="SWO348" s="35"/>
      <c r="SWP348" s="35"/>
      <c r="SWQ348" s="35"/>
      <c r="SWR348" s="35"/>
      <c r="SWS348" s="35"/>
      <c r="SWT348" s="35"/>
      <c r="SWU348" s="35"/>
      <c r="SWV348" s="35"/>
      <c r="SWW348" s="35"/>
      <c r="SWX348" s="35"/>
      <c r="SWY348" s="35"/>
      <c r="SWZ348" s="35"/>
      <c r="SXA348" s="35"/>
      <c r="SXB348" s="35"/>
      <c r="SXC348" s="35"/>
      <c r="SXD348" s="35"/>
      <c r="SXE348" s="35"/>
      <c r="SXF348" s="35"/>
      <c r="SXG348" s="35"/>
      <c r="SXH348" s="35"/>
      <c r="SXI348" s="35"/>
      <c r="SXJ348" s="35"/>
      <c r="SXK348" s="35"/>
      <c r="SXL348" s="35"/>
      <c r="SXM348" s="35"/>
      <c r="SXN348" s="35"/>
      <c r="SXO348" s="35"/>
      <c r="SXP348" s="35"/>
      <c r="SXQ348" s="35"/>
      <c r="SXR348" s="35"/>
      <c r="SXS348" s="35"/>
      <c r="SXT348" s="35"/>
      <c r="SXU348" s="35"/>
      <c r="SXV348" s="35"/>
      <c r="SXW348" s="35"/>
      <c r="SXX348" s="35"/>
      <c r="SXY348" s="35"/>
      <c r="SXZ348" s="35"/>
      <c r="SYA348" s="35"/>
      <c r="SYB348" s="35"/>
      <c r="SYC348" s="35"/>
      <c r="SYD348" s="35"/>
      <c r="SYE348" s="35"/>
      <c r="SYF348" s="35"/>
      <c r="SYG348" s="35"/>
      <c r="SYH348" s="35"/>
      <c r="SYI348" s="35"/>
      <c r="SYJ348" s="35"/>
      <c r="SYK348" s="35"/>
      <c r="SYL348" s="35"/>
      <c r="SYM348" s="35"/>
      <c r="SYN348" s="35"/>
      <c r="SYO348" s="35"/>
      <c r="SYP348" s="35"/>
      <c r="SYQ348" s="35"/>
      <c r="SYR348" s="35"/>
      <c r="SYS348" s="35"/>
      <c r="SYT348" s="35"/>
      <c r="SYU348" s="35"/>
      <c r="SYV348" s="35"/>
      <c r="SYW348" s="35"/>
      <c r="SYX348" s="35"/>
      <c r="SYY348" s="35"/>
      <c r="SYZ348" s="35"/>
      <c r="SZA348" s="35"/>
      <c r="SZB348" s="35"/>
      <c r="SZC348" s="35"/>
      <c r="SZD348" s="35"/>
      <c r="SZE348" s="35"/>
      <c r="SZF348" s="35"/>
      <c r="SZG348" s="35"/>
      <c r="SZH348" s="35"/>
      <c r="SZI348" s="35"/>
      <c r="SZJ348" s="35"/>
      <c r="SZK348" s="35"/>
      <c r="SZL348" s="35"/>
      <c r="SZM348" s="35"/>
      <c r="SZN348" s="35"/>
      <c r="SZO348" s="35"/>
      <c r="SZP348" s="35"/>
      <c r="SZQ348" s="35"/>
      <c r="SZR348" s="35"/>
      <c r="SZS348" s="35"/>
      <c r="SZT348" s="35"/>
      <c r="SZU348" s="35"/>
      <c r="SZV348" s="35"/>
      <c r="SZW348" s="35"/>
      <c r="SZX348" s="35"/>
      <c r="SZY348" s="35"/>
      <c r="SZZ348" s="35"/>
      <c r="TAA348" s="35"/>
      <c r="TAB348" s="35"/>
      <c r="TAC348" s="35"/>
      <c r="TAD348" s="35"/>
      <c r="TAE348" s="35"/>
      <c r="TAF348" s="35"/>
      <c r="TAG348" s="35"/>
      <c r="TAH348" s="35"/>
      <c r="TAI348" s="35"/>
      <c r="TAJ348" s="35"/>
      <c r="TAK348" s="35"/>
      <c r="TAL348" s="35"/>
      <c r="TAM348" s="35"/>
      <c r="TAN348" s="35"/>
      <c r="TAO348" s="35"/>
      <c r="TAP348" s="35"/>
      <c r="TAQ348" s="35"/>
      <c r="TAR348" s="35"/>
      <c r="TAS348" s="35"/>
      <c r="TAT348" s="35"/>
      <c r="TAU348" s="35"/>
      <c r="TAV348" s="35"/>
      <c r="TAW348" s="35"/>
      <c r="TAX348" s="35"/>
      <c r="TAY348" s="35"/>
      <c r="TAZ348" s="35"/>
      <c r="TBA348" s="35"/>
      <c r="TBB348" s="35"/>
      <c r="TBC348" s="35"/>
      <c r="TBD348" s="35"/>
      <c r="TBE348" s="35"/>
      <c r="TBF348" s="35"/>
      <c r="TBG348" s="35"/>
      <c r="TBH348" s="35"/>
      <c r="TBI348" s="35"/>
      <c r="TBJ348" s="35"/>
      <c r="TBK348" s="35"/>
      <c r="TBL348" s="35"/>
      <c r="TBM348" s="35"/>
      <c r="TBN348" s="35"/>
      <c r="TBO348" s="35"/>
      <c r="TBP348" s="35"/>
      <c r="TBQ348" s="35"/>
      <c r="TBR348" s="35"/>
      <c r="TBS348" s="35"/>
      <c r="TBT348" s="35"/>
      <c r="TBU348" s="35"/>
      <c r="TBV348" s="35"/>
      <c r="TBW348" s="35"/>
      <c r="TBX348" s="35"/>
      <c r="TBY348" s="35"/>
      <c r="TBZ348" s="35"/>
      <c r="TCA348" s="35"/>
      <c r="TCB348" s="35"/>
      <c r="TCC348" s="35"/>
      <c r="TCD348" s="35"/>
      <c r="TCE348" s="35"/>
      <c r="TCF348" s="35"/>
      <c r="TCG348" s="35"/>
      <c r="TCH348" s="35"/>
      <c r="TCI348" s="35"/>
      <c r="TCJ348" s="35"/>
      <c r="TCK348" s="35"/>
      <c r="TCL348" s="35"/>
      <c r="TCM348" s="35"/>
      <c r="TCN348" s="35"/>
      <c r="TCO348" s="35"/>
      <c r="TCP348" s="35"/>
      <c r="TCQ348" s="35"/>
      <c r="TCR348" s="35"/>
      <c r="TCS348" s="35"/>
      <c r="TCT348" s="35"/>
      <c r="TCU348" s="35"/>
      <c r="TCV348" s="35"/>
      <c r="TCW348" s="35"/>
      <c r="TCX348" s="35"/>
      <c r="TCY348" s="35"/>
      <c r="TCZ348" s="35"/>
      <c r="TDA348" s="35"/>
      <c r="TDB348" s="35"/>
      <c r="TDC348" s="35"/>
      <c r="TDD348" s="35"/>
      <c r="TDE348" s="35"/>
      <c r="TDF348" s="35"/>
      <c r="TDG348" s="35"/>
      <c r="TDH348" s="35"/>
      <c r="TDI348" s="35"/>
      <c r="TDJ348" s="35"/>
      <c r="TDK348" s="35"/>
      <c r="TDL348" s="35"/>
      <c r="TDM348" s="35"/>
      <c r="TDN348" s="35"/>
      <c r="TDO348" s="35"/>
      <c r="TDP348" s="35"/>
      <c r="TDQ348" s="35"/>
      <c r="TDR348" s="35"/>
      <c r="TDS348" s="35"/>
      <c r="TDT348" s="35"/>
      <c r="TDU348" s="35"/>
      <c r="TDV348" s="35"/>
      <c r="TDW348" s="35"/>
      <c r="TDX348" s="35"/>
      <c r="TDY348" s="35"/>
      <c r="TDZ348" s="35"/>
      <c r="TEA348" s="35"/>
      <c r="TEB348" s="35"/>
      <c r="TEC348" s="35"/>
      <c r="TED348" s="35"/>
      <c r="TEE348" s="35"/>
      <c r="TEF348" s="35"/>
      <c r="TEG348" s="35"/>
      <c r="TEH348" s="35"/>
      <c r="TEI348" s="35"/>
      <c r="TEJ348" s="35"/>
      <c r="TEK348" s="35"/>
      <c r="TEL348" s="35"/>
      <c r="TEM348" s="35"/>
      <c r="TEN348" s="35"/>
      <c r="TEO348" s="35"/>
      <c r="TEP348" s="35"/>
      <c r="TEQ348" s="35"/>
      <c r="TER348" s="35"/>
      <c r="TES348" s="35"/>
      <c r="TET348" s="35"/>
      <c r="TEU348" s="35"/>
      <c r="TEV348" s="35"/>
      <c r="TEW348" s="35"/>
      <c r="TEX348" s="35"/>
      <c r="TEY348" s="35"/>
      <c r="TEZ348" s="35"/>
      <c r="TFA348" s="35"/>
      <c r="TFB348" s="35"/>
      <c r="TFC348" s="35"/>
      <c r="TFD348" s="35"/>
      <c r="TFE348" s="35"/>
      <c r="TFF348" s="35"/>
      <c r="TFG348" s="35"/>
      <c r="TFH348" s="35"/>
      <c r="TFI348" s="35"/>
      <c r="TFJ348" s="35"/>
      <c r="TFK348" s="35"/>
      <c r="TFL348" s="35"/>
      <c r="TFM348" s="35"/>
      <c r="TFN348" s="35"/>
      <c r="TFO348" s="35"/>
      <c r="TFP348" s="35"/>
      <c r="TFQ348" s="35"/>
      <c r="TFR348" s="35"/>
      <c r="TFS348" s="35"/>
      <c r="TFT348" s="35"/>
      <c r="TFU348" s="35"/>
      <c r="TFV348" s="35"/>
      <c r="TFW348" s="35"/>
      <c r="TFX348" s="35"/>
      <c r="TFY348" s="35"/>
      <c r="TFZ348" s="35"/>
      <c r="TGA348" s="35"/>
      <c r="TGB348" s="35"/>
      <c r="TGC348" s="35"/>
      <c r="TGD348" s="35"/>
      <c r="TGE348" s="35"/>
      <c r="TGF348" s="35"/>
      <c r="TGG348" s="35"/>
      <c r="TGH348" s="35"/>
      <c r="TGI348" s="35"/>
      <c r="TGJ348" s="35"/>
      <c r="TGK348" s="35"/>
      <c r="TGL348" s="35"/>
      <c r="TGM348" s="35"/>
      <c r="TGN348" s="35"/>
      <c r="TGO348" s="35"/>
      <c r="TGP348" s="35"/>
      <c r="TGQ348" s="35"/>
      <c r="TGR348" s="35"/>
      <c r="TGS348" s="35"/>
      <c r="TGT348" s="35"/>
      <c r="TGU348" s="35"/>
      <c r="TGV348" s="35"/>
      <c r="TGW348" s="35"/>
      <c r="TGX348" s="35"/>
      <c r="TGY348" s="35"/>
      <c r="TGZ348" s="35"/>
      <c r="THA348" s="35"/>
      <c r="THB348" s="35"/>
      <c r="THC348" s="35"/>
      <c r="THD348" s="35"/>
      <c r="THE348" s="35"/>
      <c r="THF348" s="35"/>
      <c r="THG348" s="35"/>
      <c r="THH348" s="35"/>
      <c r="THI348" s="35"/>
      <c r="THJ348" s="35"/>
      <c r="THK348" s="35"/>
      <c r="THL348" s="35"/>
      <c r="THM348" s="35"/>
      <c r="THN348" s="35"/>
      <c r="THO348" s="35"/>
      <c r="THP348" s="35"/>
      <c r="THQ348" s="35"/>
      <c r="THR348" s="35"/>
      <c r="THS348" s="35"/>
      <c r="THT348" s="35"/>
      <c r="THU348" s="35"/>
      <c r="THV348" s="35"/>
      <c r="THW348" s="35"/>
      <c r="THX348" s="35"/>
      <c r="THY348" s="35"/>
      <c r="THZ348" s="35"/>
      <c r="TIA348" s="35"/>
      <c r="TIB348" s="35"/>
      <c r="TIC348" s="35"/>
      <c r="TID348" s="35"/>
      <c r="TIE348" s="35"/>
      <c r="TIF348" s="35"/>
      <c r="TIG348" s="35"/>
      <c r="TIH348" s="35"/>
      <c r="TII348" s="35"/>
      <c r="TIJ348" s="35"/>
      <c r="TIK348" s="35"/>
      <c r="TIL348" s="35"/>
      <c r="TIM348" s="35"/>
      <c r="TIN348" s="35"/>
      <c r="TIO348" s="35"/>
      <c r="TIP348" s="35"/>
      <c r="TIQ348" s="35"/>
      <c r="TIR348" s="35"/>
      <c r="TIS348" s="35"/>
      <c r="TIT348" s="35"/>
      <c r="TIU348" s="35"/>
      <c r="TIV348" s="35"/>
      <c r="TIW348" s="35"/>
      <c r="TIX348" s="35"/>
      <c r="TIY348" s="35"/>
      <c r="TIZ348" s="35"/>
      <c r="TJA348" s="35"/>
      <c r="TJB348" s="35"/>
      <c r="TJC348" s="35"/>
      <c r="TJD348" s="35"/>
      <c r="TJE348" s="35"/>
      <c r="TJF348" s="35"/>
      <c r="TJG348" s="35"/>
      <c r="TJH348" s="35"/>
      <c r="TJI348" s="35"/>
      <c r="TJJ348" s="35"/>
      <c r="TJK348" s="35"/>
      <c r="TJL348" s="35"/>
      <c r="TJM348" s="35"/>
      <c r="TJN348" s="35"/>
      <c r="TJO348" s="35"/>
      <c r="TJP348" s="35"/>
      <c r="TJQ348" s="35"/>
      <c r="TJR348" s="35"/>
      <c r="TJS348" s="35"/>
      <c r="TJT348" s="35"/>
      <c r="TJU348" s="35"/>
      <c r="TJV348" s="35"/>
      <c r="TJW348" s="35"/>
      <c r="TJX348" s="35"/>
      <c r="TJY348" s="35"/>
      <c r="TJZ348" s="35"/>
      <c r="TKA348" s="35"/>
      <c r="TKB348" s="35"/>
      <c r="TKC348" s="35"/>
      <c r="TKD348" s="35"/>
      <c r="TKE348" s="35"/>
      <c r="TKF348" s="35"/>
      <c r="TKG348" s="35"/>
      <c r="TKH348" s="35"/>
      <c r="TKI348" s="35"/>
      <c r="TKJ348" s="35"/>
      <c r="TKK348" s="35"/>
      <c r="TKL348" s="35"/>
      <c r="TKM348" s="35"/>
      <c r="TKN348" s="35"/>
      <c r="TKO348" s="35"/>
      <c r="TKP348" s="35"/>
      <c r="TKQ348" s="35"/>
      <c r="TKR348" s="35"/>
      <c r="TKS348" s="35"/>
      <c r="TKT348" s="35"/>
      <c r="TKU348" s="35"/>
      <c r="TKV348" s="35"/>
      <c r="TKW348" s="35"/>
      <c r="TKX348" s="35"/>
      <c r="TKY348" s="35"/>
      <c r="TKZ348" s="35"/>
      <c r="TLA348" s="35"/>
      <c r="TLB348" s="35"/>
      <c r="TLC348" s="35"/>
      <c r="TLD348" s="35"/>
      <c r="TLE348" s="35"/>
      <c r="TLF348" s="35"/>
      <c r="TLG348" s="35"/>
      <c r="TLH348" s="35"/>
      <c r="TLI348" s="35"/>
      <c r="TLJ348" s="35"/>
      <c r="TLK348" s="35"/>
      <c r="TLL348" s="35"/>
      <c r="TLM348" s="35"/>
      <c r="TLN348" s="35"/>
      <c r="TLO348" s="35"/>
      <c r="TLP348" s="35"/>
      <c r="TLQ348" s="35"/>
      <c r="TLR348" s="35"/>
      <c r="TLS348" s="35"/>
      <c r="TLT348" s="35"/>
      <c r="TLU348" s="35"/>
      <c r="TLV348" s="35"/>
      <c r="TLW348" s="35"/>
      <c r="TLX348" s="35"/>
      <c r="TLY348" s="35"/>
      <c r="TLZ348" s="35"/>
      <c r="TMA348" s="35"/>
      <c r="TMB348" s="35"/>
      <c r="TMC348" s="35"/>
      <c r="TMD348" s="35"/>
      <c r="TME348" s="35"/>
      <c r="TMF348" s="35"/>
      <c r="TMG348" s="35"/>
      <c r="TMH348" s="35"/>
      <c r="TMI348" s="35"/>
      <c r="TMJ348" s="35"/>
      <c r="TMK348" s="35"/>
      <c r="TML348" s="35"/>
      <c r="TMM348" s="35"/>
      <c r="TMN348" s="35"/>
      <c r="TMO348" s="35"/>
      <c r="TMP348" s="35"/>
      <c r="TMQ348" s="35"/>
      <c r="TMR348" s="35"/>
      <c r="TMS348" s="35"/>
      <c r="TMT348" s="35"/>
      <c r="TMU348" s="35"/>
      <c r="TMV348" s="35"/>
      <c r="TMW348" s="35"/>
      <c r="TMX348" s="35"/>
      <c r="TMY348" s="35"/>
      <c r="TMZ348" s="35"/>
      <c r="TNA348" s="35"/>
      <c r="TNB348" s="35"/>
      <c r="TNC348" s="35"/>
      <c r="TND348" s="35"/>
      <c r="TNE348" s="35"/>
      <c r="TNF348" s="35"/>
      <c r="TNG348" s="35"/>
      <c r="TNH348" s="35"/>
      <c r="TNI348" s="35"/>
      <c r="TNJ348" s="35"/>
      <c r="TNK348" s="35"/>
      <c r="TNL348" s="35"/>
      <c r="TNM348" s="35"/>
      <c r="TNN348" s="35"/>
      <c r="TNO348" s="35"/>
      <c r="TNP348" s="35"/>
      <c r="TNQ348" s="35"/>
      <c r="TNR348" s="35"/>
      <c r="TNS348" s="35"/>
      <c r="TNT348" s="35"/>
      <c r="TNU348" s="35"/>
      <c r="TNV348" s="35"/>
      <c r="TNW348" s="35"/>
      <c r="TNX348" s="35"/>
      <c r="TNY348" s="35"/>
      <c r="TNZ348" s="35"/>
      <c r="TOA348" s="35"/>
      <c r="TOB348" s="35"/>
      <c r="TOC348" s="35"/>
      <c r="TOD348" s="35"/>
      <c r="TOE348" s="35"/>
      <c r="TOF348" s="35"/>
      <c r="TOG348" s="35"/>
      <c r="TOH348" s="35"/>
      <c r="TOI348" s="35"/>
      <c r="TOJ348" s="35"/>
      <c r="TOK348" s="35"/>
      <c r="TOL348" s="35"/>
      <c r="TOM348" s="35"/>
      <c r="TON348" s="35"/>
      <c r="TOO348" s="35"/>
      <c r="TOP348" s="35"/>
      <c r="TOQ348" s="35"/>
      <c r="TOR348" s="35"/>
      <c r="TOS348" s="35"/>
      <c r="TOT348" s="35"/>
      <c r="TOU348" s="35"/>
      <c r="TOV348" s="35"/>
      <c r="TOW348" s="35"/>
      <c r="TOX348" s="35"/>
      <c r="TOY348" s="35"/>
      <c r="TOZ348" s="35"/>
      <c r="TPA348" s="35"/>
      <c r="TPB348" s="35"/>
      <c r="TPC348" s="35"/>
      <c r="TPD348" s="35"/>
      <c r="TPE348" s="35"/>
      <c r="TPF348" s="35"/>
      <c r="TPG348" s="35"/>
      <c r="TPH348" s="35"/>
      <c r="TPI348" s="35"/>
      <c r="TPJ348" s="35"/>
      <c r="TPK348" s="35"/>
      <c r="TPL348" s="35"/>
      <c r="TPM348" s="35"/>
      <c r="TPN348" s="35"/>
      <c r="TPO348" s="35"/>
      <c r="TPP348" s="35"/>
      <c r="TPQ348" s="35"/>
      <c r="TPR348" s="35"/>
      <c r="TPS348" s="35"/>
      <c r="TPT348" s="35"/>
      <c r="TPU348" s="35"/>
      <c r="TPV348" s="35"/>
      <c r="TPW348" s="35"/>
      <c r="TPX348" s="35"/>
      <c r="TPY348" s="35"/>
      <c r="TPZ348" s="35"/>
      <c r="TQA348" s="35"/>
      <c r="TQB348" s="35"/>
      <c r="TQC348" s="35"/>
      <c r="TQD348" s="35"/>
      <c r="TQE348" s="35"/>
      <c r="TQF348" s="35"/>
      <c r="TQG348" s="35"/>
      <c r="TQH348" s="35"/>
      <c r="TQI348" s="35"/>
      <c r="TQJ348" s="35"/>
      <c r="TQK348" s="35"/>
      <c r="TQL348" s="35"/>
      <c r="TQM348" s="35"/>
      <c r="TQN348" s="35"/>
      <c r="TQO348" s="35"/>
      <c r="TQP348" s="35"/>
      <c r="TQQ348" s="35"/>
      <c r="TQR348" s="35"/>
      <c r="TQS348" s="35"/>
      <c r="TQT348" s="35"/>
      <c r="TQU348" s="35"/>
      <c r="TQV348" s="35"/>
      <c r="TQW348" s="35"/>
      <c r="TQX348" s="35"/>
      <c r="TQY348" s="35"/>
      <c r="TQZ348" s="35"/>
      <c r="TRA348" s="35"/>
      <c r="TRB348" s="35"/>
      <c r="TRC348" s="35"/>
      <c r="TRD348" s="35"/>
      <c r="TRE348" s="35"/>
      <c r="TRF348" s="35"/>
      <c r="TRG348" s="35"/>
      <c r="TRH348" s="35"/>
      <c r="TRI348" s="35"/>
      <c r="TRJ348" s="35"/>
      <c r="TRK348" s="35"/>
      <c r="TRL348" s="35"/>
      <c r="TRM348" s="35"/>
      <c r="TRN348" s="35"/>
      <c r="TRO348" s="35"/>
      <c r="TRP348" s="35"/>
      <c r="TRQ348" s="35"/>
      <c r="TRR348" s="35"/>
      <c r="TRS348" s="35"/>
      <c r="TRT348" s="35"/>
      <c r="TRU348" s="35"/>
      <c r="TRV348" s="35"/>
      <c r="TRW348" s="35"/>
      <c r="TRX348" s="35"/>
      <c r="TRY348" s="35"/>
      <c r="TRZ348" s="35"/>
      <c r="TSA348" s="35"/>
      <c r="TSB348" s="35"/>
      <c r="TSC348" s="35"/>
      <c r="TSD348" s="35"/>
      <c r="TSE348" s="35"/>
      <c r="TSF348" s="35"/>
      <c r="TSG348" s="35"/>
      <c r="TSH348" s="35"/>
      <c r="TSI348" s="35"/>
      <c r="TSJ348" s="35"/>
      <c r="TSK348" s="35"/>
      <c r="TSL348" s="35"/>
      <c r="TSM348" s="35"/>
      <c r="TSN348" s="35"/>
      <c r="TSO348" s="35"/>
      <c r="TSP348" s="35"/>
      <c r="TSQ348" s="35"/>
      <c r="TSR348" s="35"/>
      <c r="TSS348" s="35"/>
      <c r="TST348" s="35"/>
      <c r="TSU348" s="35"/>
      <c r="TSV348" s="35"/>
      <c r="TSW348" s="35"/>
      <c r="TSX348" s="35"/>
      <c r="TSY348" s="35"/>
      <c r="TSZ348" s="35"/>
      <c r="TTA348" s="35"/>
      <c r="TTB348" s="35"/>
      <c r="TTC348" s="35"/>
      <c r="TTD348" s="35"/>
      <c r="TTE348" s="35"/>
      <c r="TTF348" s="35"/>
      <c r="TTG348" s="35"/>
      <c r="TTH348" s="35"/>
      <c r="TTI348" s="35"/>
      <c r="TTJ348" s="35"/>
      <c r="TTK348" s="35"/>
      <c r="TTL348" s="35"/>
      <c r="TTM348" s="35"/>
      <c r="TTN348" s="35"/>
      <c r="TTO348" s="35"/>
      <c r="TTP348" s="35"/>
      <c r="TTQ348" s="35"/>
      <c r="TTR348" s="35"/>
      <c r="TTS348" s="35"/>
      <c r="TTT348" s="35"/>
      <c r="TTU348" s="35"/>
      <c r="TTV348" s="35"/>
      <c r="TTW348" s="35"/>
      <c r="TTX348" s="35"/>
      <c r="TTY348" s="35"/>
      <c r="TTZ348" s="35"/>
      <c r="TUA348" s="35"/>
      <c r="TUB348" s="35"/>
      <c r="TUC348" s="35"/>
      <c r="TUD348" s="35"/>
      <c r="TUE348" s="35"/>
      <c r="TUF348" s="35"/>
      <c r="TUG348" s="35"/>
      <c r="TUH348" s="35"/>
      <c r="TUI348" s="35"/>
      <c r="TUJ348" s="35"/>
      <c r="TUK348" s="35"/>
      <c r="TUL348" s="35"/>
      <c r="TUM348" s="35"/>
      <c r="TUN348" s="35"/>
      <c r="TUO348" s="35"/>
      <c r="TUP348" s="35"/>
      <c r="TUQ348" s="35"/>
      <c r="TUR348" s="35"/>
      <c r="TUS348" s="35"/>
      <c r="TUT348" s="35"/>
      <c r="TUU348" s="35"/>
      <c r="TUV348" s="35"/>
      <c r="TUW348" s="35"/>
      <c r="TUX348" s="35"/>
      <c r="TUY348" s="35"/>
      <c r="TUZ348" s="35"/>
      <c r="TVA348" s="35"/>
      <c r="TVB348" s="35"/>
      <c r="TVC348" s="35"/>
      <c r="TVD348" s="35"/>
      <c r="TVE348" s="35"/>
      <c r="TVF348" s="35"/>
      <c r="TVG348" s="35"/>
      <c r="TVH348" s="35"/>
      <c r="TVI348" s="35"/>
      <c r="TVJ348" s="35"/>
      <c r="TVK348" s="35"/>
      <c r="TVL348" s="35"/>
      <c r="TVM348" s="35"/>
      <c r="TVN348" s="35"/>
      <c r="TVO348" s="35"/>
      <c r="TVP348" s="35"/>
      <c r="TVQ348" s="35"/>
      <c r="TVR348" s="35"/>
      <c r="TVS348" s="35"/>
      <c r="TVT348" s="35"/>
      <c r="TVU348" s="35"/>
      <c r="TVV348" s="35"/>
      <c r="TVW348" s="35"/>
      <c r="TVX348" s="35"/>
      <c r="TVY348" s="35"/>
      <c r="TVZ348" s="35"/>
      <c r="TWA348" s="35"/>
      <c r="TWB348" s="35"/>
      <c r="TWC348" s="35"/>
      <c r="TWD348" s="35"/>
      <c r="TWE348" s="35"/>
      <c r="TWF348" s="35"/>
      <c r="TWG348" s="35"/>
      <c r="TWH348" s="35"/>
      <c r="TWI348" s="35"/>
      <c r="TWJ348" s="35"/>
      <c r="TWK348" s="35"/>
      <c r="TWL348" s="35"/>
      <c r="TWM348" s="35"/>
      <c r="TWN348" s="35"/>
      <c r="TWO348" s="35"/>
      <c r="TWP348" s="35"/>
      <c r="TWQ348" s="35"/>
      <c r="TWR348" s="35"/>
      <c r="TWS348" s="35"/>
      <c r="TWT348" s="35"/>
      <c r="TWU348" s="35"/>
      <c r="TWV348" s="35"/>
      <c r="TWW348" s="35"/>
      <c r="TWX348" s="35"/>
      <c r="TWY348" s="35"/>
      <c r="TWZ348" s="35"/>
      <c r="TXA348" s="35"/>
      <c r="TXB348" s="35"/>
      <c r="TXC348" s="35"/>
      <c r="TXD348" s="35"/>
      <c r="TXE348" s="35"/>
      <c r="TXF348" s="35"/>
      <c r="TXG348" s="35"/>
      <c r="TXH348" s="35"/>
      <c r="TXI348" s="35"/>
      <c r="TXJ348" s="35"/>
      <c r="TXK348" s="35"/>
      <c r="TXL348" s="35"/>
      <c r="TXM348" s="35"/>
      <c r="TXN348" s="35"/>
      <c r="TXO348" s="35"/>
      <c r="TXP348" s="35"/>
      <c r="TXQ348" s="35"/>
      <c r="TXR348" s="35"/>
      <c r="TXS348" s="35"/>
      <c r="TXT348" s="35"/>
      <c r="TXU348" s="35"/>
      <c r="TXV348" s="35"/>
      <c r="TXW348" s="35"/>
      <c r="TXX348" s="35"/>
      <c r="TXY348" s="35"/>
      <c r="TXZ348" s="35"/>
      <c r="TYA348" s="35"/>
      <c r="TYB348" s="35"/>
      <c r="TYC348" s="35"/>
      <c r="TYD348" s="35"/>
      <c r="TYE348" s="35"/>
      <c r="TYF348" s="35"/>
      <c r="TYG348" s="35"/>
      <c r="TYH348" s="35"/>
      <c r="TYI348" s="35"/>
      <c r="TYJ348" s="35"/>
      <c r="TYK348" s="35"/>
      <c r="TYL348" s="35"/>
      <c r="TYM348" s="35"/>
      <c r="TYN348" s="35"/>
      <c r="TYO348" s="35"/>
      <c r="TYP348" s="35"/>
      <c r="TYQ348" s="35"/>
      <c r="TYR348" s="35"/>
      <c r="TYS348" s="35"/>
      <c r="TYT348" s="35"/>
      <c r="TYU348" s="35"/>
      <c r="TYV348" s="35"/>
      <c r="TYW348" s="35"/>
      <c r="TYX348" s="35"/>
      <c r="TYY348" s="35"/>
      <c r="TYZ348" s="35"/>
      <c r="TZA348" s="35"/>
      <c r="TZB348" s="35"/>
      <c r="TZC348" s="35"/>
      <c r="TZD348" s="35"/>
      <c r="TZE348" s="35"/>
      <c r="TZF348" s="35"/>
      <c r="TZG348" s="35"/>
      <c r="TZH348" s="35"/>
      <c r="TZI348" s="35"/>
      <c r="TZJ348" s="35"/>
      <c r="TZK348" s="35"/>
      <c r="TZL348" s="35"/>
      <c r="TZM348" s="35"/>
      <c r="TZN348" s="35"/>
      <c r="TZO348" s="35"/>
      <c r="TZP348" s="35"/>
      <c r="TZQ348" s="35"/>
      <c r="TZR348" s="35"/>
      <c r="TZS348" s="35"/>
      <c r="TZT348" s="35"/>
      <c r="TZU348" s="35"/>
      <c r="TZV348" s="35"/>
      <c r="TZW348" s="35"/>
      <c r="TZX348" s="35"/>
      <c r="TZY348" s="35"/>
      <c r="TZZ348" s="35"/>
      <c r="UAA348" s="35"/>
      <c r="UAB348" s="35"/>
      <c r="UAC348" s="35"/>
      <c r="UAD348" s="35"/>
      <c r="UAE348" s="35"/>
      <c r="UAF348" s="35"/>
      <c r="UAG348" s="35"/>
      <c r="UAH348" s="35"/>
      <c r="UAI348" s="35"/>
      <c r="UAJ348" s="35"/>
      <c r="UAK348" s="35"/>
      <c r="UAL348" s="35"/>
      <c r="UAM348" s="35"/>
      <c r="UAN348" s="35"/>
      <c r="UAO348" s="35"/>
      <c r="UAP348" s="35"/>
      <c r="UAQ348" s="35"/>
      <c r="UAR348" s="35"/>
      <c r="UAS348" s="35"/>
      <c r="UAT348" s="35"/>
      <c r="UAU348" s="35"/>
      <c r="UAV348" s="35"/>
      <c r="UAW348" s="35"/>
      <c r="UAX348" s="35"/>
      <c r="UAY348" s="35"/>
      <c r="UAZ348" s="35"/>
      <c r="UBA348" s="35"/>
      <c r="UBB348" s="35"/>
      <c r="UBC348" s="35"/>
      <c r="UBD348" s="35"/>
      <c r="UBE348" s="35"/>
      <c r="UBF348" s="35"/>
      <c r="UBG348" s="35"/>
      <c r="UBH348" s="35"/>
      <c r="UBI348" s="35"/>
      <c r="UBJ348" s="35"/>
      <c r="UBK348" s="35"/>
      <c r="UBL348" s="35"/>
      <c r="UBM348" s="35"/>
      <c r="UBN348" s="35"/>
      <c r="UBO348" s="35"/>
      <c r="UBP348" s="35"/>
      <c r="UBQ348" s="35"/>
      <c r="UBR348" s="35"/>
      <c r="UBS348" s="35"/>
      <c r="UBT348" s="35"/>
      <c r="UBU348" s="35"/>
      <c r="UBV348" s="35"/>
      <c r="UBW348" s="35"/>
      <c r="UBX348" s="35"/>
      <c r="UBY348" s="35"/>
      <c r="UBZ348" s="35"/>
      <c r="UCA348" s="35"/>
      <c r="UCB348" s="35"/>
      <c r="UCC348" s="35"/>
      <c r="UCD348" s="35"/>
      <c r="UCE348" s="35"/>
      <c r="UCF348" s="35"/>
      <c r="UCG348" s="35"/>
      <c r="UCH348" s="35"/>
      <c r="UCI348" s="35"/>
      <c r="UCJ348" s="35"/>
      <c r="UCK348" s="35"/>
      <c r="UCL348" s="35"/>
      <c r="UCM348" s="35"/>
      <c r="UCN348" s="35"/>
      <c r="UCO348" s="35"/>
      <c r="UCP348" s="35"/>
      <c r="UCQ348" s="35"/>
      <c r="UCR348" s="35"/>
      <c r="UCS348" s="35"/>
      <c r="UCT348" s="35"/>
      <c r="UCU348" s="35"/>
      <c r="UCV348" s="35"/>
      <c r="UCW348" s="35"/>
      <c r="UCX348" s="35"/>
      <c r="UCY348" s="35"/>
      <c r="UCZ348" s="35"/>
      <c r="UDA348" s="35"/>
      <c r="UDB348" s="35"/>
      <c r="UDC348" s="35"/>
      <c r="UDD348" s="35"/>
      <c r="UDE348" s="35"/>
      <c r="UDF348" s="35"/>
      <c r="UDG348" s="35"/>
      <c r="UDH348" s="35"/>
      <c r="UDI348" s="35"/>
      <c r="UDJ348" s="35"/>
      <c r="UDK348" s="35"/>
      <c r="UDL348" s="35"/>
      <c r="UDM348" s="35"/>
      <c r="UDN348" s="35"/>
      <c r="UDO348" s="35"/>
      <c r="UDP348" s="35"/>
      <c r="UDQ348" s="35"/>
      <c r="UDR348" s="35"/>
      <c r="UDS348" s="35"/>
      <c r="UDT348" s="35"/>
      <c r="UDU348" s="35"/>
      <c r="UDV348" s="35"/>
      <c r="UDW348" s="35"/>
      <c r="UDX348" s="35"/>
      <c r="UDY348" s="35"/>
      <c r="UDZ348" s="35"/>
      <c r="UEA348" s="35"/>
      <c r="UEB348" s="35"/>
      <c r="UEC348" s="35"/>
      <c r="UED348" s="35"/>
      <c r="UEE348" s="35"/>
      <c r="UEF348" s="35"/>
      <c r="UEG348" s="35"/>
      <c r="UEH348" s="35"/>
      <c r="UEI348" s="35"/>
      <c r="UEJ348" s="35"/>
      <c r="UEK348" s="35"/>
      <c r="UEL348" s="35"/>
      <c r="UEM348" s="35"/>
      <c r="UEN348" s="35"/>
      <c r="UEO348" s="35"/>
      <c r="UEP348" s="35"/>
      <c r="UEQ348" s="35"/>
      <c r="UER348" s="35"/>
      <c r="UES348" s="35"/>
      <c r="UET348" s="35"/>
      <c r="UEU348" s="35"/>
      <c r="UEV348" s="35"/>
      <c r="UEW348" s="35"/>
      <c r="UEX348" s="35"/>
      <c r="UEY348" s="35"/>
      <c r="UEZ348" s="35"/>
      <c r="UFA348" s="35"/>
      <c r="UFB348" s="35"/>
      <c r="UFC348" s="35"/>
      <c r="UFD348" s="35"/>
      <c r="UFE348" s="35"/>
      <c r="UFF348" s="35"/>
      <c r="UFG348" s="35"/>
      <c r="UFH348" s="35"/>
      <c r="UFI348" s="35"/>
      <c r="UFJ348" s="35"/>
      <c r="UFK348" s="35"/>
      <c r="UFL348" s="35"/>
      <c r="UFM348" s="35"/>
      <c r="UFN348" s="35"/>
      <c r="UFO348" s="35"/>
      <c r="UFP348" s="35"/>
      <c r="UFQ348" s="35"/>
      <c r="UFR348" s="35"/>
      <c r="UFS348" s="35"/>
      <c r="UFT348" s="35"/>
      <c r="UFU348" s="35"/>
      <c r="UFV348" s="35"/>
      <c r="UFW348" s="35"/>
      <c r="UFX348" s="35"/>
      <c r="UFY348" s="35"/>
      <c r="UFZ348" s="35"/>
      <c r="UGA348" s="35"/>
      <c r="UGB348" s="35"/>
      <c r="UGC348" s="35"/>
      <c r="UGD348" s="35"/>
      <c r="UGE348" s="35"/>
      <c r="UGF348" s="35"/>
      <c r="UGG348" s="35"/>
      <c r="UGH348" s="35"/>
      <c r="UGI348" s="35"/>
      <c r="UGJ348" s="35"/>
      <c r="UGK348" s="35"/>
      <c r="UGL348" s="35"/>
      <c r="UGM348" s="35"/>
      <c r="UGN348" s="35"/>
      <c r="UGO348" s="35"/>
      <c r="UGP348" s="35"/>
      <c r="UGQ348" s="35"/>
      <c r="UGR348" s="35"/>
      <c r="UGS348" s="35"/>
      <c r="UGT348" s="35"/>
      <c r="UGU348" s="35"/>
      <c r="UGV348" s="35"/>
      <c r="UGW348" s="35"/>
      <c r="UGX348" s="35"/>
      <c r="UGY348" s="35"/>
      <c r="UGZ348" s="35"/>
      <c r="UHA348" s="35"/>
      <c r="UHB348" s="35"/>
      <c r="UHC348" s="35"/>
      <c r="UHD348" s="35"/>
      <c r="UHE348" s="35"/>
      <c r="UHF348" s="35"/>
      <c r="UHG348" s="35"/>
      <c r="UHH348" s="35"/>
      <c r="UHI348" s="35"/>
      <c r="UHJ348" s="35"/>
      <c r="UHK348" s="35"/>
      <c r="UHL348" s="35"/>
      <c r="UHM348" s="35"/>
      <c r="UHN348" s="35"/>
      <c r="UHO348" s="35"/>
      <c r="UHP348" s="35"/>
      <c r="UHQ348" s="35"/>
      <c r="UHR348" s="35"/>
      <c r="UHS348" s="35"/>
      <c r="UHT348" s="35"/>
      <c r="UHU348" s="35"/>
      <c r="UHV348" s="35"/>
      <c r="UHW348" s="35"/>
      <c r="UHX348" s="35"/>
      <c r="UHY348" s="35"/>
      <c r="UHZ348" s="35"/>
      <c r="UIA348" s="35"/>
      <c r="UIB348" s="35"/>
      <c r="UIC348" s="35"/>
      <c r="UID348" s="35"/>
      <c r="UIE348" s="35"/>
      <c r="UIF348" s="35"/>
      <c r="UIG348" s="35"/>
      <c r="UIH348" s="35"/>
      <c r="UII348" s="35"/>
      <c r="UIJ348" s="35"/>
      <c r="UIK348" s="35"/>
      <c r="UIL348" s="35"/>
      <c r="UIM348" s="35"/>
      <c r="UIN348" s="35"/>
      <c r="UIO348" s="35"/>
      <c r="UIP348" s="35"/>
      <c r="UIQ348" s="35"/>
      <c r="UIR348" s="35"/>
      <c r="UIS348" s="35"/>
      <c r="UIT348" s="35"/>
      <c r="UIU348" s="35"/>
      <c r="UIV348" s="35"/>
      <c r="UIW348" s="35"/>
      <c r="UIX348" s="35"/>
      <c r="UIY348" s="35"/>
      <c r="UIZ348" s="35"/>
      <c r="UJA348" s="35"/>
      <c r="UJB348" s="35"/>
      <c r="UJC348" s="35"/>
      <c r="UJD348" s="35"/>
      <c r="UJE348" s="35"/>
      <c r="UJF348" s="35"/>
      <c r="UJG348" s="35"/>
      <c r="UJH348" s="35"/>
      <c r="UJI348" s="35"/>
      <c r="UJJ348" s="35"/>
      <c r="UJK348" s="35"/>
      <c r="UJL348" s="35"/>
      <c r="UJM348" s="35"/>
      <c r="UJN348" s="35"/>
      <c r="UJO348" s="35"/>
      <c r="UJP348" s="35"/>
      <c r="UJQ348" s="35"/>
      <c r="UJR348" s="35"/>
      <c r="UJS348" s="35"/>
      <c r="UJT348" s="35"/>
      <c r="UJU348" s="35"/>
      <c r="UJV348" s="35"/>
      <c r="UJW348" s="35"/>
      <c r="UJX348" s="35"/>
      <c r="UJY348" s="35"/>
      <c r="UJZ348" s="35"/>
      <c r="UKA348" s="35"/>
      <c r="UKB348" s="35"/>
      <c r="UKC348" s="35"/>
      <c r="UKD348" s="35"/>
      <c r="UKE348" s="35"/>
      <c r="UKF348" s="35"/>
      <c r="UKG348" s="35"/>
      <c r="UKH348" s="35"/>
      <c r="UKI348" s="35"/>
      <c r="UKJ348" s="35"/>
      <c r="UKK348" s="35"/>
      <c r="UKL348" s="35"/>
      <c r="UKM348" s="35"/>
      <c r="UKN348" s="35"/>
      <c r="UKO348" s="35"/>
      <c r="UKP348" s="35"/>
      <c r="UKQ348" s="35"/>
      <c r="UKR348" s="35"/>
      <c r="UKS348" s="35"/>
      <c r="UKT348" s="35"/>
      <c r="UKU348" s="35"/>
      <c r="UKV348" s="35"/>
      <c r="UKW348" s="35"/>
      <c r="UKX348" s="35"/>
      <c r="UKY348" s="35"/>
      <c r="UKZ348" s="35"/>
      <c r="ULA348" s="35"/>
      <c r="ULB348" s="35"/>
      <c r="ULC348" s="35"/>
      <c r="ULD348" s="35"/>
      <c r="ULE348" s="35"/>
      <c r="ULF348" s="35"/>
      <c r="ULG348" s="35"/>
      <c r="ULH348" s="35"/>
      <c r="ULI348" s="35"/>
      <c r="ULJ348" s="35"/>
      <c r="ULK348" s="35"/>
      <c r="ULL348" s="35"/>
      <c r="ULM348" s="35"/>
      <c r="ULN348" s="35"/>
      <c r="ULO348" s="35"/>
      <c r="ULP348" s="35"/>
      <c r="ULQ348" s="35"/>
      <c r="ULR348" s="35"/>
      <c r="ULS348" s="35"/>
      <c r="ULT348" s="35"/>
      <c r="ULU348" s="35"/>
      <c r="ULV348" s="35"/>
      <c r="ULW348" s="35"/>
      <c r="ULX348" s="35"/>
      <c r="ULY348" s="35"/>
      <c r="ULZ348" s="35"/>
      <c r="UMA348" s="35"/>
      <c r="UMB348" s="35"/>
      <c r="UMC348" s="35"/>
      <c r="UMD348" s="35"/>
      <c r="UME348" s="35"/>
      <c r="UMF348" s="35"/>
      <c r="UMG348" s="35"/>
      <c r="UMH348" s="35"/>
      <c r="UMI348" s="35"/>
      <c r="UMJ348" s="35"/>
      <c r="UMK348" s="35"/>
      <c r="UML348" s="35"/>
      <c r="UMM348" s="35"/>
      <c r="UMN348" s="35"/>
      <c r="UMO348" s="35"/>
      <c r="UMP348" s="35"/>
      <c r="UMQ348" s="35"/>
      <c r="UMR348" s="35"/>
      <c r="UMS348" s="35"/>
      <c r="UMT348" s="35"/>
      <c r="UMU348" s="35"/>
      <c r="UMV348" s="35"/>
      <c r="UMW348" s="35"/>
      <c r="UMX348" s="35"/>
      <c r="UMY348" s="35"/>
      <c r="UMZ348" s="35"/>
      <c r="UNA348" s="35"/>
      <c r="UNB348" s="35"/>
      <c r="UNC348" s="35"/>
      <c r="UND348" s="35"/>
      <c r="UNE348" s="35"/>
      <c r="UNF348" s="35"/>
      <c r="UNG348" s="35"/>
      <c r="UNH348" s="35"/>
      <c r="UNI348" s="35"/>
      <c r="UNJ348" s="35"/>
      <c r="UNK348" s="35"/>
      <c r="UNL348" s="35"/>
      <c r="UNM348" s="35"/>
      <c r="UNN348" s="35"/>
      <c r="UNO348" s="35"/>
      <c r="UNP348" s="35"/>
      <c r="UNQ348" s="35"/>
      <c r="UNR348" s="35"/>
      <c r="UNS348" s="35"/>
      <c r="UNT348" s="35"/>
      <c r="UNU348" s="35"/>
      <c r="UNV348" s="35"/>
      <c r="UNW348" s="35"/>
      <c r="UNX348" s="35"/>
      <c r="UNY348" s="35"/>
      <c r="UNZ348" s="35"/>
      <c r="UOA348" s="35"/>
      <c r="UOB348" s="35"/>
      <c r="UOC348" s="35"/>
      <c r="UOD348" s="35"/>
      <c r="UOE348" s="35"/>
      <c r="UOF348" s="35"/>
      <c r="UOG348" s="35"/>
      <c r="UOH348" s="35"/>
      <c r="UOI348" s="35"/>
      <c r="UOJ348" s="35"/>
      <c r="UOK348" s="35"/>
      <c r="UOL348" s="35"/>
      <c r="UOM348" s="35"/>
      <c r="UON348" s="35"/>
      <c r="UOO348" s="35"/>
      <c r="UOP348" s="35"/>
      <c r="UOQ348" s="35"/>
      <c r="UOR348" s="35"/>
      <c r="UOS348" s="35"/>
      <c r="UOT348" s="35"/>
      <c r="UOU348" s="35"/>
      <c r="UOV348" s="35"/>
      <c r="UOW348" s="35"/>
      <c r="UOX348" s="35"/>
      <c r="UOY348" s="35"/>
      <c r="UOZ348" s="35"/>
      <c r="UPA348" s="35"/>
      <c r="UPB348" s="35"/>
      <c r="UPC348" s="35"/>
      <c r="UPD348" s="35"/>
      <c r="UPE348" s="35"/>
      <c r="UPF348" s="35"/>
      <c r="UPG348" s="35"/>
      <c r="UPH348" s="35"/>
      <c r="UPI348" s="35"/>
      <c r="UPJ348" s="35"/>
      <c r="UPK348" s="35"/>
      <c r="UPL348" s="35"/>
      <c r="UPM348" s="35"/>
      <c r="UPN348" s="35"/>
      <c r="UPO348" s="35"/>
      <c r="UPP348" s="35"/>
      <c r="UPQ348" s="35"/>
      <c r="UPR348" s="35"/>
      <c r="UPS348" s="35"/>
      <c r="UPT348" s="35"/>
      <c r="UPU348" s="35"/>
      <c r="UPV348" s="35"/>
      <c r="UPW348" s="35"/>
      <c r="UPX348" s="35"/>
      <c r="UPY348" s="35"/>
      <c r="UPZ348" s="35"/>
      <c r="UQA348" s="35"/>
      <c r="UQB348" s="35"/>
      <c r="UQC348" s="35"/>
      <c r="UQD348" s="35"/>
      <c r="UQE348" s="35"/>
      <c r="UQF348" s="35"/>
      <c r="UQG348" s="35"/>
      <c r="UQH348" s="35"/>
      <c r="UQI348" s="35"/>
      <c r="UQJ348" s="35"/>
      <c r="UQK348" s="35"/>
      <c r="UQL348" s="35"/>
      <c r="UQM348" s="35"/>
      <c r="UQN348" s="35"/>
      <c r="UQO348" s="35"/>
      <c r="UQP348" s="35"/>
      <c r="UQQ348" s="35"/>
      <c r="UQR348" s="35"/>
      <c r="UQS348" s="35"/>
      <c r="UQT348" s="35"/>
      <c r="UQU348" s="35"/>
      <c r="UQV348" s="35"/>
      <c r="UQW348" s="35"/>
      <c r="UQX348" s="35"/>
      <c r="UQY348" s="35"/>
      <c r="UQZ348" s="35"/>
      <c r="URA348" s="35"/>
      <c r="URB348" s="35"/>
      <c r="URC348" s="35"/>
      <c r="URD348" s="35"/>
      <c r="URE348" s="35"/>
      <c r="URF348" s="35"/>
      <c r="URG348" s="35"/>
      <c r="URH348" s="35"/>
      <c r="URI348" s="35"/>
      <c r="URJ348" s="35"/>
      <c r="URK348" s="35"/>
      <c r="URL348" s="35"/>
      <c r="URM348" s="35"/>
      <c r="URN348" s="35"/>
      <c r="URO348" s="35"/>
      <c r="URP348" s="35"/>
      <c r="URQ348" s="35"/>
      <c r="URR348" s="35"/>
      <c r="URS348" s="35"/>
      <c r="URT348" s="35"/>
      <c r="URU348" s="35"/>
      <c r="URV348" s="35"/>
      <c r="URW348" s="35"/>
      <c r="URX348" s="35"/>
      <c r="URY348" s="35"/>
      <c r="URZ348" s="35"/>
      <c r="USA348" s="35"/>
      <c r="USB348" s="35"/>
      <c r="USC348" s="35"/>
      <c r="USD348" s="35"/>
      <c r="USE348" s="35"/>
      <c r="USF348" s="35"/>
      <c r="USG348" s="35"/>
      <c r="USH348" s="35"/>
      <c r="USI348" s="35"/>
      <c r="USJ348" s="35"/>
      <c r="USK348" s="35"/>
      <c r="USL348" s="35"/>
      <c r="USM348" s="35"/>
      <c r="USN348" s="35"/>
      <c r="USO348" s="35"/>
      <c r="USP348" s="35"/>
      <c r="USQ348" s="35"/>
      <c r="USR348" s="35"/>
      <c r="USS348" s="35"/>
      <c r="UST348" s="35"/>
      <c r="USU348" s="35"/>
      <c r="USV348" s="35"/>
      <c r="USW348" s="35"/>
      <c r="USX348" s="35"/>
      <c r="USY348" s="35"/>
      <c r="USZ348" s="35"/>
      <c r="UTA348" s="35"/>
      <c r="UTB348" s="35"/>
      <c r="UTC348" s="35"/>
      <c r="UTD348" s="35"/>
      <c r="UTE348" s="35"/>
      <c r="UTF348" s="35"/>
      <c r="UTG348" s="35"/>
      <c r="UTH348" s="35"/>
      <c r="UTI348" s="35"/>
      <c r="UTJ348" s="35"/>
      <c r="UTK348" s="35"/>
      <c r="UTL348" s="35"/>
      <c r="UTM348" s="35"/>
      <c r="UTN348" s="35"/>
      <c r="UTO348" s="35"/>
      <c r="UTP348" s="35"/>
      <c r="UTQ348" s="35"/>
      <c r="UTR348" s="35"/>
      <c r="UTS348" s="35"/>
      <c r="UTT348" s="35"/>
      <c r="UTU348" s="35"/>
      <c r="UTV348" s="35"/>
      <c r="UTW348" s="35"/>
      <c r="UTX348" s="35"/>
      <c r="UTY348" s="35"/>
      <c r="UTZ348" s="35"/>
      <c r="UUA348" s="35"/>
      <c r="UUB348" s="35"/>
      <c r="UUC348" s="35"/>
      <c r="UUD348" s="35"/>
      <c r="UUE348" s="35"/>
      <c r="UUF348" s="35"/>
      <c r="UUG348" s="35"/>
      <c r="UUH348" s="35"/>
      <c r="UUI348" s="35"/>
      <c r="UUJ348" s="35"/>
      <c r="UUK348" s="35"/>
      <c r="UUL348" s="35"/>
      <c r="UUM348" s="35"/>
      <c r="UUN348" s="35"/>
      <c r="UUO348" s="35"/>
      <c r="UUP348" s="35"/>
      <c r="UUQ348" s="35"/>
      <c r="UUR348" s="35"/>
      <c r="UUS348" s="35"/>
      <c r="UUT348" s="35"/>
      <c r="UUU348" s="35"/>
      <c r="UUV348" s="35"/>
      <c r="UUW348" s="35"/>
      <c r="UUX348" s="35"/>
      <c r="UUY348" s="35"/>
      <c r="UUZ348" s="35"/>
      <c r="UVA348" s="35"/>
      <c r="UVB348" s="35"/>
      <c r="UVC348" s="35"/>
      <c r="UVD348" s="35"/>
      <c r="UVE348" s="35"/>
      <c r="UVF348" s="35"/>
      <c r="UVG348" s="35"/>
      <c r="UVH348" s="35"/>
      <c r="UVI348" s="35"/>
      <c r="UVJ348" s="35"/>
      <c r="UVK348" s="35"/>
      <c r="UVL348" s="35"/>
      <c r="UVM348" s="35"/>
      <c r="UVN348" s="35"/>
      <c r="UVO348" s="35"/>
      <c r="UVP348" s="35"/>
      <c r="UVQ348" s="35"/>
      <c r="UVR348" s="35"/>
      <c r="UVS348" s="35"/>
      <c r="UVT348" s="35"/>
      <c r="UVU348" s="35"/>
      <c r="UVV348" s="35"/>
      <c r="UVW348" s="35"/>
      <c r="UVX348" s="35"/>
      <c r="UVY348" s="35"/>
      <c r="UVZ348" s="35"/>
      <c r="UWA348" s="35"/>
      <c r="UWB348" s="35"/>
      <c r="UWC348" s="35"/>
      <c r="UWD348" s="35"/>
      <c r="UWE348" s="35"/>
      <c r="UWF348" s="35"/>
      <c r="UWG348" s="35"/>
      <c r="UWH348" s="35"/>
      <c r="UWI348" s="35"/>
      <c r="UWJ348" s="35"/>
      <c r="UWK348" s="35"/>
      <c r="UWL348" s="35"/>
      <c r="UWM348" s="35"/>
      <c r="UWN348" s="35"/>
      <c r="UWO348" s="35"/>
      <c r="UWP348" s="35"/>
      <c r="UWQ348" s="35"/>
      <c r="UWR348" s="35"/>
      <c r="UWS348" s="35"/>
      <c r="UWT348" s="35"/>
      <c r="UWU348" s="35"/>
      <c r="UWV348" s="35"/>
      <c r="UWW348" s="35"/>
      <c r="UWX348" s="35"/>
      <c r="UWY348" s="35"/>
      <c r="UWZ348" s="35"/>
      <c r="UXA348" s="35"/>
      <c r="UXB348" s="35"/>
      <c r="UXC348" s="35"/>
      <c r="UXD348" s="35"/>
      <c r="UXE348" s="35"/>
      <c r="UXF348" s="35"/>
      <c r="UXG348" s="35"/>
      <c r="UXH348" s="35"/>
      <c r="UXI348" s="35"/>
      <c r="UXJ348" s="35"/>
      <c r="UXK348" s="35"/>
      <c r="UXL348" s="35"/>
      <c r="UXM348" s="35"/>
      <c r="UXN348" s="35"/>
      <c r="UXO348" s="35"/>
      <c r="UXP348" s="35"/>
      <c r="UXQ348" s="35"/>
      <c r="UXR348" s="35"/>
      <c r="UXS348" s="35"/>
      <c r="UXT348" s="35"/>
      <c r="UXU348" s="35"/>
      <c r="UXV348" s="35"/>
      <c r="UXW348" s="35"/>
      <c r="UXX348" s="35"/>
      <c r="UXY348" s="35"/>
      <c r="UXZ348" s="35"/>
      <c r="UYA348" s="35"/>
      <c r="UYB348" s="35"/>
      <c r="UYC348" s="35"/>
      <c r="UYD348" s="35"/>
      <c r="UYE348" s="35"/>
      <c r="UYF348" s="35"/>
      <c r="UYG348" s="35"/>
      <c r="UYH348" s="35"/>
      <c r="UYI348" s="35"/>
      <c r="UYJ348" s="35"/>
      <c r="UYK348" s="35"/>
      <c r="UYL348" s="35"/>
      <c r="UYM348" s="35"/>
      <c r="UYN348" s="35"/>
      <c r="UYO348" s="35"/>
      <c r="UYP348" s="35"/>
      <c r="UYQ348" s="35"/>
      <c r="UYR348" s="35"/>
      <c r="UYS348" s="35"/>
      <c r="UYT348" s="35"/>
      <c r="UYU348" s="35"/>
      <c r="UYV348" s="35"/>
      <c r="UYW348" s="35"/>
      <c r="UYX348" s="35"/>
      <c r="UYY348" s="35"/>
      <c r="UYZ348" s="35"/>
      <c r="UZA348" s="35"/>
      <c r="UZB348" s="35"/>
      <c r="UZC348" s="35"/>
      <c r="UZD348" s="35"/>
      <c r="UZE348" s="35"/>
      <c r="UZF348" s="35"/>
      <c r="UZG348" s="35"/>
      <c r="UZH348" s="35"/>
      <c r="UZI348" s="35"/>
      <c r="UZJ348" s="35"/>
      <c r="UZK348" s="35"/>
      <c r="UZL348" s="35"/>
      <c r="UZM348" s="35"/>
      <c r="UZN348" s="35"/>
      <c r="UZO348" s="35"/>
      <c r="UZP348" s="35"/>
      <c r="UZQ348" s="35"/>
      <c r="UZR348" s="35"/>
      <c r="UZS348" s="35"/>
      <c r="UZT348" s="35"/>
      <c r="UZU348" s="35"/>
      <c r="UZV348" s="35"/>
      <c r="UZW348" s="35"/>
      <c r="UZX348" s="35"/>
      <c r="UZY348" s="35"/>
      <c r="UZZ348" s="35"/>
      <c r="VAA348" s="35"/>
      <c r="VAB348" s="35"/>
      <c r="VAC348" s="35"/>
      <c r="VAD348" s="35"/>
      <c r="VAE348" s="35"/>
      <c r="VAF348" s="35"/>
      <c r="VAG348" s="35"/>
      <c r="VAH348" s="35"/>
      <c r="VAI348" s="35"/>
      <c r="VAJ348" s="35"/>
      <c r="VAK348" s="35"/>
      <c r="VAL348" s="35"/>
      <c r="VAM348" s="35"/>
      <c r="VAN348" s="35"/>
      <c r="VAO348" s="35"/>
      <c r="VAP348" s="35"/>
      <c r="VAQ348" s="35"/>
      <c r="VAR348" s="35"/>
      <c r="VAS348" s="35"/>
      <c r="VAT348" s="35"/>
      <c r="VAU348" s="35"/>
      <c r="VAV348" s="35"/>
      <c r="VAW348" s="35"/>
      <c r="VAX348" s="35"/>
      <c r="VAY348" s="35"/>
      <c r="VAZ348" s="35"/>
      <c r="VBA348" s="35"/>
      <c r="VBB348" s="35"/>
      <c r="VBC348" s="35"/>
      <c r="VBD348" s="35"/>
      <c r="VBE348" s="35"/>
      <c r="VBF348" s="35"/>
      <c r="VBG348" s="35"/>
      <c r="VBH348" s="35"/>
      <c r="VBI348" s="35"/>
      <c r="VBJ348" s="35"/>
      <c r="VBK348" s="35"/>
      <c r="VBL348" s="35"/>
      <c r="VBM348" s="35"/>
      <c r="VBN348" s="35"/>
      <c r="VBO348" s="35"/>
      <c r="VBP348" s="35"/>
      <c r="VBQ348" s="35"/>
      <c r="VBR348" s="35"/>
      <c r="VBS348" s="35"/>
      <c r="VBT348" s="35"/>
      <c r="VBU348" s="35"/>
      <c r="VBV348" s="35"/>
      <c r="VBW348" s="35"/>
      <c r="VBX348" s="35"/>
      <c r="VBY348" s="35"/>
      <c r="VBZ348" s="35"/>
      <c r="VCA348" s="35"/>
      <c r="VCB348" s="35"/>
      <c r="VCC348" s="35"/>
      <c r="VCD348" s="35"/>
      <c r="VCE348" s="35"/>
      <c r="VCF348" s="35"/>
      <c r="VCG348" s="35"/>
      <c r="VCH348" s="35"/>
      <c r="VCI348" s="35"/>
      <c r="VCJ348" s="35"/>
      <c r="VCK348" s="35"/>
      <c r="VCL348" s="35"/>
      <c r="VCM348" s="35"/>
      <c r="VCN348" s="35"/>
      <c r="VCO348" s="35"/>
      <c r="VCP348" s="35"/>
      <c r="VCQ348" s="35"/>
      <c r="VCR348" s="35"/>
      <c r="VCS348" s="35"/>
      <c r="VCT348" s="35"/>
      <c r="VCU348" s="35"/>
      <c r="VCV348" s="35"/>
      <c r="VCW348" s="35"/>
      <c r="VCX348" s="35"/>
      <c r="VCY348" s="35"/>
      <c r="VCZ348" s="35"/>
      <c r="VDA348" s="35"/>
      <c r="VDB348" s="35"/>
      <c r="VDC348" s="35"/>
      <c r="VDD348" s="35"/>
      <c r="VDE348" s="35"/>
      <c r="VDF348" s="35"/>
      <c r="VDG348" s="35"/>
      <c r="VDH348" s="35"/>
      <c r="VDI348" s="35"/>
      <c r="VDJ348" s="35"/>
      <c r="VDK348" s="35"/>
      <c r="VDL348" s="35"/>
      <c r="VDM348" s="35"/>
      <c r="VDN348" s="35"/>
      <c r="VDO348" s="35"/>
      <c r="VDP348" s="35"/>
      <c r="VDQ348" s="35"/>
      <c r="VDR348" s="35"/>
      <c r="VDS348" s="35"/>
      <c r="VDT348" s="35"/>
      <c r="VDU348" s="35"/>
      <c r="VDV348" s="35"/>
      <c r="VDW348" s="35"/>
      <c r="VDX348" s="35"/>
      <c r="VDY348" s="35"/>
      <c r="VDZ348" s="35"/>
      <c r="VEA348" s="35"/>
      <c r="VEB348" s="35"/>
      <c r="VEC348" s="35"/>
      <c r="VED348" s="35"/>
      <c r="VEE348" s="35"/>
      <c r="VEF348" s="35"/>
      <c r="VEG348" s="35"/>
      <c r="VEH348" s="35"/>
      <c r="VEI348" s="35"/>
      <c r="VEJ348" s="35"/>
      <c r="VEK348" s="35"/>
      <c r="VEL348" s="35"/>
      <c r="VEM348" s="35"/>
      <c r="VEN348" s="35"/>
      <c r="VEO348" s="35"/>
      <c r="VEP348" s="35"/>
      <c r="VEQ348" s="35"/>
      <c r="VER348" s="35"/>
      <c r="VES348" s="35"/>
      <c r="VET348" s="35"/>
      <c r="VEU348" s="35"/>
      <c r="VEV348" s="35"/>
      <c r="VEW348" s="35"/>
      <c r="VEX348" s="35"/>
      <c r="VEY348" s="35"/>
      <c r="VEZ348" s="35"/>
      <c r="VFA348" s="35"/>
      <c r="VFB348" s="35"/>
      <c r="VFC348" s="35"/>
      <c r="VFD348" s="35"/>
      <c r="VFE348" s="35"/>
      <c r="VFF348" s="35"/>
      <c r="VFG348" s="35"/>
      <c r="VFH348" s="35"/>
      <c r="VFI348" s="35"/>
      <c r="VFJ348" s="35"/>
      <c r="VFK348" s="35"/>
      <c r="VFL348" s="35"/>
      <c r="VFM348" s="35"/>
      <c r="VFN348" s="35"/>
      <c r="VFO348" s="35"/>
      <c r="VFP348" s="35"/>
      <c r="VFQ348" s="35"/>
      <c r="VFR348" s="35"/>
      <c r="VFS348" s="35"/>
      <c r="VFT348" s="35"/>
      <c r="VFU348" s="35"/>
      <c r="VFV348" s="35"/>
      <c r="VFW348" s="35"/>
      <c r="VFX348" s="35"/>
      <c r="VFY348" s="35"/>
      <c r="VFZ348" s="35"/>
      <c r="VGA348" s="35"/>
      <c r="VGB348" s="35"/>
      <c r="VGC348" s="35"/>
      <c r="VGD348" s="35"/>
      <c r="VGE348" s="35"/>
      <c r="VGF348" s="35"/>
      <c r="VGG348" s="35"/>
      <c r="VGH348" s="35"/>
      <c r="VGI348" s="35"/>
      <c r="VGJ348" s="35"/>
      <c r="VGK348" s="35"/>
      <c r="VGL348" s="35"/>
      <c r="VGM348" s="35"/>
      <c r="VGN348" s="35"/>
      <c r="VGO348" s="35"/>
      <c r="VGP348" s="35"/>
      <c r="VGQ348" s="35"/>
      <c r="VGR348" s="35"/>
      <c r="VGS348" s="35"/>
      <c r="VGT348" s="35"/>
      <c r="VGU348" s="35"/>
      <c r="VGV348" s="35"/>
      <c r="VGW348" s="35"/>
      <c r="VGX348" s="35"/>
      <c r="VGY348" s="35"/>
      <c r="VGZ348" s="35"/>
      <c r="VHA348" s="35"/>
      <c r="VHB348" s="35"/>
      <c r="VHC348" s="35"/>
      <c r="VHD348" s="35"/>
      <c r="VHE348" s="35"/>
      <c r="VHF348" s="35"/>
      <c r="VHG348" s="35"/>
      <c r="VHH348" s="35"/>
      <c r="VHI348" s="35"/>
      <c r="VHJ348" s="35"/>
      <c r="VHK348" s="35"/>
      <c r="VHL348" s="35"/>
      <c r="VHM348" s="35"/>
      <c r="VHN348" s="35"/>
      <c r="VHO348" s="35"/>
      <c r="VHP348" s="35"/>
      <c r="VHQ348" s="35"/>
      <c r="VHR348" s="35"/>
      <c r="VHS348" s="35"/>
      <c r="VHT348" s="35"/>
      <c r="VHU348" s="35"/>
      <c r="VHV348" s="35"/>
      <c r="VHW348" s="35"/>
      <c r="VHX348" s="35"/>
      <c r="VHY348" s="35"/>
      <c r="VHZ348" s="35"/>
      <c r="VIA348" s="35"/>
      <c r="VIB348" s="35"/>
      <c r="VIC348" s="35"/>
      <c r="VID348" s="35"/>
      <c r="VIE348" s="35"/>
      <c r="VIF348" s="35"/>
      <c r="VIG348" s="35"/>
      <c r="VIH348" s="35"/>
      <c r="VII348" s="35"/>
      <c r="VIJ348" s="35"/>
      <c r="VIK348" s="35"/>
      <c r="VIL348" s="35"/>
      <c r="VIM348" s="35"/>
      <c r="VIN348" s="35"/>
      <c r="VIO348" s="35"/>
      <c r="VIP348" s="35"/>
      <c r="VIQ348" s="35"/>
      <c r="VIR348" s="35"/>
      <c r="VIS348" s="35"/>
      <c r="VIT348" s="35"/>
      <c r="VIU348" s="35"/>
      <c r="VIV348" s="35"/>
      <c r="VIW348" s="35"/>
      <c r="VIX348" s="35"/>
      <c r="VIY348" s="35"/>
      <c r="VIZ348" s="35"/>
      <c r="VJA348" s="35"/>
      <c r="VJB348" s="35"/>
      <c r="VJC348" s="35"/>
      <c r="VJD348" s="35"/>
      <c r="VJE348" s="35"/>
      <c r="VJF348" s="35"/>
      <c r="VJG348" s="35"/>
      <c r="VJH348" s="35"/>
      <c r="VJI348" s="35"/>
      <c r="VJJ348" s="35"/>
      <c r="VJK348" s="35"/>
      <c r="VJL348" s="35"/>
      <c r="VJM348" s="35"/>
      <c r="VJN348" s="35"/>
      <c r="VJO348" s="35"/>
      <c r="VJP348" s="35"/>
      <c r="VJQ348" s="35"/>
      <c r="VJR348" s="35"/>
      <c r="VJS348" s="35"/>
      <c r="VJT348" s="35"/>
      <c r="VJU348" s="35"/>
      <c r="VJV348" s="35"/>
      <c r="VJW348" s="35"/>
      <c r="VJX348" s="35"/>
      <c r="VJY348" s="35"/>
      <c r="VJZ348" s="35"/>
      <c r="VKA348" s="35"/>
      <c r="VKB348" s="35"/>
      <c r="VKC348" s="35"/>
      <c r="VKD348" s="35"/>
      <c r="VKE348" s="35"/>
      <c r="VKF348" s="35"/>
      <c r="VKG348" s="35"/>
      <c r="VKH348" s="35"/>
      <c r="VKI348" s="35"/>
      <c r="VKJ348" s="35"/>
      <c r="VKK348" s="35"/>
      <c r="VKL348" s="35"/>
      <c r="VKM348" s="35"/>
      <c r="VKN348" s="35"/>
      <c r="VKO348" s="35"/>
      <c r="VKP348" s="35"/>
      <c r="VKQ348" s="35"/>
      <c r="VKR348" s="35"/>
      <c r="VKS348" s="35"/>
      <c r="VKT348" s="35"/>
      <c r="VKU348" s="35"/>
      <c r="VKV348" s="35"/>
      <c r="VKW348" s="35"/>
      <c r="VKX348" s="35"/>
      <c r="VKY348" s="35"/>
      <c r="VKZ348" s="35"/>
      <c r="VLA348" s="35"/>
      <c r="VLB348" s="35"/>
      <c r="VLC348" s="35"/>
      <c r="VLD348" s="35"/>
      <c r="VLE348" s="35"/>
      <c r="VLF348" s="35"/>
      <c r="VLG348" s="35"/>
      <c r="VLH348" s="35"/>
      <c r="VLI348" s="35"/>
      <c r="VLJ348" s="35"/>
      <c r="VLK348" s="35"/>
      <c r="VLL348" s="35"/>
      <c r="VLM348" s="35"/>
      <c r="VLN348" s="35"/>
      <c r="VLO348" s="35"/>
      <c r="VLP348" s="35"/>
      <c r="VLQ348" s="35"/>
      <c r="VLR348" s="35"/>
      <c r="VLS348" s="35"/>
      <c r="VLT348" s="35"/>
      <c r="VLU348" s="35"/>
      <c r="VLV348" s="35"/>
      <c r="VLW348" s="35"/>
      <c r="VLX348" s="35"/>
      <c r="VLY348" s="35"/>
      <c r="VLZ348" s="35"/>
      <c r="VMA348" s="35"/>
      <c r="VMB348" s="35"/>
      <c r="VMC348" s="35"/>
      <c r="VMD348" s="35"/>
      <c r="VME348" s="35"/>
      <c r="VMF348" s="35"/>
      <c r="VMG348" s="35"/>
      <c r="VMH348" s="35"/>
      <c r="VMI348" s="35"/>
      <c r="VMJ348" s="35"/>
      <c r="VMK348" s="35"/>
      <c r="VML348" s="35"/>
      <c r="VMM348" s="35"/>
      <c r="VMN348" s="35"/>
      <c r="VMO348" s="35"/>
      <c r="VMP348" s="35"/>
      <c r="VMQ348" s="35"/>
      <c r="VMR348" s="35"/>
      <c r="VMS348" s="35"/>
      <c r="VMT348" s="35"/>
      <c r="VMU348" s="35"/>
      <c r="VMV348" s="35"/>
      <c r="VMW348" s="35"/>
      <c r="VMX348" s="35"/>
      <c r="VMY348" s="35"/>
      <c r="VMZ348" s="35"/>
      <c r="VNA348" s="35"/>
      <c r="VNB348" s="35"/>
      <c r="VNC348" s="35"/>
      <c r="VND348" s="35"/>
      <c r="VNE348" s="35"/>
      <c r="VNF348" s="35"/>
      <c r="VNG348" s="35"/>
      <c r="VNH348" s="35"/>
      <c r="VNI348" s="35"/>
      <c r="VNJ348" s="35"/>
      <c r="VNK348" s="35"/>
      <c r="VNL348" s="35"/>
      <c r="VNM348" s="35"/>
      <c r="VNN348" s="35"/>
      <c r="VNO348" s="35"/>
      <c r="VNP348" s="35"/>
      <c r="VNQ348" s="35"/>
      <c r="VNR348" s="35"/>
      <c r="VNS348" s="35"/>
      <c r="VNT348" s="35"/>
      <c r="VNU348" s="35"/>
      <c r="VNV348" s="35"/>
      <c r="VNW348" s="35"/>
      <c r="VNX348" s="35"/>
      <c r="VNY348" s="35"/>
      <c r="VNZ348" s="35"/>
      <c r="VOA348" s="35"/>
      <c r="VOB348" s="35"/>
      <c r="VOC348" s="35"/>
      <c r="VOD348" s="35"/>
      <c r="VOE348" s="35"/>
      <c r="VOF348" s="35"/>
      <c r="VOG348" s="35"/>
      <c r="VOH348" s="35"/>
      <c r="VOI348" s="35"/>
      <c r="VOJ348" s="35"/>
      <c r="VOK348" s="35"/>
      <c r="VOL348" s="35"/>
      <c r="VOM348" s="35"/>
      <c r="VON348" s="35"/>
      <c r="VOO348" s="35"/>
      <c r="VOP348" s="35"/>
      <c r="VOQ348" s="35"/>
      <c r="VOR348" s="35"/>
      <c r="VOS348" s="35"/>
      <c r="VOT348" s="35"/>
      <c r="VOU348" s="35"/>
      <c r="VOV348" s="35"/>
      <c r="VOW348" s="35"/>
      <c r="VOX348" s="35"/>
      <c r="VOY348" s="35"/>
      <c r="VOZ348" s="35"/>
      <c r="VPA348" s="35"/>
      <c r="VPB348" s="35"/>
      <c r="VPC348" s="35"/>
      <c r="VPD348" s="35"/>
      <c r="VPE348" s="35"/>
      <c r="VPF348" s="35"/>
      <c r="VPG348" s="35"/>
      <c r="VPH348" s="35"/>
      <c r="VPI348" s="35"/>
      <c r="VPJ348" s="35"/>
      <c r="VPK348" s="35"/>
      <c r="VPL348" s="35"/>
      <c r="VPM348" s="35"/>
      <c r="VPN348" s="35"/>
      <c r="VPO348" s="35"/>
      <c r="VPP348" s="35"/>
      <c r="VPQ348" s="35"/>
      <c r="VPR348" s="35"/>
      <c r="VPS348" s="35"/>
      <c r="VPT348" s="35"/>
      <c r="VPU348" s="35"/>
      <c r="VPV348" s="35"/>
      <c r="VPW348" s="35"/>
      <c r="VPX348" s="35"/>
      <c r="VPY348" s="35"/>
      <c r="VPZ348" s="35"/>
      <c r="VQA348" s="35"/>
      <c r="VQB348" s="35"/>
      <c r="VQC348" s="35"/>
      <c r="VQD348" s="35"/>
      <c r="VQE348" s="35"/>
      <c r="VQF348" s="35"/>
      <c r="VQG348" s="35"/>
      <c r="VQH348" s="35"/>
      <c r="VQI348" s="35"/>
      <c r="VQJ348" s="35"/>
      <c r="VQK348" s="35"/>
      <c r="VQL348" s="35"/>
      <c r="VQM348" s="35"/>
      <c r="VQN348" s="35"/>
      <c r="VQO348" s="35"/>
      <c r="VQP348" s="35"/>
      <c r="VQQ348" s="35"/>
      <c r="VQR348" s="35"/>
      <c r="VQS348" s="35"/>
      <c r="VQT348" s="35"/>
      <c r="VQU348" s="35"/>
      <c r="VQV348" s="35"/>
      <c r="VQW348" s="35"/>
      <c r="VQX348" s="35"/>
      <c r="VQY348" s="35"/>
      <c r="VQZ348" s="35"/>
      <c r="VRA348" s="35"/>
      <c r="VRB348" s="35"/>
      <c r="VRC348" s="35"/>
      <c r="VRD348" s="35"/>
      <c r="VRE348" s="35"/>
      <c r="VRF348" s="35"/>
      <c r="VRG348" s="35"/>
      <c r="VRH348" s="35"/>
      <c r="VRI348" s="35"/>
      <c r="VRJ348" s="35"/>
      <c r="VRK348" s="35"/>
      <c r="VRL348" s="35"/>
      <c r="VRM348" s="35"/>
      <c r="VRN348" s="35"/>
      <c r="VRO348" s="35"/>
      <c r="VRP348" s="35"/>
      <c r="VRQ348" s="35"/>
      <c r="VRR348" s="35"/>
      <c r="VRS348" s="35"/>
      <c r="VRT348" s="35"/>
      <c r="VRU348" s="35"/>
      <c r="VRV348" s="35"/>
      <c r="VRW348" s="35"/>
      <c r="VRX348" s="35"/>
      <c r="VRY348" s="35"/>
      <c r="VRZ348" s="35"/>
      <c r="VSA348" s="35"/>
      <c r="VSB348" s="35"/>
      <c r="VSC348" s="35"/>
      <c r="VSD348" s="35"/>
      <c r="VSE348" s="35"/>
      <c r="VSF348" s="35"/>
      <c r="VSG348" s="35"/>
      <c r="VSH348" s="35"/>
      <c r="VSI348" s="35"/>
      <c r="VSJ348" s="35"/>
      <c r="VSK348" s="35"/>
      <c r="VSL348" s="35"/>
      <c r="VSM348" s="35"/>
      <c r="VSN348" s="35"/>
      <c r="VSO348" s="35"/>
      <c r="VSP348" s="35"/>
      <c r="VSQ348" s="35"/>
      <c r="VSR348" s="35"/>
      <c r="VSS348" s="35"/>
      <c r="VST348" s="35"/>
      <c r="VSU348" s="35"/>
      <c r="VSV348" s="35"/>
      <c r="VSW348" s="35"/>
      <c r="VSX348" s="35"/>
      <c r="VSY348" s="35"/>
      <c r="VSZ348" s="35"/>
      <c r="VTA348" s="35"/>
      <c r="VTB348" s="35"/>
      <c r="VTC348" s="35"/>
      <c r="VTD348" s="35"/>
      <c r="VTE348" s="35"/>
      <c r="VTF348" s="35"/>
      <c r="VTG348" s="35"/>
      <c r="VTH348" s="35"/>
      <c r="VTI348" s="35"/>
      <c r="VTJ348" s="35"/>
      <c r="VTK348" s="35"/>
      <c r="VTL348" s="35"/>
      <c r="VTM348" s="35"/>
      <c r="VTN348" s="35"/>
      <c r="VTO348" s="35"/>
      <c r="VTP348" s="35"/>
      <c r="VTQ348" s="35"/>
      <c r="VTR348" s="35"/>
      <c r="VTS348" s="35"/>
      <c r="VTT348" s="35"/>
      <c r="VTU348" s="35"/>
      <c r="VTV348" s="35"/>
      <c r="VTW348" s="35"/>
      <c r="VTX348" s="35"/>
      <c r="VTY348" s="35"/>
      <c r="VTZ348" s="35"/>
      <c r="VUA348" s="35"/>
      <c r="VUB348" s="35"/>
      <c r="VUC348" s="35"/>
      <c r="VUD348" s="35"/>
      <c r="VUE348" s="35"/>
      <c r="VUF348" s="35"/>
      <c r="VUG348" s="35"/>
      <c r="VUH348" s="35"/>
      <c r="VUI348" s="35"/>
      <c r="VUJ348" s="35"/>
      <c r="VUK348" s="35"/>
      <c r="VUL348" s="35"/>
      <c r="VUM348" s="35"/>
      <c r="VUN348" s="35"/>
      <c r="VUO348" s="35"/>
      <c r="VUP348" s="35"/>
      <c r="VUQ348" s="35"/>
      <c r="VUR348" s="35"/>
      <c r="VUS348" s="35"/>
      <c r="VUT348" s="35"/>
      <c r="VUU348" s="35"/>
      <c r="VUV348" s="35"/>
      <c r="VUW348" s="35"/>
      <c r="VUX348" s="35"/>
      <c r="VUY348" s="35"/>
      <c r="VUZ348" s="35"/>
      <c r="VVA348" s="35"/>
      <c r="VVB348" s="35"/>
      <c r="VVC348" s="35"/>
      <c r="VVD348" s="35"/>
      <c r="VVE348" s="35"/>
      <c r="VVF348" s="35"/>
      <c r="VVG348" s="35"/>
      <c r="VVH348" s="35"/>
      <c r="VVI348" s="35"/>
      <c r="VVJ348" s="35"/>
      <c r="VVK348" s="35"/>
      <c r="VVL348" s="35"/>
      <c r="VVM348" s="35"/>
      <c r="VVN348" s="35"/>
      <c r="VVO348" s="35"/>
      <c r="VVP348" s="35"/>
      <c r="VVQ348" s="35"/>
      <c r="VVR348" s="35"/>
      <c r="VVS348" s="35"/>
      <c r="VVT348" s="35"/>
      <c r="VVU348" s="35"/>
      <c r="VVV348" s="35"/>
      <c r="VVW348" s="35"/>
      <c r="VVX348" s="35"/>
      <c r="VVY348" s="35"/>
      <c r="VVZ348" s="35"/>
      <c r="VWA348" s="35"/>
      <c r="VWB348" s="35"/>
      <c r="VWC348" s="35"/>
      <c r="VWD348" s="35"/>
      <c r="VWE348" s="35"/>
      <c r="VWF348" s="35"/>
      <c r="VWG348" s="35"/>
      <c r="VWH348" s="35"/>
      <c r="VWI348" s="35"/>
      <c r="VWJ348" s="35"/>
      <c r="VWK348" s="35"/>
      <c r="VWL348" s="35"/>
      <c r="VWM348" s="35"/>
      <c r="VWN348" s="35"/>
      <c r="VWO348" s="35"/>
      <c r="VWP348" s="35"/>
      <c r="VWQ348" s="35"/>
      <c r="VWR348" s="35"/>
      <c r="VWS348" s="35"/>
      <c r="VWT348" s="35"/>
      <c r="VWU348" s="35"/>
      <c r="VWV348" s="35"/>
      <c r="VWW348" s="35"/>
      <c r="VWX348" s="35"/>
      <c r="VWY348" s="35"/>
      <c r="VWZ348" s="35"/>
      <c r="VXA348" s="35"/>
      <c r="VXB348" s="35"/>
      <c r="VXC348" s="35"/>
      <c r="VXD348" s="35"/>
      <c r="VXE348" s="35"/>
      <c r="VXF348" s="35"/>
      <c r="VXG348" s="35"/>
      <c r="VXH348" s="35"/>
      <c r="VXI348" s="35"/>
      <c r="VXJ348" s="35"/>
      <c r="VXK348" s="35"/>
      <c r="VXL348" s="35"/>
      <c r="VXM348" s="35"/>
      <c r="VXN348" s="35"/>
      <c r="VXO348" s="35"/>
      <c r="VXP348" s="35"/>
      <c r="VXQ348" s="35"/>
      <c r="VXR348" s="35"/>
      <c r="VXS348" s="35"/>
      <c r="VXT348" s="35"/>
      <c r="VXU348" s="35"/>
      <c r="VXV348" s="35"/>
      <c r="VXW348" s="35"/>
      <c r="VXX348" s="35"/>
      <c r="VXY348" s="35"/>
      <c r="VXZ348" s="35"/>
      <c r="VYA348" s="35"/>
      <c r="VYB348" s="35"/>
      <c r="VYC348" s="35"/>
      <c r="VYD348" s="35"/>
      <c r="VYE348" s="35"/>
      <c r="VYF348" s="35"/>
      <c r="VYG348" s="35"/>
      <c r="VYH348" s="35"/>
      <c r="VYI348" s="35"/>
      <c r="VYJ348" s="35"/>
      <c r="VYK348" s="35"/>
      <c r="VYL348" s="35"/>
      <c r="VYM348" s="35"/>
      <c r="VYN348" s="35"/>
      <c r="VYO348" s="35"/>
      <c r="VYP348" s="35"/>
      <c r="VYQ348" s="35"/>
      <c r="VYR348" s="35"/>
      <c r="VYS348" s="35"/>
      <c r="VYT348" s="35"/>
      <c r="VYU348" s="35"/>
      <c r="VYV348" s="35"/>
      <c r="VYW348" s="35"/>
      <c r="VYX348" s="35"/>
      <c r="VYY348" s="35"/>
      <c r="VYZ348" s="35"/>
      <c r="VZA348" s="35"/>
      <c r="VZB348" s="35"/>
      <c r="VZC348" s="35"/>
      <c r="VZD348" s="35"/>
      <c r="VZE348" s="35"/>
      <c r="VZF348" s="35"/>
      <c r="VZG348" s="35"/>
      <c r="VZH348" s="35"/>
      <c r="VZI348" s="35"/>
      <c r="VZJ348" s="35"/>
      <c r="VZK348" s="35"/>
      <c r="VZL348" s="35"/>
      <c r="VZM348" s="35"/>
      <c r="VZN348" s="35"/>
      <c r="VZO348" s="35"/>
      <c r="VZP348" s="35"/>
      <c r="VZQ348" s="35"/>
      <c r="VZR348" s="35"/>
      <c r="VZS348" s="35"/>
      <c r="VZT348" s="35"/>
      <c r="VZU348" s="35"/>
      <c r="VZV348" s="35"/>
      <c r="VZW348" s="35"/>
      <c r="VZX348" s="35"/>
      <c r="VZY348" s="35"/>
      <c r="VZZ348" s="35"/>
      <c r="WAA348" s="35"/>
      <c r="WAB348" s="35"/>
      <c r="WAC348" s="35"/>
      <c r="WAD348" s="35"/>
      <c r="WAE348" s="35"/>
      <c r="WAF348" s="35"/>
      <c r="WAG348" s="35"/>
      <c r="WAH348" s="35"/>
      <c r="WAI348" s="35"/>
      <c r="WAJ348" s="35"/>
      <c r="WAK348" s="35"/>
      <c r="WAL348" s="35"/>
      <c r="WAM348" s="35"/>
      <c r="WAN348" s="35"/>
      <c r="WAO348" s="35"/>
      <c r="WAP348" s="35"/>
      <c r="WAQ348" s="35"/>
      <c r="WAR348" s="35"/>
      <c r="WAS348" s="35"/>
      <c r="WAT348" s="35"/>
      <c r="WAU348" s="35"/>
      <c r="WAV348" s="35"/>
      <c r="WAW348" s="35"/>
      <c r="WAX348" s="35"/>
      <c r="WAY348" s="35"/>
      <c r="WAZ348" s="35"/>
      <c r="WBA348" s="35"/>
      <c r="WBB348" s="35"/>
      <c r="WBC348" s="35"/>
      <c r="WBD348" s="35"/>
      <c r="WBE348" s="35"/>
      <c r="WBF348" s="35"/>
      <c r="WBG348" s="35"/>
      <c r="WBH348" s="35"/>
      <c r="WBI348" s="35"/>
      <c r="WBJ348" s="35"/>
      <c r="WBK348" s="35"/>
      <c r="WBL348" s="35"/>
      <c r="WBM348" s="35"/>
      <c r="WBN348" s="35"/>
      <c r="WBO348" s="35"/>
      <c r="WBP348" s="35"/>
      <c r="WBQ348" s="35"/>
      <c r="WBR348" s="35"/>
      <c r="WBS348" s="35"/>
      <c r="WBT348" s="35"/>
      <c r="WBU348" s="35"/>
      <c r="WBV348" s="35"/>
      <c r="WBW348" s="35"/>
      <c r="WBX348" s="35"/>
      <c r="WBY348" s="35"/>
      <c r="WBZ348" s="35"/>
      <c r="WCA348" s="35"/>
      <c r="WCB348" s="35"/>
      <c r="WCC348" s="35"/>
      <c r="WCD348" s="35"/>
      <c r="WCE348" s="35"/>
      <c r="WCF348" s="35"/>
      <c r="WCG348" s="35"/>
      <c r="WCH348" s="35"/>
      <c r="WCI348" s="35"/>
      <c r="WCJ348" s="35"/>
      <c r="WCK348" s="35"/>
      <c r="WCL348" s="35"/>
      <c r="WCM348" s="35"/>
      <c r="WCN348" s="35"/>
      <c r="WCO348" s="35"/>
      <c r="WCP348" s="35"/>
      <c r="WCQ348" s="35"/>
      <c r="WCR348" s="35"/>
      <c r="WCS348" s="35"/>
      <c r="WCT348" s="35"/>
      <c r="WCU348" s="35"/>
      <c r="WCV348" s="35"/>
      <c r="WCW348" s="35"/>
      <c r="WCX348" s="35"/>
      <c r="WCY348" s="35"/>
      <c r="WCZ348" s="35"/>
      <c r="WDA348" s="35"/>
      <c r="WDB348" s="35"/>
      <c r="WDC348" s="35"/>
      <c r="WDD348" s="35"/>
      <c r="WDE348" s="35"/>
      <c r="WDF348" s="35"/>
      <c r="WDG348" s="35"/>
      <c r="WDH348" s="35"/>
      <c r="WDI348" s="35"/>
      <c r="WDJ348" s="35"/>
      <c r="WDK348" s="35"/>
      <c r="WDL348" s="35"/>
      <c r="WDM348" s="35"/>
      <c r="WDN348" s="35"/>
      <c r="WDO348" s="35"/>
      <c r="WDP348" s="35"/>
      <c r="WDQ348" s="35"/>
      <c r="WDR348" s="35"/>
      <c r="WDS348" s="35"/>
      <c r="WDT348" s="35"/>
      <c r="WDU348" s="35"/>
      <c r="WDV348" s="35"/>
      <c r="WDW348" s="35"/>
      <c r="WDX348" s="35"/>
      <c r="WDY348" s="35"/>
      <c r="WDZ348" s="35"/>
      <c r="WEA348" s="35"/>
      <c r="WEB348" s="35"/>
      <c r="WEC348" s="35"/>
      <c r="WED348" s="35"/>
      <c r="WEE348" s="35"/>
      <c r="WEF348" s="35"/>
      <c r="WEG348" s="35"/>
      <c r="WEH348" s="35"/>
      <c r="WEI348" s="35"/>
      <c r="WEJ348" s="35"/>
      <c r="WEK348" s="35"/>
      <c r="WEL348" s="35"/>
      <c r="WEM348" s="35"/>
      <c r="WEN348" s="35"/>
      <c r="WEO348" s="35"/>
      <c r="WEP348" s="35"/>
      <c r="WEQ348" s="35"/>
      <c r="WER348" s="35"/>
      <c r="WES348" s="35"/>
      <c r="WET348" s="35"/>
      <c r="WEU348" s="35"/>
      <c r="WEV348" s="35"/>
      <c r="WEW348" s="35"/>
      <c r="WEX348" s="35"/>
      <c r="WEY348" s="35"/>
      <c r="WEZ348" s="35"/>
      <c r="WFA348" s="35"/>
      <c r="WFB348" s="35"/>
      <c r="WFC348" s="35"/>
      <c r="WFD348" s="35"/>
      <c r="WFE348" s="35"/>
      <c r="WFF348" s="35"/>
      <c r="WFG348" s="35"/>
      <c r="WFH348" s="35"/>
      <c r="WFI348" s="35"/>
      <c r="WFJ348" s="35"/>
      <c r="WFK348" s="35"/>
      <c r="WFL348" s="35"/>
      <c r="WFM348" s="35"/>
      <c r="WFN348" s="35"/>
      <c r="WFO348" s="35"/>
      <c r="WFP348" s="35"/>
      <c r="WFQ348" s="35"/>
      <c r="WFR348" s="35"/>
      <c r="WFS348" s="35"/>
      <c r="WFT348" s="35"/>
      <c r="WFU348" s="35"/>
      <c r="WFV348" s="35"/>
      <c r="WFW348" s="35"/>
      <c r="WFX348" s="35"/>
      <c r="WFY348" s="35"/>
      <c r="WFZ348" s="35"/>
      <c r="WGA348" s="35"/>
      <c r="WGB348" s="35"/>
      <c r="WGC348" s="35"/>
      <c r="WGD348" s="35"/>
      <c r="WGE348" s="35"/>
      <c r="WGF348" s="35"/>
      <c r="WGG348" s="35"/>
      <c r="WGH348" s="35"/>
      <c r="WGI348" s="35"/>
      <c r="WGJ348" s="35"/>
      <c r="WGK348" s="35"/>
      <c r="WGL348" s="35"/>
      <c r="WGM348" s="35"/>
      <c r="WGN348" s="35"/>
      <c r="WGO348" s="35"/>
      <c r="WGP348" s="35"/>
      <c r="WGQ348" s="35"/>
      <c r="WGR348" s="35"/>
      <c r="WGS348" s="35"/>
      <c r="WGT348" s="35"/>
      <c r="WGU348" s="35"/>
      <c r="WGV348" s="35"/>
      <c r="WGW348" s="35"/>
      <c r="WGX348" s="35"/>
      <c r="WGY348" s="35"/>
      <c r="WGZ348" s="35"/>
      <c r="WHA348" s="35"/>
      <c r="WHB348" s="35"/>
      <c r="WHC348" s="35"/>
      <c r="WHD348" s="35"/>
      <c r="WHE348" s="35"/>
      <c r="WHF348" s="35"/>
      <c r="WHG348" s="35"/>
      <c r="WHH348" s="35"/>
      <c r="WHI348" s="35"/>
      <c r="WHJ348" s="35"/>
      <c r="WHK348" s="35"/>
      <c r="WHL348" s="35"/>
      <c r="WHM348" s="35"/>
      <c r="WHN348" s="35"/>
      <c r="WHO348" s="35"/>
      <c r="WHP348" s="35"/>
      <c r="WHQ348" s="35"/>
      <c r="WHR348" s="35"/>
      <c r="WHS348" s="35"/>
      <c r="WHT348" s="35"/>
      <c r="WHU348" s="35"/>
      <c r="WHV348" s="35"/>
      <c r="WHW348" s="35"/>
      <c r="WHX348" s="35"/>
      <c r="WHY348" s="35"/>
      <c r="WHZ348" s="35"/>
      <c r="WIA348" s="35"/>
      <c r="WIB348" s="35"/>
      <c r="WIC348" s="35"/>
      <c r="WID348" s="35"/>
      <c r="WIE348" s="35"/>
      <c r="WIF348" s="35"/>
      <c r="WIG348" s="35"/>
      <c r="WIH348" s="35"/>
      <c r="WII348" s="35"/>
      <c r="WIJ348" s="35"/>
      <c r="WIK348" s="35"/>
      <c r="WIL348" s="35"/>
      <c r="WIM348" s="35"/>
      <c r="WIN348" s="35"/>
      <c r="WIO348" s="35"/>
      <c r="WIP348" s="35"/>
      <c r="WIQ348" s="35"/>
      <c r="WIR348" s="35"/>
      <c r="WIS348" s="35"/>
      <c r="WIT348" s="35"/>
      <c r="WIU348" s="35"/>
      <c r="WIV348" s="35"/>
      <c r="WIW348" s="35"/>
      <c r="WIX348" s="35"/>
      <c r="WIY348" s="35"/>
      <c r="WIZ348" s="35"/>
      <c r="WJA348" s="35"/>
      <c r="WJB348" s="35"/>
      <c r="WJC348" s="35"/>
      <c r="WJD348" s="35"/>
      <c r="WJE348" s="35"/>
      <c r="WJF348" s="35"/>
      <c r="WJG348" s="35"/>
      <c r="WJH348" s="35"/>
      <c r="WJI348" s="35"/>
      <c r="WJJ348" s="35"/>
      <c r="WJK348" s="35"/>
      <c r="WJL348" s="35"/>
      <c r="WJM348" s="35"/>
      <c r="WJN348" s="35"/>
      <c r="WJO348" s="35"/>
      <c r="WJP348" s="35"/>
      <c r="WJQ348" s="35"/>
      <c r="WJR348" s="35"/>
      <c r="WJS348" s="35"/>
      <c r="WJT348" s="35"/>
      <c r="WJU348" s="35"/>
      <c r="WJV348" s="35"/>
      <c r="WJW348" s="35"/>
      <c r="WJX348" s="35"/>
      <c r="WJY348" s="35"/>
      <c r="WJZ348" s="35"/>
      <c r="WKA348" s="35"/>
      <c r="WKB348" s="35"/>
      <c r="WKC348" s="35"/>
      <c r="WKD348" s="35"/>
      <c r="WKE348" s="35"/>
      <c r="WKF348" s="35"/>
      <c r="WKG348" s="35"/>
      <c r="WKH348" s="35"/>
      <c r="WKI348" s="35"/>
      <c r="WKJ348" s="35"/>
      <c r="WKK348" s="35"/>
      <c r="WKL348" s="35"/>
      <c r="WKM348" s="35"/>
      <c r="WKN348" s="35"/>
      <c r="WKO348" s="35"/>
      <c r="WKP348" s="35"/>
      <c r="WKQ348" s="35"/>
      <c r="WKR348" s="35"/>
      <c r="WKS348" s="35"/>
      <c r="WKT348" s="35"/>
      <c r="WKU348" s="35"/>
      <c r="WKV348" s="35"/>
      <c r="WKW348" s="35"/>
      <c r="WKX348" s="35"/>
      <c r="WKY348" s="35"/>
      <c r="WKZ348" s="35"/>
      <c r="WLA348" s="35"/>
      <c r="WLB348" s="35"/>
      <c r="WLC348" s="35"/>
      <c r="WLD348" s="35"/>
      <c r="WLE348" s="35"/>
      <c r="WLF348" s="35"/>
      <c r="WLG348" s="35"/>
      <c r="WLH348" s="35"/>
      <c r="WLI348" s="35"/>
      <c r="WLJ348" s="35"/>
      <c r="WLK348" s="35"/>
      <c r="WLL348" s="35"/>
      <c r="WLM348" s="35"/>
      <c r="WLN348" s="35"/>
      <c r="WLO348" s="35"/>
      <c r="WLP348" s="35"/>
      <c r="WLQ348" s="35"/>
      <c r="WLR348" s="35"/>
      <c r="WLS348" s="35"/>
      <c r="WLT348" s="35"/>
      <c r="WLU348" s="35"/>
      <c r="WLV348" s="35"/>
      <c r="WLW348" s="35"/>
      <c r="WLX348" s="35"/>
      <c r="WLY348" s="35"/>
      <c r="WLZ348" s="35"/>
      <c r="WMA348" s="35"/>
      <c r="WMB348" s="35"/>
      <c r="WMC348" s="35"/>
      <c r="WMD348" s="35"/>
      <c r="WME348" s="35"/>
      <c r="WMF348" s="35"/>
      <c r="WMG348" s="35"/>
      <c r="WMH348" s="35"/>
      <c r="WMI348" s="35"/>
      <c r="WMJ348" s="35"/>
      <c r="WMK348" s="35"/>
      <c r="WML348" s="35"/>
      <c r="WMM348" s="35"/>
      <c r="WMN348" s="35"/>
      <c r="WMO348" s="35"/>
      <c r="WMP348" s="35"/>
      <c r="WMQ348" s="35"/>
      <c r="WMR348" s="35"/>
      <c r="WMS348" s="35"/>
      <c r="WMT348" s="35"/>
      <c r="WMU348" s="35"/>
      <c r="WMV348" s="35"/>
      <c r="WMW348" s="35"/>
      <c r="WMX348" s="35"/>
      <c r="WMY348" s="35"/>
      <c r="WMZ348" s="35"/>
      <c r="WNA348" s="35"/>
      <c r="WNB348" s="35"/>
      <c r="WNC348" s="35"/>
      <c r="WND348" s="35"/>
      <c r="WNE348" s="35"/>
      <c r="WNF348" s="35"/>
      <c r="WNG348" s="35"/>
      <c r="WNH348" s="35"/>
      <c r="WNI348" s="35"/>
      <c r="WNJ348" s="35"/>
      <c r="WNK348" s="35"/>
      <c r="WNL348" s="35"/>
      <c r="WNM348" s="35"/>
      <c r="WNN348" s="35"/>
      <c r="WNO348" s="35"/>
      <c r="WNP348" s="35"/>
      <c r="WNQ348" s="35"/>
      <c r="WNR348" s="35"/>
      <c r="WNS348" s="35"/>
      <c r="WNT348" s="35"/>
      <c r="WNU348" s="35"/>
      <c r="WNV348" s="35"/>
      <c r="WNW348" s="35"/>
      <c r="WNX348" s="35"/>
      <c r="WNY348" s="35"/>
      <c r="WNZ348" s="35"/>
      <c r="WOA348" s="35"/>
      <c r="WOB348" s="35"/>
      <c r="WOC348" s="35"/>
      <c r="WOD348" s="35"/>
      <c r="WOE348" s="35"/>
      <c r="WOF348" s="35"/>
      <c r="WOG348" s="35"/>
      <c r="WOH348" s="35"/>
      <c r="WOI348" s="35"/>
      <c r="WOJ348" s="35"/>
      <c r="WOK348" s="35"/>
      <c r="WOL348" s="35"/>
      <c r="WOM348" s="35"/>
      <c r="WON348" s="35"/>
      <c r="WOO348" s="35"/>
      <c r="WOP348" s="35"/>
      <c r="WOQ348" s="35"/>
      <c r="WOR348" s="35"/>
      <c r="WOS348" s="35"/>
      <c r="WOT348" s="35"/>
      <c r="WOU348" s="35"/>
      <c r="WOV348" s="35"/>
      <c r="WOW348" s="35"/>
      <c r="WOX348" s="35"/>
      <c r="WOY348" s="35"/>
      <c r="WOZ348" s="35"/>
      <c r="WPA348" s="35"/>
      <c r="WPB348" s="35"/>
      <c r="WPC348" s="35"/>
      <c r="WPD348" s="35"/>
      <c r="WPE348" s="35"/>
      <c r="WPF348" s="35"/>
      <c r="WPG348" s="35"/>
      <c r="WPH348" s="35"/>
      <c r="WPI348" s="35"/>
      <c r="WPJ348" s="35"/>
      <c r="WPK348" s="35"/>
      <c r="WPL348" s="35"/>
      <c r="WPM348" s="35"/>
      <c r="WPN348" s="35"/>
      <c r="WPO348" s="35"/>
      <c r="WPP348" s="35"/>
      <c r="WPQ348" s="35"/>
      <c r="WPR348" s="35"/>
      <c r="WPS348" s="35"/>
      <c r="WPT348" s="35"/>
      <c r="WPU348" s="35"/>
      <c r="WPV348" s="35"/>
      <c r="WPW348" s="35"/>
      <c r="WPX348" s="35"/>
      <c r="WPY348" s="35"/>
      <c r="WPZ348" s="35"/>
      <c r="WQA348" s="35"/>
      <c r="WQB348" s="35"/>
      <c r="WQC348" s="35"/>
      <c r="WQD348" s="35"/>
      <c r="WQE348" s="35"/>
      <c r="WQF348" s="35"/>
      <c r="WQG348" s="35"/>
      <c r="WQH348" s="35"/>
      <c r="WQI348" s="35"/>
      <c r="WQJ348" s="35"/>
      <c r="WQK348" s="35"/>
      <c r="WQL348" s="35"/>
      <c r="WQM348" s="35"/>
      <c r="WQN348" s="35"/>
      <c r="WQO348" s="35"/>
      <c r="WQP348" s="35"/>
      <c r="WQQ348" s="35"/>
      <c r="WQR348" s="35"/>
      <c r="WQS348" s="35"/>
      <c r="WQT348" s="35"/>
      <c r="WQU348" s="35"/>
      <c r="WQV348" s="35"/>
      <c r="WQW348" s="35"/>
      <c r="WQX348" s="35"/>
      <c r="WQY348" s="35"/>
      <c r="WQZ348" s="35"/>
      <c r="WRA348" s="35"/>
      <c r="WRB348" s="35"/>
      <c r="WRC348" s="35"/>
      <c r="WRD348" s="35"/>
      <c r="WRE348" s="35"/>
      <c r="WRF348" s="35"/>
      <c r="WRG348" s="35"/>
      <c r="WRH348" s="35"/>
      <c r="WRI348" s="35"/>
      <c r="WRJ348" s="35"/>
      <c r="WRK348" s="35"/>
      <c r="WRL348" s="35"/>
      <c r="WRM348" s="35"/>
      <c r="WRN348" s="35"/>
      <c r="WRO348" s="35"/>
      <c r="WRP348" s="35"/>
      <c r="WRQ348" s="35"/>
      <c r="WRR348" s="35"/>
      <c r="WRS348" s="35"/>
      <c r="WRT348" s="35"/>
      <c r="WRU348" s="35"/>
      <c r="WRV348" s="35"/>
      <c r="WRW348" s="35"/>
      <c r="WRX348" s="35"/>
      <c r="WRY348" s="35"/>
      <c r="WRZ348" s="35"/>
      <c r="WSA348" s="35"/>
      <c r="WSB348" s="35"/>
      <c r="WSC348" s="35"/>
      <c r="WSD348" s="35"/>
      <c r="WSE348" s="35"/>
      <c r="WSF348" s="35"/>
      <c r="WSG348" s="35"/>
      <c r="WSH348" s="35"/>
      <c r="WSI348" s="35"/>
      <c r="WSJ348" s="35"/>
      <c r="WSK348" s="35"/>
      <c r="WSL348" s="35"/>
      <c r="WSM348" s="35"/>
      <c r="WSN348" s="35"/>
      <c r="WSO348" s="35"/>
      <c r="WSP348" s="35"/>
      <c r="WSQ348" s="35"/>
      <c r="WSR348" s="35"/>
      <c r="WSS348" s="35"/>
      <c r="WST348" s="35"/>
      <c r="WSU348" s="35"/>
      <c r="WSV348" s="35"/>
      <c r="WSW348" s="35"/>
      <c r="WSX348" s="35"/>
      <c r="WSY348" s="35"/>
      <c r="WSZ348" s="35"/>
      <c r="WTA348" s="35"/>
      <c r="WTB348" s="35"/>
      <c r="WTC348" s="35"/>
      <c r="WTD348" s="35"/>
      <c r="WTE348" s="35"/>
      <c r="WTF348" s="35"/>
      <c r="WTG348" s="35"/>
      <c r="WTH348" s="35"/>
      <c r="WTI348" s="35"/>
      <c r="WTJ348" s="35"/>
      <c r="WTK348" s="35"/>
      <c r="WTL348" s="35"/>
      <c r="WTM348" s="35"/>
      <c r="WTN348" s="35"/>
      <c r="WTO348" s="35"/>
      <c r="WTP348" s="35"/>
      <c r="WTQ348" s="35"/>
      <c r="WTR348" s="35"/>
      <c r="WTS348" s="35"/>
      <c r="WTT348" s="35"/>
      <c r="WTU348" s="35"/>
      <c r="WTV348" s="35"/>
      <c r="WTW348" s="35"/>
      <c r="WTX348" s="35"/>
      <c r="WTY348" s="35"/>
      <c r="WTZ348" s="35"/>
      <c r="WUA348" s="35"/>
      <c r="WUB348" s="35"/>
      <c r="WUC348" s="35"/>
      <c r="WUD348" s="35"/>
      <c r="WUE348" s="35"/>
      <c r="WUF348" s="35"/>
      <c r="WUG348" s="35"/>
      <c r="WUH348" s="35"/>
      <c r="WUI348" s="35"/>
      <c r="WUJ348" s="35"/>
      <c r="WUK348" s="35"/>
      <c r="WUL348" s="35"/>
      <c r="WUM348" s="35"/>
      <c r="WUN348" s="35"/>
      <c r="WUO348" s="35"/>
      <c r="WUP348" s="35"/>
      <c r="WUQ348" s="35"/>
      <c r="WUR348" s="35"/>
      <c r="WUS348" s="35"/>
      <c r="WUT348" s="35"/>
      <c r="WUU348" s="35"/>
      <c r="WUV348" s="35"/>
      <c r="WUW348" s="35"/>
      <c r="WUX348" s="35"/>
      <c r="WUY348" s="35"/>
      <c r="WUZ348" s="35"/>
      <c r="WVA348" s="35"/>
      <c r="WVB348" s="35"/>
      <c r="WVC348" s="35"/>
      <c r="WVD348" s="35"/>
      <c r="WVE348" s="35"/>
      <c r="WVF348" s="35"/>
      <c r="WVG348" s="35"/>
      <c r="WVH348" s="35"/>
      <c r="WVI348" s="35"/>
      <c r="WVJ348" s="35"/>
      <c r="WVK348" s="35"/>
      <c r="WVL348" s="35"/>
      <c r="WVM348" s="35"/>
      <c r="WVN348" s="35"/>
      <c r="WVO348" s="35"/>
      <c r="WVP348" s="35"/>
      <c r="WVQ348" s="35"/>
      <c r="WVR348" s="35"/>
      <c r="WVS348" s="35"/>
      <c r="WVT348" s="35"/>
      <c r="WVU348" s="35"/>
      <c r="WVV348" s="35"/>
      <c r="WVW348" s="35"/>
      <c r="WVX348" s="35"/>
      <c r="WVY348" s="35"/>
      <c r="WVZ348" s="35"/>
      <c r="WWA348" s="35"/>
      <c r="WWB348" s="35"/>
      <c r="WWC348" s="35"/>
      <c r="WWD348" s="35"/>
      <c r="WWE348" s="35"/>
      <c r="WWF348" s="35"/>
      <c r="WWG348" s="35"/>
      <c r="WWH348" s="35"/>
      <c r="WWI348" s="35"/>
      <c r="WWJ348" s="35"/>
      <c r="WWK348" s="35"/>
      <c r="WWL348" s="35"/>
      <c r="WWM348" s="35"/>
      <c r="WWN348" s="35"/>
      <c r="WWO348" s="35"/>
      <c r="WWP348" s="35"/>
      <c r="WWQ348" s="35"/>
      <c r="WWR348" s="35"/>
      <c r="WWS348" s="35"/>
      <c r="WWT348" s="35"/>
      <c r="WWU348" s="35"/>
      <c r="WWV348" s="35"/>
      <c r="WWW348" s="35"/>
      <c r="WWX348" s="35"/>
      <c r="WWY348" s="35"/>
      <c r="WWZ348" s="35"/>
      <c r="WXA348" s="35"/>
      <c r="WXB348" s="35"/>
      <c r="WXC348" s="35"/>
      <c r="WXD348" s="35"/>
      <c r="WXE348" s="35"/>
      <c r="WXF348" s="35"/>
      <c r="WXG348" s="35"/>
      <c r="WXH348" s="35"/>
      <c r="WXI348" s="35"/>
      <c r="WXJ348" s="35"/>
      <c r="WXK348" s="35"/>
      <c r="WXL348" s="35"/>
      <c r="WXM348" s="35"/>
      <c r="WXN348" s="35"/>
      <c r="WXO348" s="35"/>
      <c r="WXP348" s="35"/>
      <c r="WXQ348" s="35"/>
      <c r="WXR348" s="35"/>
      <c r="WXS348" s="35"/>
      <c r="WXT348" s="35"/>
      <c r="WXU348" s="35"/>
      <c r="WXV348" s="35"/>
      <c r="WXW348" s="35"/>
      <c r="WXX348" s="35"/>
      <c r="WXY348" s="35"/>
      <c r="WXZ348" s="35"/>
      <c r="WYA348" s="35"/>
      <c r="WYB348" s="35"/>
      <c r="WYC348" s="35"/>
      <c r="WYD348" s="35"/>
      <c r="WYE348" s="35"/>
      <c r="WYF348" s="35"/>
      <c r="WYG348" s="35"/>
      <c r="WYH348" s="35"/>
      <c r="WYI348" s="35"/>
      <c r="WYJ348" s="35"/>
      <c r="WYK348" s="35"/>
      <c r="WYL348" s="35"/>
      <c r="WYM348" s="35"/>
      <c r="WYN348" s="35"/>
      <c r="WYO348" s="35"/>
      <c r="WYP348" s="35"/>
      <c r="WYQ348" s="35"/>
      <c r="WYR348" s="35"/>
      <c r="WYS348" s="35"/>
      <c r="WYT348" s="35"/>
      <c r="WYU348" s="35"/>
      <c r="WYV348" s="35"/>
      <c r="WYW348" s="35"/>
      <c r="WYX348" s="35"/>
      <c r="WYY348" s="35"/>
      <c r="WYZ348" s="35"/>
      <c r="WZA348" s="35"/>
      <c r="WZB348" s="35"/>
      <c r="WZC348" s="35"/>
      <c r="WZD348" s="35"/>
      <c r="WZE348" s="35"/>
      <c r="WZF348" s="35"/>
      <c r="WZG348" s="35"/>
      <c r="WZH348" s="35"/>
      <c r="WZI348" s="35"/>
      <c r="WZJ348" s="35"/>
      <c r="WZK348" s="35"/>
      <c r="WZL348" s="35"/>
      <c r="WZM348" s="35"/>
      <c r="WZN348" s="35"/>
      <c r="WZO348" s="35"/>
      <c r="WZP348" s="35"/>
      <c r="WZQ348" s="35"/>
      <c r="WZR348" s="35"/>
      <c r="WZS348" s="35"/>
      <c r="WZT348" s="35"/>
      <c r="WZU348" s="35"/>
      <c r="WZV348" s="35"/>
      <c r="WZW348" s="35"/>
      <c r="WZX348" s="35"/>
      <c r="WZY348" s="35"/>
      <c r="WZZ348" s="35"/>
      <c r="XAA348" s="35"/>
      <c r="XAB348" s="35"/>
      <c r="XAC348" s="35"/>
      <c r="XAD348" s="35"/>
      <c r="XAE348" s="35"/>
      <c r="XAF348" s="35"/>
      <c r="XAG348" s="35"/>
      <c r="XAH348" s="35"/>
      <c r="XAI348" s="35"/>
      <c r="XAJ348" s="35"/>
      <c r="XAK348" s="35"/>
      <c r="XAL348" s="35"/>
      <c r="XAM348" s="35"/>
      <c r="XAN348" s="35"/>
      <c r="XAO348" s="35"/>
      <c r="XAP348" s="35"/>
      <c r="XAQ348" s="35"/>
      <c r="XAR348" s="35"/>
      <c r="XAS348" s="35"/>
      <c r="XAT348" s="35"/>
      <c r="XAU348" s="35"/>
      <c r="XAV348" s="35"/>
      <c r="XAW348" s="35"/>
      <c r="XAX348" s="35"/>
      <c r="XAY348" s="35"/>
      <c r="XAZ348" s="35"/>
      <c r="XBA348" s="35"/>
      <c r="XBB348" s="35"/>
      <c r="XBC348" s="35"/>
      <c r="XBD348" s="35"/>
      <c r="XBE348" s="35"/>
      <c r="XBF348" s="35"/>
      <c r="XBG348" s="35"/>
      <c r="XBH348" s="35"/>
      <c r="XBI348" s="35"/>
      <c r="XBJ348" s="35"/>
      <c r="XBK348" s="35"/>
      <c r="XBL348" s="35"/>
      <c r="XBM348" s="35"/>
      <c r="XBN348" s="35"/>
      <c r="XBO348" s="35"/>
      <c r="XBP348" s="35"/>
      <c r="XBQ348" s="35"/>
      <c r="XBR348" s="35"/>
      <c r="XBS348" s="35"/>
      <c r="XBT348" s="35"/>
      <c r="XBU348" s="35"/>
      <c r="XBV348" s="35"/>
      <c r="XBW348" s="35"/>
      <c r="XBX348" s="35"/>
      <c r="XBY348" s="35"/>
      <c r="XBZ348" s="35"/>
      <c r="XCA348" s="35"/>
      <c r="XCB348" s="35"/>
      <c r="XCC348" s="35"/>
      <c r="XCD348" s="35"/>
      <c r="XCE348" s="35"/>
      <c r="XCF348" s="35"/>
      <c r="XCG348" s="35"/>
      <c r="XCH348" s="35"/>
      <c r="XCI348" s="35"/>
      <c r="XCJ348" s="35"/>
      <c r="XCK348" s="35"/>
      <c r="XCL348" s="35"/>
      <c r="XCM348" s="35"/>
      <c r="XCN348" s="35"/>
      <c r="XCO348" s="35"/>
      <c r="XCP348" s="35"/>
      <c r="XCQ348" s="35"/>
      <c r="XCR348" s="35"/>
      <c r="XCS348" s="35"/>
      <c r="XCT348" s="35"/>
      <c r="XCU348" s="35"/>
      <c r="XCV348" s="35"/>
      <c r="XCW348" s="35"/>
      <c r="XCX348" s="35"/>
      <c r="XCY348" s="35"/>
      <c r="XCZ348" s="35"/>
      <c r="XDA348" s="35"/>
      <c r="XDB348" s="35"/>
      <c r="XDC348" s="35"/>
      <c r="XDD348" s="35"/>
      <c r="XDE348" s="35"/>
      <c r="XDF348" s="35"/>
      <c r="XDG348" s="35"/>
      <c r="XDH348" s="35"/>
      <c r="XDI348" s="35"/>
      <c r="XDJ348" s="35"/>
      <c r="XDK348" s="35"/>
      <c r="XDL348" s="35"/>
      <c r="XDM348" s="35"/>
      <c r="XDN348" s="35"/>
      <c r="XDO348" s="35"/>
      <c r="XDP348" s="35"/>
      <c r="XDQ348" s="35"/>
      <c r="XDR348" s="35"/>
      <c r="XDS348" s="35"/>
      <c r="XDT348" s="35"/>
      <c r="XDU348" s="35"/>
      <c r="XDV348" s="35"/>
      <c r="XDW348" s="35"/>
      <c r="XDX348" s="35"/>
      <c r="XDY348" s="35"/>
      <c r="XDZ348" s="35"/>
      <c r="XEA348" s="35"/>
      <c r="XEB348" s="35"/>
      <c r="XEC348" s="35"/>
      <c r="XED348" s="35"/>
      <c r="XEE348" s="35"/>
      <c r="XEF348" s="35"/>
      <c r="XEG348" s="35"/>
      <c r="XEH348" s="35"/>
      <c r="XEI348" s="35"/>
      <c r="XEJ348" s="35"/>
      <c r="XEK348" s="35"/>
      <c r="XEL348" s="35"/>
      <c r="XEM348" s="35"/>
      <c r="XEN348" s="35"/>
      <c r="XEO348" s="35"/>
      <c r="XEP348" s="35"/>
      <c r="XEQ348" s="35"/>
      <c r="XER348" s="35"/>
      <c r="XES348" s="35"/>
      <c r="XET348" s="35"/>
      <c r="XEU348" s="35"/>
      <c r="XEV348" s="35"/>
      <c r="XEW348" s="35"/>
      <c r="XEX348" s="35"/>
      <c r="XEY348" s="35"/>
      <c r="XEZ348" s="35"/>
      <c r="XFA348" s="35"/>
    </row>
    <row r="349" spans="1:16381" s="8" customFormat="1" ht="84.75" customHeight="1">
      <c r="A349" s="53"/>
      <c r="B349" s="148"/>
      <c r="C349" s="148"/>
      <c r="D349" s="148"/>
      <c r="E349" s="3"/>
      <c r="F349" s="3"/>
      <c r="G349" s="3"/>
      <c r="H349" s="48"/>
      <c r="I349" s="3"/>
      <c r="J349" s="3"/>
      <c r="K349" s="93"/>
      <c r="L349" s="94"/>
      <c r="M349" s="3"/>
      <c r="N349" s="3"/>
      <c r="O349" s="3"/>
      <c r="P349" s="3"/>
      <c r="Q349" s="95"/>
      <c r="R349" s="95"/>
      <c r="S349" s="3"/>
      <c r="T349" s="3"/>
      <c r="U349" s="62"/>
      <c r="V349" s="3"/>
      <c r="W349" s="3"/>
      <c r="X349" s="96"/>
      <c r="Y349" s="40"/>
      <c r="Z349" s="3"/>
      <c r="AA349" s="3"/>
      <c r="AB349" s="97"/>
      <c r="AC349" s="3"/>
      <c r="AD349" s="3"/>
      <c r="AE349" s="92"/>
      <c r="AF349" s="92"/>
      <c r="AG349" s="92"/>
      <c r="AH349" s="92"/>
      <c r="AI349" s="92"/>
      <c r="AJ349" s="92"/>
    </row>
    <row r="350" spans="1:16381" ht="24" customHeight="1">
      <c r="A350" s="3"/>
      <c r="B350" s="208" t="s">
        <v>660</v>
      </c>
      <c r="C350" s="208"/>
      <c r="D350" s="208"/>
      <c r="E350"/>
      <c r="F350" s="98"/>
      <c r="G350" s="98"/>
      <c r="H350" s="48"/>
      <c r="I350" s="98"/>
      <c r="J350" s="99"/>
      <c r="M350" s="99"/>
      <c r="N350" s="3"/>
      <c r="O350" s="3"/>
      <c r="P350" s="3"/>
      <c r="Q350" s="3"/>
      <c r="R350" s="3"/>
      <c r="S350" s="3"/>
      <c r="T350" s="3"/>
      <c r="U350" s="100"/>
      <c r="V350" s="94"/>
      <c r="W350" s="3"/>
      <c r="X350" s="3"/>
      <c r="Y350" s="3"/>
      <c r="Z350" s="3"/>
      <c r="AA350" s="3"/>
      <c r="AB350" s="3"/>
      <c r="AC350" s="3"/>
      <c r="AD350" s="3"/>
      <c r="AE350" s="3"/>
      <c r="AF350" s="3"/>
      <c r="AG350" s="3"/>
      <c r="AH350" s="3"/>
      <c r="AI350" s="3"/>
      <c r="AJ350" s="3"/>
      <c r="AK350" s="3"/>
      <c r="AL350" s="3"/>
      <c r="AM350" s="3"/>
    </row>
    <row r="351" spans="1:16381" ht="36" customHeight="1">
      <c r="B351" s="3"/>
      <c r="C351" s="3"/>
      <c r="D351" s="3"/>
      <c r="E351" s="3"/>
      <c r="F351" s="3"/>
      <c r="G351" s="3"/>
      <c r="H351" s="99"/>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16381" ht="36" customHeight="1">
      <c r="A352" s="53"/>
      <c r="E352" s="2"/>
      <c r="F352" s="2"/>
      <c r="G352" s="2"/>
      <c r="H352" s="2"/>
      <c r="I352" s="2"/>
      <c r="J352" s="2"/>
      <c r="K352" s="2"/>
      <c r="L352" s="2"/>
      <c r="M352" s="2"/>
      <c r="S352" s="2"/>
      <c r="T352" s="2"/>
      <c r="U352" s="2"/>
      <c r="V352" s="2"/>
      <c r="W352" s="2"/>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c r="DK352" s="35"/>
      <c r="DL352" s="35"/>
      <c r="DM352" s="35"/>
      <c r="DN352" s="35"/>
      <c r="DO352" s="35"/>
      <c r="DP352" s="35"/>
      <c r="DQ352" s="35"/>
      <c r="DR352" s="35"/>
      <c r="DS352" s="35"/>
      <c r="DT352" s="35"/>
      <c r="DU352" s="35"/>
      <c r="DV352" s="35"/>
      <c r="DW352" s="35"/>
      <c r="DX352" s="35"/>
      <c r="DY352" s="35"/>
      <c r="DZ352" s="35"/>
      <c r="EA352" s="35"/>
      <c r="EB352" s="35"/>
      <c r="EC352" s="35"/>
      <c r="ED352" s="35"/>
      <c r="EE352" s="35"/>
      <c r="EF352" s="35"/>
      <c r="EG352" s="35"/>
      <c r="EH352" s="35"/>
      <c r="EI352" s="35"/>
      <c r="EJ352" s="35"/>
      <c r="EK352" s="35"/>
      <c r="EL352" s="35"/>
      <c r="EM352" s="35"/>
      <c r="EN352" s="35"/>
      <c r="EO352" s="35"/>
      <c r="EP352" s="35"/>
      <c r="EQ352" s="35"/>
      <c r="ER352" s="35"/>
      <c r="ES352" s="35"/>
      <c r="ET352" s="35"/>
      <c r="EU352" s="35"/>
      <c r="EV352" s="35"/>
      <c r="EW352" s="35"/>
      <c r="EX352" s="35"/>
      <c r="EY352" s="35"/>
      <c r="EZ352" s="35"/>
      <c r="FA352" s="35"/>
      <c r="FB352" s="35"/>
      <c r="FC352" s="35"/>
      <c r="FD352" s="35"/>
      <c r="FE352" s="35"/>
      <c r="FF352" s="35"/>
      <c r="FG352" s="35"/>
      <c r="FH352" s="35"/>
      <c r="FI352" s="35"/>
      <c r="FJ352" s="35"/>
      <c r="FK352" s="35"/>
      <c r="FL352" s="35"/>
      <c r="FM352" s="35"/>
      <c r="FN352" s="35"/>
      <c r="FO352" s="35"/>
      <c r="FP352" s="35"/>
      <c r="FQ352" s="35"/>
      <c r="FR352" s="35"/>
      <c r="FS352" s="35"/>
      <c r="FT352" s="35"/>
      <c r="FU352" s="35"/>
      <c r="FV352" s="35"/>
      <c r="FW352" s="35"/>
      <c r="FX352" s="35"/>
      <c r="FY352" s="35"/>
      <c r="FZ352" s="35"/>
      <c r="GA352" s="35"/>
      <c r="GB352" s="35"/>
      <c r="GC352" s="35"/>
      <c r="GD352" s="35"/>
      <c r="GE352" s="35"/>
      <c r="GF352" s="35"/>
      <c r="GG352" s="35"/>
      <c r="GH352" s="35"/>
      <c r="GI352" s="35"/>
      <c r="GJ352" s="35"/>
      <c r="GK352" s="35"/>
      <c r="GL352" s="35"/>
      <c r="GM352" s="35"/>
      <c r="GN352" s="35"/>
      <c r="GO352" s="35"/>
      <c r="GP352" s="35"/>
      <c r="GQ352" s="35"/>
      <c r="GR352" s="35"/>
      <c r="GS352" s="35"/>
      <c r="GT352" s="35"/>
      <c r="GU352" s="35"/>
      <c r="GV352" s="35"/>
      <c r="GW352" s="35"/>
      <c r="GX352" s="35"/>
      <c r="GY352" s="35"/>
      <c r="GZ352" s="35"/>
      <c r="HA352" s="35"/>
      <c r="HB352" s="35"/>
      <c r="HC352" s="35"/>
      <c r="HD352" s="35"/>
      <c r="HE352" s="35"/>
      <c r="HF352" s="35"/>
      <c r="HG352" s="35"/>
      <c r="HH352" s="35"/>
      <c r="HI352" s="35"/>
      <c r="HJ352" s="35"/>
      <c r="HK352" s="35"/>
      <c r="HL352" s="35"/>
      <c r="HM352" s="35"/>
      <c r="HN352" s="35"/>
      <c r="HO352" s="35"/>
      <c r="HP352" s="35"/>
      <c r="HQ352" s="35"/>
      <c r="HR352" s="35"/>
      <c r="HS352" s="35"/>
      <c r="HT352" s="35"/>
      <c r="HU352" s="35"/>
      <c r="HV352" s="35"/>
      <c r="HW352" s="35"/>
      <c r="HX352" s="35"/>
      <c r="HY352" s="35"/>
      <c r="HZ352" s="35"/>
      <c r="IA352" s="35"/>
      <c r="IB352" s="35"/>
      <c r="IC352" s="35"/>
      <c r="ID352" s="35"/>
      <c r="IE352" s="35"/>
      <c r="IF352" s="35"/>
      <c r="IG352" s="35"/>
      <c r="IH352" s="35"/>
      <c r="II352" s="35"/>
      <c r="IJ352" s="35"/>
      <c r="IK352" s="35"/>
      <c r="IL352" s="35"/>
      <c r="IM352" s="35"/>
      <c r="IN352" s="35"/>
      <c r="IO352" s="35"/>
      <c r="IP352" s="35"/>
      <c r="IQ352" s="35"/>
      <c r="IR352" s="35"/>
      <c r="IS352" s="35"/>
      <c r="IT352" s="35"/>
      <c r="IU352" s="35"/>
      <c r="IV352" s="35"/>
      <c r="IW352" s="35"/>
      <c r="IX352" s="35"/>
      <c r="IY352" s="35"/>
      <c r="IZ352" s="35"/>
      <c r="JA352" s="35"/>
      <c r="JB352" s="35"/>
      <c r="JC352" s="35"/>
      <c r="JD352" s="35"/>
      <c r="JE352" s="35"/>
      <c r="JF352" s="35"/>
      <c r="JG352" s="35"/>
      <c r="JH352" s="35"/>
      <c r="JI352" s="35"/>
      <c r="JJ352" s="35"/>
      <c r="JK352" s="35"/>
      <c r="JL352" s="35"/>
      <c r="JM352" s="35"/>
      <c r="JN352" s="35"/>
      <c r="JO352" s="35"/>
      <c r="JP352" s="35"/>
      <c r="JQ352" s="35"/>
      <c r="JR352" s="35"/>
      <c r="JS352" s="35"/>
      <c r="JT352" s="35"/>
      <c r="JU352" s="35"/>
      <c r="JV352" s="35"/>
      <c r="JW352" s="35"/>
      <c r="JX352" s="35"/>
      <c r="JY352" s="35"/>
      <c r="JZ352" s="35"/>
      <c r="KA352" s="35"/>
      <c r="KB352" s="35"/>
      <c r="KC352" s="35"/>
      <c r="KD352" s="35"/>
      <c r="KE352" s="35"/>
      <c r="KF352" s="35"/>
      <c r="KG352" s="35"/>
      <c r="KH352" s="35"/>
      <c r="KI352" s="35"/>
      <c r="KJ352" s="35"/>
      <c r="KK352" s="35"/>
      <c r="KL352" s="35"/>
      <c r="KM352" s="35"/>
      <c r="KN352" s="35"/>
      <c r="KO352" s="35"/>
      <c r="KP352" s="35"/>
      <c r="KQ352" s="35"/>
      <c r="KR352" s="35"/>
      <c r="KS352" s="35"/>
      <c r="KT352" s="35"/>
      <c r="KU352" s="35"/>
      <c r="KV352" s="35"/>
      <c r="KW352" s="35"/>
      <c r="KX352" s="35"/>
      <c r="KY352" s="35"/>
      <c r="KZ352" s="35"/>
      <c r="LA352" s="35"/>
      <c r="LB352" s="35"/>
      <c r="LC352" s="35"/>
      <c r="LD352" s="35"/>
      <c r="LE352" s="35"/>
      <c r="LF352" s="35"/>
      <c r="LG352" s="35"/>
      <c r="LH352" s="35"/>
      <c r="LI352" s="35"/>
      <c r="LJ352" s="35"/>
      <c r="LK352" s="35"/>
      <c r="LL352" s="35"/>
      <c r="LM352" s="35"/>
      <c r="LN352" s="35"/>
      <c r="LO352" s="35"/>
      <c r="LP352" s="35"/>
      <c r="LQ352" s="35"/>
      <c r="LR352" s="35"/>
      <c r="LS352" s="35"/>
      <c r="LT352" s="35"/>
      <c r="LU352" s="35"/>
      <c r="LV352" s="35"/>
      <c r="LW352" s="35"/>
      <c r="LX352" s="35"/>
      <c r="LY352" s="35"/>
      <c r="LZ352" s="35"/>
      <c r="MA352" s="35"/>
      <c r="MB352" s="35"/>
      <c r="MC352" s="35"/>
      <c r="MD352" s="35"/>
      <c r="ME352" s="35"/>
      <c r="MF352" s="35"/>
      <c r="MG352" s="35"/>
      <c r="MH352" s="35"/>
      <c r="MI352" s="35"/>
      <c r="MJ352" s="35"/>
      <c r="MK352" s="35"/>
      <c r="ML352" s="35"/>
      <c r="MM352" s="35"/>
      <c r="MN352" s="35"/>
      <c r="MO352" s="35"/>
      <c r="MP352" s="35"/>
      <c r="MQ352" s="35"/>
      <c r="MR352" s="35"/>
      <c r="MS352" s="35"/>
      <c r="MT352" s="35"/>
      <c r="MU352" s="35"/>
      <c r="MV352" s="35"/>
      <c r="MW352" s="35"/>
      <c r="MX352" s="35"/>
      <c r="MY352" s="35"/>
      <c r="MZ352" s="35"/>
      <c r="NA352" s="35"/>
      <c r="NB352" s="35"/>
      <c r="NC352" s="35"/>
      <c r="ND352" s="35"/>
      <c r="NE352" s="35"/>
      <c r="NF352" s="35"/>
      <c r="NG352" s="35"/>
      <c r="NH352" s="35"/>
      <c r="NI352" s="35"/>
      <c r="NJ352" s="35"/>
      <c r="NK352" s="35"/>
      <c r="NL352" s="35"/>
      <c r="NM352" s="35"/>
      <c r="NN352" s="35"/>
      <c r="NO352" s="35"/>
      <c r="NP352" s="35"/>
      <c r="NQ352" s="35"/>
      <c r="NR352" s="35"/>
      <c r="NS352" s="35"/>
      <c r="NT352" s="35"/>
      <c r="NU352" s="35"/>
      <c r="NV352" s="35"/>
      <c r="NW352" s="35"/>
      <c r="NX352" s="35"/>
      <c r="NY352" s="35"/>
      <c r="NZ352" s="35"/>
      <c r="OA352" s="35"/>
      <c r="OB352" s="35"/>
      <c r="OC352" s="35"/>
      <c r="OD352" s="35"/>
      <c r="OE352" s="35"/>
      <c r="OF352" s="35"/>
      <c r="OG352" s="35"/>
      <c r="OH352" s="35"/>
      <c r="OI352" s="35"/>
      <c r="OJ352" s="35"/>
      <c r="OK352" s="35"/>
      <c r="OL352" s="35"/>
      <c r="OM352" s="35"/>
      <c r="ON352" s="35"/>
      <c r="OO352" s="35"/>
      <c r="OP352" s="35"/>
      <c r="OQ352" s="35"/>
      <c r="OR352" s="35"/>
      <c r="OS352" s="35"/>
      <c r="OT352" s="35"/>
      <c r="OU352" s="35"/>
      <c r="OV352" s="35"/>
      <c r="OW352" s="35"/>
      <c r="OX352" s="35"/>
      <c r="OY352" s="35"/>
      <c r="OZ352" s="35"/>
      <c r="PA352" s="35"/>
      <c r="PB352" s="35"/>
      <c r="PC352" s="35"/>
      <c r="PD352" s="35"/>
      <c r="PE352" s="35"/>
      <c r="PF352" s="35"/>
      <c r="PG352" s="35"/>
      <c r="PH352" s="35"/>
      <c r="PI352" s="35"/>
      <c r="PJ352" s="35"/>
      <c r="PK352" s="35"/>
      <c r="PL352" s="35"/>
      <c r="PM352" s="35"/>
      <c r="PN352" s="35"/>
      <c r="PO352" s="35"/>
      <c r="PP352" s="35"/>
      <c r="PQ352" s="35"/>
      <c r="PR352" s="35"/>
      <c r="PS352" s="35"/>
      <c r="PT352" s="35"/>
      <c r="PU352" s="35"/>
      <c r="PV352" s="35"/>
      <c r="PW352" s="35"/>
      <c r="PX352" s="35"/>
      <c r="PY352" s="35"/>
      <c r="PZ352" s="35"/>
      <c r="QA352" s="35"/>
      <c r="QB352" s="35"/>
      <c r="QC352" s="35"/>
      <c r="QD352" s="35"/>
      <c r="QE352" s="35"/>
      <c r="QF352" s="35"/>
      <c r="QG352" s="35"/>
      <c r="QH352" s="35"/>
      <c r="QI352" s="35"/>
      <c r="QJ352" s="35"/>
      <c r="QK352" s="35"/>
      <c r="QL352" s="35"/>
      <c r="QM352" s="35"/>
      <c r="QN352" s="35"/>
      <c r="QO352" s="35"/>
      <c r="QP352" s="35"/>
      <c r="QQ352" s="35"/>
      <c r="QR352" s="35"/>
      <c r="QS352" s="35"/>
      <c r="QT352" s="35"/>
      <c r="QU352" s="35"/>
      <c r="QV352" s="35"/>
      <c r="QW352" s="35"/>
      <c r="QX352" s="35"/>
      <c r="QY352" s="35"/>
      <c r="QZ352" s="35"/>
      <c r="RA352" s="35"/>
      <c r="RB352" s="35"/>
      <c r="RC352" s="35"/>
      <c r="RD352" s="35"/>
      <c r="RE352" s="35"/>
      <c r="RF352" s="35"/>
      <c r="RG352" s="35"/>
      <c r="RH352" s="35"/>
      <c r="RI352" s="35"/>
      <c r="RJ352" s="35"/>
      <c r="RK352" s="35"/>
      <c r="RL352" s="35"/>
      <c r="RM352" s="35"/>
      <c r="RN352" s="35"/>
      <c r="RO352" s="35"/>
      <c r="RP352" s="35"/>
      <c r="RQ352" s="35"/>
      <c r="RR352" s="35"/>
      <c r="RS352" s="35"/>
      <c r="RT352" s="35"/>
      <c r="RU352" s="35"/>
      <c r="RV352" s="35"/>
      <c r="RW352" s="35"/>
      <c r="RX352" s="35"/>
      <c r="RY352" s="35"/>
      <c r="RZ352" s="35"/>
      <c r="SA352" s="35"/>
      <c r="SB352" s="35"/>
      <c r="SC352" s="35"/>
      <c r="SD352" s="35"/>
      <c r="SE352" s="35"/>
      <c r="SF352" s="35"/>
      <c r="SG352" s="35"/>
      <c r="SH352" s="35"/>
      <c r="SI352" s="35"/>
      <c r="SJ352" s="35"/>
      <c r="SK352" s="35"/>
      <c r="SL352" s="35"/>
      <c r="SM352" s="35"/>
      <c r="SN352" s="35"/>
      <c r="SO352" s="35"/>
      <c r="SP352" s="35"/>
      <c r="SQ352" s="35"/>
      <c r="SR352" s="35"/>
      <c r="SS352" s="35"/>
      <c r="ST352" s="35"/>
      <c r="SU352" s="35"/>
      <c r="SV352" s="35"/>
      <c r="SW352" s="35"/>
      <c r="SX352" s="35"/>
      <c r="SY352" s="35"/>
      <c r="SZ352" s="35"/>
      <c r="TA352" s="35"/>
      <c r="TB352" s="35"/>
      <c r="TC352" s="35"/>
      <c r="TD352" s="35"/>
      <c r="TE352" s="35"/>
      <c r="TF352" s="35"/>
      <c r="TG352" s="35"/>
      <c r="TH352" s="35"/>
      <c r="TI352" s="35"/>
      <c r="TJ352" s="35"/>
      <c r="TK352" s="35"/>
      <c r="TL352" s="35"/>
      <c r="TM352" s="35"/>
      <c r="TN352" s="35"/>
      <c r="TO352" s="35"/>
      <c r="TP352" s="35"/>
      <c r="TQ352" s="35"/>
      <c r="TR352" s="35"/>
      <c r="TS352" s="35"/>
      <c r="TT352" s="35"/>
      <c r="TU352" s="35"/>
      <c r="TV352" s="35"/>
      <c r="TW352" s="35"/>
      <c r="TX352" s="35"/>
      <c r="TY352" s="35"/>
      <c r="TZ352" s="35"/>
      <c r="UA352" s="35"/>
      <c r="UB352" s="35"/>
      <c r="UC352" s="35"/>
      <c r="UD352" s="35"/>
      <c r="UE352" s="35"/>
      <c r="UF352" s="35"/>
      <c r="UG352" s="35"/>
      <c r="UH352" s="35"/>
      <c r="UI352" s="35"/>
      <c r="UJ352" s="35"/>
      <c r="UK352" s="35"/>
      <c r="UL352" s="35"/>
      <c r="UM352" s="35"/>
      <c r="UN352" s="35"/>
      <c r="UO352" s="35"/>
      <c r="UP352" s="35"/>
      <c r="UQ352" s="35"/>
      <c r="UR352" s="35"/>
      <c r="US352" s="35"/>
      <c r="UT352" s="35"/>
      <c r="UU352" s="35"/>
      <c r="UV352" s="35"/>
      <c r="UW352" s="35"/>
      <c r="UX352" s="35"/>
      <c r="UY352" s="35"/>
      <c r="UZ352" s="35"/>
      <c r="VA352" s="35"/>
      <c r="VB352" s="35"/>
      <c r="VC352" s="35"/>
      <c r="VD352" s="35"/>
      <c r="VE352" s="35"/>
      <c r="VF352" s="35"/>
      <c r="VG352" s="35"/>
      <c r="VH352" s="35"/>
      <c r="VI352" s="35"/>
      <c r="VJ352" s="35"/>
      <c r="VK352" s="35"/>
      <c r="VL352" s="35"/>
      <c r="VM352" s="35"/>
      <c r="VN352" s="35"/>
      <c r="VO352" s="35"/>
      <c r="VP352" s="35"/>
      <c r="VQ352" s="35"/>
      <c r="VR352" s="35"/>
      <c r="VS352" s="35"/>
      <c r="VT352" s="35"/>
      <c r="VU352" s="35"/>
      <c r="VV352" s="35"/>
      <c r="VW352" s="35"/>
      <c r="VX352" s="35"/>
      <c r="VY352" s="35"/>
      <c r="VZ352" s="35"/>
      <c r="WA352" s="35"/>
      <c r="WB352" s="35"/>
      <c r="WC352" s="35"/>
      <c r="WD352" s="35"/>
      <c r="WE352" s="35"/>
      <c r="WF352" s="35"/>
      <c r="WG352" s="35"/>
      <c r="WH352" s="35"/>
      <c r="WI352" s="35"/>
      <c r="WJ352" s="35"/>
      <c r="WK352" s="35"/>
      <c r="WL352" s="35"/>
      <c r="WM352" s="35"/>
      <c r="WN352" s="35"/>
      <c r="WO352" s="35"/>
      <c r="WP352" s="35"/>
      <c r="WQ352" s="35"/>
      <c r="WR352" s="35"/>
      <c r="WS352" s="35"/>
      <c r="WT352" s="35"/>
      <c r="WU352" s="35"/>
      <c r="WV352" s="35"/>
      <c r="WW352" s="35"/>
      <c r="WX352" s="35"/>
      <c r="WY352" s="35"/>
      <c r="WZ352" s="35"/>
      <c r="XA352" s="35"/>
      <c r="XB352" s="35"/>
      <c r="XC352" s="35"/>
      <c r="XD352" s="35"/>
      <c r="XE352" s="35"/>
      <c r="XF352" s="35"/>
      <c r="XG352" s="35"/>
      <c r="XH352" s="35"/>
      <c r="XI352" s="35"/>
      <c r="XJ352" s="35"/>
      <c r="XK352" s="35"/>
      <c r="XL352" s="35"/>
      <c r="XM352" s="35"/>
      <c r="XN352" s="35"/>
      <c r="XO352" s="35"/>
      <c r="XP352" s="35"/>
      <c r="XQ352" s="35"/>
      <c r="XR352" s="35"/>
      <c r="XS352" s="35"/>
      <c r="XT352" s="35"/>
      <c r="XU352" s="35"/>
      <c r="XV352" s="35"/>
      <c r="XW352" s="35"/>
      <c r="XX352" s="35"/>
      <c r="XY352" s="35"/>
      <c r="XZ352" s="35"/>
      <c r="YA352" s="35"/>
      <c r="YB352" s="35"/>
      <c r="YC352" s="35"/>
      <c r="YD352" s="35"/>
      <c r="YE352" s="35"/>
      <c r="YF352" s="35"/>
      <c r="YG352" s="35"/>
      <c r="YH352" s="35"/>
      <c r="YI352" s="35"/>
      <c r="YJ352" s="35"/>
      <c r="YK352" s="35"/>
      <c r="YL352" s="35"/>
      <c r="YM352" s="35"/>
      <c r="YN352" s="35"/>
      <c r="YO352" s="35"/>
      <c r="YP352" s="35"/>
      <c r="YQ352" s="35"/>
      <c r="YR352" s="35"/>
      <c r="YS352" s="35"/>
      <c r="YT352" s="35"/>
      <c r="YU352" s="35"/>
      <c r="YV352" s="35"/>
      <c r="YW352" s="35"/>
      <c r="YX352" s="35"/>
      <c r="YY352" s="35"/>
      <c r="YZ352" s="35"/>
      <c r="ZA352" s="35"/>
      <c r="ZB352" s="35"/>
      <c r="ZC352" s="35"/>
      <c r="ZD352" s="35"/>
      <c r="ZE352" s="35"/>
      <c r="ZF352" s="35"/>
      <c r="ZG352" s="35"/>
      <c r="ZH352" s="35"/>
      <c r="ZI352" s="35"/>
      <c r="ZJ352" s="35"/>
      <c r="ZK352" s="35"/>
      <c r="ZL352" s="35"/>
      <c r="ZM352" s="35"/>
      <c r="ZN352" s="35"/>
      <c r="ZO352" s="35"/>
      <c r="ZP352" s="35"/>
      <c r="ZQ352" s="35"/>
      <c r="ZR352" s="35"/>
      <c r="ZS352" s="35"/>
      <c r="ZT352" s="35"/>
      <c r="ZU352" s="35"/>
      <c r="ZV352" s="35"/>
      <c r="ZW352" s="35"/>
      <c r="ZX352" s="35"/>
      <c r="ZY352" s="35"/>
      <c r="ZZ352" s="35"/>
      <c r="AAA352" s="35"/>
      <c r="AAB352" s="35"/>
      <c r="AAC352" s="35"/>
      <c r="AAD352" s="35"/>
      <c r="AAE352" s="35"/>
      <c r="AAF352" s="35"/>
      <c r="AAG352" s="35"/>
      <c r="AAH352" s="35"/>
      <c r="AAI352" s="35"/>
      <c r="AAJ352" s="35"/>
      <c r="AAK352" s="35"/>
      <c r="AAL352" s="35"/>
      <c r="AAM352" s="35"/>
      <c r="AAN352" s="35"/>
      <c r="AAO352" s="35"/>
      <c r="AAP352" s="35"/>
      <c r="AAQ352" s="35"/>
      <c r="AAR352" s="35"/>
      <c r="AAS352" s="35"/>
      <c r="AAT352" s="35"/>
      <c r="AAU352" s="35"/>
      <c r="AAV352" s="35"/>
      <c r="AAW352" s="35"/>
      <c r="AAX352" s="35"/>
      <c r="AAY352" s="35"/>
      <c r="AAZ352" s="35"/>
      <c r="ABA352" s="35"/>
      <c r="ABB352" s="35"/>
      <c r="ABC352" s="35"/>
      <c r="ABD352" s="35"/>
      <c r="ABE352" s="35"/>
      <c r="ABF352" s="35"/>
      <c r="ABG352" s="35"/>
      <c r="ABH352" s="35"/>
      <c r="ABI352" s="35"/>
      <c r="ABJ352" s="35"/>
      <c r="ABK352" s="35"/>
      <c r="ABL352" s="35"/>
      <c r="ABM352" s="35"/>
      <c r="ABN352" s="35"/>
      <c r="ABO352" s="35"/>
      <c r="ABP352" s="35"/>
      <c r="ABQ352" s="35"/>
      <c r="ABR352" s="35"/>
      <c r="ABS352" s="35"/>
      <c r="ABT352" s="35"/>
      <c r="ABU352" s="35"/>
      <c r="ABV352" s="35"/>
      <c r="ABW352" s="35"/>
      <c r="ABX352" s="35"/>
      <c r="ABY352" s="35"/>
      <c r="ABZ352" s="35"/>
      <c r="ACA352" s="35"/>
      <c r="ACB352" s="35"/>
      <c r="ACC352" s="35"/>
      <c r="ACD352" s="35"/>
      <c r="ACE352" s="35"/>
      <c r="ACF352" s="35"/>
      <c r="ACG352" s="35"/>
      <c r="ACH352" s="35"/>
      <c r="ACI352" s="35"/>
      <c r="ACJ352" s="35"/>
      <c r="ACK352" s="35"/>
      <c r="ACL352" s="35"/>
      <c r="ACM352" s="35"/>
      <c r="ACN352" s="35"/>
      <c r="ACO352" s="35"/>
      <c r="ACP352" s="35"/>
      <c r="ACQ352" s="35"/>
      <c r="ACR352" s="35"/>
      <c r="ACS352" s="35"/>
      <c r="ACT352" s="35"/>
      <c r="ACU352" s="35"/>
      <c r="ACV352" s="35"/>
      <c r="ACW352" s="35"/>
      <c r="ACX352" s="35"/>
      <c r="ACY352" s="35"/>
      <c r="ACZ352" s="35"/>
      <c r="ADA352" s="35"/>
      <c r="ADB352" s="35"/>
      <c r="ADC352" s="35"/>
      <c r="ADD352" s="35"/>
      <c r="ADE352" s="35"/>
      <c r="ADF352" s="35"/>
      <c r="ADG352" s="35"/>
      <c r="ADH352" s="35"/>
      <c r="ADI352" s="35"/>
      <c r="ADJ352" s="35"/>
      <c r="ADK352" s="35"/>
      <c r="ADL352" s="35"/>
      <c r="ADM352" s="35"/>
      <c r="ADN352" s="35"/>
      <c r="ADO352" s="35"/>
      <c r="ADP352" s="35"/>
      <c r="ADQ352" s="35"/>
      <c r="ADR352" s="35"/>
      <c r="ADS352" s="35"/>
      <c r="ADT352" s="35"/>
      <c r="ADU352" s="35"/>
      <c r="ADV352" s="35"/>
      <c r="ADW352" s="35"/>
      <c r="ADX352" s="35"/>
      <c r="ADY352" s="35"/>
      <c r="ADZ352" s="35"/>
      <c r="AEA352" s="35"/>
      <c r="AEB352" s="35"/>
      <c r="AEC352" s="35"/>
      <c r="AED352" s="35"/>
      <c r="AEE352" s="35"/>
      <c r="AEF352" s="35"/>
      <c r="AEG352" s="35"/>
      <c r="AEH352" s="35"/>
      <c r="AEI352" s="35"/>
      <c r="AEJ352" s="35"/>
      <c r="AEK352" s="35"/>
      <c r="AEL352" s="35"/>
      <c r="AEM352" s="35"/>
      <c r="AEN352" s="35"/>
      <c r="AEO352" s="35"/>
      <c r="AEP352" s="35"/>
      <c r="AEQ352" s="35"/>
      <c r="AER352" s="35"/>
      <c r="AES352" s="35"/>
      <c r="AET352" s="35"/>
      <c r="AEU352" s="35"/>
      <c r="AEV352" s="35"/>
      <c r="AEW352" s="35"/>
      <c r="AEX352" s="35"/>
      <c r="AEY352" s="35"/>
      <c r="AEZ352" s="35"/>
      <c r="AFA352" s="35"/>
      <c r="AFB352" s="35"/>
      <c r="AFC352" s="35"/>
      <c r="AFD352" s="35"/>
      <c r="AFE352" s="35"/>
      <c r="AFF352" s="35"/>
      <c r="AFG352" s="35"/>
      <c r="AFH352" s="35"/>
      <c r="AFI352" s="35"/>
      <c r="AFJ352" s="35"/>
      <c r="AFK352" s="35"/>
      <c r="AFL352" s="35"/>
      <c r="AFM352" s="35"/>
      <c r="AFN352" s="35"/>
      <c r="AFO352" s="35"/>
      <c r="AFP352" s="35"/>
      <c r="AFQ352" s="35"/>
      <c r="AFR352" s="35"/>
      <c r="AFS352" s="35"/>
      <c r="AFT352" s="35"/>
      <c r="AFU352" s="35"/>
      <c r="AFV352" s="35"/>
      <c r="AFW352" s="35"/>
      <c r="AFX352" s="35"/>
      <c r="AFY352" s="35"/>
      <c r="AFZ352" s="35"/>
      <c r="AGA352" s="35"/>
      <c r="AGB352" s="35"/>
      <c r="AGC352" s="35"/>
      <c r="AGD352" s="35"/>
      <c r="AGE352" s="35"/>
      <c r="AGF352" s="35"/>
      <c r="AGG352" s="35"/>
      <c r="AGH352" s="35"/>
      <c r="AGI352" s="35"/>
      <c r="AGJ352" s="35"/>
      <c r="AGK352" s="35"/>
      <c r="AGL352" s="35"/>
      <c r="AGM352" s="35"/>
      <c r="AGN352" s="35"/>
      <c r="AGO352" s="35"/>
      <c r="AGP352" s="35"/>
      <c r="AGQ352" s="35"/>
      <c r="AGR352" s="35"/>
      <c r="AGS352" s="35"/>
      <c r="AGT352" s="35"/>
      <c r="AGU352" s="35"/>
      <c r="AGV352" s="35"/>
      <c r="AGW352" s="35"/>
      <c r="AGX352" s="35"/>
      <c r="AGY352" s="35"/>
      <c r="AGZ352" s="35"/>
      <c r="AHA352" s="35"/>
      <c r="AHB352" s="35"/>
      <c r="AHC352" s="35"/>
      <c r="AHD352" s="35"/>
      <c r="AHE352" s="35"/>
      <c r="AHF352" s="35"/>
      <c r="AHG352" s="35"/>
      <c r="AHH352" s="35"/>
      <c r="AHI352" s="35"/>
      <c r="AHJ352" s="35"/>
      <c r="AHK352" s="35"/>
      <c r="AHL352" s="35"/>
      <c r="AHM352" s="35"/>
      <c r="AHN352" s="35"/>
      <c r="AHO352" s="35"/>
      <c r="AHP352" s="35"/>
      <c r="AHQ352" s="35"/>
      <c r="AHR352" s="35"/>
      <c r="AHS352" s="35"/>
      <c r="AHT352" s="35"/>
      <c r="AHU352" s="35"/>
      <c r="AHV352" s="35"/>
      <c r="AHW352" s="35"/>
      <c r="AHX352" s="35"/>
      <c r="AHY352" s="35"/>
      <c r="AHZ352" s="35"/>
      <c r="AIA352" s="35"/>
      <c r="AIB352" s="35"/>
      <c r="AIC352" s="35"/>
      <c r="AID352" s="35"/>
      <c r="AIE352" s="35"/>
      <c r="AIF352" s="35"/>
      <c r="AIG352" s="35"/>
      <c r="AIH352" s="35"/>
      <c r="AII352" s="35"/>
      <c r="AIJ352" s="35"/>
      <c r="AIK352" s="35"/>
      <c r="AIL352" s="35"/>
      <c r="AIM352" s="35"/>
      <c r="AIN352" s="35"/>
      <c r="AIO352" s="35"/>
      <c r="AIP352" s="35"/>
      <c r="AIQ352" s="35"/>
      <c r="AIR352" s="35"/>
      <c r="AIS352" s="35"/>
      <c r="AIT352" s="35"/>
      <c r="AIU352" s="35"/>
      <c r="AIV352" s="35"/>
      <c r="AIW352" s="35"/>
      <c r="AIX352" s="35"/>
      <c r="AIY352" s="35"/>
      <c r="AIZ352" s="35"/>
      <c r="AJA352" s="35"/>
      <c r="AJB352" s="35"/>
      <c r="AJC352" s="35"/>
      <c r="AJD352" s="35"/>
      <c r="AJE352" s="35"/>
      <c r="AJF352" s="35"/>
      <c r="AJG352" s="35"/>
      <c r="AJH352" s="35"/>
      <c r="AJI352" s="35"/>
      <c r="AJJ352" s="35"/>
      <c r="AJK352" s="35"/>
      <c r="AJL352" s="35"/>
      <c r="AJM352" s="35"/>
      <c r="AJN352" s="35"/>
      <c r="AJO352" s="35"/>
      <c r="AJP352" s="35"/>
      <c r="AJQ352" s="35"/>
      <c r="AJR352" s="35"/>
      <c r="AJS352" s="35"/>
      <c r="AJT352" s="35"/>
      <c r="AJU352" s="35"/>
      <c r="AJV352" s="35"/>
      <c r="AJW352" s="35"/>
      <c r="AJX352" s="35"/>
      <c r="AJY352" s="35"/>
      <c r="AJZ352" s="35"/>
      <c r="AKA352" s="35"/>
      <c r="AKB352" s="35"/>
      <c r="AKC352" s="35"/>
      <c r="AKD352" s="35"/>
      <c r="AKE352" s="35"/>
      <c r="AKF352" s="35"/>
      <c r="AKG352" s="35"/>
      <c r="AKH352" s="35"/>
      <c r="AKI352" s="35"/>
      <c r="AKJ352" s="35"/>
      <c r="AKK352" s="35"/>
      <c r="AKL352" s="35"/>
      <c r="AKM352" s="35"/>
      <c r="AKN352" s="35"/>
      <c r="AKO352" s="35"/>
      <c r="AKP352" s="35"/>
      <c r="AKQ352" s="35"/>
      <c r="AKR352" s="35"/>
      <c r="AKS352" s="35"/>
      <c r="AKT352" s="35"/>
      <c r="AKU352" s="35"/>
      <c r="AKV352" s="35"/>
      <c r="AKW352" s="35"/>
      <c r="AKX352" s="35"/>
      <c r="AKY352" s="35"/>
      <c r="AKZ352" s="35"/>
      <c r="ALA352" s="35"/>
      <c r="ALB352" s="35"/>
      <c r="ALC352" s="35"/>
      <c r="ALD352" s="35"/>
      <c r="ALE352" s="35"/>
      <c r="ALF352" s="35"/>
      <c r="ALG352" s="35"/>
      <c r="ALH352" s="35"/>
      <c r="ALI352" s="35"/>
      <c r="ALJ352" s="35"/>
      <c r="ALK352" s="35"/>
      <c r="ALL352" s="35"/>
      <c r="ALM352" s="35"/>
      <c r="ALN352" s="35"/>
      <c r="ALO352" s="35"/>
      <c r="ALP352" s="35"/>
      <c r="ALQ352" s="35"/>
      <c r="ALR352" s="35"/>
      <c r="ALS352" s="35"/>
      <c r="ALT352" s="35"/>
      <c r="ALU352" s="35"/>
      <c r="ALV352" s="35"/>
      <c r="ALW352" s="35"/>
      <c r="ALX352" s="35"/>
      <c r="ALY352" s="35"/>
      <c r="ALZ352" s="35"/>
      <c r="AMA352" s="35"/>
      <c r="AMB352" s="35"/>
      <c r="AMC352" s="35"/>
      <c r="AMD352" s="35"/>
      <c r="AME352" s="35"/>
      <c r="AMF352" s="35"/>
      <c r="AMG352" s="35"/>
      <c r="AMH352" s="35"/>
      <c r="AMI352" s="35"/>
      <c r="AMJ352" s="35"/>
      <c r="AMK352" s="35"/>
      <c r="AML352" s="35"/>
      <c r="AMM352" s="35"/>
      <c r="AMN352" s="35"/>
      <c r="AMO352" s="35"/>
      <c r="AMP352" s="35"/>
      <c r="AMQ352" s="35"/>
      <c r="AMR352" s="35"/>
      <c r="AMS352" s="35"/>
      <c r="AMT352" s="35"/>
      <c r="AMU352" s="35"/>
      <c r="AMV352" s="35"/>
      <c r="AMW352" s="35"/>
      <c r="AMX352" s="35"/>
      <c r="AMY352" s="35"/>
      <c r="AMZ352" s="35"/>
      <c r="ANA352" s="35"/>
      <c r="ANB352" s="35"/>
      <c r="ANC352" s="35"/>
      <c r="AND352" s="35"/>
      <c r="ANE352" s="35"/>
      <c r="ANF352" s="35"/>
      <c r="ANG352" s="35"/>
      <c r="ANH352" s="35"/>
      <c r="ANI352" s="35"/>
      <c r="ANJ352" s="35"/>
      <c r="ANK352" s="35"/>
      <c r="ANL352" s="35"/>
      <c r="ANM352" s="35"/>
      <c r="ANN352" s="35"/>
      <c r="ANO352" s="35"/>
      <c r="ANP352" s="35"/>
      <c r="ANQ352" s="35"/>
      <c r="ANR352" s="35"/>
      <c r="ANS352" s="35"/>
      <c r="ANT352" s="35"/>
      <c r="ANU352" s="35"/>
      <c r="ANV352" s="35"/>
      <c r="ANW352" s="35"/>
      <c r="ANX352" s="35"/>
      <c r="ANY352" s="35"/>
      <c r="ANZ352" s="35"/>
      <c r="AOA352" s="35"/>
      <c r="AOB352" s="35"/>
      <c r="AOC352" s="35"/>
      <c r="AOD352" s="35"/>
      <c r="AOE352" s="35"/>
      <c r="AOF352" s="35"/>
      <c r="AOG352" s="35"/>
      <c r="AOH352" s="35"/>
      <c r="AOI352" s="35"/>
      <c r="AOJ352" s="35"/>
      <c r="AOK352" s="35"/>
      <c r="AOL352" s="35"/>
      <c r="AOM352" s="35"/>
      <c r="AON352" s="35"/>
      <c r="AOO352" s="35"/>
      <c r="AOP352" s="35"/>
      <c r="AOQ352" s="35"/>
      <c r="AOR352" s="35"/>
      <c r="AOS352" s="35"/>
      <c r="AOT352" s="35"/>
      <c r="AOU352" s="35"/>
      <c r="AOV352" s="35"/>
      <c r="AOW352" s="35"/>
      <c r="AOX352" s="35"/>
      <c r="AOY352" s="35"/>
      <c r="AOZ352" s="35"/>
      <c r="APA352" s="35"/>
      <c r="APB352" s="35"/>
      <c r="APC352" s="35"/>
      <c r="APD352" s="35"/>
      <c r="APE352" s="35"/>
      <c r="APF352" s="35"/>
      <c r="APG352" s="35"/>
      <c r="APH352" s="35"/>
      <c r="API352" s="35"/>
      <c r="APJ352" s="35"/>
      <c r="APK352" s="35"/>
      <c r="APL352" s="35"/>
      <c r="APM352" s="35"/>
      <c r="APN352" s="35"/>
      <c r="APO352" s="35"/>
      <c r="APP352" s="35"/>
      <c r="APQ352" s="35"/>
      <c r="APR352" s="35"/>
      <c r="APS352" s="35"/>
      <c r="APT352" s="35"/>
      <c r="APU352" s="35"/>
      <c r="APV352" s="35"/>
      <c r="APW352" s="35"/>
      <c r="APX352" s="35"/>
      <c r="APY352" s="35"/>
      <c r="APZ352" s="35"/>
      <c r="AQA352" s="35"/>
      <c r="AQB352" s="35"/>
      <c r="AQC352" s="35"/>
      <c r="AQD352" s="35"/>
      <c r="AQE352" s="35"/>
      <c r="AQF352" s="35"/>
      <c r="AQG352" s="35"/>
      <c r="AQH352" s="35"/>
      <c r="AQI352" s="35"/>
      <c r="AQJ352" s="35"/>
      <c r="AQK352" s="35"/>
      <c r="AQL352" s="35"/>
      <c r="AQM352" s="35"/>
      <c r="AQN352" s="35"/>
      <c r="AQO352" s="35"/>
      <c r="AQP352" s="35"/>
      <c r="AQQ352" s="35"/>
      <c r="AQR352" s="35"/>
      <c r="AQS352" s="35"/>
      <c r="AQT352" s="35"/>
      <c r="AQU352" s="35"/>
      <c r="AQV352" s="35"/>
      <c r="AQW352" s="35"/>
      <c r="AQX352" s="35"/>
      <c r="AQY352" s="35"/>
      <c r="AQZ352" s="35"/>
      <c r="ARA352" s="35"/>
      <c r="ARB352" s="35"/>
      <c r="ARC352" s="35"/>
      <c r="ARD352" s="35"/>
      <c r="ARE352" s="35"/>
      <c r="ARF352" s="35"/>
      <c r="ARG352" s="35"/>
      <c r="ARH352" s="35"/>
      <c r="ARI352" s="35"/>
      <c r="ARJ352" s="35"/>
      <c r="ARK352" s="35"/>
      <c r="ARL352" s="35"/>
      <c r="ARM352" s="35"/>
      <c r="ARN352" s="35"/>
      <c r="ARO352" s="35"/>
      <c r="ARP352" s="35"/>
      <c r="ARQ352" s="35"/>
      <c r="ARR352" s="35"/>
      <c r="ARS352" s="35"/>
      <c r="ART352" s="35"/>
      <c r="ARU352" s="35"/>
      <c r="ARV352" s="35"/>
      <c r="ARW352" s="35"/>
      <c r="ARX352" s="35"/>
      <c r="ARY352" s="35"/>
      <c r="ARZ352" s="35"/>
      <c r="ASA352" s="35"/>
      <c r="ASB352" s="35"/>
      <c r="ASC352" s="35"/>
      <c r="ASD352" s="35"/>
      <c r="ASE352" s="35"/>
      <c r="ASF352" s="35"/>
      <c r="ASG352" s="35"/>
      <c r="ASH352" s="35"/>
      <c r="ASI352" s="35"/>
      <c r="ASJ352" s="35"/>
      <c r="ASK352" s="35"/>
      <c r="ASL352" s="35"/>
      <c r="ASM352" s="35"/>
      <c r="ASN352" s="35"/>
      <c r="ASO352" s="35"/>
      <c r="ASP352" s="35"/>
      <c r="ASQ352" s="35"/>
      <c r="ASR352" s="35"/>
      <c r="ASS352" s="35"/>
      <c r="AST352" s="35"/>
      <c r="ASU352" s="35"/>
      <c r="ASV352" s="35"/>
      <c r="ASW352" s="35"/>
      <c r="ASX352" s="35"/>
      <c r="ASY352" s="35"/>
      <c r="ASZ352" s="35"/>
      <c r="ATA352" s="35"/>
      <c r="ATB352" s="35"/>
      <c r="ATC352" s="35"/>
      <c r="ATD352" s="35"/>
      <c r="ATE352" s="35"/>
      <c r="ATF352" s="35"/>
      <c r="ATG352" s="35"/>
      <c r="ATH352" s="35"/>
      <c r="ATI352" s="35"/>
      <c r="ATJ352" s="35"/>
      <c r="ATK352" s="35"/>
      <c r="ATL352" s="35"/>
      <c r="ATM352" s="35"/>
      <c r="ATN352" s="35"/>
      <c r="ATO352" s="35"/>
      <c r="ATP352" s="35"/>
      <c r="ATQ352" s="35"/>
      <c r="ATR352" s="35"/>
      <c r="ATS352" s="35"/>
      <c r="ATT352" s="35"/>
      <c r="ATU352" s="35"/>
      <c r="ATV352" s="35"/>
      <c r="ATW352" s="35"/>
      <c r="ATX352" s="35"/>
      <c r="ATY352" s="35"/>
      <c r="ATZ352" s="35"/>
      <c r="AUA352" s="35"/>
      <c r="AUB352" s="35"/>
      <c r="AUC352" s="35"/>
      <c r="AUD352" s="35"/>
      <c r="AUE352" s="35"/>
      <c r="AUF352" s="35"/>
      <c r="AUG352" s="35"/>
      <c r="AUH352" s="35"/>
      <c r="AUI352" s="35"/>
      <c r="AUJ352" s="35"/>
      <c r="AUK352" s="35"/>
      <c r="AUL352" s="35"/>
      <c r="AUM352" s="35"/>
      <c r="AUN352" s="35"/>
      <c r="AUO352" s="35"/>
      <c r="AUP352" s="35"/>
      <c r="AUQ352" s="35"/>
      <c r="AUR352" s="35"/>
      <c r="AUS352" s="35"/>
      <c r="AUT352" s="35"/>
      <c r="AUU352" s="35"/>
      <c r="AUV352" s="35"/>
      <c r="AUW352" s="35"/>
      <c r="AUX352" s="35"/>
      <c r="AUY352" s="35"/>
      <c r="AUZ352" s="35"/>
      <c r="AVA352" s="35"/>
      <c r="AVB352" s="35"/>
      <c r="AVC352" s="35"/>
      <c r="AVD352" s="35"/>
      <c r="AVE352" s="35"/>
      <c r="AVF352" s="35"/>
      <c r="AVG352" s="35"/>
      <c r="AVH352" s="35"/>
      <c r="AVI352" s="35"/>
      <c r="AVJ352" s="35"/>
      <c r="AVK352" s="35"/>
      <c r="AVL352" s="35"/>
      <c r="AVM352" s="35"/>
      <c r="AVN352" s="35"/>
      <c r="AVO352" s="35"/>
      <c r="AVP352" s="35"/>
      <c r="AVQ352" s="35"/>
      <c r="AVR352" s="35"/>
      <c r="AVS352" s="35"/>
      <c r="AVT352" s="35"/>
      <c r="AVU352" s="35"/>
      <c r="AVV352" s="35"/>
      <c r="AVW352" s="35"/>
      <c r="AVX352" s="35"/>
      <c r="AVY352" s="35"/>
      <c r="AVZ352" s="35"/>
      <c r="AWA352" s="35"/>
      <c r="AWB352" s="35"/>
      <c r="AWC352" s="35"/>
      <c r="AWD352" s="35"/>
      <c r="AWE352" s="35"/>
      <c r="AWF352" s="35"/>
      <c r="AWG352" s="35"/>
      <c r="AWH352" s="35"/>
      <c r="AWI352" s="35"/>
      <c r="AWJ352" s="35"/>
      <c r="AWK352" s="35"/>
      <c r="AWL352" s="35"/>
      <c r="AWM352" s="35"/>
      <c r="AWN352" s="35"/>
      <c r="AWO352" s="35"/>
      <c r="AWP352" s="35"/>
      <c r="AWQ352" s="35"/>
      <c r="AWR352" s="35"/>
      <c r="AWS352" s="35"/>
      <c r="AWT352" s="35"/>
      <c r="AWU352" s="35"/>
      <c r="AWV352" s="35"/>
      <c r="AWW352" s="35"/>
      <c r="AWX352" s="35"/>
      <c r="AWY352" s="35"/>
      <c r="AWZ352" s="35"/>
      <c r="AXA352" s="35"/>
      <c r="AXB352" s="35"/>
      <c r="AXC352" s="35"/>
      <c r="AXD352" s="35"/>
      <c r="AXE352" s="35"/>
      <c r="AXF352" s="35"/>
      <c r="AXG352" s="35"/>
      <c r="AXH352" s="35"/>
      <c r="AXI352" s="35"/>
      <c r="AXJ352" s="35"/>
      <c r="AXK352" s="35"/>
      <c r="AXL352" s="35"/>
      <c r="AXM352" s="35"/>
      <c r="AXN352" s="35"/>
      <c r="AXO352" s="35"/>
      <c r="AXP352" s="35"/>
      <c r="AXQ352" s="35"/>
      <c r="AXR352" s="35"/>
      <c r="AXS352" s="35"/>
      <c r="AXT352" s="35"/>
      <c r="AXU352" s="35"/>
      <c r="AXV352" s="35"/>
      <c r="AXW352" s="35"/>
      <c r="AXX352" s="35"/>
      <c r="AXY352" s="35"/>
      <c r="AXZ352" s="35"/>
      <c r="AYA352" s="35"/>
      <c r="AYB352" s="35"/>
      <c r="AYC352" s="35"/>
      <c r="AYD352" s="35"/>
      <c r="AYE352" s="35"/>
      <c r="AYF352" s="35"/>
      <c r="AYG352" s="35"/>
      <c r="AYH352" s="35"/>
      <c r="AYI352" s="35"/>
      <c r="AYJ352" s="35"/>
      <c r="AYK352" s="35"/>
      <c r="AYL352" s="35"/>
      <c r="AYM352" s="35"/>
      <c r="AYN352" s="35"/>
      <c r="AYO352" s="35"/>
      <c r="AYP352" s="35"/>
      <c r="AYQ352" s="35"/>
      <c r="AYR352" s="35"/>
      <c r="AYS352" s="35"/>
      <c r="AYT352" s="35"/>
      <c r="AYU352" s="35"/>
      <c r="AYV352" s="35"/>
      <c r="AYW352" s="35"/>
      <c r="AYX352" s="35"/>
      <c r="AYY352" s="35"/>
      <c r="AYZ352" s="35"/>
      <c r="AZA352" s="35"/>
      <c r="AZB352" s="35"/>
      <c r="AZC352" s="35"/>
      <c r="AZD352" s="35"/>
      <c r="AZE352" s="35"/>
      <c r="AZF352" s="35"/>
      <c r="AZG352" s="35"/>
      <c r="AZH352" s="35"/>
      <c r="AZI352" s="35"/>
      <c r="AZJ352" s="35"/>
      <c r="AZK352" s="35"/>
      <c r="AZL352" s="35"/>
      <c r="AZM352" s="35"/>
      <c r="AZN352" s="35"/>
      <c r="AZO352" s="35"/>
      <c r="AZP352" s="35"/>
      <c r="AZQ352" s="35"/>
      <c r="AZR352" s="35"/>
      <c r="AZS352" s="35"/>
      <c r="AZT352" s="35"/>
      <c r="AZU352" s="35"/>
      <c r="AZV352" s="35"/>
      <c r="AZW352" s="35"/>
      <c r="AZX352" s="35"/>
      <c r="AZY352" s="35"/>
      <c r="AZZ352" s="35"/>
      <c r="BAA352" s="35"/>
      <c r="BAB352" s="35"/>
      <c r="BAC352" s="35"/>
      <c r="BAD352" s="35"/>
      <c r="BAE352" s="35"/>
      <c r="BAF352" s="35"/>
      <c r="BAG352" s="35"/>
      <c r="BAH352" s="35"/>
      <c r="BAI352" s="35"/>
      <c r="BAJ352" s="35"/>
      <c r="BAK352" s="35"/>
      <c r="BAL352" s="35"/>
      <c r="BAM352" s="35"/>
      <c r="BAN352" s="35"/>
      <c r="BAO352" s="35"/>
      <c r="BAP352" s="35"/>
      <c r="BAQ352" s="35"/>
      <c r="BAR352" s="35"/>
      <c r="BAS352" s="35"/>
      <c r="BAT352" s="35"/>
      <c r="BAU352" s="35"/>
      <c r="BAV352" s="35"/>
      <c r="BAW352" s="35"/>
      <c r="BAX352" s="35"/>
      <c r="BAY352" s="35"/>
      <c r="BAZ352" s="35"/>
      <c r="BBA352" s="35"/>
      <c r="BBB352" s="35"/>
      <c r="BBC352" s="35"/>
      <c r="BBD352" s="35"/>
      <c r="BBE352" s="35"/>
      <c r="BBF352" s="35"/>
      <c r="BBG352" s="35"/>
      <c r="BBH352" s="35"/>
      <c r="BBI352" s="35"/>
      <c r="BBJ352" s="35"/>
      <c r="BBK352" s="35"/>
      <c r="BBL352" s="35"/>
      <c r="BBM352" s="35"/>
      <c r="BBN352" s="35"/>
      <c r="BBO352" s="35"/>
      <c r="BBP352" s="35"/>
      <c r="BBQ352" s="35"/>
      <c r="BBR352" s="35"/>
      <c r="BBS352" s="35"/>
      <c r="BBT352" s="35"/>
      <c r="BBU352" s="35"/>
      <c r="BBV352" s="35"/>
      <c r="BBW352" s="35"/>
      <c r="BBX352" s="35"/>
      <c r="BBY352" s="35"/>
      <c r="BBZ352" s="35"/>
      <c r="BCA352" s="35"/>
      <c r="BCB352" s="35"/>
      <c r="BCC352" s="35"/>
      <c r="BCD352" s="35"/>
      <c r="BCE352" s="35"/>
      <c r="BCF352" s="35"/>
      <c r="BCG352" s="35"/>
      <c r="BCH352" s="35"/>
      <c r="BCI352" s="35"/>
      <c r="BCJ352" s="35"/>
      <c r="BCK352" s="35"/>
      <c r="BCL352" s="35"/>
      <c r="BCM352" s="35"/>
      <c r="BCN352" s="35"/>
      <c r="BCO352" s="35"/>
      <c r="BCP352" s="35"/>
      <c r="BCQ352" s="35"/>
      <c r="BCR352" s="35"/>
      <c r="BCS352" s="35"/>
      <c r="BCT352" s="35"/>
      <c r="BCU352" s="35"/>
      <c r="BCV352" s="35"/>
      <c r="BCW352" s="35"/>
      <c r="BCX352" s="35"/>
      <c r="BCY352" s="35"/>
      <c r="BCZ352" s="35"/>
      <c r="BDA352" s="35"/>
      <c r="BDB352" s="35"/>
      <c r="BDC352" s="35"/>
      <c r="BDD352" s="35"/>
      <c r="BDE352" s="35"/>
      <c r="BDF352" s="35"/>
      <c r="BDG352" s="35"/>
      <c r="BDH352" s="35"/>
      <c r="BDI352" s="35"/>
      <c r="BDJ352" s="35"/>
      <c r="BDK352" s="35"/>
      <c r="BDL352" s="35"/>
      <c r="BDM352" s="35"/>
      <c r="BDN352" s="35"/>
      <c r="BDO352" s="35"/>
      <c r="BDP352" s="35"/>
      <c r="BDQ352" s="35"/>
      <c r="BDR352" s="35"/>
      <c r="BDS352" s="35"/>
      <c r="BDT352" s="35"/>
      <c r="BDU352" s="35"/>
      <c r="BDV352" s="35"/>
      <c r="BDW352" s="35"/>
      <c r="BDX352" s="35"/>
      <c r="BDY352" s="35"/>
      <c r="BDZ352" s="35"/>
      <c r="BEA352" s="35"/>
      <c r="BEB352" s="35"/>
      <c r="BEC352" s="35"/>
      <c r="BED352" s="35"/>
      <c r="BEE352" s="35"/>
      <c r="BEF352" s="35"/>
      <c r="BEG352" s="35"/>
      <c r="BEH352" s="35"/>
      <c r="BEI352" s="35"/>
      <c r="BEJ352" s="35"/>
      <c r="BEK352" s="35"/>
      <c r="BEL352" s="35"/>
      <c r="BEM352" s="35"/>
      <c r="BEN352" s="35"/>
      <c r="BEO352" s="35"/>
      <c r="BEP352" s="35"/>
      <c r="BEQ352" s="35"/>
      <c r="BER352" s="35"/>
      <c r="BES352" s="35"/>
      <c r="BET352" s="35"/>
      <c r="BEU352" s="35"/>
      <c r="BEV352" s="35"/>
      <c r="BEW352" s="35"/>
      <c r="BEX352" s="35"/>
      <c r="BEY352" s="35"/>
      <c r="BEZ352" s="35"/>
      <c r="BFA352" s="35"/>
      <c r="BFB352" s="35"/>
      <c r="BFC352" s="35"/>
      <c r="BFD352" s="35"/>
      <c r="BFE352" s="35"/>
      <c r="BFF352" s="35"/>
      <c r="BFG352" s="35"/>
      <c r="BFH352" s="35"/>
      <c r="BFI352" s="35"/>
      <c r="BFJ352" s="35"/>
      <c r="BFK352" s="35"/>
      <c r="BFL352" s="35"/>
      <c r="BFM352" s="35"/>
      <c r="BFN352" s="35"/>
      <c r="BFO352" s="35"/>
      <c r="BFP352" s="35"/>
      <c r="BFQ352" s="35"/>
      <c r="BFR352" s="35"/>
      <c r="BFS352" s="35"/>
      <c r="BFT352" s="35"/>
      <c r="BFU352" s="35"/>
      <c r="BFV352" s="35"/>
      <c r="BFW352" s="35"/>
      <c r="BFX352" s="35"/>
      <c r="BFY352" s="35"/>
      <c r="BFZ352" s="35"/>
      <c r="BGA352" s="35"/>
      <c r="BGB352" s="35"/>
      <c r="BGC352" s="35"/>
      <c r="BGD352" s="35"/>
      <c r="BGE352" s="35"/>
      <c r="BGF352" s="35"/>
      <c r="BGG352" s="35"/>
      <c r="BGH352" s="35"/>
      <c r="BGI352" s="35"/>
      <c r="BGJ352" s="35"/>
      <c r="BGK352" s="35"/>
      <c r="BGL352" s="35"/>
      <c r="BGM352" s="35"/>
      <c r="BGN352" s="35"/>
      <c r="BGO352" s="35"/>
      <c r="BGP352" s="35"/>
      <c r="BGQ352" s="35"/>
      <c r="BGR352" s="35"/>
      <c r="BGS352" s="35"/>
      <c r="BGT352" s="35"/>
      <c r="BGU352" s="35"/>
      <c r="BGV352" s="35"/>
      <c r="BGW352" s="35"/>
      <c r="BGX352" s="35"/>
      <c r="BGY352" s="35"/>
      <c r="BGZ352" s="35"/>
      <c r="BHA352" s="35"/>
      <c r="BHB352" s="35"/>
      <c r="BHC352" s="35"/>
      <c r="BHD352" s="35"/>
      <c r="BHE352" s="35"/>
      <c r="BHF352" s="35"/>
      <c r="BHG352" s="35"/>
      <c r="BHH352" s="35"/>
      <c r="BHI352" s="35"/>
      <c r="BHJ352" s="35"/>
      <c r="BHK352" s="35"/>
      <c r="BHL352" s="35"/>
      <c r="BHM352" s="35"/>
      <c r="BHN352" s="35"/>
      <c r="BHO352" s="35"/>
      <c r="BHP352" s="35"/>
      <c r="BHQ352" s="35"/>
      <c r="BHR352" s="35"/>
      <c r="BHS352" s="35"/>
      <c r="BHT352" s="35"/>
      <c r="BHU352" s="35"/>
      <c r="BHV352" s="35"/>
      <c r="BHW352" s="35"/>
      <c r="BHX352" s="35"/>
      <c r="BHY352" s="35"/>
      <c r="BHZ352" s="35"/>
      <c r="BIA352" s="35"/>
      <c r="BIB352" s="35"/>
      <c r="BIC352" s="35"/>
      <c r="BID352" s="35"/>
      <c r="BIE352" s="35"/>
      <c r="BIF352" s="35"/>
      <c r="BIG352" s="35"/>
      <c r="BIH352" s="35"/>
      <c r="BII352" s="35"/>
      <c r="BIJ352" s="35"/>
      <c r="BIK352" s="35"/>
      <c r="BIL352" s="35"/>
      <c r="BIM352" s="35"/>
      <c r="BIN352" s="35"/>
      <c r="BIO352" s="35"/>
      <c r="BIP352" s="35"/>
      <c r="BIQ352" s="35"/>
      <c r="BIR352" s="35"/>
      <c r="BIS352" s="35"/>
      <c r="BIT352" s="35"/>
      <c r="BIU352" s="35"/>
      <c r="BIV352" s="35"/>
      <c r="BIW352" s="35"/>
      <c r="BIX352" s="35"/>
      <c r="BIY352" s="35"/>
      <c r="BIZ352" s="35"/>
      <c r="BJA352" s="35"/>
      <c r="BJB352" s="35"/>
      <c r="BJC352" s="35"/>
      <c r="BJD352" s="35"/>
      <c r="BJE352" s="35"/>
      <c r="BJF352" s="35"/>
      <c r="BJG352" s="35"/>
      <c r="BJH352" s="35"/>
      <c r="BJI352" s="35"/>
      <c r="BJJ352" s="35"/>
      <c r="BJK352" s="35"/>
      <c r="BJL352" s="35"/>
      <c r="BJM352" s="35"/>
      <c r="BJN352" s="35"/>
      <c r="BJO352" s="35"/>
      <c r="BJP352" s="35"/>
      <c r="BJQ352" s="35"/>
      <c r="BJR352" s="35"/>
      <c r="BJS352" s="35"/>
      <c r="BJT352" s="35"/>
      <c r="BJU352" s="35"/>
      <c r="BJV352" s="35"/>
      <c r="BJW352" s="35"/>
      <c r="BJX352" s="35"/>
      <c r="BJY352" s="35"/>
      <c r="BJZ352" s="35"/>
      <c r="BKA352" s="35"/>
      <c r="BKB352" s="35"/>
      <c r="BKC352" s="35"/>
      <c r="BKD352" s="35"/>
      <c r="BKE352" s="35"/>
      <c r="BKF352" s="35"/>
      <c r="BKG352" s="35"/>
      <c r="BKH352" s="35"/>
      <c r="BKI352" s="35"/>
      <c r="BKJ352" s="35"/>
      <c r="BKK352" s="35"/>
      <c r="BKL352" s="35"/>
      <c r="BKM352" s="35"/>
      <c r="BKN352" s="35"/>
      <c r="BKO352" s="35"/>
      <c r="BKP352" s="35"/>
      <c r="BKQ352" s="35"/>
      <c r="BKR352" s="35"/>
      <c r="BKS352" s="35"/>
      <c r="BKT352" s="35"/>
      <c r="BKU352" s="35"/>
      <c r="BKV352" s="35"/>
      <c r="BKW352" s="35"/>
      <c r="BKX352" s="35"/>
      <c r="BKY352" s="35"/>
      <c r="BKZ352" s="35"/>
      <c r="BLA352" s="35"/>
      <c r="BLB352" s="35"/>
      <c r="BLC352" s="35"/>
      <c r="BLD352" s="35"/>
      <c r="BLE352" s="35"/>
      <c r="BLF352" s="35"/>
      <c r="BLG352" s="35"/>
      <c r="BLH352" s="35"/>
      <c r="BLI352" s="35"/>
      <c r="BLJ352" s="35"/>
      <c r="BLK352" s="35"/>
      <c r="BLL352" s="35"/>
      <c r="BLM352" s="35"/>
      <c r="BLN352" s="35"/>
      <c r="BLO352" s="35"/>
      <c r="BLP352" s="35"/>
      <c r="BLQ352" s="35"/>
      <c r="BLR352" s="35"/>
      <c r="BLS352" s="35"/>
      <c r="BLT352" s="35"/>
      <c r="BLU352" s="35"/>
      <c r="BLV352" s="35"/>
      <c r="BLW352" s="35"/>
      <c r="BLX352" s="35"/>
      <c r="BLY352" s="35"/>
      <c r="BLZ352" s="35"/>
      <c r="BMA352" s="35"/>
      <c r="BMB352" s="35"/>
      <c r="BMC352" s="35"/>
      <c r="BMD352" s="35"/>
      <c r="BME352" s="35"/>
      <c r="BMF352" s="35"/>
      <c r="BMG352" s="35"/>
      <c r="BMH352" s="35"/>
      <c r="BMI352" s="35"/>
      <c r="BMJ352" s="35"/>
      <c r="BMK352" s="35"/>
      <c r="BML352" s="35"/>
      <c r="BMM352" s="35"/>
      <c r="BMN352" s="35"/>
      <c r="BMO352" s="35"/>
      <c r="BMP352" s="35"/>
      <c r="BMQ352" s="35"/>
      <c r="BMR352" s="35"/>
      <c r="BMS352" s="35"/>
      <c r="BMT352" s="35"/>
      <c r="BMU352" s="35"/>
      <c r="BMV352" s="35"/>
      <c r="BMW352" s="35"/>
      <c r="BMX352" s="35"/>
      <c r="BMY352" s="35"/>
      <c r="BMZ352" s="35"/>
      <c r="BNA352" s="35"/>
      <c r="BNB352" s="35"/>
      <c r="BNC352" s="35"/>
      <c r="BND352" s="35"/>
      <c r="BNE352" s="35"/>
      <c r="BNF352" s="35"/>
      <c r="BNG352" s="35"/>
      <c r="BNH352" s="35"/>
      <c r="BNI352" s="35"/>
      <c r="BNJ352" s="35"/>
      <c r="BNK352" s="35"/>
      <c r="BNL352" s="35"/>
      <c r="BNM352" s="35"/>
      <c r="BNN352" s="35"/>
      <c r="BNO352" s="35"/>
      <c r="BNP352" s="35"/>
      <c r="BNQ352" s="35"/>
      <c r="BNR352" s="35"/>
      <c r="BNS352" s="35"/>
      <c r="BNT352" s="35"/>
      <c r="BNU352" s="35"/>
      <c r="BNV352" s="35"/>
      <c r="BNW352" s="35"/>
      <c r="BNX352" s="35"/>
      <c r="BNY352" s="35"/>
      <c r="BNZ352" s="35"/>
      <c r="BOA352" s="35"/>
      <c r="BOB352" s="35"/>
      <c r="BOC352" s="35"/>
      <c r="BOD352" s="35"/>
      <c r="BOE352" s="35"/>
      <c r="BOF352" s="35"/>
      <c r="BOG352" s="35"/>
      <c r="BOH352" s="35"/>
      <c r="BOI352" s="35"/>
      <c r="BOJ352" s="35"/>
      <c r="BOK352" s="35"/>
      <c r="BOL352" s="35"/>
      <c r="BOM352" s="35"/>
      <c r="BON352" s="35"/>
      <c r="BOO352" s="35"/>
      <c r="BOP352" s="35"/>
      <c r="BOQ352" s="35"/>
      <c r="BOR352" s="35"/>
      <c r="BOS352" s="35"/>
      <c r="BOT352" s="35"/>
      <c r="BOU352" s="35"/>
      <c r="BOV352" s="35"/>
      <c r="BOW352" s="35"/>
      <c r="BOX352" s="35"/>
      <c r="BOY352" s="35"/>
      <c r="BOZ352" s="35"/>
      <c r="BPA352" s="35"/>
      <c r="BPB352" s="35"/>
      <c r="BPC352" s="35"/>
      <c r="BPD352" s="35"/>
      <c r="BPE352" s="35"/>
      <c r="BPF352" s="35"/>
      <c r="BPG352" s="35"/>
      <c r="BPH352" s="35"/>
      <c r="BPI352" s="35"/>
      <c r="BPJ352" s="35"/>
      <c r="BPK352" s="35"/>
      <c r="BPL352" s="35"/>
      <c r="BPM352" s="35"/>
      <c r="BPN352" s="35"/>
      <c r="BPO352" s="35"/>
      <c r="BPP352" s="35"/>
      <c r="BPQ352" s="35"/>
      <c r="BPR352" s="35"/>
      <c r="BPS352" s="35"/>
      <c r="BPT352" s="35"/>
      <c r="BPU352" s="35"/>
      <c r="BPV352" s="35"/>
      <c r="BPW352" s="35"/>
      <c r="BPX352" s="35"/>
      <c r="BPY352" s="35"/>
      <c r="BPZ352" s="35"/>
      <c r="BQA352" s="35"/>
      <c r="BQB352" s="35"/>
      <c r="BQC352" s="35"/>
      <c r="BQD352" s="35"/>
      <c r="BQE352" s="35"/>
      <c r="BQF352" s="35"/>
      <c r="BQG352" s="35"/>
      <c r="BQH352" s="35"/>
      <c r="BQI352" s="35"/>
      <c r="BQJ352" s="35"/>
      <c r="BQK352" s="35"/>
      <c r="BQL352" s="35"/>
      <c r="BQM352" s="35"/>
      <c r="BQN352" s="35"/>
      <c r="BQO352" s="35"/>
      <c r="BQP352" s="35"/>
      <c r="BQQ352" s="35"/>
      <c r="BQR352" s="35"/>
      <c r="BQS352" s="35"/>
      <c r="BQT352" s="35"/>
      <c r="BQU352" s="35"/>
      <c r="BQV352" s="35"/>
      <c r="BQW352" s="35"/>
      <c r="BQX352" s="35"/>
      <c r="BQY352" s="35"/>
      <c r="BQZ352" s="35"/>
      <c r="BRA352" s="35"/>
      <c r="BRB352" s="35"/>
      <c r="BRC352" s="35"/>
      <c r="BRD352" s="35"/>
      <c r="BRE352" s="35"/>
      <c r="BRF352" s="35"/>
      <c r="BRG352" s="35"/>
      <c r="BRH352" s="35"/>
      <c r="BRI352" s="35"/>
      <c r="BRJ352" s="35"/>
      <c r="BRK352" s="35"/>
      <c r="BRL352" s="35"/>
      <c r="BRM352" s="35"/>
      <c r="BRN352" s="35"/>
      <c r="BRO352" s="35"/>
      <c r="BRP352" s="35"/>
      <c r="BRQ352" s="35"/>
      <c r="BRR352" s="35"/>
      <c r="BRS352" s="35"/>
      <c r="BRT352" s="35"/>
      <c r="BRU352" s="35"/>
      <c r="BRV352" s="35"/>
      <c r="BRW352" s="35"/>
      <c r="BRX352" s="35"/>
      <c r="BRY352" s="35"/>
      <c r="BRZ352" s="35"/>
      <c r="BSA352" s="35"/>
      <c r="BSB352" s="35"/>
      <c r="BSC352" s="35"/>
      <c r="BSD352" s="35"/>
      <c r="BSE352" s="35"/>
      <c r="BSF352" s="35"/>
      <c r="BSG352" s="35"/>
      <c r="BSH352" s="35"/>
      <c r="BSI352" s="35"/>
      <c r="BSJ352" s="35"/>
      <c r="BSK352" s="35"/>
      <c r="BSL352" s="35"/>
      <c r="BSM352" s="35"/>
      <c r="BSN352" s="35"/>
      <c r="BSO352" s="35"/>
      <c r="BSP352" s="35"/>
      <c r="BSQ352" s="35"/>
      <c r="BSR352" s="35"/>
      <c r="BSS352" s="35"/>
      <c r="BST352" s="35"/>
      <c r="BSU352" s="35"/>
      <c r="BSV352" s="35"/>
      <c r="BSW352" s="35"/>
      <c r="BSX352" s="35"/>
      <c r="BSY352" s="35"/>
      <c r="BSZ352" s="35"/>
      <c r="BTA352" s="35"/>
      <c r="BTB352" s="35"/>
      <c r="BTC352" s="35"/>
      <c r="BTD352" s="35"/>
      <c r="BTE352" s="35"/>
      <c r="BTF352" s="35"/>
      <c r="BTG352" s="35"/>
      <c r="BTH352" s="35"/>
      <c r="BTI352" s="35"/>
      <c r="BTJ352" s="35"/>
      <c r="BTK352" s="35"/>
      <c r="BTL352" s="35"/>
      <c r="BTM352" s="35"/>
      <c r="BTN352" s="35"/>
      <c r="BTO352" s="35"/>
      <c r="BTP352" s="35"/>
      <c r="BTQ352" s="35"/>
      <c r="BTR352" s="35"/>
      <c r="BTS352" s="35"/>
      <c r="BTT352" s="35"/>
      <c r="BTU352" s="35"/>
      <c r="BTV352" s="35"/>
      <c r="BTW352" s="35"/>
      <c r="BTX352" s="35"/>
      <c r="BTY352" s="35"/>
      <c r="BTZ352" s="35"/>
      <c r="BUA352" s="35"/>
      <c r="BUB352" s="35"/>
      <c r="BUC352" s="35"/>
      <c r="BUD352" s="35"/>
      <c r="BUE352" s="35"/>
      <c r="BUF352" s="35"/>
      <c r="BUG352" s="35"/>
      <c r="BUH352" s="35"/>
      <c r="BUI352" s="35"/>
      <c r="BUJ352" s="35"/>
      <c r="BUK352" s="35"/>
      <c r="BUL352" s="35"/>
      <c r="BUM352" s="35"/>
      <c r="BUN352" s="35"/>
      <c r="BUO352" s="35"/>
      <c r="BUP352" s="35"/>
      <c r="BUQ352" s="35"/>
      <c r="BUR352" s="35"/>
      <c r="BUS352" s="35"/>
      <c r="BUT352" s="35"/>
      <c r="BUU352" s="35"/>
      <c r="BUV352" s="35"/>
      <c r="BUW352" s="35"/>
      <c r="BUX352" s="35"/>
      <c r="BUY352" s="35"/>
      <c r="BUZ352" s="35"/>
      <c r="BVA352" s="35"/>
      <c r="BVB352" s="35"/>
      <c r="BVC352" s="35"/>
      <c r="BVD352" s="35"/>
      <c r="BVE352" s="35"/>
      <c r="BVF352" s="35"/>
      <c r="BVG352" s="35"/>
      <c r="BVH352" s="35"/>
      <c r="BVI352" s="35"/>
      <c r="BVJ352" s="35"/>
      <c r="BVK352" s="35"/>
      <c r="BVL352" s="35"/>
      <c r="BVM352" s="35"/>
      <c r="BVN352" s="35"/>
      <c r="BVO352" s="35"/>
      <c r="BVP352" s="35"/>
      <c r="BVQ352" s="35"/>
      <c r="BVR352" s="35"/>
      <c r="BVS352" s="35"/>
      <c r="BVT352" s="35"/>
      <c r="BVU352" s="35"/>
      <c r="BVV352" s="35"/>
      <c r="BVW352" s="35"/>
      <c r="BVX352" s="35"/>
      <c r="BVY352" s="35"/>
      <c r="BVZ352" s="35"/>
      <c r="BWA352" s="35"/>
      <c r="BWB352" s="35"/>
      <c r="BWC352" s="35"/>
      <c r="BWD352" s="35"/>
      <c r="BWE352" s="35"/>
      <c r="BWF352" s="35"/>
      <c r="BWG352" s="35"/>
      <c r="BWH352" s="35"/>
      <c r="BWI352" s="35"/>
      <c r="BWJ352" s="35"/>
      <c r="BWK352" s="35"/>
      <c r="BWL352" s="35"/>
      <c r="BWM352" s="35"/>
      <c r="BWN352" s="35"/>
      <c r="BWO352" s="35"/>
      <c r="BWP352" s="35"/>
      <c r="BWQ352" s="35"/>
      <c r="BWR352" s="35"/>
      <c r="BWS352" s="35"/>
      <c r="BWT352" s="35"/>
      <c r="BWU352" s="35"/>
      <c r="BWV352" s="35"/>
      <c r="BWW352" s="35"/>
      <c r="BWX352" s="35"/>
      <c r="BWY352" s="35"/>
      <c r="BWZ352" s="35"/>
      <c r="BXA352" s="35"/>
      <c r="BXB352" s="35"/>
      <c r="BXC352" s="35"/>
      <c r="BXD352" s="35"/>
      <c r="BXE352" s="35"/>
      <c r="BXF352" s="35"/>
      <c r="BXG352" s="35"/>
      <c r="BXH352" s="35"/>
      <c r="BXI352" s="35"/>
      <c r="BXJ352" s="35"/>
      <c r="BXK352" s="35"/>
      <c r="BXL352" s="35"/>
      <c r="BXM352" s="35"/>
      <c r="BXN352" s="35"/>
      <c r="BXO352" s="35"/>
      <c r="BXP352" s="35"/>
      <c r="BXQ352" s="35"/>
      <c r="BXR352" s="35"/>
      <c r="BXS352" s="35"/>
      <c r="BXT352" s="35"/>
      <c r="BXU352" s="35"/>
      <c r="BXV352" s="35"/>
      <c r="BXW352" s="35"/>
      <c r="BXX352" s="35"/>
      <c r="BXY352" s="35"/>
      <c r="BXZ352" s="35"/>
      <c r="BYA352" s="35"/>
      <c r="BYB352" s="35"/>
      <c r="BYC352" s="35"/>
      <c r="BYD352" s="35"/>
      <c r="BYE352" s="35"/>
      <c r="BYF352" s="35"/>
      <c r="BYG352" s="35"/>
      <c r="BYH352" s="35"/>
      <c r="BYI352" s="35"/>
      <c r="BYJ352" s="35"/>
      <c r="BYK352" s="35"/>
      <c r="BYL352" s="35"/>
      <c r="BYM352" s="35"/>
      <c r="BYN352" s="35"/>
      <c r="BYO352" s="35"/>
      <c r="BYP352" s="35"/>
      <c r="BYQ352" s="35"/>
      <c r="BYR352" s="35"/>
      <c r="BYS352" s="35"/>
      <c r="BYT352" s="35"/>
      <c r="BYU352" s="35"/>
      <c r="BYV352" s="35"/>
      <c r="BYW352" s="35"/>
      <c r="BYX352" s="35"/>
      <c r="BYY352" s="35"/>
      <c r="BYZ352" s="35"/>
      <c r="BZA352" s="35"/>
      <c r="BZB352" s="35"/>
      <c r="BZC352" s="35"/>
      <c r="BZD352" s="35"/>
      <c r="BZE352" s="35"/>
      <c r="BZF352" s="35"/>
      <c r="BZG352" s="35"/>
      <c r="BZH352" s="35"/>
      <c r="BZI352" s="35"/>
      <c r="BZJ352" s="35"/>
      <c r="BZK352" s="35"/>
      <c r="BZL352" s="35"/>
      <c r="BZM352" s="35"/>
      <c r="BZN352" s="35"/>
      <c r="BZO352" s="35"/>
      <c r="BZP352" s="35"/>
      <c r="BZQ352" s="35"/>
      <c r="BZR352" s="35"/>
      <c r="BZS352" s="35"/>
      <c r="BZT352" s="35"/>
      <c r="BZU352" s="35"/>
      <c r="BZV352" s="35"/>
      <c r="BZW352" s="35"/>
      <c r="BZX352" s="35"/>
      <c r="BZY352" s="35"/>
      <c r="BZZ352" s="35"/>
      <c r="CAA352" s="35"/>
      <c r="CAB352" s="35"/>
      <c r="CAC352" s="35"/>
      <c r="CAD352" s="35"/>
      <c r="CAE352" s="35"/>
      <c r="CAF352" s="35"/>
      <c r="CAG352" s="35"/>
      <c r="CAH352" s="35"/>
      <c r="CAI352" s="35"/>
      <c r="CAJ352" s="35"/>
      <c r="CAK352" s="35"/>
      <c r="CAL352" s="35"/>
      <c r="CAM352" s="35"/>
      <c r="CAN352" s="35"/>
      <c r="CAO352" s="35"/>
      <c r="CAP352" s="35"/>
      <c r="CAQ352" s="35"/>
      <c r="CAR352" s="35"/>
      <c r="CAS352" s="35"/>
      <c r="CAT352" s="35"/>
      <c r="CAU352" s="35"/>
      <c r="CAV352" s="35"/>
      <c r="CAW352" s="35"/>
      <c r="CAX352" s="35"/>
      <c r="CAY352" s="35"/>
      <c r="CAZ352" s="35"/>
      <c r="CBA352" s="35"/>
      <c r="CBB352" s="35"/>
      <c r="CBC352" s="35"/>
      <c r="CBD352" s="35"/>
      <c r="CBE352" s="35"/>
      <c r="CBF352" s="35"/>
      <c r="CBG352" s="35"/>
      <c r="CBH352" s="35"/>
      <c r="CBI352" s="35"/>
      <c r="CBJ352" s="35"/>
      <c r="CBK352" s="35"/>
      <c r="CBL352" s="35"/>
      <c r="CBM352" s="35"/>
      <c r="CBN352" s="35"/>
      <c r="CBO352" s="35"/>
      <c r="CBP352" s="35"/>
      <c r="CBQ352" s="35"/>
      <c r="CBR352" s="35"/>
      <c r="CBS352" s="35"/>
      <c r="CBT352" s="35"/>
      <c r="CBU352" s="35"/>
      <c r="CBV352" s="35"/>
      <c r="CBW352" s="35"/>
      <c r="CBX352" s="35"/>
      <c r="CBY352" s="35"/>
      <c r="CBZ352" s="35"/>
      <c r="CCA352" s="35"/>
      <c r="CCB352" s="35"/>
      <c r="CCC352" s="35"/>
      <c r="CCD352" s="35"/>
      <c r="CCE352" s="35"/>
      <c r="CCF352" s="35"/>
      <c r="CCG352" s="35"/>
      <c r="CCH352" s="35"/>
      <c r="CCI352" s="35"/>
      <c r="CCJ352" s="35"/>
      <c r="CCK352" s="35"/>
      <c r="CCL352" s="35"/>
      <c r="CCM352" s="35"/>
      <c r="CCN352" s="35"/>
      <c r="CCO352" s="35"/>
      <c r="CCP352" s="35"/>
      <c r="CCQ352" s="35"/>
      <c r="CCR352" s="35"/>
      <c r="CCS352" s="35"/>
      <c r="CCT352" s="35"/>
      <c r="CCU352" s="35"/>
      <c r="CCV352" s="35"/>
      <c r="CCW352" s="35"/>
      <c r="CCX352" s="35"/>
      <c r="CCY352" s="35"/>
      <c r="CCZ352" s="35"/>
      <c r="CDA352" s="35"/>
      <c r="CDB352" s="35"/>
      <c r="CDC352" s="35"/>
      <c r="CDD352" s="35"/>
      <c r="CDE352" s="35"/>
      <c r="CDF352" s="35"/>
      <c r="CDG352" s="35"/>
      <c r="CDH352" s="35"/>
      <c r="CDI352" s="35"/>
      <c r="CDJ352" s="35"/>
      <c r="CDK352" s="35"/>
      <c r="CDL352" s="35"/>
      <c r="CDM352" s="35"/>
      <c r="CDN352" s="35"/>
      <c r="CDO352" s="35"/>
      <c r="CDP352" s="35"/>
      <c r="CDQ352" s="35"/>
      <c r="CDR352" s="35"/>
      <c r="CDS352" s="35"/>
      <c r="CDT352" s="35"/>
      <c r="CDU352" s="35"/>
      <c r="CDV352" s="35"/>
      <c r="CDW352" s="35"/>
      <c r="CDX352" s="35"/>
      <c r="CDY352" s="35"/>
      <c r="CDZ352" s="35"/>
      <c r="CEA352" s="35"/>
      <c r="CEB352" s="35"/>
      <c r="CEC352" s="35"/>
      <c r="CED352" s="35"/>
      <c r="CEE352" s="35"/>
      <c r="CEF352" s="35"/>
      <c r="CEG352" s="35"/>
      <c r="CEH352" s="35"/>
      <c r="CEI352" s="35"/>
      <c r="CEJ352" s="35"/>
      <c r="CEK352" s="35"/>
      <c r="CEL352" s="35"/>
      <c r="CEM352" s="35"/>
      <c r="CEN352" s="35"/>
      <c r="CEO352" s="35"/>
      <c r="CEP352" s="35"/>
      <c r="CEQ352" s="35"/>
      <c r="CER352" s="35"/>
      <c r="CES352" s="35"/>
      <c r="CET352" s="35"/>
      <c r="CEU352" s="35"/>
      <c r="CEV352" s="35"/>
      <c r="CEW352" s="35"/>
      <c r="CEX352" s="35"/>
      <c r="CEY352" s="35"/>
      <c r="CEZ352" s="35"/>
      <c r="CFA352" s="35"/>
      <c r="CFB352" s="35"/>
      <c r="CFC352" s="35"/>
      <c r="CFD352" s="35"/>
      <c r="CFE352" s="35"/>
      <c r="CFF352" s="35"/>
      <c r="CFG352" s="35"/>
      <c r="CFH352" s="35"/>
      <c r="CFI352" s="35"/>
      <c r="CFJ352" s="35"/>
      <c r="CFK352" s="35"/>
      <c r="CFL352" s="35"/>
      <c r="CFM352" s="35"/>
      <c r="CFN352" s="35"/>
      <c r="CFO352" s="35"/>
      <c r="CFP352" s="35"/>
      <c r="CFQ352" s="35"/>
      <c r="CFR352" s="35"/>
      <c r="CFS352" s="35"/>
      <c r="CFT352" s="35"/>
      <c r="CFU352" s="35"/>
      <c r="CFV352" s="35"/>
      <c r="CFW352" s="35"/>
      <c r="CFX352" s="35"/>
      <c r="CFY352" s="35"/>
      <c r="CFZ352" s="35"/>
      <c r="CGA352" s="35"/>
      <c r="CGB352" s="35"/>
      <c r="CGC352" s="35"/>
      <c r="CGD352" s="35"/>
      <c r="CGE352" s="35"/>
      <c r="CGF352" s="35"/>
      <c r="CGG352" s="35"/>
      <c r="CGH352" s="35"/>
      <c r="CGI352" s="35"/>
      <c r="CGJ352" s="35"/>
      <c r="CGK352" s="35"/>
      <c r="CGL352" s="35"/>
      <c r="CGM352" s="35"/>
      <c r="CGN352" s="35"/>
      <c r="CGO352" s="35"/>
      <c r="CGP352" s="35"/>
      <c r="CGQ352" s="35"/>
      <c r="CGR352" s="35"/>
      <c r="CGS352" s="35"/>
      <c r="CGT352" s="35"/>
      <c r="CGU352" s="35"/>
      <c r="CGV352" s="35"/>
      <c r="CGW352" s="35"/>
      <c r="CGX352" s="35"/>
      <c r="CGY352" s="35"/>
      <c r="CGZ352" s="35"/>
      <c r="CHA352" s="35"/>
      <c r="CHB352" s="35"/>
      <c r="CHC352" s="35"/>
      <c r="CHD352" s="35"/>
      <c r="CHE352" s="35"/>
      <c r="CHF352" s="35"/>
      <c r="CHG352" s="35"/>
      <c r="CHH352" s="35"/>
      <c r="CHI352" s="35"/>
      <c r="CHJ352" s="35"/>
      <c r="CHK352" s="35"/>
      <c r="CHL352" s="35"/>
      <c r="CHM352" s="35"/>
      <c r="CHN352" s="35"/>
      <c r="CHO352" s="35"/>
      <c r="CHP352" s="35"/>
      <c r="CHQ352" s="35"/>
      <c r="CHR352" s="35"/>
      <c r="CHS352" s="35"/>
      <c r="CHT352" s="35"/>
      <c r="CHU352" s="35"/>
      <c r="CHV352" s="35"/>
      <c r="CHW352" s="35"/>
      <c r="CHX352" s="35"/>
      <c r="CHY352" s="35"/>
      <c r="CHZ352" s="35"/>
      <c r="CIA352" s="35"/>
      <c r="CIB352" s="35"/>
      <c r="CIC352" s="35"/>
      <c r="CID352" s="35"/>
      <c r="CIE352" s="35"/>
      <c r="CIF352" s="35"/>
      <c r="CIG352" s="35"/>
      <c r="CIH352" s="35"/>
      <c r="CII352" s="35"/>
      <c r="CIJ352" s="35"/>
      <c r="CIK352" s="35"/>
      <c r="CIL352" s="35"/>
      <c r="CIM352" s="35"/>
      <c r="CIN352" s="35"/>
      <c r="CIO352" s="35"/>
      <c r="CIP352" s="35"/>
      <c r="CIQ352" s="35"/>
      <c r="CIR352" s="35"/>
      <c r="CIS352" s="35"/>
      <c r="CIT352" s="35"/>
      <c r="CIU352" s="35"/>
      <c r="CIV352" s="35"/>
      <c r="CIW352" s="35"/>
      <c r="CIX352" s="35"/>
      <c r="CIY352" s="35"/>
      <c r="CIZ352" s="35"/>
      <c r="CJA352" s="35"/>
      <c r="CJB352" s="35"/>
      <c r="CJC352" s="35"/>
      <c r="CJD352" s="35"/>
      <c r="CJE352" s="35"/>
      <c r="CJF352" s="35"/>
      <c r="CJG352" s="35"/>
      <c r="CJH352" s="35"/>
      <c r="CJI352" s="35"/>
      <c r="CJJ352" s="35"/>
      <c r="CJK352" s="35"/>
      <c r="CJL352" s="35"/>
      <c r="CJM352" s="35"/>
      <c r="CJN352" s="35"/>
      <c r="CJO352" s="35"/>
      <c r="CJP352" s="35"/>
      <c r="CJQ352" s="35"/>
      <c r="CJR352" s="35"/>
      <c r="CJS352" s="35"/>
      <c r="CJT352" s="35"/>
      <c r="CJU352" s="35"/>
      <c r="CJV352" s="35"/>
      <c r="CJW352" s="35"/>
      <c r="CJX352" s="35"/>
      <c r="CJY352" s="35"/>
      <c r="CJZ352" s="35"/>
      <c r="CKA352" s="35"/>
      <c r="CKB352" s="35"/>
      <c r="CKC352" s="35"/>
      <c r="CKD352" s="35"/>
      <c r="CKE352" s="35"/>
      <c r="CKF352" s="35"/>
      <c r="CKG352" s="35"/>
      <c r="CKH352" s="35"/>
      <c r="CKI352" s="35"/>
      <c r="CKJ352" s="35"/>
      <c r="CKK352" s="35"/>
      <c r="CKL352" s="35"/>
      <c r="CKM352" s="35"/>
      <c r="CKN352" s="35"/>
      <c r="CKO352" s="35"/>
      <c r="CKP352" s="35"/>
      <c r="CKQ352" s="35"/>
      <c r="CKR352" s="35"/>
      <c r="CKS352" s="35"/>
      <c r="CKT352" s="35"/>
      <c r="CKU352" s="35"/>
      <c r="CKV352" s="35"/>
      <c r="CKW352" s="35"/>
      <c r="CKX352" s="35"/>
      <c r="CKY352" s="35"/>
      <c r="CKZ352" s="35"/>
      <c r="CLA352" s="35"/>
      <c r="CLB352" s="35"/>
      <c r="CLC352" s="35"/>
      <c r="CLD352" s="35"/>
      <c r="CLE352" s="35"/>
      <c r="CLF352" s="35"/>
      <c r="CLG352" s="35"/>
      <c r="CLH352" s="35"/>
      <c r="CLI352" s="35"/>
      <c r="CLJ352" s="35"/>
      <c r="CLK352" s="35"/>
      <c r="CLL352" s="35"/>
      <c r="CLM352" s="35"/>
      <c r="CLN352" s="35"/>
      <c r="CLO352" s="35"/>
      <c r="CLP352" s="35"/>
      <c r="CLQ352" s="35"/>
      <c r="CLR352" s="35"/>
      <c r="CLS352" s="35"/>
      <c r="CLT352" s="35"/>
      <c r="CLU352" s="35"/>
      <c r="CLV352" s="35"/>
      <c r="CLW352" s="35"/>
      <c r="CLX352" s="35"/>
      <c r="CLY352" s="35"/>
      <c r="CLZ352" s="35"/>
      <c r="CMA352" s="35"/>
      <c r="CMB352" s="35"/>
      <c r="CMC352" s="35"/>
      <c r="CMD352" s="35"/>
      <c r="CME352" s="35"/>
      <c r="CMF352" s="35"/>
      <c r="CMG352" s="35"/>
      <c r="CMH352" s="35"/>
      <c r="CMI352" s="35"/>
      <c r="CMJ352" s="35"/>
      <c r="CMK352" s="35"/>
      <c r="CML352" s="35"/>
      <c r="CMM352" s="35"/>
      <c r="CMN352" s="35"/>
      <c r="CMO352" s="35"/>
      <c r="CMP352" s="35"/>
      <c r="CMQ352" s="35"/>
      <c r="CMR352" s="35"/>
      <c r="CMS352" s="35"/>
      <c r="CMT352" s="35"/>
      <c r="CMU352" s="35"/>
      <c r="CMV352" s="35"/>
      <c r="CMW352" s="35"/>
      <c r="CMX352" s="35"/>
      <c r="CMY352" s="35"/>
      <c r="CMZ352" s="35"/>
      <c r="CNA352" s="35"/>
      <c r="CNB352" s="35"/>
      <c r="CNC352" s="35"/>
      <c r="CND352" s="35"/>
      <c r="CNE352" s="35"/>
      <c r="CNF352" s="35"/>
      <c r="CNG352" s="35"/>
      <c r="CNH352" s="35"/>
      <c r="CNI352" s="35"/>
      <c r="CNJ352" s="35"/>
      <c r="CNK352" s="35"/>
      <c r="CNL352" s="35"/>
      <c r="CNM352" s="35"/>
      <c r="CNN352" s="35"/>
      <c r="CNO352" s="35"/>
      <c r="CNP352" s="35"/>
      <c r="CNQ352" s="35"/>
      <c r="CNR352" s="35"/>
      <c r="CNS352" s="35"/>
      <c r="CNT352" s="35"/>
      <c r="CNU352" s="35"/>
      <c r="CNV352" s="35"/>
      <c r="CNW352" s="35"/>
      <c r="CNX352" s="35"/>
      <c r="CNY352" s="35"/>
      <c r="CNZ352" s="35"/>
      <c r="COA352" s="35"/>
      <c r="COB352" s="35"/>
      <c r="COC352" s="35"/>
      <c r="COD352" s="35"/>
      <c r="COE352" s="35"/>
      <c r="COF352" s="35"/>
      <c r="COG352" s="35"/>
      <c r="COH352" s="35"/>
      <c r="COI352" s="35"/>
      <c r="COJ352" s="35"/>
      <c r="COK352" s="35"/>
      <c r="COL352" s="35"/>
      <c r="COM352" s="35"/>
      <c r="CON352" s="35"/>
      <c r="COO352" s="35"/>
      <c r="COP352" s="35"/>
      <c r="COQ352" s="35"/>
      <c r="COR352" s="35"/>
      <c r="COS352" s="35"/>
      <c r="COT352" s="35"/>
      <c r="COU352" s="35"/>
      <c r="COV352" s="35"/>
      <c r="COW352" s="35"/>
      <c r="COX352" s="35"/>
      <c r="COY352" s="35"/>
      <c r="COZ352" s="35"/>
      <c r="CPA352" s="35"/>
      <c r="CPB352" s="35"/>
      <c r="CPC352" s="35"/>
      <c r="CPD352" s="35"/>
      <c r="CPE352" s="35"/>
      <c r="CPF352" s="35"/>
      <c r="CPG352" s="35"/>
      <c r="CPH352" s="35"/>
      <c r="CPI352" s="35"/>
      <c r="CPJ352" s="35"/>
      <c r="CPK352" s="35"/>
      <c r="CPL352" s="35"/>
      <c r="CPM352" s="35"/>
      <c r="CPN352" s="35"/>
      <c r="CPO352" s="35"/>
      <c r="CPP352" s="35"/>
      <c r="CPQ352" s="35"/>
      <c r="CPR352" s="35"/>
      <c r="CPS352" s="35"/>
      <c r="CPT352" s="35"/>
      <c r="CPU352" s="35"/>
      <c r="CPV352" s="35"/>
      <c r="CPW352" s="35"/>
      <c r="CPX352" s="35"/>
      <c r="CPY352" s="35"/>
      <c r="CPZ352" s="35"/>
      <c r="CQA352" s="35"/>
      <c r="CQB352" s="35"/>
      <c r="CQC352" s="35"/>
      <c r="CQD352" s="35"/>
      <c r="CQE352" s="35"/>
      <c r="CQF352" s="35"/>
      <c r="CQG352" s="35"/>
      <c r="CQH352" s="35"/>
      <c r="CQI352" s="35"/>
      <c r="CQJ352" s="35"/>
      <c r="CQK352" s="35"/>
      <c r="CQL352" s="35"/>
      <c r="CQM352" s="35"/>
      <c r="CQN352" s="35"/>
      <c r="CQO352" s="35"/>
      <c r="CQP352" s="35"/>
      <c r="CQQ352" s="35"/>
      <c r="CQR352" s="35"/>
      <c r="CQS352" s="35"/>
      <c r="CQT352" s="35"/>
      <c r="CQU352" s="35"/>
      <c r="CQV352" s="35"/>
      <c r="CQW352" s="35"/>
      <c r="CQX352" s="35"/>
      <c r="CQY352" s="35"/>
      <c r="CQZ352" s="35"/>
      <c r="CRA352" s="35"/>
      <c r="CRB352" s="35"/>
      <c r="CRC352" s="35"/>
      <c r="CRD352" s="35"/>
      <c r="CRE352" s="35"/>
      <c r="CRF352" s="35"/>
      <c r="CRG352" s="35"/>
      <c r="CRH352" s="35"/>
      <c r="CRI352" s="35"/>
      <c r="CRJ352" s="35"/>
      <c r="CRK352" s="35"/>
      <c r="CRL352" s="35"/>
      <c r="CRM352" s="35"/>
      <c r="CRN352" s="35"/>
      <c r="CRO352" s="35"/>
      <c r="CRP352" s="35"/>
      <c r="CRQ352" s="35"/>
      <c r="CRR352" s="35"/>
      <c r="CRS352" s="35"/>
      <c r="CRT352" s="35"/>
      <c r="CRU352" s="35"/>
      <c r="CRV352" s="35"/>
      <c r="CRW352" s="35"/>
      <c r="CRX352" s="35"/>
      <c r="CRY352" s="35"/>
      <c r="CRZ352" s="35"/>
      <c r="CSA352" s="35"/>
      <c r="CSB352" s="35"/>
      <c r="CSC352" s="35"/>
      <c r="CSD352" s="35"/>
      <c r="CSE352" s="35"/>
      <c r="CSF352" s="35"/>
      <c r="CSG352" s="35"/>
      <c r="CSH352" s="35"/>
      <c r="CSI352" s="35"/>
      <c r="CSJ352" s="35"/>
      <c r="CSK352" s="35"/>
      <c r="CSL352" s="35"/>
      <c r="CSM352" s="35"/>
      <c r="CSN352" s="35"/>
      <c r="CSO352" s="35"/>
      <c r="CSP352" s="35"/>
      <c r="CSQ352" s="35"/>
      <c r="CSR352" s="35"/>
      <c r="CSS352" s="35"/>
      <c r="CST352" s="35"/>
      <c r="CSU352" s="35"/>
      <c r="CSV352" s="35"/>
      <c r="CSW352" s="35"/>
      <c r="CSX352" s="35"/>
      <c r="CSY352" s="35"/>
      <c r="CSZ352" s="35"/>
      <c r="CTA352" s="35"/>
      <c r="CTB352" s="35"/>
      <c r="CTC352" s="35"/>
      <c r="CTD352" s="35"/>
      <c r="CTE352" s="35"/>
      <c r="CTF352" s="35"/>
      <c r="CTG352" s="35"/>
      <c r="CTH352" s="35"/>
      <c r="CTI352" s="35"/>
      <c r="CTJ352" s="35"/>
      <c r="CTK352" s="35"/>
      <c r="CTL352" s="35"/>
      <c r="CTM352" s="35"/>
      <c r="CTN352" s="35"/>
      <c r="CTO352" s="35"/>
      <c r="CTP352" s="35"/>
      <c r="CTQ352" s="35"/>
      <c r="CTR352" s="35"/>
      <c r="CTS352" s="35"/>
      <c r="CTT352" s="35"/>
      <c r="CTU352" s="35"/>
      <c r="CTV352" s="35"/>
      <c r="CTW352" s="35"/>
      <c r="CTX352" s="35"/>
      <c r="CTY352" s="35"/>
      <c r="CTZ352" s="35"/>
      <c r="CUA352" s="35"/>
      <c r="CUB352" s="35"/>
      <c r="CUC352" s="35"/>
      <c r="CUD352" s="35"/>
      <c r="CUE352" s="35"/>
      <c r="CUF352" s="35"/>
      <c r="CUG352" s="35"/>
      <c r="CUH352" s="35"/>
      <c r="CUI352" s="35"/>
      <c r="CUJ352" s="35"/>
      <c r="CUK352" s="35"/>
      <c r="CUL352" s="35"/>
      <c r="CUM352" s="35"/>
      <c r="CUN352" s="35"/>
      <c r="CUO352" s="35"/>
      <c r="CUP352" s="35"/>
      <c r="CUQ352" s="35"/>
      <c r="CUR352" s="35"/>
      <c r="CUS352" s="35"/>
      <c r="CUT352" s="35"/>
      <c r="CUU352" s="35"/>
      <c r="CUV352" s="35"/>
      <c r="CUW352" s="35"/>
      <c r="CUX352" s="35"/>
      <c r="CUY352" s="35"/>
      <c r="CUZ352" s="35"/>
      <c r="CVA352" s="35"/>
      <c r="CVB352" s="35"/>
      <c r="CVC352" s="35"/>
      <c r="CVD352" s="35"/>
      <c r="CVE352" s="35"/>
      <c r="CVF352" s="35"/>
      <c r="CVG352" s="35"/>
      <c r="CVH352" s="35"/>
      <c r="CVI352" s="35"/>
      <c r="CVJ352" s="35"/>
      <c r="CVK352" s="35"/>
      <c r="CVL352" s="35"/>
      <c r="CVM352" s="35"/>
      <c r="CVN352" s="35"/>
      <c r="CVO352" s="35"/>
      <c r="CVP352" s="35"/>
      <c r="CVQ352" s="35"/>
      <c r="CVR352" s="35"/>
      <c r="CVS352" s="35"/>
      <c r="CVT352" s="35"/>
      <c r="CVU352" s="35"/>
      <c r="CVV352" s="35"/>
      <c r="CVW352" s="35"/>
      <c r="CVX352" s="35"/>
      <c r="CVY352" s="35"/>
      <c r="CVZ352" s="35"/>
      <c r="CWA352" s="35"/>
      <c r="CWB352" s="35"/>
      <c r="CWC352" s="35"/>
      <c r="CWD352" s="35"/>
      <c r="CWE352" s="35"/>
      <c r="CWF352" s="35"/>
      <c r="CWG352" s="35"/>
      <c r="CWH352" s="35"/>
      <c r="CWI352" s="35"/>
      <c r="CWJ352" s="35"/>
      <c r="CWK352" s="35"/>
      <c r="CWL352" s="35"/>
      <c r="CWM352" s="35"/>
      <c r="CWN352" s="35"/>
      <c r="CWO352" s="35"/>
      <c r="CWP352" s="35"/>
      <c r="CWQ352" s="35"/>
      <c r="CWR352" s="35"/>
      <c r="CWS352" s="35"/>
      <c r="CWT352" s="35"/>
      <c r="CWU352" s="35"/>
      <c r="CWV352" s="35"/>
      <c r="CWW352" s="35"/>
      <c r="CWX352" s="35"/>
      <c r="CWY352" s="35"/>
      <c r="CWZ352" s="35"/>
      <c r="CXA352" s="35"/>
      <c r="CXB352" s="35"/>
      <c r="CXC352" s="35"/>
      <c r="CXD352" s="35"/>
      <c r="CXE352" s="35"/>
      <c r="CXF352" s="35"/>
      <c r="CXG352" s="35"/>
      <c r="CXH352" s="35"/>
      <c r="CXI352" s="35"/>
      <c r="CXJ352" s="35"/>
      <c r="CXK352" s="35"/>
      <c r="CXL352" s="35"/>
      <c r="CXM352" s="35"/>
      <c r="CXN352" s="35"/>
      <c r="CXO352" s="35"/>
      <c r="CXP352" s="35"/>
      <c r="CXQ352" s="35"/>
      <c r="CXR352" s="35"/>
      <c r="CXS352" s="35"/>
      <c r="CXT352" s="35"/>
      <c r="CXU352" s="35"/>
      <c r="CXV352" s="35"/>
      <c r="CXW352" s="35"/>
      <c r="CXX352" s="35"/>
      <c r="CXY352" s="35"/>
      <c r="CXZ352" s="35"/>
      <c r="CYA352" s="35"/>
      <c r="CYB352" s="35"/>
      <c r="CYC352" s="35"/>
      <c r="CYD352" s="35"/>
      <c r="CYE352" s="35"/>
      <c r="CYF352" s="35"/>
      <c r="CYG352" s="35"/>
      <c r="CYH352" s="35"/>
      <c r="CYI352" s="35"/>
      <c r="CYJ352" s="35"/>
      <c r="CYK352" s="35"/>
      <c r="CYL352" s="35"/>
      <c r="CYM352" s="35"/>
      <c r="CYN352" s="35"/>
      <c r="CYO352" s="35"/>
      <c r="CYP352" s="35"/>
      <c r="CYQ352" s="35"/>
      <c r="CYR352" s="35"/>
      <c r="CYS352" s="35"/>
      <c r="CYT352" s="35"/>
      <c r="CYU352" s="35"/>
      <c r="CYV352" s="35"/>
      <c r="CYW352" s="35"/>
      <c r="CYX352" s="35"/>
      <c r="CYY352" s="35"/>
      <c r="CYZ352" s="35"/>
      <c r="CZA352" s="35"/>
      <c r="CZB352" s="35"/>
      <c r="CZC352" s="35"/>
      <c r="CZD352" s="35"/>
      <c r="CZE352" s="35"/>
      <c r="CZF352" s="35"/>
      <c r="CZG352" s="35"/>
      <c r="CZH352" s="35"/>
      <c r="CZI352" s="35"/>
      <c r="CZJ352" s="35"/>
      <c r="CZK352" s="35"/>
      <c r="CZL352" s="35"/>
      <c r="CZM352" s="35"/>
      <c r="CZN352" s="35"/>
      <c r="CZO352" s="35"/>
      <c r="CZP352" s="35"/>
      <c r="CZQ352" s="35"/>
      <c r="CZR352" s="35"/>
      <c r="CZS352" s="35"/>
      <c r="CZT352" s="35"/>
      <c r="CZU352" s="35"/>
      <c r="CZV352" s="35"/>
      <c r="CZW352" s="35"/>
      <c r="CZX352" s="35"/>
      <c r="CZY352" s="35"/>
      <c r="CZZ352" s="35"/>
      <c r="DAA352" s="35"/>
      <c r="DAB352" s="35"/>
      <c r="DAC352" s="35"/>
      <c r="DAD352" s="35"/>
      <c r="DAE352" s="35"/>
      <c r="DAF352" s="35"/>
      <c r="DAG352" s="35"/>
      <c r="DAH352" s="35"/>
      <c r="DAI352" s="35"/>
      <c r="DAJ352" s="35"/>
      <c r="DAK352" s="35"/>
      <c r="DAL352" s="35"/>
      <c r="DAM352" s="35"/>
      <c r="DAN352" s="35"/>
      <c r="DAO352" s="35"/>
      <c r="DAP352" s="35"/>
      <c r="DAQ352" s="35"/>
      <c r="DAR352" s="35"/>
      <c r="DAS352" s="35"/>
      <c r="DAT352" s="35"/>
      <c r="DAU352" s="35"/>
      <c r="DAV352" s="35"/>
      <c r="DAW352" s="35"/>
      <c r="DAX352" s="35"/>
      <c r="DAY352" s="35"/>
      <c r="DAZ352" s="35"/>
      <c r="DBA352" s="35"/>
      <c r="DBB352" s="35"/>
      <c r="DBC352" s="35"/>
      <c r="DBD352" s="35"/>
      <c r="DBE352" s="35"/>
      <c r="DBF352" s="35"/>
      <c r="DBG352" s="35"/>
      <c r="DBH352" s="35"/>
      <c r="DBI352" s="35"/>
      <c r="DBJ352" s="35"/>
      <c r="DBK352" s="35"/>
      <c r="DBL352" s="35"/>
      <c r="DBM352" s="35"/>
      <c r="DBN352" s="35"/>
      <c r="DBO352" s="35"/>
      <c r="DBP352" s="35"/>
      <c r="DBQ352" s="35"/>
      <c r="DBR352" s="35"/>
      <c r="DBS352" s="35"/>
      <c r="DBT352" s="35"/>
      <c r="DBU352" s="35"/>
      <c r="DBV352" s="35"/>
      <c r="DBW352" s="35"/>
      <c r="DBX352" s="35"/>
      <c r="DBY352" s="35"/>
      <c r="DBZ352" s="35"/>
      <c r="DCA352" s="35"/>
      <c r="DCB352" s="35"/>
      <c r="DCC352" s="35"/>
      <c r="DCD352" s="35"/>
      <c r="DCE352" s="35"/>
      <c r="DCF352" s="35"/>
      <c r="DCG352" s="35"/>
      <c r="DCH352" s="35"/>
      <c r="DCI352" s="35"/>
      <c r="DCJ352" s="35"/>
      <c r="DCK352" s="35"/>
      <c r="DCL352" s="35"/>
      <c r="DCM352" s="35"/>
      <c r="DCN352" s="35"/>
      <c r="DCO352" s="35"/>
      <c r="DCP352" s="35"/>
      <c r="DCQ352" s="35"/>
      <c r="DCR352" s="35"/>
      <c r="DCS352" s="35"/>
      <c r="DCT352" s="35"/>
      <c r="DCU352" s="35"/>
      <c r="DCV352" s="35"/>
      <c r="DCW352" s="35"/>
      <c r="DCX352" s="35"/>
      <c r="DCY352" s="35"/>
      <c r="DCZ352" s="35"/>
      <c r="DDA352" s="35"/>
      <c r="DDB352" s="35"/>
      <c r="DDC352" s="35"/>
      <c r="DDD352" s="35"/>
      <c r="DDE352" s="35"/>
      <c r="DDF352" s="35"/>
      <c r="DDG352" s="35"/>
      <c r="DDH352" s="35"/>
      <c r="DDI352" s="35"/>
      <c r="DDJ352" s="35"/>
      <c r="DDK352" s="35"/>
      <c r="DDL352" s="35"/>
      <c r="DDM352" s="35"/>
      <c r="DDN352" s="35"/>
      <c r="DDO352" s="35"/>
      <c r="DDP352" s="35"/>
      <c r="DDQ352" s="35"/>
      <c r="DDR352" s="35"/>
      <c r="DDS352" s="35"/>
      <c r="DDT352" s="35"/>
      <c r="DDU352" s="35"/>
      <c r="DDV352" s="35"/>
      <c r="DDW352" s="35"/>
      <c r="DDX352" s="35"/>
      <c r="DDY352" s="35"/>
      <c r="DDZ352" s="35"/>
      <c r="DEA352" s="35"/>
      <c r="DEB352" s="35"/>
      <c r="DEC352" s="35"/>
      <c r="DED352" s="35"/>
      <c r="DEE352" s="35"/>
      <c r="DEF352" s="35"/>
      <c r="DEG352" s="35"/>
      <c r="DEH352" s="35"/>
      <c r="DEI352" s="35"/>
      <c r="DEJ352" s="35"/>
      <c r="DEK352" s="35"/>
      <c r="DEL352" s="35"/>
      <c r="DEM352" s="35"/>
      <c r="DEN352" s="35"/>
      <c r="DEO352" s="35"/>
      <c r="DEP352" s="35"/>
      <c r="DEQ352" s="35"/>
      <c r="DER352" s="35"/>
      <c r="DES352" s="35"/>
      <c r="DET352" s="35"/>
      <c r="DEU352" s="35"/>
      <c r="DEV352" s="35"/>
      <c r="DEW352" s="35"/>
      <c r="DEX352" s="35"/>
      <c r="DEY352" s="35"/>
      <c r="DEZ352" s="35"/>
      <c r="DFA352" s="35"/>
      <c r="DFB352" s="35"/>
      <c r="DFC352" s="35"/>
      <c r="DFD352" s="35"/>
      <c r="DFE352" s="35"/>
      <c r="DFF352" s="35"/>
      <c r="DFG352" s="35"/>
      <c r="DFH352" s="35"/>
      <c r="DFI352" s="35"/>
      <c r="DFJ352" s="35"/>
      <c r="DFK352" s="35"/>
      <c r="DFL352" s="35"/>
      <c r="DFM352" s="35"/>
      <c r="DFN352" s="35"/>
      <c r="DFO352" s="35"/>
      <c r="DFP352" s="35"/>
      <c r="DFQ352" s="35"/>
      <c r="DFR352" s="35"/>
      <c r="DFS352" s="35"/>
      <c r="DFT352" s="35"/>
      <c r="DFU352" s="35"/>
      <c r="DFV352" s="35"/>
      <c r="DFW352" s="35"/>
      <c r="DFX352" s="35"/>
      <c r="DFY352" s="35"/>
      <c r="DFZ352" s="35"/>
      <c r="DGA352" s="35"/>
      <c r="DGB352" s="35"/>
      <c r="DGC352" s="35"/>
      <c r="DGD352" s="35"/>
      <c r="DGE352" s="35"/>
      <c r="DGF352" s="35"/>
      <c r="DGG352" s="35"/>
      <c r="DGH352" s="35"/>
      <c r="DGI352" s="35"/>
      <c r="DGJ352" s="35"/>
      <c r="DGK352" s="35"/>
      <c r="DGL352" s="35"/>
      <c r="DGM352" s="35"/>
      <c r="DGN352" s="35"/>
      <c r="DGO352" s="35"/>
      <c r="DGP352" s="35"/>
      <c r="DGQ352" s="35"/>
      <c r="DGR352" s="35"/>
      <c r="DGS352" s="35"/>
      <c r="DGT352" s="35"/>
      <c r="DGU352" s="35"/>
      <c r="DGV352" s="35"/>
      <c r="DGW352" s="35"/>
      <c r="DGX352" s="35"/>
      <c r="DGY352" s="35"/>
      <c r="DGZ352" s="35"/>
      <c r="DHA352" s="35"/>
      <c r="DHB352" s="35"/>
      <c r="DHC352" s="35"/>
      <c r="DHD352" s="35"/>
      <c r="DHE352" s="35"/>
      <c r="DHF352" s="35"/>
      <c r="DHG352" s="35"/>
      <c r="DHH352" s="35"/>
      <c r="DHI352" s="35"/>
      <c r="DHJ352" s="35"/>
      <c r="DHK352" s="35"/>
      <c r="DHL352" s="35"/>
      <c r="DHM352" s="35"/>
      <c r="DHN352" s="35"/>
      <c r="DHO352" s="35"/>
      <c r="DHP352" s="35"/>
      <c r="DHQ352" s="35"/>
      <c r="DHR352" s="35"/>
      <c r="DHS352" s="35"/>
      <c r="DHT352" s="35"/>
      <c r="DHU352" s="35"/>
      <c r="DHV352" s="35"/>
      <c r="DHW352" s="35"/>
      <c r="DHX352" s="35"/>
      <c r="DHY352" s="35"/>
      <c r="DHZ352" s="35"/>
      <c r="DIA352" s="35"/>
      <c r="DIB352" s="35"/>
      <c r="DIC352" s="35"/>
      <c r="DID352" s="35"/>
      <c r="DIE352" s="35"/>
      <c r="DIF352" s="35"/>
      <c r="DIG352" s="35"/>
      <c r="DIH352" s="35"/>
      <c r="DII352" s="35"/>
      <c r="DIJ352" s="35"/>
      <c r="DIK352" s="35"/>
      <c r="DIL352" s="35"/>
      <c r="DIM352" s="35"/>
      <c r="DIN352" s="35"/>
      <c r="DIO352" s="35"/>
      <c r="DIP352" s="35"/>
      <c r="DIQ352" s="35"/>
      <c r="DIR352" s="35"/>
      <c r="DIS352" s="35"/>
      <c r="DIT352" s="35"/>
      <c r="DIU352" s="35"/>
      <c r="DIV352" s="35"/>
      <c r="DIW352" s="35"/>
      <c r="DIX352" s="35"/>
      <c r="DIY352" s="35"/>
      <c r="DIZ352" s="35"/>
      <c r="DJA352" s="35"/>
      <c r="DJB352" s="35"/>
      <c r="DJC352" s="35"/>
      <c r="DJD352" s="35"/>
      <c r="DJE352" s="35"/>
      <c r="DJF352" s="35"/>
      <c r="DJG352" s="35"/>
      <c r="DJH352" s="35"/>
      <c r="DJI352" s="35"/>
      <c r="DJJ352" s="35"/>
      <c r="DJK352" s="35"/>
      <c r="DJL352" s="35"/>
      <c r="DJM352" s="35"/>
      <c r="DJN352" s="35"/>
      <c r="DJO352" s="35"/>
      <c r="DJP352" s="35"/>
      <c r="DJQ352" s="35"/>
      <c r="DJR352" s="35"/>
      <c r="DJS352" s="35"/>
      <c r="DJT352" s="35"/>
      <c r="DJU352" s="35"/>
      <c r="DJV352" s="35"/>
      <c r="DJW352" s="35"/>
      <c r="DJX352" s="35"/>
      <c r="DJY352" s="35"/>
      <c r="DJZ352" s="35"/>
      <c r="DKA352" s="35"/>
      <c r="DKB352" s="35"/>
      <c r="DKC352" s="35"/>
      <c r="DKD352" s="35"/>
      <c r="DKE352" s="35"/>
      <c r="DKF352" s="35"/>
      <c r="DKG352" s="35"/>
      <c r="DKH352" s="35"/>
      <c r="DKI352" s="35"/>
      <c r="DKJ352" s="35"/>
      <c r="DKK352" s="35"/>
      <c r="DKL352" s="35"/>
      <c r="DKM352" s="35"/>
      <c r="DKN352" s="35"/>
      <c r="DKO352" s="35"/>
      <c r="DKP352" s="35"/>
      <c r="DKQ352" s="35"/>
      <c r="DKR352" s="35"/>
      <c r="DKS352" s="35"/>
      <c r="DKT352" s="35"/>
      <c r="DKU352" s="35"/>
      <c r="DKV352" s="35"/>
      <c r="DKW352" s="35"/>
      <c r="DKX352" s="35"/>
      <c r="DKY352" s="35"/>
      <c r="DKZ352" s="35"/>
      <c r="DLA352" s="35"/>
      <c r="DLB352" s="35"/>
      <c r="DLC352" s="35"/>
      <c r="DLD352" s="35"/>
      <c r="DLE352" s="35"/>
      <c r="DLF352" s="35"/>
      <c r="DLG352" s="35"/>
      <c r="DLH352" s="35"/>
      <c r="DLI352" s="35"/>
      <c r="DLJ352" s="35"/>
      <c r="DLK352" s="35"/>
      <c r="DLL352" s="35"/>
      <c r="DLM352" s="35"/>
      <c r="DLN352" s="35"/>
      <c r="DLO352" s="35"/>
      <c r="DLP352" s="35"/>
      <c r="DLQ352" s="35"/>
      <c r="DLR352" s="35"/>
      <c r="DLS352" s="35"/>
      <c r="DLT352" s="35"/>
      <c r="DLU352" s="35"/>
      <c r="DLV352" s="35"/>
      <c r="DLW352" s="35"/>
      <c r="DLX352" s="35"/>
      <c r="DLY352" s="35"/>
      <c r="DLZ352" s="35"/>
      <c r="DMA352" s="35"/>
      <c r="DMB352" s="35"/>
      <c r="DMC352" s="35"/>
      <c r="DMD352" s="35"/>
      <c r="DME352" s="35"/>
      <c r="DMF352" s="35"/>
      <c r="DMG352" s="35"/>
      <c r="DMH352" s="35"/>
      <c r="DMI352" s="35"/>
      <c r="DMJ352" s="35"/>
      <c r="DMK352" s="35"/>
      <c r="DML352" s="35"/>
      <c r="DMM352" s="35"/>
      <c r="DMN352" s="35"/>
      <c r="DMO352" s="35"/>
      <c r="DMP352" s="35"/>
      <c r="DMQ352" s="35"/>
      <c r="DMR352" s="35"/>
      <c r="DMS352" s="35"/>
      <c r="DMT352" s="35"/>
      <c r="DMU352" s="35"/>
      <c r="DMV352" s="35"/>
      <c r="DMW352" s="35"/>
      <c r="DMX352" s="35"/>
      <c r="DMY352" s="35"/>
      <c r="DMZ352" s="35"/>
      <c r="DNA352" s="35"/>
      <c r="DNB352" s="35"/>
      <c r="DNC352" s="35"/>
      <c r="DND352" s="35"/>
      <c r="DNE352" s="35"/>
      <c r="DNF352" s="35"/>
      <c r="DNG352" s="35"/>
      <c r="DNH352" s="35"/>
      <c r="DNI352" s="35"/>
      <c r="DNJ352" s="35"/>
      <c r="DNK352" s="35"/>
      <c r="DNL352" s="35"/>
      <c r="DNM352" s="35"/>
      <c r="DNN352" s="35"/>
      <c r="DNO352" s="35"/>
      <c r="DNP352" s="35"/>
      <c r="DNQ352" s="35"/>
      <c r="DNR352" s="35"/>
      <c r="DNS352" s="35"/>
      <c r="DNT352" s="35"/>
      <c r="DNU352" s="35"/>
      <c r="DNV352" s="35"/>
      <c r="DNW352" s="35"/>
      <c r="DNX352" s="35"/>
      <c r="DNY352" s="35"/>
      <c r="DNZ352" s="35"/>
      <c r="DOA352" s="35"/>
      <c r="DOB352" s="35"/>
      <c r="DOC352" s="35"/>
      <c r="DOD352" s="35"/>
      <c r="DOE352" s="35"/>
      <c r="DOF352" s="35"/>
      <c r="DOG352" s="35"/>
      <c r="DOH352" s="35"/>
      <c r="DOI352" s="35"/>
      <c r="DOJ352" s="35"/>
      <c r="DOK352" s="35"/>
      <c r="DOL352" s="35"/>
      <c r="DOM352" s="35"/>
      <c r="DON352" s="35"/>
      <c r="DOO352" s="35"/>
      <c r="DOP352" s="35"/>
      <c r="DOQ352" s="35"/>
      <c r="DOR352" s="35"/>
      <c r="DOS352" s="35"/>
      <c r="DOT352" s="35"/>
      <c r="DOU352" s="35"/>
      <c r="DOV352" s="35"/>
      <c r="DOW352" s="35"/>
      <c r="DOX352" s="35"/>
      <c r="DOY352" s="35"/>
      <c r="DOZ352" s="35"/>
      <c r="DPA352" s="35"/>
      <c r="DPB352" s="35"/>
      <c r="DPC352" s="35"/>
      <c r="DPD352" s="35"/>
      <c r="DPE352" s="35"/>
      <c r="DPF352" s="35"/>
      <c r="DPG352" s="35"/>
      <c r="DPH352" s="35"/>
      <c r="DPI352" s="35"/>
      <c r="DPJ352" s="35"/>
      <c r="DPK352" s="35"/>
      <c r="DPL352" s="35"/>
      <c r="DPM352" s="35"/>
      <c r="DPN352" s="35"/>
      <c r="DPO352" s="35"/>
      <c r="DPP352" s="35"/>
      <c r="DPQ352" s="35"/>
      <c r="DPR352" s="35"/>
      <c r="DPS352" s="35"/>
      <c r="DPT352" s="35"/>
      <c r="DPU352" s="35"/>
      <c r="DPV352" s="35"/>
      <c r="DPW352" s="35"/>
      <c r="DPX352" s="35"/>
      <c r="DPY352" s="35"/>
      <c r="DPZ352" s="35"/>
      <c r="DQA352" s="35"/>
      <c r="DQB352" s="35"/>
      <c r="DQC352" s="35"/>
      <c r="DQD352" s="35"/>
      <c r="DQE352" s="35"/>
      <c r="DQF352" s="35"/>
      <c r="DQG352" s="35"/>
      <c r="DQH352" s="35"/>
      <c r="DQI352" s="35"/>
      <c r="DQJ352" s="35"/>
      <c r="DQK352" s="35"/>
      <c r="DQL352" s="35"/>
      <c r="DQM352" s="35"/>
      <c r="DQN352" s="35"/>
      <c r="DQO352" s="35"/>
      <c r="DQP352" s="35"/>
      <c r="DQQ352" s="35"/>
      <c r="DQR352" s="35"/>
      <c r="DQS352" s="35"/>
      <c r="DQT352" s="35"/>
      <c r="DQU352" s="35"/>
      <c r="DQV352" s="35"/>
      <c r="DQW352" s="35"/>
      <c r="DQX352" s="35"/>
      <c r="DQY352" s="35"/>
      <c r="DQZ352" s="35"/>
      <c r="DRA352" s="35"/>
      <c r="DRB352" s="35"/>
      <c r="DRC352" s="35"/>
      <c r="DRD352" s="35"/>
      <c r="DRE352" s="35"/>
      <c r="DRF352" s="35"/>
      <c r="DRG352" s="35"/>
      <c r="DRH352" s="35"/>
      <c r="DRI352" s="35"/>
      <c r="DRJ352" s="35"/>
      <c r="DRK352" s="35"/>
      <c r="DRL352" s="35"/>
      <c r="DRM352" s="35"/>
      <c r="DRN352" s="35"/>
      <c r="DRO352" s="35"/>
      <c r="DRP352" s="35"/>
      <c r="DRQ352" s="35"/>
      <c r="DRR352" s="35"/>
      <c r="DRS352" s="35"/>
      <c r="DRT352" s="35"/>
      <c r="DRU352" s="35"/>
      <c r="DRV352" s="35"/>
      <c r="DRW352" s="35"/>
      <c r="DRX352" s="35"/>
      <c r="DRY352" s="35"/>
      <c r="DRZ352" s="35"/>
      <c r="DSA352" s="35"/>
      <c r="DSB352" s="35"/>
      <c r="DSC352" s="35"/>
      <c r="DSD352" s="35"/>
      <c r="DSE352" s="35"/>
      <c r="DSF352" s="35"/>
      <c r="DSG352" s="35"/>
      <c r="DSH352" s="35"/>
      <c r="DSI352" s="35"/>
      <c r="DSJ352" s="35"/>
      <c r="DSK352" s="35"/>
      <c r="DSL352" s="35"/>
      <c r="DSM352" s="35"/>
      <c r="DSN352" s="35"/>
      <c r="DSO352" s="35"/>
      <c r="DSP352" s="35"/>
      <c r="DSQ352" s="35"/>
      <c r="DSR352" s="35"/>
      <c r="DSS352" s="35"/>
      <c r="DST352" s="35"/>
      <c r="DSU352" s="35"/>
      <c r="DSV352" s="35"/>
      <c r="DSW352" s="35"/>
      <c r="DSX352" s="35"/>
      <c r="DSY352" s="35"/>
      <c r="DSZ352" s="35"/>
      <c r="DTA352" s="35"/>
      <c r="DTB352" s="35"/>
      <c r="DTC352" s="35"/>
      <c r="DTD352" s="35"/>
      <c r="DTE352" s="35"/>
      <c r="DTF352" s="35"/>
      <c r="DTG352" s="35"/>
      <c r="DTH352" s="35"/>
      <c r="DTI352" s="35"/>
      <c r="DTJ352" s="35"/>
      <c r="DTK352" s="35"/>
      <c r="DTL352" s="35"/>
      <c r="DTM352" s="35"/>
      <c r="DTN352" s="35"/>
      <c r="DTO352" s="35"/>
      <c r="DTP352" s="35"/>
      <c r="DTQ352" s="35"/>
      <c r="DTR352" s="35"/>
      <c r="DTS352" s="35"/>
      <c r="DTT352" s="35"/>
      <c r="DTU352" s="35"/>
      <c r="DTV352" s="35"/>
      <c r="DTW352" s="35"/>
      <c r="DTX352" s="35"/>
      <c r="DTY352" s="35"/>
      <c r="DTZ352" s="35"/>
      <c r="DUA352" s="35"/>
      <c r="DUB352" s="35"/>
      <c r="DUC352" s="35"/>
      <c r="DUD352" s="35"/>
      <c r="DUE352" s="35"/>
      <c r="DUF352" s="35"/>
      <c r="DUG352" s="35"/>
      <c r="DUH352" s="35"/>
      <c r="DUI352" s="35"/>
      <c r="DUJ352" s="35"/>
      <c r="DUK352" s="35"/>
      <c r="DUL352" s="35"/>
      <c r="DUM352" s="35"/>
      <c r="DUN352" s="35"/>
      <c r="DUO352" s="35"/>
      <c r="DUP352" s="35"/>
      <c r="DUQ352" s="35"/>
      <c r="DUR352" s="35"/>
      <c r="DUS352" s="35"/>
      <c r="DUT352" s="35"/>
      <c r="DUU352" s="35"/>
      <c r="DUV352" s="35"/>
      <c r="DUW352" s="35"/>
      <c r="DUX352" s="35"/>
      <c r="DUY352" s="35"/>
      <c r="DUZ352" s="35"/>
      <c r="DVA352" s="35"/>
      <c r="DVB352" s="35"/>
      <c r="DVC352" s="35"/>
      <c r="DVD352" s="35"/>
      <c r="DVE352" s="35"/>
      <c r="DVF352" s="35"/>
      <c r="DVG352" s="35"/>
      <c r="DVH352" s="35"/>
      <c r="DVI352" s="35"/>
      <c r="DVJ352" s="35"/>
      <c r="DVK352" s="35"/>
      <c r="DVL352" s="35"/>
      <c r="DVM352" s="35"/>
      <c r="DVN352" s="35"/>
      <c r="DVO352" s="35"/>
      <c r="DVP352" s="35"/>
      <c r="DVQ352" s="35"/>
      <c r="DVR352" s="35"/>
      <c r="DVS352" s="35"/>
      <c r="DVT352" s="35"/>
      <c r="DVU352" s="35"/>
      <c r="DVV352" s="35"/>
      <c r="DVW352" s="35"/>
      <c r="DVX352" s="35"/>
      <c r="DVY352" s="35"/>
      <c r="DVZ352" s="35"/>
      <c r="DWA352" s="35"/>
      <c r="DWB352" s="35"/>
      <c r="DWC352" s="35"/>
      <c r="DWD352" s="35"/>
      <c r="DWE352" s="35"/>
      <c r="DWF352" s="35"/>
      <c r="DWG352" s="35"/>
      <c r="DWH352" s="35"/>
      <c r="DWI352" s="35"/>
      <c r="DWJ352" s="35"/>
      <c r="DWK352" s="35"/>
      <c r="DWL352" s="35"/>
      <c r="DWM352" s="35"/>
      <c r="DWN352" s="35"/>
      <c r="DWO352" s="35"/>
      <c r="DWP352" s="35"/>
      <c r="DWQ352" s="35"/>
      <c r="DWR352" s="35"/>
      <c r="DWS352" s="35"/>
      <c r="DWT352" s="35"/>
      <c r="DWU352" s="35"/>
      <c r="DWV352" s="35"/>
      <c r="DWW352" s="35"/>
      <c r="DWX352" s="35"/>
      <c r="DWY352" s="35"/>
      <c r="DWZ352" s="35"/>
      <c r="DXA352" s="35"/>
      <c r="DXB352" s="35"/>
      <c r="DXC352" s="35"/>
      <c r="DXD352" s="35"/>
      <c r="DXE352" s="35"/>
      <c r="DXF352" s="35"/>
      <c r="DXG352" s="35"/>
      <c r="DXH352" s="35"/>
      <c r="DXI352" s="35"/>
      <c r="DXJ352" s="35"/>
      <c r="DXK352" s="35"/>
      <c r="DXL352" s="35"/>
      <c r="DXM352" s="35"/>
      <c r="DXN352" s="35"/>
      <c r="DXO352" s="35"/>
      <c r="DXP352" s="35"/>
      <c r="DXQ352" s="35"/>
      <c r="DXR352" s="35"/>
      <c r="DXS352" s="35"/>
      <c r="DXT352" s="35"/>
      <c r="DXU352" s="35"/>
      <c r="DXV352" s="35"/>
      <c r="DXW352" s="35"/>
      <c r="DXX352" s="35"/>
      <c r="DXY352" s="35"/>
      <c r="DXZ352" s="35"/>
      <c r="DYA352" s="35"/>
      <c r="DYB352" s="35"/>
      <c r="DYC352" s="35"/>
      <c r="DYD352" s="35"/>
      <c r="DYE352" s="35"/>
      <c r="DYF352" s="35"/>
      <c r="DYG352" s="35"/>
      <c r="DYH352" s="35"/>
      <c r="DYI352" s="35"/>
      <c r="DYJ352" s="35"/>
      <c r="DYK352" s="35"/>
      <c r="DYL352" s="35"/>
      <c r="DYM352" s="35"/>
      <c r="DYN352" s="35"/>
      <c r="DYO352" s="35"/>
      <c r="DYP352" s="35"/>
      <c r="DYQ352" s="35"/>
      <c r="DYR352" s="35"/>
      <c r="DYS352" s="35"/>
      <c r="DYT352" s="35"/>
      <c r="DYU352" s="35"/>
      <c r="DYV352" s="35"/>
      <c r="DYW352" s="35"/>
      <c r="DYX352" s="35"/>
      <c r="DYY352" s="35"/>
      <c r="DYZ352" s="35"/>
      <c r="DZA352" s="35"/>
      <c r="DZB352" s="35"/>
      <c r="DZC352" s="35"/>
      <c r="DZD352" s="35"/>
      <c r="DZE352" s="35"/>
      <c r="DZF352" s="35"/>
      <c r="DZG352" s="35"/>
      <c r="DZH352" s="35"/>
      <c r="DZI352" s="35"/>
      <c r="DZJ352" s="35"/>
      <c r="DZK352" s="35"/>
      <c r="DZL352" s="35"/>
      <c r="DZM352" s="35"/>
      <c r="DZN352" s="35"/>
      <c r="DZO352" s="35"/>
      <c r="DZP352" s="35"/>
      <c r="DZQ352" s="35"/>
      <c r="DZR352" s="35"/>
      <c r="DZS352" s="35"/>
      <c r="DZT352" s="35"/>
      <c r="DZU352" s="35"/>
      <c r="DZV352" s="35"/>
      <c r="DZW352" s="35"/>
      <c r="DZX352" s="35"/>
      <c r="DZY352" s="35"/>
      <c r="DZZ352" s="35"/>
      <c r="EAA352" s="35"/>
      <c r="EAB352" s="35"/>
      <c r="EAC352" s="35"/>
      <c r="EAD352" s="35"/>
      <c r="EAE352" s="35"/>
      <c r="EAF352" s="35"/>
      <c r="EAG352" s="35"/>
      <c r="EAH352" s="35"/>
      <c r="EAI352" s="35"/>
      <c r="EAJ352" s="35"/>
      <c r="EAK352" s="35"/>
      <c r="EAL352" s="35"/>
      <c r="EAM352" s="35"/>
      <c r="EAN352" s="35"/>
      <c r="EAO352" s="35"/>
      <c r="EAP352" s="35"/>
      <c r="EAQ352" s="35"/>
      <c r="EAR352" s="35"/>
      <c r="EAS352" s="35"/>
      <c r="EAT352" s="35"/>
      <c r="EAU352" s="35"/>
      <c r="EAV352" s="35"/>
      <c r="EAW352" s="35"/>
      <c r="EAX352" s="35"/>
      <c r="EAY352" s="35"/>
      <c r="EAZ352" s="35"/>
      <c r="EBA352" s="35"/>
      <c r="EBB352" s="35"/>
      <c r="EBC352" s="35"/>
      <c r="EBD352" s="35"/>
      <c r="EBE352" s="35"/>
      <c r="EBF352" s="35"/>
      <c r="EBG352" s="35"/>
      <c r="EBH352" s="35"/>
      <c r="EBI352" s="35"/>
      <c r="EBJ352" s="35"/>
      <c r="EBK352" s="35"/>
      <c r="EBL352" s="35"/>
      <c r="EBM352" s="35"/>
      <c r="EBN352" s="35"/>
      <c r="EBO352" s="35"/>
      <c r="EBP352" s="35"/>
      <c r="EBQ352" s="35"/>
      <c r="EBR352" s="35"/>
      <c r="EBS352" s="35"/>
      <c r="EBT352" s="35"/>
      <c r="EBU352" s="35"/>
      <c r="EBV352" s="35"/>
      <c r="EBW352" s="35"/>
      <c r="EBX352" s="35"/>
      <c r="EBY352" s="35"/>
      <c r="EBZ352" s="35"/>
      <c r="ECA352" s="35"/>
      <c r="ECB352" s="35"/>
      <c r="ECC352" s="35"/>
      <c r="ECD352" s="35"/>
      <c r="ECE352" s="35"/>
      <c r="ECF352" s="35"/>
      <c r="ECG352" s="35"/>
      <c r="ECH352" s="35"/>
      <c r="ECI352" s="35"/>
      <c r="ECJ352" s="35"/>
      <c r="ECK352" s="35"/>
      <c r="ECL352" s="35"/>
      <c r="ECM352" s="35"/>
      <c r="ECN352" s="35"/>
      <c r="ECO352" s="35"/>
      <c r="ECP352" s="35"/>
      <c r="ECQ352" s="35"/>
      <c r="ECR352" s="35"/>
      <c r="ECS352" s="35"/>
      <c r="ECT352" s="35"/>
      <c r="ECU352" s="35"/>
      <c r="ECV352" s="35"/>
      <c r="ECW352" s="35"/>
      <c r="ECX352" s="35"/>
      <c r="ECY352" s="35"/>
      <c r="ECZ352" s="35"/>
      <c r="EDA352" s="35"/>
      <c r="EDB352" s="35"/>
      <c r="EDC352" s="35"/>
      <c r="EDD352" s="35"/>
      <c r="EDE352" s="35"/>
      <c r="EDF352" s="35"/>
      <c r="EDG352" s="35"/>
      <c r="EDH352" s="35"/>
      <c r="EDI352" s="35"/>
      <c r="EDJ352" s="35"/>
      <c r="EDK352" s="35"/>
      <c r="EDL352" s="35"/>
      <c r="EDM352" s="35"/>
      <c r="EDN352" s="35"/>
      <c r="EDO352" s="35"/>
      <c r="EDP352" s="35"/>
      <c r="EDQ352" s="35"/>
      <c r="EDR352" s="35"/>
      <c r="EDS352" s="35"/>
      <c r="EDT352" s="35"/>
      <c r="EDU352" s="35"/>
      <c r="EDV352" s="35"/>
      <c r="EDW352" s="35"/>
      <c r="EDX352" s="35"/>
      <c r="EDY352" s="35"/>
      <c r="EDZ352" s="35"/>
      <c r="EEA352" s="35"/>
      <c r="EEB352" s="35"/>
      <c r="EEC352" s="35"/>
      <c r="EED352" s="35"/>
      <c r="EEE352" s="35"/>
      <c r="EEF352" s="35"/>
      <c r="EEG352" s="35"/>
      <c r="EEH352" s="35"/>
      <c r="EEI352" s="35"/>
      <c r="EEJ352" s="35"/>
      <c r="EEK352" s="35"/>
      <c r="EEL352" s="35"/>
      <c r="EEM352" s="35"/>
      <c r="EEN352" s="35"/>
      <c r="EEO352" s="35"/>
      <c r="EEP352" s="35"/>
      <c r="EEQ352" s="35"/>
      <c r="EER352" s="35"/>
      <c r="EES352" s="35"/>
      <c r="EET352" s="35"/>
      <c r="EEU352" s="35"/>
      <c r="EEV352" s="35"/>
      <c r="EEW352" s="35"/>
      <c r="EEX352" s="35"/>
      <c r="EEY352" s="35"/>
      <c r="EEZ352" s="35"/>
      <c r="EFA352" s="35"/>
      <c r="EFB352" s="35"/>
      <c r="EFC352" s="35"/>
      <c r="EFD352" s="35"/>
      <c r="EFE352" s="35"/>
      <c r="EFF352" s="35"/>
      <c r="EFG352" s="35"/>
      <c r="EFH352" s="35"/>
      <c r="EFI352" s="35"/>
      <c r="EFJ352" s="35"/>
      <c r="EFK352" s="35"/>
      <c r="EFL352" s="35"/>
      <c r="EFM352" s="35"/>
      <c r="EFN352" s="35"/>
      <c r="EFO352" s="35"/>
      <c r="EFP352" s="35"/>
      <c r="EFQ352" s="35"/>
      <c r="EFR352" s="35"/>
      <c r="EFS352" s="35"/>
      <c r="EFT352" s="35"/>
      <c r="EFU352" s="35"/>
      <c r="EFV352" s="35"/>
      <c r="EFW352" s="35"/>
      <c r="EFX352" s="35"/>
      <c r="EFY352" s="35"/>
      <c r="EFZ352" s="35"/>
      <c r="EGA352" s="35"/>
      <c r="EGB352" s="35"/>
      <c r="EGC352" s="35"/>
      <c r="EGD352" s="35"/>
      <c r="EGE352" s="35"/>
      <c r="EGF352" s="35"/>
      <c r="EGG352" s="35"/>
      <c r="EGH352" s="35"/>
      <c r="EGI352" s="35"/>
      <c r="EGJ352" s="35"/>
      <c r="EGK352" s="35"/>
      <c r="EGL352" s="35"/>
      <c r="EGM352" s="35"/>
      <c r="EGN352" s="35"/>
      <c r="EGO352" s="35"/>
      <c r="EGP352" s="35"/>
      <c r="EGQ352" s="35"/>
      <c r="EGR352" s="35"/>
      <c r="EGS352" s="35"/>
      <c r="EGT352" s="35"/>
      <c r="EGU352" s="35"/>
      <c r="EGV352" s="35"/>
      <c r="EGW352" s="35"/>
      <c r="EGX352" s="35"/>
      <c r="EGY352" s="35"/>
      <c r="EGZ352" s="35"/>
      <c r="EHA352" s="35"/>
      <c r="EHB352" s="35"/>
      <c r="EHC352" s="35"/>
      <c r="EHD352" s="35"/>
      <c r="EHE352" s="35"/>
      <c r="EHF352" s="35"/>
      <c r="EHG352" s="35"/>
      <c r="EHH352" s="35"/>
      <c r="EHI352" s="35"/>
      <c r="EHJ352" s="35"/>
      <c r="EHK352" s="35"/>
      <c r="EHL352" s="35"/>
      <c r="EHM352" s="35"/>
      <c r="EHN352" s="35"/>
      <c r="EHO352" s="35"/>
      <c r="EHP352" s="35"/>
      <c r="EHQ352" s="35"/>
      <c r="EHR352" s="35"/>
      <c r="EHS352" s="35"/>
      <c r="EHT352" s="35"/>
      <c r="EHU352" s="35"/>
      <c r="EHV352" s="35"/>
      <c r="EHW352" s="35"/>
      <c r="EHX352" s="35"/>
      <c r="EHY352" s="35"/>
      <c r="EHZ352" s="35"/>
      <c r="EIA352" s="35"/>
      <c r="EIB352" s="35"/>
      <c r="EIC352" s="35"/>
      <c r="EID352" s="35"/>
      <c r="EIE352" s="35"/>
      <c r="EIF352" s="35"/>
      <c r="EIG352" s="35"/>
      <c r="EIH352" s="35"/>
      <c r="EII352" s="35"/>
      <c r="EIJ352" s="35"/>
      <c r="EIK352" s="35"/>
      <c r="EIL352" s="35"/>
      <c r="EIM352" s="35"/>
      <c r="EIN352" s="35"/>
      <c r="EIO352" s="35"/>
      <c r="EIP352" s="35"/>
      <c r="EIQ352" s="35"/>
      <c r="EIR352" s="35"/>
      <c r="EIS352" s="35"/>
      <c r="EIT352" s="35"/>
      <c r="EIU352" s="35"/>
      <c r="EIV352" s="35"/>
      <c r="EIW352" s="35"/>
      <c r="EIX352" s="35"/>
      <c r="EIY352" s="35"/>
      <c r="EIZ352" s="35"/>
      <c r="EJA352" s="35"/>
      <c r="EJB352" s="35"/>
      <c r="EJC352" s="35"/>
      <c r="EJD352" s="35"/>
      <c r="EJE352" s="35"/>
      <c r="EJF352" s="35"/>
      <c r="EJG352" s="35"/>
      <c r="EJH352" s="35"/>
      <c r="EJI352" s="35"/>
      <c r="EJJ352" s="35"/>
      <c r="EJK352" s="35"/>
      <c r="EJL352" s="35"/>
      <c r="EJM352" s="35"/>
      <c r="EJN352" s="35"/>
      <c r="EJO352" s="35"/>
      <c r="EJP352" s="35"/>
      <c r="EJQ352" s="35"/>
      <c r="EJR352" s="35"/>
      <c r="EJS352" s="35"/>
      <c r="EJT352" s="35"/>
      <c r="EJU352" s="35"/>
      <c r="EJV352" s="35"/>
      <c r="EJW352" s="35"/>
      <c r="EJX352" s="35"/>
      <c r="EJY352" s="35"/>
      <c r="EJZ352" s="35"/>
      <c r="EKA352" s="35"/>
      <c r="EKB352" s="35"/>
      <c r="EKC352" s="35"/>
      <c r="EKD352" s="35"/>
      <c r="EKE352" s="35"/>
      <c r="EKF352" s="35"/>
      <c r="EKG352" s="35"/>
      <c r="EKH352" s="35"/>
      <c r="EKI352" s="35"/>
      <c r="EKJ352" s="35"/>
      <c r="EKK352" s="35"/>
      <c r="EKL352" s="35"/>
      <c r="EKM352" s="35"/>
      <c r="EKN352" s="35"/>
      <c r="EKO352" s="35"/>
      <c r="EKP352" s="35"/>
      <c r="EKQ352" s="35"/>
      <c r="EKR352" s="35"/>
      <c r="EKS352" s="35"/>
      <c r="EKT352" s="35"/>
      <c r="EKU352" s="35"/>
      <c r="EKV352" s="35"/>
      <c r="EKW352" s="35"/>
      <c r="EKX352" s="35"/>
      <c r="EKY352" s="35"/>
      <c r="EKZ352" s="35"/>
      <c r="ELA352" s="35"/>
      <c r="ELB352" s="35"/>
      <c r="ELC352" s="35"/>
      <c r="ELD352" s="35"/>
      <c r="ELE352" s="35"/>
      <c r="ELF352" s="35"/>
      <c r="ELG352" s="35"/>
      <c r="ELH352" s="35"/>
      <c r="ELI352" s="35"/>
      <c r="ELJ352" s="35"/>
      <c r="ELK352" s="35"/>
      <c r="ELL352" s="35"/>
      <c r="ELM352" s="35"/>
      <c r="ELN352" s="35"/>
      <c r="ELO352" s="35"/>
      <c r="ELP352" s="35"/>
      <c r="ELQ352" s="35"/>
      <c r="ELR352" s="35"/>
      <c r="ELS352" s="35"/>
      <c r="ELT352" s="35"/>
      <c r="ELU352" s="35"/>
      <c r="ELV352" s="35"/>
      <c r="ELW352" s="35"/>
      <c r="ELX352" s="35"/>
      <c r="ELY352" s="35"/>
      <c r="ELZ352" s="35"/>
      <c r="EMA352" s="35"/>
      <c r="EMB352" s="35"/>
      <c r="EMC352" s="35"/>
      <c r="EMD352" s="35"/>
      <c r="EME352" s="35"/>
      <c r="EMF352" s="35"/>
      <c r="EMG352" s="35"/>
      <c r="EMH352" s="35"/>
      <c r="EMI352" s="35"/>
      <c r="EMJ352" s="35"/>
      <c r="EMK352" s="35"/>
      <c r="EML352" s="35"/>
      <c r="EMM352" s="35"/>
      <c r="EMN352" s="35"/>
      <c r="EMO352" s="35"/>
      <c r="EMP352" s="35"/>
      <c r="EMQ352" s="35"/>
      <c r="EMR352" s="35"/>
      <c r="EMS352" s="35"/>
      <c r="EMT352" s="35"/>
      <c r="EMU352" s="35"/>
      <c r="EMV352" s="35"/>
      <c r="EMW352" s="35"/>
      <c r="EMX352" s="35"/>
      <c r="EMY352" s="35"/>
      <c r="EMZ352" s="35"/>
      <c r="ENA352" s="35"/>
      <c r="ENB352" s="35"/>
      <c r="ENC352" s="35"/>
      <c r="END352" s="35"/>
      <c r="ENE352" s="35"/>
      <c r="ENF352" s="35"/>
      <c r="ENG352" s="35"/>
      <c r="ENH352" s="35"/>
      <c r="ENI352" s="35"/>
      <c r="ENJ352" s="35"/>
      <c r="ENK352" s="35"/>
      <c r="ENL352" s="35"/>
      <c r="ENM352" s="35"/>
      <c r="ENN352" s="35"/>
      <c r="ENO352" s="35"/>
      <c r="ENP352" s="35"/>
      <c r="ENQ352" s="35"/>
      <c r="ENR352" s="35"/>
      <c r="ENS352" s="35"/>
      <c r="ENT352" s="35"/>
      <c r="ENU352" s="35"/>
      <c r="ENV352" s="35"/>
      <c r="ENW352" s="35"/>
      <c r="ENX352" s="35"/>
      <c r="ENY352" s="35"/>
      <c r="ENZ352" s="35"/>
      <c r="EOA352" s="35"/>
      <c r="EOB352" s="35"/>
      <c r="EOC352" s="35"/>
      <c r="EOD352" s="35"/>
      <c r="EOE352" s="35"/>
      <c r="EOF352" s="35"/>
      <c r="EOG352" s="35"/>
      <c r="EOH352" s="35"/>
      <c r="EOI352" s="35"/>
      <c r="EOJ352" s="35"/>
      <c r="EOK352" s="35"/>
      <c r="EOL352" s="35"/>
      <c r="EOM352" s="35"/>
      <c r="EON352" s="35"/>
      <c r="EOO352" s="35"/>
      <c r="EOP352" s="35"/>
      <c r="EOQ352" s="35"/>
      <c r="EOR352" s="35"/>
      <c r="EOS352" s="35"/>
      <c r="EOT352" s="35"/>
      <c r="EOU352" s="35"/>
      <c r="EOV352" s="35"/>
      <c r="EOW352" s="35"/>
      <c r="EOX352" s="35"/>
      <c r="EOY352" s="35"/>
      <c r="EOZ352" s="35"/>
      <c r="EPA352" s="35"/>
      <c r="EPB352" s="35"/>
      <c r="EPC352" s="35"/>
      <c r="EPD352" s="35"/>
      <c r="EPE352" s="35"/>
      <c r="EPF352" s="35"/>
      <c r="EPG352" s="35"/>
      <c r="EPH352" s="35"/>
      <c r="EPI352" s="35"/>
      <c r="EPJ352" s="35"/>
      <c r="EPK352" s="35"/>
      <c r="EPL352" s="35"/>
      <c r="EPM352" s="35"/>
      <c r="EPN352" s="35"/>
      <c r="EPO352" s="35"/>
      <c r="EPP352" s="35"/>
      <c r="EPQ352" s="35"/>
      <c r="EPR352" s="35"/>
      <c r="EPS352" s="35"/>
      <c r="EPT352" s="35"/>
      <c r="EPU352" s="35"/>
      <c r="EPV352" s="35"/>
      <c r="EPW352" s="35"/>
      <c r="EPX352" s="35"/>
      <c r="EPY352" s="35"/>
      <c r="EPZ352" s="35"/>
      <c r="EQA352" s="35"/>
      <c r="EQB352" s="35"/>
      <c r="EQC352" s="35"/>
      <c r="EQD352" s="35"/>
      <c r="EQE352" s="35"/>
      <c r="EQF352" s="35"/>
      <c r="EQG352" s="35"/>
      <c r="EQH352" s="35"/>
      <c r="EQI352" s="35"/>
      <c r="EQJ352" s="35"/>
      <c r="EQK352" s="35"/>
      <c r="EQL352" s="35"/>
      <c r="EQM352" s="35"/>
      <c r="EQN352" s="35"/>
      <c r="EQO352" s="35"/>
      <c r="EQP352" s="35"/>
      <c r="EQQ352" s="35"/>
      <c r="EQR352" s="35"/>
      <c r="EQS352" s="35"/>
      <c r="EQT352" s="35"/>
      <c r="EQU352" s="35"/>
      <c r="EQV352" s="35"/>
      <c r="EQW352" s="35"/>
      <c r="EQX352" s="35"/>
      <c r="EQY352" s="35"/>
      <c r="EQZ352" s="35"/>
      <c r="ERA352" s="35"/>
      <c r="ERB352" s="35"/>
      <c r="ERC352" s="35"/>
      <c r="ERD352" s="35"/>
      <c r="ERE352" s="35"/>
      <c r="ERF352" s="35"/>
      <c r="ERG352" s="35"/>
      <c r="ERH352" s="35"/>
      <c r="ERI352" s="35"/>
      <c r="ERJ352" s="35"/>
      <c r="ERK352" s="35"/>
      <c r="ERL352" s="35"/>
      <c r="ERM352" s="35"/>
      <c r="ERN352" s="35"/>
      <c r="ERO352" s="35"/>
      <c r="ERP352" s="35"/>
      <c r="ERQ352" s="35"/>
      <c r="ERR352" s="35"/>
      <c r="ERS352" s="35"/>
      <c r="ERT352" s="35"/>
      <c r="ERU352" s="35"/>
      <c r="ERV352" s="35"/>
      <c r="ERW352" s="35"/>
      <c r="ERX352" s="35"/>
      <c r="ERY352" s="35"/>
      <c r="ERZ352" s="35"/>
      <c r="ESA352" s="35"/>
      <c r="ESB352" s="35"/>
      <c r="ESC352" s="35"/>
      <c r="ESD352" s="35"/>
      <c r="ESE352" s="35"/>
      <c r="ESF352" s="35"/>
      <c r="ESG352" s="35"/>
      <c r="ESH352" s="35"/>
      <c r="ESI352" s="35"/>
      <c r="ESJ352" s="35"/>
      <c r="ESK352" s="35"/>
      <c r="ESL352" s="35"/>
      <c r="ESM352" s="35"/>
      <c r="ESN352" s="35"/>
      <c r="ESO352" s="35"/>
      <c r="ESP352" s="35"/>
      <c r="ESQ352" s="35"/>
      <c r="ESR352" s="35"/>
      <c r="ESS352" s="35"/>
      <c r="EST352" s="35"/>
      <c r="ESU352" s="35"/>
      <c r="ESV352" s="35"/>
      <c r="ESW352" s="35"/>
      <c r="ESX352" s="35"/>
      <c r="ESY352" s="35"/>
      <c r="ESZ352" s="35"/>
      <c r="ETA352" s="35"/>
      <c r="ETB352" s="35"/>
      <c r="ETC352" s="35"/>
      <c r="ETD352" s="35"/>
      <c r="ETE352" s="35"/>
      <c r="ETF352" s="35"/>
      <c r="ETG352" s="35"/>
      <c r="ETH352" s="35"/>
      <c r="ETI352" s="35"/>
      <c r="ETJ352" s="35"/>
      <c r="ETK352" s="35"/>
      <c r="ETL352" s="35"/>
      <c r="ETM352" s="35"/>
      <c r="ETN352" s="35"/>
      <c r="ETO352" s="35"/>
      <c r="ETP352" s="35"/>
      <c r="ETQ352" s="35"/>
      <c r="ETR352" s="35"/>
      <c r="ETS352" s="35"/>
      <c r="ETT352" s="35"/>
      <c r="ETU352" s="35"/>
      <c r="ETV352" s="35"/>
      <c r="ETW352" s="35"/>
      <c r="ETX352" s="35"/>
      <c r="ETY352" s="35"/>
      <c r="ETZ352" s="35"/>
      <c r="EUA352" s="35"/>
      <c r="EUB352" s="35"/>
      <c r="EUC352" s="35"/>
      <c r="EUD352" s="35"/>
      <c r="EUE352" s="35"/>
      <c r="EUF352" s="35"/>
      <c r="EUG352" s="35"/>
      <c r="EUH352" s="35"/>
      <c r="EUI352" s="35"/>
      <c r="EUJ352" s="35"/>
      <c r="EUK352" s="35"/>
      <c r="EUL352" s="35"/>
      <c r="EUM352" s="35"/>
      <c r="EUN352" s="35"/>
      <c r="EUO352" s="35"/>
      <c r="EUP352" s="35"/>
      <c r="EUQ352" s="35"/>
      <c r="EUR352" s="35"/>
      <c r="EUS352" s="35"/>
      <c r="EUT352" s="35"/>
      <c r="EUU352" s="35"/>
      <c r="EUV352" s="35"/>
      <c r="EUW352" s="35"/>
      <c r="EUX352" s="35"/>
      <c r="EUY352" s="35"/>
      <c r="EUZ352" s="35"/>
      <c r="EVA352" s="35"/>
      <c r="EVB352" s="35"/>
      <c r="EVC352" s="35"/>
      <c r="EVD352" s="35"/>
      <c r="EVE352" s="35"/>
      <c r="EVF352" s="35"/>
      <c r="EVG352" s="35"/>
      <c r="EVH352" s="35"/>
      <c r="EVI352" s="35"/>
      <c r="EVJ352" s="35"/>
      <c r="EVK352" s="35"/>
      <c r="EVL352" s="35"/>
      <c r="EVM352" s="35"/>
      <c r="EVN352" s="35"/>
      <c r="EVO352" s="35"/>
      <c r="EVP352" s="35"/>
      <c r="EVQ352" s="35"/>
      <c r="EVR352" s="35"/>
      <c r="EVS352" s="35"/>
      <c r="EVT352" s="35"/>
      <c r="EVU352" s="35"/>
      <c r="EVV352" s="35"/>
      <c r="EVW352" s="35"/>
      <c r="EVX352" s="35"/>
      <c r="EVY352" s="35"/>
      <c r="EVZ352" s="35"/>
      <c r="EWA352" s="35"/>
      <c r="EWB352" s="35"/>
      <c r="EWC352" s="35"/>
      <c r="EWD352" s="35"/>
      <c r="EWE352" s="35"/>
      <c r="EWF352" s="35"/>
      <c r="EWG352" s="35"/>
      <c r="EWH352" s="35"/>
      <c r="EWI352" s="35"/>
      <c r="EWJ352" s="35"/>
      <c r="EWK352" s="35"/>
      <c r="EWL352" s="35"/>
      <c r="EWM352" s="35"/>
      <c r="EWN352" s="35"/>
      <c r="EWO352" s="35"/>
      <c r="EWP352" s="35"/>
      <c r="EWQ352" s="35"/>
      <c r="EWR352" s="35"/>
      <c r="EWS352" s="35"/>
      <c r="EWT352" s="35"/>
      <c r="EWU352" s="35"/>
      <c r="EWV352" s="35"/>
      <c r="EWW352" s="35"/>
      <c r="EWX352" s="35"/>
      <c r="EWY352" s="35"/>
      <c r="EWZ352" s="35"/>
      <c r="EXA352" s="35"/>
      <c r="EXB352" s="35"/>
      <c r="EXC352" s="35"/>
      <c r="EXD352" s="35"/>
      <c r="EXE352" s="35"/>
      <c r="EXF352" s="35"/>
      <c r="EXG352" s="35"/>
      <c r="EXH352" s="35"/>
      <c r="EXI352" s="35"/>
      <c r="EXJ352" s="35"/>
      <c r="EXK352" s="35"/>
      <c r="EXL352" s="35"/>
      <c r="EXM352" s="35"/>
      <c r="EXN352" s="35"/>
      <c r="EXO352" s="35"/>
      <c r="EXP352" s="35"/>
      <c r="EXQ352" s="35"/>
      <c r="EXR352" s="35"/>
      <c r="EXS352" s="35"/>
      <c r="EXT352" s="35"/>
      <c r="EXU352" s="35"/>
      <c r="EXV352" s="35"/>
      <c r="EXW352" s="35"/>
      <c r="EXX352" s="35"/>
      <c r="EXY352" s="35"/>
      <c r="EXZ352" s="35"/>
      <c r="EYA352" s="35"/>
      <c r="EYB352" s="35"/>
      <c r="EYC352" s="35"/>
      <c r="EYD352" s="35"/>
      <c r="EYE352" s="35"/>
      <c r="EYF352" s="35"/>
      <c r="EYG352" s="35"/>
      <c r="EYH352" s="35"/>
      <c r="EYI352" s="35"/>
      <c r="EYJ352" s="35"/>
      <c r="EYK352" s="35"/>
      <c r="EYL352" s="35"/>
      <c r="EYM352" s="35"/>
      <c r="EYN352" s="35"/>
      <c r="EYO352" s="35"/>
      <c r="EYP352" s="35"/>
      <c r="EYQ352" s="35"/>
      <c r="EYR352" s="35"/>
      <c r="EYS352" s="35"/>
      <c r="EYT352" s="35"/>
      <c r="EYU352" s="35"/>
      <c r="EYV352" s="35"/>
      <c r="EYW352" s="35"/>
      <c r="EYX352" s="35"/>
      <c r="EYY352" s="35"/>
      <c r="EYZ352" s="35"/>
      <c r="EZA352" s="35"/>
      <c r="EZB352" s="35"/>
      <c r="EZC352" s="35"/>
      <c r="EZD352" s="35"/>
      <c r="EZE352" s="35"/>
      <c r="EZF352" s="35"/>
      <c r="EZG352" s="35"/>
      <c r="EZH352" s="35"/>
      <c r="EZI352" s="35"/>
      <c r="EZJ352" s="35"/>
      <c r="EZK352" s="35"/>
      <c r="EZL352" s="35"/>
      <c r="EZM352" s="35"/>
      <c r="EZN352" s="35"/>
      <c r="EZO352" s="35"/>
      <c r="EZP352" s="35"/>
      <c r="EZQ352" s="35"/>
      <c r="EZR352" s="35"/>
      <c r="EZS352" s="35"/>
      <c r="EZT352" s="35"/>
      <c r="EZU352" s="35"/>
      <c r="EZV352" s="35"/>
      <c r="EZW352" s="35"/>
      <c r="EZX352" s="35"/>
      <c r="EZY352" s="35"/>
      <c r="EZZ352" s="35"/>
      <c r="FAA352" s="35"/>
      <c r="FAB352" s="35"/>
      <c r="FAC352" s="35"/>
      <c r="FAD352" s="35"/>
      <c r="FAE352" s="35"/>
      <c r="FAF352" s="35"/>
      <c r="FAG352" s="35"/>
      <c r="FAH352" s="35"/>
      <c r="FAI352" s="35"/>
      <c r="FAJ352" s="35"/>
      <c r="FAK352" s="35"/>
      <c r="FAL352" s="35"/>
      <c r="FAM352" s="35"/>
      <c r="FAN352" s="35"/>
      <c r="FAO352" s="35"/>
      <c r="FAP352" s="35"/>
      <c r="FAQ352" s="35"/>
      <c r="FAR352" s="35"/>
      <c r="FAS352" s="35"/>
      <c r="FAT352" s="35"/>
      <c r="FAU352" s="35"/>
      <c r="FAV352" s="35"/>
      <c r="FAW352" s="35"/>
      <c r="FAX352" s="35"/>
      <c r="FAY352" s="35"/>
      <c r="FAZ352" s="35"/>
      <c r="FBA352" s="35"/>
      <c r="FBB352" s="35"/>
      <c r="FBC352" s="35"/>
      <c r="FBD352" s="35"/>
      <c r="FBE352" s="35"/>
      <c r="FBF352" s="35"/>
      <c r="FBG352" s="35"/>
      <c r="FBH352" s="35"/>
      <c r="FBI352" s="35"/>
      <c r="FBJ352" s="35"/>
      <c r="FBK352" s="35"/>
      <c r="FBL352" s="35"/>
      <c r="FBM352" s="35"/>
      <c r="FBN352" s="35"/>
      <c r="FBO352" s="35"/>
      <c r="FBP352" s="35"/>
      <c r="FBQ352" s="35"/>
      <c r="FBR352" s="35"/>
      <c r="FBS352" s="35"/>
      <c r="FBT352" s="35"/>
      <c r="FBU352" s="35"/>
      <c r="FBV352" s="35"/>
      <c r="FBW352" s="35"/>
      <c r="FBX352" s="35"/>
      <c r="FBY352" s="35"/>
      <c r="FBZ352" s="35"/>
      <c r="FCA352" s="35"/>
      <c r="FCB352" s="35"/>
      <c r="FCC352" s="35"/>
      <c r="FCD352" s="35"/>
      <c r="FCE352" s="35"/>
      <c r="FCF352" s="35"/>
      <c r="FCG352" s="35"/>
      <c r="FCH352" s="35"/>
      <c r="FCI352" s="35"/>
      <c r="FCJ352" s="35"/>
      <c r="FCK352" s="35"/>
      <c r="FCL352" s="35"/>
      <c r="FCM352" s="35"/>
      <c r="FCN352" s="35"/>
      <c r="FCO352" s="35"/>
      <c r="FCP352" s="35"/>
      <c r="FCQ352" s="35"/>
      <c r="FCR352" s="35"/>
      <c r="FCS352" s="35"/>
      <c r="FCT352" s="35"/>
      <c r="FCU352" s="35"/>
      <c r="FCV352" s="35"/>
      <c r="FCW352" s="35"/>
      <c r="FCX352" s="35"/>
      <c r="FCY352" s="35"/>
      <c r="FCZ352" s="35"/>
      <c r="FDA352" s="35"/>
      <c r="FDB352" s="35"/>
      <c r="FDC352" s="35"/>
      <c r="FDD352" s="35"/>
      <c r="FDE352" s="35"/>
      <c r="FDF352" s="35"/>
      <c r="FDG352" s="35"/>
      <c r="FDH352" s="35"/>
      <c r="FDI352" s="35"/>
      <c r="FDJ352" s="35"/>
      <c r="FDK352" s="35"/>
      <c r="FDL352" s="35"/>
      <c r="FDM352" s="35"/>
      <c r="FDN352" s="35"/>
      <c r="FDO352" s="35"/>
      <c r="FDP352" s="35"/>
      <c r="FDQ352" s="35"/>
      <c r="FDR352" s="35"/>
      <c r="FDS352" s="35"/>
      <c r="FDT352" s="35"/>
      <c r="FDU352" s="35"/>
      <c r="FDV352" s="35"/>
      <c r="FDW352" s="35"/>
      <c r="FDX352" s="35"/>
      <c r="FDY352" s="35"/>
      <c r="FDZ352" s="35"/>
      <c r="FEA352" s="35"/>
      <c r="FEB352" s="35"/>
      <c r="FEC352" s="35"/>
      <c r="FED352" s="35"/>
      <c r="FEE352" s="35"/>
      <c r="FEF352" s="35"/>
      <c r="FEG352" s="35"/>
      <c r="FEH352" s="35"/>
      <c r="FEI352" s="35"/>
      <c r="FEJ352" s="35"/>
      <c r="FEK352" s="35"/>
      <c r="FEL352" s="35"/>
      <c r="FEM352" s="35"/>
      <c r="FEN352" s="35"/>
      <c r="FEO352" s="35"/>
      <c r="FEP352" s="35"/>
      <c r="FEQ352" s="35"/>
      <c r="FER352" s="35"/>
      <c r="FES352" s="35"/>
      <c r="FET352" s="35"/>
      <c r="FEU352" s="35"/>
      <c r="FEV352" s="35"/>
      <c r="FEW352" s="35"/>
      <c r="FEX352" s="35"/>
      <c r="FEY352" s="35"/>
      <c r="FEZ352" s="35"/>
      <c r="FFA352" s="35"/>
      <c r="FFB352" s="35"/>
      <c r="FFC352" s="35"/>
      <c r="FFD352" s="35"/>
      <c r="FFE352" s="35"/>
      <c r="FFF352" s="35"/>
      <c r="FFG352" s="35"/>
      <c r="FFH352" s="35"/>
      <c r="FFI352" s="35"/>
      <c r="FFJ352" s="35"/>
      <c r="FFK352" s="35"/>
      <c r="FFL352" s="35"/>
      <c r="FFM352" s="35"/>
      <c r="FFN352" s="35"/>
      <c r="FFO352" s="35"/>
      <c r="FFP352" s="35"/>
      <c r="FFQ352" s="35"/>
      <c r="FFR352" s="35"/>
      <c r="FFS352" s="35"/>
      <c r="FFT352" s="35"/>
      <c r="FFU352" s="35"/>
      <c r="FFV352" s="35"/>
      <c r="FFW352" s="35"/>
      <c r="FFX352" s="35"/>
      <c r="FFY352" s="35"/>
      <c r="FFZ352" s="35"/>
      <c r="FGA352" s="35"/>
      <c r="FGB352" s="35"/>
      <c r="FGC352" s="35"/>
      <c r="FGD352" s="35"/>
      <c r="FGE352" s="35"/>
      <c r="FGF352" s="35"/>
      <c r="FGG352" s="35"/>
      <c r="FGH352" s="35"/>
      <c r="FGI352" s="35"/>
      <c r="FGJ352" s="35"/>
      <c r="FGK352" s="35"/>
      <c r="FGL352" s="35"/>
      <c r="FGM352" s="35"/>
      <c r="FGN352" s="35"/>
      <c r="FGO352" s="35"/>
      <c r="FGP352" s="35"/>
      <c r="FGQ352" s="35"/>
      <c r="FGR352" s="35"/>
      <c r="FGS352" s="35"/>
      <c r="FGT352" s="35"/>
      <c r="FGU352" s="35"/>
      <c r="FGV352" s="35"/>
      <c r="FGW352" s="35"/>
      <c r="FGX352" s="35"/>
      <c r="FGY352" s="35"/>
      <c r="FGZ352" s="35"/>
      <c r="FHA352" s="35"/>
      <c r="FHB352" s="35"/>
      <c r="FHC352" s="35"/>
      <c r="FHD352" s="35"/>
      <c r="FHE352" s="35"/>
      <c r="FHF352" s="35"/>
      <c r="FHG352" s="35"/>
      <c r="FHH352" s="35"/>
      <c r="FHI352" s="35"/>
      <c r="FHJ352" s="35"/>
      <c r="FHK352" s="35"/>
      <c r="FHL352" s="35"/>
      <c r="FHM352" s="35"/>
      <c r="FHN352" s="35"/>
      <c r="FHO352" s="35"/>
      <c r="FHP352" s="35"/>
      <c r="FHQ352" s="35"/>
      <c r="FHR352" s="35"/>
      <c r="FHS352" s="35"/>
      <c r="FHT352" s="35"/>
      <c r="FHU352" s="35"/>
      <c r="FHV352" s="35"/>
      <c r="FHW352" s="35"/>
      <c r="FHX352" s="35"/>
      <c r="FHY352" s="35"/>
      <c r="FHZ352" s="35"/>
      <c r="FIA352" s="35"/>
      <c r="FIB352" s="35"/>
      <c r="FIC352" s="35"/>
      <c r="FID352" s="35"/>
      <c r="FIE352" s="35"/>
      <c r="FIF352" s="35"/>
      <c r="FIG352" s="35"/>
      <c r="FIH352" s="35"/>
      <c r="FII352" s="35"/>
      <c r="FIJ352" s="35"/>
      <c r="FIK352" s="35"/>
      <c r="FIL352" s="35"/>
      <c r="FIM352" s="35"/>
      <c r="FIN352" s="35"/>
      <c r="FIO352" s="35"/>
      <c r="FIP352" s="35"/>
      <c r="FIQ352" s="35"/>
      <c r="FIR352" s="35"/>
      <c r="FIS352" s="35"/>
      <c r="FIT352" s="35"/>
      <c r="FIU352" s="35"/>
      <c r="FIV352" s="35"/>
      <c r="FIW352" s="35"/>
      <c r="FIX352" s="35"/>
      <c r="FIY352" s="35"/>
      <c r="FIZ352" s="35"/>
      <c r="FJA352" s="35"/>
      <c r="FJB352" s="35"/>
      <c r="FJC352" s="35"/>
      <c r="FJD352" s="35"/>
      <c r="FJE352" s="35"/>
      <c r="FJF352" s="35"/>
      <c r="FJG352" s="35"/>
      <c r="FJH352" s="35"/>
      <c r="FJI352" s="35"/>
      <c r="FJJ352" s="35"/>
      <c r="FJK352" s="35"/>
      <c r="FJL352" s="35"/>
      <c r="FJM352" s="35"/>
      <c r="FJN352" s="35"/>
      <c r="FJO352" s="35"/>
      <c r="FJP352" s="35"/>
      <c r="FJQ352" s="35"/>
      <c r="FJR352" s="35"/>
      <c r="FJS352" s="35"/>
      <c r="FJT352" s="35"/>
      <c r="FJU352" s="35"/>
      <c r="FJV352" s="35"/>
      <c r="FJW352" s="35"/>
      <c r="FJX352" s="35"/>
      <c r="FJY352" s="35"/>
      <c r="FJZ352" s="35"/>
      <c r="FKA352" s="35"/>
      <c r="FKB352" s="35"/>
      <c r="FKC352" s="35"/>
      <c r="FKD352" s="35"/>
      <c r="FKE352" s="35"/>
      <c r="FKF352" s="35"/>
      <c r="FKG352" s="35"/>
      <c r="FKH352" s="35"/>
      <c r="FKI352" s="35"/>
      <c r="FKJ352" s="35"/>
      <c r="FKK352" s="35"/>
      <c r="FKL352" s="35"/>
      <c r="FKM352" s="35"/>
      <c r="FKN352" s="35"/>
      <c r="FKO352" s="35"/>
      <c r="FKP352" s="35"/>
      <c r="FKQ352" s="35"/>
      <c r="FKR352" s="35"/>
      <c r="FKS352" s="35"/>
      <c r="FKT352" s="35"/>
      <c r="FKU352" s="35"/>
      <c r="FKV352" s="35"/>
      <c r="FKW352" s="35"/>
      <c r="FKX352" s="35"/>
      <c r="FKY352" s="35"/>
      <c r="FKZ352" s="35"/>
      <c r="FLA352" s="35"/>
      <c r="FLB352" s="35"/>
      <c r="FLC352" s="35"/>
      <c r="FLD352" s="35"/>
      <c r="FLE352" s="35"/>
      <c r="FLF352" s="35"/>
      <c r="FLG352" s="35"/>
      <c r="FLH352" s="35"/>
      <c r="FLI352" s="35"/>
      <c r="FLJ352" s="35"/>
      <c r="FLK352" s="35"/>
      <c r="FLL352" s="35"/>
      <c r="FLM352" s="35"/>
      <c r="FLN352" s="35"/>
      <c r="FLO352" s="35"/>
      <c r="FLP352" s="35"/>
      <c r="FLQ352" s="35"/>
      <c r="FLR352" s="35"/>
      <c r="FLS352" s="35"/>
      <c r="FLT352" s="35"/>
      <c r="FLU352" s="35"/>
      <c r="FLV352" s="35"/>
      <c r="FLW352" s="35"/>
      <c r="FLX352" s="35"/>
      <c r="FLY352" s="35"/>
      <c r="FLZ352" s="35"/>
      <c r="FMA352" s="35"/>
      <c r="FMB352" s="35"/>
      <c r="FMC352" s="35"/>
      <c r="FMD352" s="35"/>
      <c r="FME352" s="35"/>
      <c r="FMF352" s="35"/>
      <c r="FMG352" s="35"/>
      <c r="FMH352" s="35"/>
      <c r="FMI352" s="35"/>
      <c r="FMJ352" s="35"/>
      <c r="FMK352" s="35"/>
      <c r="FML352" s="35"/>
      <c r="FMM352" s="35"/>
      <c r="FMN352" s="35"/>
      <c r="FMO352" s="35"/>
      <c r="FMP352" s="35"/>
      <c r="FMQ352" s="35"/>
      <c r="FMR352" s="35"/>
      <c r="FMS352" s="35"/>
      <c r="FMT352" s="35"/>
      <c r="FMU352" s="35"/>
      <c r="FMV352" s="35"/>
      <c r="FMW352" s="35"/>
      <c r="FMX352" s="35"/>
      <c r="FMY352" s="35"/>
      <c r="FMZ352" s="35"/>
      <c r="FNA352" s="35"/>
      <c r="FNB352" s="35"/>
      <c r="FNC352" s="35"/>
      <c r="FND352" s="35"/>
      <c r="FNE352" s="35"/>
      <c r="FNF352" s="35"/>
      <c r="FNG352" s="35"/>
      <c r="FNH352" s="35"/>
      <c r="FNI352" s="35"/>
      <c r="FNJ352" s="35"/>
      <c r="FNK352" s="35"/>
      <c r="FNL352" s="35"/>
      <c r="FNM352" s="35"/>
      <c r="FNN352" s="35"/>
      <c r="FNO352" s="35"/>
      <c r="FNP352" s="35"/>
      <c r="FNQ352" s="35"/>
      <c r="FNR352" s="35"/>
      <c r="FNS352" s="35"/>
      <c r="FNT352" s="35"/>
      <c r="FNU352" s="35"/>
      <c r="FNV352" s="35"/>
      <c r="FNW352" s="35"/>
      <c r="FNX352" s="35"/>
      <c r="FNY352" s="35"/>
      <c r="FNZ352" s="35"/>
      <c r="FOA352" s="35"/>
      <c r="FOB352" s="35"/>
      <c r="FOC352" s="35"/>
      <c r="FOD352" s="35"/>
      <c r="FOE352" s="35"/>
      <c r="FOF352" s="35"/>
      <c r="FOG352" s="35"/>
      <c r="FOH352" s="35"/>
      <c r="FOI352" s="35"/>
      <c r="FOJ352" s="35"/>
      <c r="FOK352" s="35"/>
      <c r="FOL352" s="35"/>
      <c r="FOM352" s="35"/>
      <c r="FON352" s="35"/>
      <c r="FOO352" s="35"/>
      <c r="FOP352" s="35"/>
      <c r="FOQ352" s="35"/>
      <c r="FOR352" s="35"/>
      <c r="FOS352" s="35"/>
      <c r="FOT352" s="35"/>
      <c r="FOU352" s="35"/>
      <c r="FOV352" s="35"/>
      <c r="FOW352" s="35"/>
      <c r="FOX352" s="35"/>
      <c r="FOY352" s="35"/>
      <c r="FOZ352" s="35"/>
      <c r="FPA352" s="35"/>
      <c r="FPB352" s="35"/>
      <c r="FPC352" s="35"/>
      <c r="FPD352" s="35"/>
      <c r="FPE352" s="35"/>
      <c r="FPF352" s="35"/>
      <c r="FPG352" s="35"/>
      <c r="FPH352" s="35"/>
      <c r="FPI352" s="35"/>
      <c r="FPJ352" s="35"/>
      <c r="FPK352" s="35"/>
      <c r="FPL352" s="35"/>
      <c r="FPM352" s="35"/>
      <c r="FPN352" s="35"/>
      <c r="FPO352" s="35"/>
      <c r="FPP352" s="35"/>
      <c r="FPQ352" s="35"/>
      <c r="FPR352" s="35"/>
      <c r="FPS352" s="35"/>
      <c r="FPT352" s="35"/>
      <c r="FPU352" s="35"/>
      <c r="FPV352" s="35"/>
      <c r="FPW352" s="35"/>
      <c r="FPX352" s="35"/>
      <c r="FPY352" s="35"/>
      <c r="FPZ352" s="35"/>
      <c r="FQA352" s="35"/>
      <c r="FQB352" s="35"/>
      <c r="FQC352" s="35"/>
      <c r="FQD352" s="35"/>
      <c r="FQE352" s="35"/>
      <c r="FQF352" s="35"/>
      <c r="FQG352" s="35"/>
      <c r="FQH352" s="35"/>
      <c r="FQI352" s="35"/>
      <c r="FQJ352" s="35"/>
      <c r="FQK352" s="35"/>
      <c r="FQL352" s="35"/>
      <c r="FQM352" s="35"/>
      <c r="FQN352" s="35"/>
      <c r="FQO352" s="35"/>
      <c r="FQP352" s="35"/>
      <c r="FQQ352" s="35"/>
      <c r="FQR352" s="35"/>
      <c r="FQS352" s="35"/>
      <c r="FQT352" s="35"/>
      <c r="FQU352" s="35"/>
      <c r="FQV352" s="35"/>
      <c r="FQW352" s="35"/>
      <c r="FQX352" s="35"/>
      <c r="FQY352" s="35"/>
      <c r="FQZ352" s="35"/>
      <c r="FRA352" s="35"/>
      <c r="FRB352" s="35"/>
      <c r="FRC352" s="35"/>
      <c r="FRD352" s="35"/>
      <c r="FRE352" s="35"/>
      <c r="FRF352" s="35"/>
      <c r="FRG352" s="35"/>
      <c r="FRH352" s="35"/>
      <c r="FRI352" s="35"/>
      <c r="FRJ352" s="35"/>
      <c r="FRK352" s="35"/>
      <c r="FRL352" s="35"/>
      <c r="FRM352" s="35"/>
      <c r="FRN352" s="35"/>
      <c r="FRO352" s="35"/>
      <c r="FRP352" s="35"/>
      <c r="FRQ352" s="35"/>
      <c r="FRR352" s="35"/>
      <c r="FRS352" s="35"/>
      <c r="FRT352" s="35"/>
      <c r="FRU352" s="35"/>
      <c r="FRV352" s="35"/>
      <c r="FRW352" s="35"/>
      <c r="FRX352" s="35"/>
      <c r="FRY352" s="35"/>
      <c r="FRZ352" s="35"/>
      <c r="FSA352" s="35"/>
      <c r="FSB352" s="35"/>
      <c r="FSC352" s="35"/>
      <c r="FSD352" s="35"/>
      <c r="FSE352" s="35"/>
      <c r="FSF352" s="35"/>
      <c r="FSG352" s="35"/>
      <c r="FSH352" s="35"/>
      <c r="FSI352" s="35"/>
      <c r="FSJ352" s="35"/>
      <c r="FSK352" s="35"/>
      <c r="FSL352" s="35"/>
      <c r="FSM352" s="35"/>
      <c r="FSN352" s="35"/>
      <c r="FSO352" s="35"/>
      <c r="FSP352" s="35"/>
      <c r="FSQ352" s="35"/>
      <c r="FSR352" s="35"/>
      <c r="FSS352" s="35"/>
      <c r="FST352" s="35"/>
      <c r="FSU352" s="35"/>
      <c r="FSV352" s="35"/>
      <c r="FSW352" s="35"/>
      <c r="FSX352" s="35"/>
      <c r="FSY352" s="35"/>
      <c r="FSZ352" s="35"/>
      <c r="FTA352" s="35"/>
      <c r="FTB352" s="35"/>
      <c r="FTC352" s="35"/>
      <c r="FTD352" s="35"/>
      <c r="FTE352" s="35"/>
      <c r="FTF352" s="35"/>
      <c r="FTG352" s="35"/>
      <c r="FTH352" s="35"/>
      <c r="FTI352" s="35"/>
      <c r="FTJ352" s="35"/>
      <c r="FTK352" s="35"/>
      <c r="FTL352" s="35"/>
      <c r="FTM352" s="35"/>
      <c r="FTN352" s="35"/>
      <c r="FTO352" s="35"/>
      <c r="FTP352" s="35"/>
      <c r="FTQ352" s="35"/>
      <c r="FTR352" s="35"/>
      <c r="FTS352" s="35"/>
      <c r="FTT352" s="35"/>
      <c r="FTU352" s="35"/>
      <c r="FTV352" s="35"/>
      <c r="FTW352" s="35"/>
      <c r="FTX352" s="35"/>
      <c r="FTY352" s="35"/>
      <c r="FTZ352" s="35"/>
      <c r="FUA352" s="35"/>
      <c r="FUB352" s="35"/>
      <c r="FUC352" s="35"/>
      <c r="FUD352" s="35"/>
      <c r="FUE352" s="35"/>
      <c r="FUF352" s="35"/>
      <c r="FUG352" s="35"/>
      <c r="FUH352" s="35"/>
      <c r="FUI352" s="35"/>
      <c r="FUJ352" s="35"/>
      <c r="FUK352" s="35"/>
      <c r="FUL352" s="35"/>
      <c r="FUM352" s="35"/>
      <c r="FUN352" s="35"/>
      <c r="FUO352" s="35"/>
      <c r="FUP352" s="35"/>
      <c r="FUQ352" s="35"/>
      <c r="FUR352" s="35"/>
      <c r="FUS352" s="35"/>
      <c r="FUT352" s="35"/>
      <c r="FUU352" s="35"/>
      <c r="FUV352" s="35"/>
      <c r="FUW352" s="35"/>
      <c r="FUX352" s="35"/>
      <c r="FUY352" s="35"/>
      <c r="FUZ352" s="35"/>
      <c r="FVA352" s="35"/>
      <c r="FVB352" s="35"/>
      <c r="FVC352" s="35"/>
      <c r="FVD352" s="35"/>
      <c r="FVE352" s="35"/>
      <c r="FVF352" s="35"/>
      <c r="FVG352" s="35"/>
      <c r="FVH352" s="35"/>
      <c r="FVI352" s="35"/>
      <c r="FVJ352" s="35"/>
      <c r="FVK352" s="35"/>
      <c r="FVL352" s="35"/>
      <c r="FVM352" s="35"/>
      <c r="FVN352" s="35"/>
      <c r="FVO352" s="35"/>
      <c r="FVP352" s="35"/>
      <c r="FVQ352" s="35"/>
      <c r="FVR352" s="35"/>
      <c r="FVS352" s="35"/>
      <c r="FVT352" s="35"/>
      <c r="FVU352" s="35"/>
      <c r="FVV352" s="35"/>
      <c r="FVW352" s="35"/>
      <c r="FVX352" s="35"/>
      <c r="FVY352" s="35"/>
      <c r="FVZ352" s="35"/>
      <c r="FWA352" s="35"/>
      <c r="FWB352" s="35"/>
      <c r="FWC352" s="35"/>
      <c r="FWD352" s="35"/>
      <c r="FWE352" s="35"/>
      <c r="FWF352" s="35"/>
      <c r="FWG352" s="35"/>
      <c r="FWH352" s="35"/>
      <c r="FWI352" s="35"/>
      <c r="FWJ352" s="35"/>
      <c r="FWK352" s="35"/>
      <c r="FWL352" s="35"/>
      <c r="FWM352" s="35"/>
      <c r="FWN352" s="35"/>
      <c r="FWO352" s="35"/>
      <c r="FWP352" s="35"/>
      <c r="FWQ352" s="35"/>
      <c r="FWR352" s="35"/>
      <c r="FWS352" s="35"/>
      <c r="FWT352" s="35"/>
      <c r="FWU352" s="35"/>
      <c r="FWV352" s="35"/>
      <c r="FWW352" s="35"/>
      <c r="FWX352" s="35"/>
      <c r="FWY352" s="35"/>
      <c r="FWZ352" s="35"/>
      <c r="FXA352" s="35"/>
      <c r="FXB352" s="35"/>
      <c r="FXC352" s="35"/>
      <c r="FXD352" s="35"/>
      <c r="FXE352" s="35"/>
      <c r="FXF352" s="35"/>
      <c r="FXG352" s="35"/>
      <c r="FXH352" s="35"/>
      <c r="FXI352" s="35"/>
      <c r="FXJ352" s="35"/>
      <c r="FXK352" s="35"/>
      <c r="FXL352" s="35"/>
      <c r="FXM352" s="35"/>
      <c r="FXN352" s="35"/>
      <c r="FXO352" s="35"/>
      <c r="FXP352" s="35"/>
      <c r="FXQ352" s="35"/>
      <c r="FXR352" s="35"/>
      <c r="FXS352" s="35"/>
      <c r="FXT352" s="35"/>
      <c r="FXU352" s="35"/>
      <c r="FXV352" s="35"/>
      <c r="FXW352" s="35"/>
      <c r="FXX352" s="35"/>
      <c r="FXY352" s="35"/>
      <c r="FXZ352" s="35"/>
      <c r="FYA352" s="35"/>
      <c r="FYB352" s="35"/>
      <c r="FYC352" s="35"/>
      <c r="FYD352" s="35"/>
      <c r="FYE352" s="35"/>
      <c r="FYF352" s="35"/>
      <c r="FYG352" s="35"/>
      <c r="FYH352" s="35"/>
      <c r="FYI352" s="35"/>
      <c r="FYJ352" s="35"/>
      <c r="FYK352" s="35"/>
      <c r="FYL352" s="35"/>
      <c r="FYM352" s="35"/>
      <c r="FYN352" s="35"/>
      <c r="FYO352" s="35"/>
      <c r="FYP352" s="35"/>
      <c r="FYQ352" s="35"/>
      <c r="FYR352" s="35"/>
      <c r="FYS352" s="35"/>
      <c r="FYT352" s="35"/>
      <c r="FYU352" s="35"/>
      <c r="FYV352" s="35"/>
      <c r="FYW352" s="35"/>
      <c r="FYX352" s="35"/>
      <c r="FYY352" s="35"/>
      <c r="FYZ352" s="35"/>
      <c r="FZA352" s="35"/>
      <c r="FZB352" s="35"/>
      <c r="FZC352" s="35"/>
      <c r="FZD352" s="35"/>
      <c r="FZE352" s="35"/>
      <c r="FZF352" s="35"/>
      <c r="FZG352" s="35"/>
      <c r="FZH352" s="35"/>
      <c r="FZI352" s="35"/>
      <c r="FZJ352" s="35"/>
      <c r="FZK352" s="35"/>
      <c r="FZL352" s="35"/>
      <c r="FZM352" s="35"/>
      <c r="FZN352" s="35"/>
      <c r="FZO352" s="35"/>
      <c r="FZP352" s="35"/>
      <c r="FZQ352" s="35"/>
      <c r="FZR352" s="35"/>
      <c r="FZS352" s="35"/>
      <c r="FZT352" s="35"/>
      <c r="FZU352" s="35"/>
      <c r="FZV352" s="35"/>
      <c r="FZW352" s="35"/>
      <c r="FZX352" s="35"/>
      <c r="FZY352" s="35"/>
      <c r="FZZ352" s="35"/>
      <c r="GAA352" s="35"/>
      <c r="GAB352" s="35"/>
      <c r="GAC352" s="35"/>
      <c r="GAD352" s="35"/>
      <c r="GAE352" s="35"/>
      <c r="GAF352" s="35"/>
      <c r="GAG352" s="35"/>
      <c r="GAH352" s="35"/>
      <c r="GAI352" s="35"/>
      <c r="GAJ352" s="35"/>
      <c r="GAK352" s="35"/>
      <c r="GAL352" s="35"/>
      <c r="GAM352" s="35"/>
      <c r="GAN352" s="35"/>
      <c r="GAO352" s="35"/>
      <c r="GAP352" s="35"/>
      <c r="GAQ352" s="35"/>
      <c r="GAR352" s="35"/>
      <c r="GAS352" s="35"/>
      <c r="GAT352" s="35"/>
      <c r="GAU352" s="35"/>
      <c r="GAV352" s="35"/>
      <c r="GAW352" s="35"/>
      <c r="GAX352" s="35"/>
      <c r="GAY352" s="35"/>
      <c r="GAZ352" s="35"/>
      <c r="GBA352" s="35"/>
      <c r="GBB352" s="35"/>
      <c r="GBC352" s="35"/>
      <c r="GBD352" s="35"/>
      <c r="GBE352" s="35"/>
      <c r="GBF352" s="35"/>
      <c r="GBG352" s="35"/>
      <c r="GBH352" s="35"/>
      <c r="GBI352" s="35"/>
      <c r="GBJ352" s="35"/>
      <c r="GBK352" s="35"/>
      <c r="GBL352" s="35"/>
      <c r="GBM352" s="35"/>
      <c r="GBN352" s="35"/>
      <c r="GBO352" s="35"/>
      <c r="GBP352" s="35"/>
      <c r="GBQ352" s="35"/>
      <c r="GBR352" s="35"/>
      <c r="GBS352" s="35"/>
      <c r="GBT352" s="35"/>
      <c r="GBU352" s="35"/>
      <c r="GBV352" s="35"/>
      <c r="GBW352" s="35"/>
      <c r="GBX352" s="35"/>
      <c r="GBY352" s="35"/>
      <c r="GBZ352" s="35"/>
      <c r="GCA352" s="35"/>
      <c r="GCB352" s="35"/>
      <c r="GCC352" s="35"/>
      <c r="GCD352" s="35"/>
      <c r="GCE352" s="35"/>
      <c r="GCF352" s="35"/>
      <c r="GCG352" s="35"/>
      <c r="GCH352" s="35"/>
      <c r="GCI352" s="35"/>
      <c r="GCJ352" s="35"/>
      <c r="GCK352" s="35"/>
      <c r="GCL352" s="35"/>
      <c r="GCM352" s="35"/>
      <c r="GCN352" s="35"/>
      <c r="GCO352" s="35"/>
      <c r="GCP352" s="35"/>
      <c r="GCQ352" s="35"/>
      <c r="GCR352" s="35"/>
      <c r="GCS352" s="35"/>
      <c r="GCT352" s="35"/>
      <c r="GCU352" s="35"/>
      <c r="GCV352" s="35"/>
      <c r="GCW352" s="35"/>
      <c r="GCX352" s="35"/>
      <c r="GCY352" s="35"/>
      <c r="GCZ352" s="35"/>
      <c r="GDA352" s="35"/>
      <c r="GDB352" s="35"/>
      <c r="GDC352" s="35"/>
      <c r="GDD352" s="35"/>
      <c r="GDE352" s="35"/>
      <c r="GDF352" s="35"/>
      <c r="GDG352" s="35"/>
      <c r="GDH352" s="35"/>
      <c r="GDI352" s="35"/>
      <c r="GDJ352" s="35"/>
      <c r="GDK352" s="35"/>
      <c r="GDL352" s="35"/>
      <c r="GDM352" s="35"/>
      <c r="GDN352" s="35"/>
      <c r="GDO352" s="35"/>
      <c r="GDP352" s="35"/>
      <c r="GDQ352" s="35"/>
      <c r="GDR352" s="35"/>
      <c r="GDS352" s="35"/>
      <c r="GDT352" s="35"/>
      <c r="GDU352" s="35"/>
      <c r="GDV352" s="35"/>
      <c r="GDW352" s="35"/>
      <c r="GDX352" s="35"/>
      <c r="GDY352" s="35"/>
      <c r="GDZ352" s="35"/>
      <c r="GEA352" s="35"/>
      <c r="GEB352" s="35"/>
      <c r="GEC352" s="35"/>
      <c r="GED352" s="35"/>
      <c r="GEE352" s="35"/>
      <c r="GEF352" s="35"/>
      <c r="GEG352" s="35"/>
      <c r="GEH352" s="35"/>
      <c r="GEI352" s="35"/>
      <c r="GEJ352" s="35"/>
      <c r="GEK352" s="35"/>
      <c r="GEL352" s="35"/>
      <c r="GEM352" s="35"/>
      <c r="GEN352" s="35"/>
      <c r="GEO352" s="35"/>
      <c r="GEP352" s="35"/>
      <c r="GEQ352" s="35"/>
      <c r="GER352" s="35"/>
      <c r="GES352" s="35"/>
      <c r="GET352" s="35"/>
      <c r="GEU352" s="35"/>
      <c r="GEV352" s="35"/>
      <c r="GEW352" s="35"/>
      <c r="GEX352" s="35"/>
      <c r="GEY352" s="35"/>
      <c r="GEZ352" s="35"/>
      <c r="GFA352" s="35"/>
      <c r="GFB352" s="35"/>
      <c r="GFC352" s="35"/>
      <c r="GFD352" s="35"/>
      <c r="GFE352" s="35"/>
      <c r="GFF352" s="35"/>
      <c r="GFG352" s="35"/>
      <c r="GFH352" s="35"/>
      <c r="GFI352" s="35"/>
      <c r="GFJ352" s="35"/>
      <c r="GFK352" s="35"/>
      <c r="GFL352" s="35"/>
      <c r="GFM352" s="35"/>
      <c r="GFN352" s="35"/>
      <c r="GFO352" s="35"/>
      <c r="GFP352" s="35"/>
      <c r="GFQ352" s="35"/>
      <c r="GFR352" s="35"/>
      <c r="GFS352" s="35"/>
      <c r="GFT352" s="35"/>
      <c r="GFU352" s="35"/>
      <c r="GFV352" s="35"/>
      <c r="GFW352" s="35"/>
      <c r="GFX352" s="35"/>
      <c r="GFY352" s="35"/>
      <c r="GFZ352" s="35"/>
      <c r="GGA352" s="35"/>
      <c r="GGB352" s="35"/>
      <c r="GGC352" s="35"/>
      <c r="GGD352" s="35"/>
      <c r="GGE352" s="35"/>
      <c r="GGF352" s="35"/>
      <c r="GGG352" s="35"/>
      <c r="GGH352" s="35"/>
      <c r="GGI352" s="35"/>
      <c r="GGJ352" s="35"/>
      <c r="GGK352" s="35"/>
      <c r="GGL352" s="35"/>
      <c r="GGM352" s="35"/>
      <c r="GGN352" s="35"/>
      <c r="GGO352" s="35"/>
      <c r="GGP352" s="35"/>
      <c r="GGQ352" s="35"/>
      <c r="GGR352" s="35"/>
      <c r="GGS352" s="35"/>
      <c r="GGT352" s="35"/>
      <c r="GGU352" s="35"/>
      <c r="GGV352" s="35"/>
      <c r="GGW352" s="35"/>
      <c r="GGX352" s="35"/>
      <c r="GGY352" s="35"/>
      <c r="GGZ352" s="35"/>
      <c r="GHA352" s="35"/>
      <c r="GHB352" s="35"/>
      <c r="GHC352" s="35"/>
      <c r="GHD352" s="35"/>
      <c r="GHE352" s="35"/>
      <c r="GHF352" s="35"/>
      <c r="GHG352" s="35"/>
      <c r="GHH352" s="35"/>
      <c r="GHI352" s="35"/>
      <c r="GHJ352" s="35"/>
      <c r="GHK352" s="35"/>
      <c r="GHL352" s="35"/>
      <c r="GHM352" s="35"/>
      <c r="GHN352" s="35"/>
      <c r="GHO352" s="35"/>
      <c r="GHP352" s="35"/>
      <c r="GHQ352" s="35"/>
      <c r="GHR352" s="35"/>
      <c r="GHS352" s="35"/>
      <c r="GHT352" s="35"/>
      <c r="GHU352" s="35"/>
      <c r="GHV352" s="35"/>
      <c r="GHW352" s="35"/>
      <c r="GHX352" s="35"/>
      <c r="GHY352" s="35"/>
      <c r="GHZ352" s="35"/>
      <c r="GIA352" s="35"/>
      <c r="GIB352" s="35"/>
      <c r="GIC352" s="35"/>
      <c r="GID352" s="35"/>
      <c r="GIE352" s="35"/>
      <c r="GIF352" s="35"/>
      <c r="GIG352" s="35"/>
      <c r="GIH352" s="35"/>
      <c r="GII352" s="35"/>
      <c r="GIJ352" s="35"/>
      <c r="GIK352" s="35"/>
      <c r="GIL352" s="35"/>
      <c r="GIM352" s="35"/>
      <c r="GIN352" s="35"/>
      <c r="GIO352" s="35"/>
      <c r="GIP352" s="35"/>
      <c r="GIQ352" s="35"/>
      <c r="GIR352" s="35"/>
      <c r="GIS352" s="35"/>
      <c r="GIT352" s="35"/>
      <c r="GIU352" s="35"/>
      <c r="GIV352" s="35"/>
      <c r="GIW352" s="35"/>
      <c r="GIX352" s="35"/>
      <c r="GIY352" s="35"/>
      <c r="GIZ352" s="35"/>
      <c r="GJA352" s="35"/>
      <c r="GJB352" s="35"/>
      <c r="GJC352" s="35"/>
      <c r="GJD352" s="35"/>
      <c r="GJE352" s="35"/>
      <c r="GJF352" s="35"/>
      <c r="GJG352" s="35"/>
      <c r="GJH352" s="35"/>
      <c r="GJI352" s="35"/>
      <c r="GJJ352" s="35"/>
      <c r="GJK352" s="35"/>
      <c r="GJL352" s="35"/>
      <c r="GJM352" s="35"/>
      <c r="GJN352" s="35"/>
      <c r="GJO352" s="35"/>
      <c r="GJP352" s="35"/>
      <c r="GJQ352" s="35"/>
      <c r="GJR352" s="35"/>
      <c r="GJS352" s="35"/>
      <c r="GJT352" s="35"/>
      <c r="GJU352" s="35"/>
      <c r="GJV352" s="35"/>
      <c r="GJW352" s="35"/>
      <c r="GJX352" s="35"/>
      <c r="GJY352" s="35"/>
      <c r="GJZ352" s="35"/>
      <c r="GKA352" s="35"/>
      <c r="GKB352" s="35"/>
      <c r="GKC352" s="35"/>
      <c r="GKD352" s="35"/>
      <c r="GKE352" s="35"/>
      <c r="GKF352" s="35"/>
      <c r="GKG352" s="35"/>
      <c r="GKH352" s="35"/>
      <c r="GKI352" s="35"/>
      <c r="GKJ352" s="35"/>
      <c r="GKK352" s="35"/>
      <c r="GKL352" s="35"/>
      <c r="GKM352" s="35"/>
      <c r="GKN352" s="35"/>
      <c r="GKO352" s="35"/>
      <c r="GKP352" s="35"/>
      <c r="GKQ352" s="35"/>
      <c r="GKR352" s="35"/>
      <c r="GKS352" s="35"/>
      <c r="GKT352" s="35"/>
      <c r="GKU352" s="35"/>
      <c r="GKV352" s="35"/>
      <c r="GKW352" s="35"/>
      <c r="GKX352" s="35"/>
      <c r="GKY352" s="35"/>
      <c r="GKZ352" s="35"/>
      <c r="GLA352" s="35"/>
      <c r="GLB352" s="35"/>
      <c r="GLC352" s="35"/>
      <c r="GLD352" s="35"/>
      <c r="GLE352" s="35"/>
      <c r="GLF352" s="35"/>
      <c r="GLG352" s="35"/>
      <c r="GLH352" s="35"/>
      <c r="GLI352" s="35"/>
      <c r="GLJ352" s="35"/>
      <c r="GLK352" s="35"/>
      <c r="GLL352" s="35"/>
      <c r="GLM352" s="35"/>
      <c r="GLN352" s="35"/>
      <c r="GLO352" s="35"/>
      <c r="GLP352" s="35"/>
      <c r="GLQ352" s="35"/>
      <c r="GLR352" s="35"/>
      <c r="GLS352" s="35"/>
      <c r="GLT352" s="35"/>
      <c r="GLU352" s="35"/>
      <c r="GLV352" s="35"/>
      <c r="GLW352" s="35"/>
      <c r="GLX352" s="35"/>
      <c r="GLY352" s="35"/>
      <c r="GLZ352" s="35"/>
      <c r="GMA352" s="35"/>
      <c r="GMB352" s="35"/>
      <c r="GMC352" s="35"/>
      <c r="GMD352" s="35"/>
      <c r="GME352" s="35"/>
      <c r="GMF352" s="35"/>
      <c r="GMG352" s="35"/>
      <c r="GMH352" s="35"/>
      <c r="GMI352" s="35"/>
      <c r="GMJ352" s="35"/>
      <c r="GMK352" s="35"/>
      <c r="GML352" s="35"/>
      <c r="GMM352" s="35"/>
      <c r="GMN352" s="35"/>
      <c r="GMO352" s="35"/>
      <c r="GMP352" s="35"/>
      <c r="GMQ352" s="35"/>
      <c r="GMR352" s="35"/>
      <c r="GMS352" s="35"/>
      <c r="GMT352" s="35"/>
      <c r="GMU352" s="35"/>
      <c r="GMV352" s="35"/>
      <c r="GMW352" s="35"/>
      <c r="GMX352" s="35"/>
      <c r="GMY352" s="35"/>
      <c r="GMZ352" s="35"/>
      <c r="GNA352" s="35"/>
      <c r="GNB352" s="35"/>
      <c r="GNC352" s="35"/>
      <c r="GND352" s="35"/>
      <c r="GNE352" s="35"/>
      <c r="GNF352" s="35"/>
      <c r="GNG352" s="35"/>
      <c r="GNH352" s="35"/>
      <c r="GNI352" s="35"/>
      <c r="GNJ352" s="35"/>
      <c r="GNK352" s="35"/>
      <c r="GNL352" s="35"/>
      <c r="GNM352" s="35"/>
      <c r="GNN352" s="35"/>
      <c r="GNO352" s="35"/>
      <c r="GNP352" s="35"/>
      <c r="GNQ352" s="35"/>
      <c r="GNR352" s="35"/>
      <c r="GNS352" s="35"/>
      <c r="GNT352" s="35"/>
      <c r="GNU352" s="35"/>
      <c r="GNV352" s="35"/>
      <c r="GNW352" s="35"/>
      <c r="GNX352" s="35"/>
      <c r="GNY352" s="35"/>
      <c r="GNZ352" s="35"/>
      <c r="GOA352" s="35"/>
      <c r="GOB352" s="35"/>
      <c r="GOC352" s="35"/>
      <c r="GOD352" s="35"/>
      <c r="GOE352" s="35"/>
      <c r="GOF352" s="35"/>
      <c r="GOG352" s="35"/>
      <c r="GOH352" s="35"/>
      <c r="GOI352" s="35"/>
      <c r="GOJ352" s="35"/>
      <c r="GOK352" s="35"/>
      <c r="GOL352" s="35"/>
      <c r="GOM352" s="35"/>
      <c r="GON352" s="35"/>
      <c r="GOO352" s="35"/>
      <c r="GOP352" s="35"/>
      <c r="GOQ352" s="35"/>
      <c r="GOR352" s="35"/>
      <c r="GOS352" s="35"/>
      <c r="GOT352" s="35"/>
      <c r="GOU352" s="35"/>
      <c r="GOV352" s="35"/>
      <c r="GOW352" s="35"/>
      <c r="GOX352" s="35"/>
      <c r="GOY352" s="35"/>
      <c r="GOZ352" s="35"/>
      <c r="GPA352" s="35"/>
      <c r="GPB352" s="35"/>
      <c r="GPC352" s="35"/>
      <c r="GPD352" s="35"/>
      <c r="GPE352" s="35"/>
      <c r="GPF352" s="35"/>
      <c r="GPG352" s="35"/>
      <c r="GPH352" s="35"/>
      <c r="GPI352" s="35"/>
      <c r="GPJ352" s="35"/>
      <c r="GPK352" s="35"/>
      <c r="GPL352" s="35"/>
      <c r="GPM352" s="35"/>
      <c r="GPN352" s="35"/>
      <c r="GPO352" s="35"/>
      <c r="GPP352" s="35"/>
      <c r="GPQ352" s="35"/>
      <c r="GPR352" s="35"/>
      <c r="GPS352" s="35"/>
      <c r="GPT352" s="35"/>
      <c r="GPU352" s="35"/>
      <c r="GPV352" s="35"/>
      <c r="GPW352" s="35"/>
      <c r="GPX352" s="35"/>
      <c r="GPY352" s="35"/>
      <c r="GPZ352" s="35"/>
      <c r="GQA352" s="35"/>
      <c r="GQB352" s="35"/>
      <c r="GQC352" s="35"/>
      <c r="GQD352" s="35"/>
      <c r="GQE352" s="35"/>
      <c r="GQF352" s="35"/>
      <c r="GQG352" s="35"/>
      <c r="GQH352" s="35"/>
      <c r="GQI352" s="35"/>
      <c r="GQJ352" s="35"/>
      <c r="GQK352" s="35"/>
      <c r="GQL352" s="35"/>
      <c r="GQM352" s="35"/>
      <c r="GQN352" s="35"/>
      <c r="GQO352" s="35"/>
      <c r="GQP352" s="35"/>
      <c r="GQQ352" s="35"/>
      <c r="GQR352" s="35"/>
      <c r="GQS352" s="35"/>
      <c r="GQT352" s="35"/>
      <c r="GQU352" s="35"/>
      <c r="GQV352" s="35"/>
      <c r="GQW352" s="35"/>
      <c r="GQX352" s="35"/>
      <c r="GQY352" s="35"/>
      <c r="GQZ352" s="35"/>
      <c r="GRA352" s="35"/>
      <c r="GRB352" s="35"/>
      <c r="GRC352" s="35"/>
      <c r="GRD352" s="35"/>
      <c r="GRE352" s="35"/>
      <c r="GRF352" s="35"/>
      <c r="GRG352" s="35"/>
      <c r="GRH352" s="35"/>
      <c r="GRI352" s="35"/>
      <c r="GRJ352" s="35"/>
      <c r="GRK352" s="35"/>
      <c r="GRL352" s="35"/>
      <c r="GRM352" s="35"/>
      <c r="GRN352" s="35"/>
      <c r="GRO352" s="35"/>
      <c r="GRP352" s="35"/>
      <c r="GRQ352" s="35"/>
      <c r="GRR352" s="35"/>
      <c r="GRS352" s="35"/>
      <c r="GRT352" s="35"/>
      <c r="GRU352" s="35"/>
      <c r="GRV352" s="35"/>
      <c r="GRW352" s="35"/>
      <c r="GRX352" s="35"/>
      <c r="GRY352" s="35"/>
      <c r="GRZ352" s="35"/>
      <c r="GSA352" s="35"/>
      <c r="GSB352" s="35"/>
      <c r="GSC352" s="35"/>
      <c r="GSD352" s="35"/>
      <c r="GSE352" s="35"/>
      <c r="GSF352" s="35"/>
      <c r="GSG352" s="35"/>
      <c r="GSH352" s="35"/>
      <c r="GSI352" s="35"/>
      <c r="GSJ352" s="35"/>
      <c r="GSK352" s="35"/>
      <c r="GSL352" s="35"/>
      <c r="GSM352" s="35"/>
      <c r="GSN352" s="35"/>
      <c r="GSO352" s="35"/>
      <c r="GSP352" s="35"/>
      <c r="GSQ352" s="35"/>
      <c r="GSR352" s="35"/>
      <c r="GSS352" s="35"/>
      <c r="GST352" s="35"/>
      <c r="GSU352" s="35"/>
      <c r="GSV352" s="35"/>
      <c r="GSW352" s="35"/>
      <c r="GSX352" s="35"/>
      <c r="GSY352" s="35"/>
      <c r="GSZ352" s="35"/>
      <c r="GTA352" s="35"/>
      <c r="GTB352" s="35"/>
      <c r="GTC352" s="35"/>
      <c r="GTD352" s="35"/>
      <c r="GTE352" s="35"/>
      <c r="GTF352" s="35"/>
      <c r="GTG352" s="35"/>
      <c r="GTH352" s="35"/>
      <c r="GTI352" s="35"/>
      <c r="GTJ352" s="35"/>
      <c r="GTK352" s="35"/>
      <c r="GTL352" s="35"/>
      <c r="GTM352" s="35"/>
      <c r="GTN352" s="35"/>
      <c r="GTO352" s="35"/>
      <c r="GTP352" s="35"/>
      <c r="GTQ352" s="35"/>
      <c r="GTR352" s="35"/>
      <c r="GTS352" s="35"/>
      <c r="GTT352" s="35"/>
      <c r="GTU352" s="35"/>
      <c r="GTV352" s="35"/>
      <c r="GTW352" s="35"/>
      <c r="GTX352" s="35"/>
      <c r="GTY352" s="35"/>
      <c r="GTZ352" s="35"/>
      <c r="GUA352" s="35"/>
      <c r="GUB352" s="35"/>
      <c r="GUC352" s="35"/>
      <c r="GUD352" s="35"/>
      <c r="GUE352" s="35"/>
      <c r="GUF352" s="35"/>
      <c r="GUG352" s="35"/>
      <c r="GUH352" s="35"/>
      <c r="GUI352" s="35"/>
      <c r="GUJ352" s="35"/>
      <c r="GUK352" s="35"/>
      <c r="GUL352" s="35"/>
      <c r="GUM352" s="35"/>
      <c r="GUN352" s="35"/>
      <c r="GUO352" s="35"/>
      <c r="GUP352" s="35"/>
      <c r="GUQ352" s="35"/>
      <c r="GUR352" s="35"/>
      <c r="GUS352" s="35"/>
      <c r="GUT352" s="35"/>
      <c r="GUU352" s="35"/>
      <c r="GUV352" s="35"/>
      <c r="GUW352" s="35"/>
      <c r="GUX352" s="35"/>
      <c r="GUY352" s="35"/>
      <c r="GUZ352" s="35"/>
      <c r="GVA352" s="35"/>
      <c r="GVB352" s="35"/>
      <c r="GVC352" s="35"/>
      <c r="GVD352" s="35"/>
      <c r="GVE352" s="35"/>
      <c r="GVF352" s="35"/>
      <c r="GVG352" s="35"/>
      <c r="GVH352" s="35"/>
      <c r="GVI352" s="35"/>
      <c r="GVJ352" s="35"/>
      <c r="GVK352" s="35"/>
      <c r="GVL352" s="35"/>
      <c r="GVM352" s="35"/>
      <c r="GVN352" s="35"/>
      <c r="GVO352" s="35"/>
      <c r="GVP352" s="35"/>
      <c r="GVQ352" s="35"/>
      <c r="GVR352" s="35"/>
      <c r="GVS352" s="35"/>
      <c r="GVT352" s="35"/>
      <c r="GVU352" s="35"/>
      <c r="GVV352" s="35"/>
      <c r="GVW352" s="35"/>
      <c r="GVX352" s="35"/>
      <c r="GVY352" s="35"/>
      <c r="GVZ352" s="35"/>
      <c r="GWA352" s="35"/>
      <c r="GWB352" s="35"/>
      <c r="GWC352" s="35"/>
      <c r="GWD352" s="35"/>
      <c r="GWE352" s="35"/>
      <c r="GWF352" s="35"/>
      <c r="GWG352" s="35"/>
      <c r="GWH352" s="35"/>
      <c r="GWI352" s="35"/>
      <c r="GWJ352" s="35"/>
      <c r="GWK352" s="35"/>
      <c r="GWL352" s="35"/>
      <c r="GWM352" s="35"/>
      <c r="GWN352" s="35"/>
      <c r="GWO352" s="35"/>
      <c r="GWP352" s="35"/>
      <c r="GWQ352" s="35"/>
      <c r="GWR352" s="35"/>
      <c r="GWS352" s="35"/>
      <c r="GWT352" s="35"/>
      <c r="GWU352" s="35"/>
      <c r="GWV352" s="35"/>
      <c r="GWW352" s="35"/>
      <c r="GWX352" s="35"/>
      <c r="GWY352" s="35"/>
      <c r="GWZ352" s="35"/>
      <c r="GXA352" s="35"/>
      <c r="GXB352" s="35"/>
      <c r="GXC352" s="35"/>
      <c r="GXD352" s="35"/>
      <c r="GXE352" s="35"/>
      <c r="GXF352" s="35"/>
      <c r="GXG352" s="35"/>
      <c r="GXH352" s="35"/>
      <c r="GXI352" s="35"/>
      <c r="GXJ352" s="35"/>
      <c r="GXK352" s="35"/>
      <c r="GXL352" s="35"/>
      <c r="GXM352" s="35"/>
      <c r="GXN352" s="35"/>
      <c r="GXO352" s="35"/>
      <c r="GXP352" s="35"/>
      <c r="GXQ352" s="35"/>
      <c r="GXR352" s="35"/>
      <c r="GXS352" s="35"/>
      <c r="GXT352" s="35"/>
      <c r="GXU352" s="35"/>
      <c r="GXV352" s="35"/>
      <c r="GXW352" s="35"/>
      <c r="GXX352" s="35"/>
      <c r="GXY352" s="35"/>
      <c r="GXZ352" s="35"/>
      <c r="GYA352" s="35"/>
      <c r="GYB352" s="35"/>
      <c r="GYC352" s="35"/>
      <c r="GYD352" s="35"/>
      <c r="GYE352" s="35"/>
      <c r="GYF352" s="35"/>
      <c r="GYG352" s="35"/>
      <c r="GYH352" s="35"/>
      <c r="GYI352" s="35"/>
      <c r="GYJ352" s="35"/>
      <c r="GYK352" s="35"/>
      <c r="GYL352" s="35"/>
      <c r="GYM352" s="35"/>
      <c r="GYN352" s="35"/>
      <c r="GYO352" s="35"/>
      <c r="GYP352" s="35"/>
      <c r="GYQ352" s="35"/>
      <c r="GYR352" s="35"/>
      <c r="GYS352" s="35"/>
      <c r="GYT352" s="35"/>
      <c r="GYU352" s="35"/>
      <c r="GYV352" s="35"/>
      <c r="GYW352" s="35"/>
      <c r="GYX352" s="35"/>
      <c r="GYY352" s="35"/>
      <c r="GYZ352" s="35"/>
      <c r="GZA352" s="35"/>
      <c r="GZB352" s="35"/>
      <c r="GZC352" s="35"/>
      <c r="GZD352" s="35"/>
      <c r="GZE352" s="35"/>
      <c r="GZF352" s="35"/>
      <c r="GZG352" s="35"/>
      <c r="GZH352" s="35"/>
      <c r="GZI352" s="35"/>
      <c r="GZJ352" s="35"/>
      <c r="GZK352" s="35"/>
      <c r="GZL352" s="35"/>
      <c r="GZM352" s="35"/>
      <c r="GZN352" s="35"/>
      <c r="GZO352" s="35"/>
      <c r="GZP352" s="35"/>
      <c r="GZQ352" s="35"/>
      <c r="GZR352" s="35"/>
      <c r="GZS352" s="35"/>
      <c r="GZT352" s="35"/>
      <c r="GZU352" s="35"/>
      <c r="GZV352" s="35"/>
      <c r="GZW352" s="35"/>
      <c r="GZX352" s="35"/>
      <c r="GZY352" s="35"/>
      <c r="GZZ352" s="35"/>
      <c r="HAA352" s="35"/>
      <c r="HAB352" s="35"/>
      <c r="HAC352" s="35"/>
      <c r="HAD352" s="35"/>
      <c r="HAE352" s="35"/>
      <c r="HAF352" s="35"/>
      <c r="HAG352" s="35"/>
      <c r="HAH352" s="35"/>
      <c r="HAI352" s="35"/>
      <c r="HAJ352" s="35"/>
      <c r="HAK352" s="35"/>
      <c r="HAL352" s="35"/>
      <c r="HAM352" s="35"/>
      <c r="HAN352" s="35"/>
      <c r="HAO352" s="35"/>
      <c r="HAP352" s="35"/>
      <c r="HAQ352" s="35"/>
      <c r="HAR352" s="35"/>
      <c r="HAS352" s="35"/>
      <c r="HAT352" s="35"/>
      <c r="HAU352" s="35"/>
      <c r="HAV352" s="35"/>
      <c r="HAW352" s="35"/>
      <c r="HAX352" s="35"/>
      <c r="HAY352" s="35"/>
      <c r="HAZ352" s="35"/>
      <c r="HBA352" s="35"/>
      <c r="HBB352" s="35"/>
      <c r="HBC352" s="35"/>
      <c r="HBD352" s="35"/>
      <c r="HBE352" s="35"/>
      <c r="HBF352" s="35"/>
      <c r="HBG352" s="35"/>
      <c r="HBH352" s="35"/>
      <c r="HBI352" s="35"/>
      <c r="HBJ352" s="35"/>
      <c r="HBK352" s="35"/>
      <c r="HBL352" s="35"/>
      <c r="HBM352" s="35"/>
      <c r="HBN352" s="35"/>
      <c r="HBO352" s="35"/>
      <c r="HBP352" s="35"/>
      <c r="HBQ352" s="35"/>
      <c r="HBR352" s="35"/>
      <c r="HBS352" s="35"/>
      <c r="HBT352" s="35"/>
      <c r="HBU352" s="35"/>
      <c r="HBV352" s="35"/>
      <c r="HBW352" s="35"/>
      <c r="HBX352" s="35"/>
      <c r="HBY352" s="35"/>
      <c r="HBZ352" s="35"/>
      <c r="HCA352" s="35"/>
      <c r="HCB352" s="35"/>
      <c r="HCC352" s="35"/>
      <c r="HCD352" s="35"/>
      <c r="HCE352" s="35"/>
      <c r="HCF352" s="35"/>
      <c r="HCG352" s="35"/>
      <c r="HCH352" s="35"/>
      <c r="HCI352" s="35"/>
      <c r="HCJ352" s="35"/>
      <c r="HCK352" s="35"/>
      <c r="HCL352" s="35"/>
      <c r="HCM352" s="35"/>
      <c r="HCN352" s="35"/>
      <c r="HCO352" s="35"/>
      <c r="HCP352" s="35"/>
      <c r="HCQ352" s="35"/>
      <c r="HCR352" s="35"/>
      <c r="HCS352" s="35"/>
      <c r="HCT352" s="35"/>
      <c r="HCU352" s="35"/>
      <c r="HCV352" s="35"/>
      <c r="HCW352" s="35"/>
      <c r="HCX352" s="35"/>
      <c r="HCY352" s="35"/>
      <c r="HCZ352" s="35"/>
      <c r="HDA352" s="35"/>
      <c r="HDB352" s="35"/>
      <c r="HDC352" s="35"/>
      <c r="HDD352" s="35"/>
      <c r="HDE352" s="35"/>
      <c r="HDF352" s="35"/>
      <c r="HDG352" s="35"/>
      <c r="HDH352" s="35"/>
      <c r="HDI352" s="35"/>
      <c r="HDJ352" s="35"/>
      <c r="HDK352" s="35"/>
      <c r="HDL352" s="35"/>
      <c r="HDM352" s="35"/>
      <c r="HDN352" s="35"/>
      <c r="HDO352" s="35"/>
      <c r="HDP352" s="35"/>
      <c r="HDQ352" s="35"/>
      <c r="HDR352" s="35"/>
      <c r="HDS352" s="35"/>
      <c r="HDT352" s="35"/>
      <c r="HDU352" s="35"/>
      <c r="HDV352" s="35"/>
      <c r="HDW352" s="35"/>
      <c r="HDX352" s="35"/>
      <c r="HDY352" s="35"/>
      <c r="HDZ352" s="35"/>
      <c r="HEA352" s="35"/>
      <c r="HEB352" s="35"/>
      <c r="HEC352" s="35"/>
      <c r="HED352" s="35"/>
      <c r="HEE352" s="35"/>
      <c r="HEF352" s="35"/>
      <c r="HEG352" s="35"/>
      <c r="HEH352" s="35"/>
      <c r="HEI352" s="35"/>
      <c r="HEJ352" s="35"/>
      <c r="HEK352" s="35"/>
      <c r="HEL352" s="35"/>
      <c r="HEM352" s="35"/>
      <c r="HEN352" s="35"/>
      <c r="HEO352" s="35"/>
      <c r="HEP352" s="35"/>
      <c r="HEQ352" s="35"/>
      <c r="HER352" s="35"/>
      <c r="HES352" s="35"/>
      <c r="HET352" s="35"/>
      <c r="HEU352" s="35"/>
      <c r="HEV352" s="35"/>
      <c r="HEW352" s="35"/>
      <c r="HEX352" s="35"/>
      <c r="HEY352" s="35"/>
      <c r="HEZ352" s="35"/>
      <c r="HFA352" s="35"/>
      <c r="HFB352" s="35"/>
      <c r="HFC352" s="35"/>
      <c r="HFD352" s="35"/>
      <c r="HFE352" s="35"/>
      <c r="HFF352" s="35"/>
      <c r="HFG352" s="35"/>
      <c r="HFH352" s="35"/>
      <c r="HFI352" s="35"/>
      <c r="HFJ352" s="35"/>
      <c r="HFK352" s="35"/>
      <c r="HFL352" s="35"/>
      <c r="HFM352" s="35"/>
      <c r="HFN352" s="35"/>
      <c r="HFO352" s="35"/>
      <c r="HFP352" s="35"/>
      <c r="HFQ352" s="35"/>
      <c r="HFR352" s="35"/>
      <c r="HFS352" s="35"/>
      <c r="HFT352" s="35"/>
      <c r="HFU352" s="35"/>
      <c r="HFV352" s="35"/>
      <c r="HFW352" s="35"/>
      <c r="HFX352" s="35"/>
      <c r="HFY352" s="35"/>
      <c r="HFZ352" s="35"/>
      <c r="HGA352" s="35"/>
      <c r="HGB352" s="35"/>
      <c r="HGC352" s="35"/>
      <c r="HGD352" s="35"/>
      <c r="HGE352" s="35"/>
      <c r="HGF352" s="35"/>
      <c r="HGG352" s="35"/>
      <c r="HGH352" s="35"/>
      <c r="HGI352" s="35"/>
      <c r="HGJ352" s="35"/>
      <c r="HGK352" s="35"/>
      <c r="HGL352" s="35"/>
      <c r="HGM352" s="35"/>
      <c r="HGN352" s="35"/>
      <c r="HGO352" s="35"/>
      <c r="HGP352" s="35"/>
      <c r="HGQ352" s="35"/>
      <c r="HGR352" s="35"/>
      <c r="HGS352" s="35"/>
      <c r="HGT352" s="35"/>
      <c r="HGU352" s="35"/>
      <c r="HGV352" s="35"/>
      <c r="HGW352" s="35"/>
      <c r="HGX352" s="35"/>
      <c r="HGY352" s="35"/>
      <c r="HGZ352" s="35"/>
      <c r="HHA352" s="35"/>
      <c r="HHB352" s="35"/>
      <c r="HHC352" s="35"/>
      <c r="HHD352" s="35"/>
      <c r="HHE352" s="35"/>
      <c r="HHF352" s="35"/>
      <c r="HHG352" s="35"/>
      <c r="HHH352" s="35"/>
      <c r="HHI352" s="35"/>
      <c r="HHJ352" s="35"/>
      <c r="HHK352" s="35"/>
      <c r="HHL352" s="35"/>
      <c r="HHM352" s="35"/>
      <c r="HHN352" s="35"/>
      <c r="HHO352" s="35"/>
      <c r="HHP352" s="35"/>
      <c r="HHQ352" s="35"/>
      <c r="HHR352" s="35"/>
      <c r="HHS352" s="35"/>
      <c r="HHT352" s="35"/>
      <c r="HHU352" s="35"/>
      <c r="HHV352" s="35"/>
      <c r="HHW352" s="35"/>
      <c r="HHX352" s="35"/>
      <c r="HHY352" s="35"/>
      <c r="HHZ352" s="35"/>
      <c r="HIA352" s="35"/>
      <c r="HIB352" s="35"/>
      <c r="HIC352" s="35"/>
      <c r="HID352" s="35"/>
      <c r="HIE352" s="35"/>
      <c r="HIF352" s="35"/>
      <c r="HIG352" s="35"/>
      <c r="HIH352" s="35"/>
      <c r="HII352" s="35"/>
      <c r="HIJ352" s="35"/>
      <c r="HIK352" s="35"/>
      <c r="HIL352" s="35"/>
      <c r="HIM352" s="35"/>
      <c r="HIN352" s="35"/>
      <c r="HIO352" s="35"/>
      <c r="HIP352" s="35"/>
      <c r="HIQ352" s="35"/>
      <c r="HIR352" s="35"/>
      <c r="HIS352" s="35"/>
      <c r="HIT352" s="35"/>
      <c r="HIU352" s="35"/>
      <c r="HIV352" s="35"/>
      <c r="HIW352" s="35"/>
      <c r="HIX352" s="35"/>
      <c r="HIY352" s="35"/>
      <c r="HIZ352" s="35"/>
      <c r="HJA352" s="35"/>
      <c r="HJB352" s="35"/>
      <c r="HJC352" s="35"/>
      <c r="HJD352" s="35"/>
      <c r="HJE352" s="35"/>
      <c r="HJF352" s="35"/>
      <c r="HJG352" s="35"/>
      <c r="HJH352" s="35"/>
      <c r="HJI352" s="35"/>
      <c r="HJJ352" s="35"/>
      <c r="HJK352" s="35"/>
      <c r="HJL352" s="35"/>
      <c r="HJM352" s="35"/>
      <c r="HJN352" s="35"/>
      <c r="HJO352" s="35"/>
      <c r="HJP352" s="35"/>
      <c r="HJQ352" s="35"/>
      <c r="HJR352" s="35"/>
      <c r="HJS352" s="35"/>
      <c r="HJT352" s="35"/>
      <c r="HJU352" s="35"/>
      <c r="HJV352" s="35"/>
      <c r="HJW352" s="35"/>
      <c r="HJX352" s="35"/>
      <c r="HJY352" s="35"/>
      <c r="HJZ352" s="35"/>
      <c r="HKA352" s="35"/>
      <c r="HKB352" s="35"/>
      <c r="HKC352" s="35"/>
      <c r="HKD352" s="35"/>
      <c r="HKE352" s="35"/>
      <c r="HKF352" s="35"/>
      <c r="HKG352" s="35"/>
      <c r="HKH352" s="35"/>
      <c r="HKI352" s="35"/>
      <c r="HKJ352" s="35"/>
      <c r="HKK352" s="35"/>
      <c r="HKL352" s="35"/>
      <c r="HKM352" s="35"/>
      <c r="HKN352" s="35"/>
      <c r="HKO352" s="35"/>
      <c r="HKP352" s="35"/>
      <c r="HKQ352" s="35"/>
      <c r="HKR352" s="35"/>
      <c r="HKS352" s="35"/>
      <c r="HKT352" s="35"/>
      <c r="HKU352" s="35"/>
      <c r="HKV352" s="35"/>
      <c r="HKW352" s="35"/>
      <c r="HKX352" s="35"/>
      <c r="HKY352" s="35"/>
      <c r="HKZ352" s="35"/>
      <c r="HLA352" s="35"/>
      <c r="HLB352" s="35"/>
      <c r="HLC352" s="35"/>
      <c r="HLD352" s="35"/>
      <c r="HLE352" s="35"/>
      <c r="HLF352" s="35"/>
      <c r="HLG352" s="35"/>
      <c r="HLH352" s="35"/>
      <c r="HLI352" s="35"/>
      <c r="HLJ352" s="35"/>
      <c r="HLK352" s="35"/>
      <c r="HLL352" s="35"/>
      <c r="HLM352" s="35"/>
      <c r="HLN352" s="35"/>
      <c r="HLO352" s="35"/>
      <c r="HLP352" s="35"/>
      <c r="HLQ352" s="35"/>
      <c r="HLR352" s="35"/>
      <c r="HLS352" s="35"/>
      <c r="HLT352" s="35"/>
      <c r="HLU352" s="35"/>
      <c r="HLV352" s="35"/>
      <c r="HLW352" s="35"/>
      <c r="HLX352" s="35"/>
      <c r="HLY352" s="35"/>
      <c r="HLZ352" s="35"/>
      <c r="HMA352" s="35"/>
      <c r="HMB352" s="35"/>
      <c r="HMC352" s="35"/>
      <c r="HMD352" s="35"/>
      <c r="HME352" s="35"/>
      <c r="HMF352" s="35"/>
      <c r="HMG352" s="35"/>
      <c r="HMH352" s="35"/>
      <c r="HMI352" s="35"/>
      <c r="HMJ352" s="35"/>
      <c r="HMK352" s="35"/>
      <c r="HML352" s="35"/>
      <c r="HMM352" s="35"/>
      <c r="HMN352" s="35"/>
      <c r="HMO352" s="35"/>
      <c r="HMP352" s="35"/>
      <c r="HMQ352" s="35"/>
      <c r="HMR352" s="35"/>
      <c r="HMS352" s="35"/>
      <c r="HMT352" s="35"/>
      <c r="HMU352" s="35"/>
      <c r="HMV352" s="35"/>
      <c r="HMW352" s="35"/>
      <c r="HMX352" s="35"/>
      <c r="HMY352" s="35"/>
      <c r="HMZ352" s="35"/>
      <c r="HNA352" s="35"/>
      <c r="HNB352" s="35"/>
      <c r="HNC352" s="35"/>
      <c r="HND352" s="35"/>
      <c r="HNE352" s="35"/>
      <c r="HNF352" s="35"/>
      <c r="HNG352" s="35"/>
      <c r="HNH352" s="35"/>
      <c r="HNI352" s="35"/>
      <c r="HNJ352" s="35"/>
      <c r="HNK352" s="35"/>
      <c r="HNL352" s="35"/>
      <c r="HNM352" s="35"/>
      <c r="HNN352" s="35"/>
      <c r="HNO352" s="35"/>
      <c r="HNP352" s="35"/>
      <c r="HNQ352" s="35"/>
      <c r="HNR352" s="35"/>
      <c r="HNS352" s="35"/>
      <c r="HNT352" s="35"/>
      <c r="HNU352" s="35"/>
      <c r="HNV352" s="35"/>
      <c r="HNW352" s="35"/>
      <c r="HNX352" s="35"/>
      <c r="HNY352" s="35"/>
      <c r="HNZ352" s="35"/>
      <c r="HOA352" s="35"/>
      <c r="HOB352" s="35"/>
      <c r="HOC352" s="35"/>
      <c r="HOD352" s="35"/>
      <c r="HOE352" s="35"/>
      <c r="HOF352" s="35"/>
      <c r="HOG352" s="35"/>
      <c r="HOH352" s="35"/>
      <c r="HOI352" s="35"/>
      <c r="HOJ352" s="35"/>
      <c r="HOK352" s="35"/>
      <c r="HOL352" s="35"/>
      <c r="HOM352" s="35"/>
      <c r="HON352" s="35"/>
      <c r="HOO352" s="35"/>
      <c r="HOP352" s="35"/>
      <c r="HOQ352" s="35"/>
      <c r="HOR352" s="35"/>
      <c r="HOS352" s="35"/>
      <c r="HOT352" s="35"/>
      <c r="HOU352" s="35"/>
      <c r="HOV352" s="35"/>
      <c r="HOW352" s="35"/>
      <c r="HOX352" s="35"/>
      <c r="HOY352" s="35"/>
      <c r="HOZ352" s="35"/>
      <c r="HPA352" s="35"/>
      <c r="HPB352" s="35"/>
      <c r="HPC352" s="35"/>
      <c r="HPD352" s="35"/>
      <c r="HPE352" s="35"/>
      <c r="HPF352" s="35"/>
      <c r="HPG352" s="35"/>
      <c r="HPH352" s="35"/>
      <c r="HPI352" s="35"/>
      <c r="HPJ352" s="35"/>
      <c r="HPK352" s="35"/>
      <c r="HPL352" s="35"/>
      <c r="HPM352" s="35"/>
      <c r="HPN352" s="35"/>
      <c r="HPO352" s="35"/>
      <c r="HPP352" s="35"/>
      <c r="HPQ352" s="35"/>
      <c r="HPR352" s="35"/>
      <c r="HPS352" s="35"/>
      <c r="HPT352" s="35"/>
      <c r="HPU352" s="35"/>
      <c r="HPV352" s="35"/>
      <c r="HPW352" s="35"/>
      <c r="HPX352" s="35"/>
      <c r="HPY352" s="35"/>
      <c r="HPZ352" s="35"/>
      <c r="HQA352" s="35"/>
      <c r="HQB352" s="35"/>
      <c r="HQC352" s="35"/>
      <c r="HQD352" s="35"/>
      <c r="HQE352" s="35"/>
      <c r="HQF352" s="35"/>
      <c r="HQG352" s="35"/>
      <c r="HQH352" s="35"/>
      <c r="HQI352" s="35"/>
      <c r="HQJ352" s="35"/>
      <c r="HQK352" s="35"/>
      <c r="HQL352" s="35"/>
      <c r="HQM352" s="35"/>
      <c r="HQN352" s="35"/>
      <c r="HQO352" s="35"/>
      <c r="HQP352" s="35"/>
      <c r="HQQ352" s="35"/>
      <c r="HQR352" s="35"/>
      <c r="HQS352" s="35"/>
      <c r="HQT352" s="35"/>
      <c r="HQU352" s="35"/>
      <c r="HQV352" s="35"/>
      <c r="HQW352" s="35"/>
      <c r="HQX352" s="35"/>
      <c r="HQY352" s="35"/>
      <c r="HQZ352" s="35"/>
      <c r="HRA352" s="35"/>
      <c r="HRB352" s="35"/>
      <c r="HRC352" s="35"/>
      <c r="HRD352" s="35"/>
      <c r="HRE352" s="35"/>
      <c r="HRF352" s="35"/>
      <c r="HRG352" s="35"/>
      <c r="HRH352" s="35"/>
      <c r="HRI352" s="35"/>
      <c r="HRJ352" s="35"/>
      <c r="HRK352" s="35"/>
      <c r="HRL352" s="35"/>
      <c r="HRM352" s="35"/>
      <c r="HRN352" s="35"/>
      <c r="HRO352" s="35"/>
      <c r="HRP352" s="35"/>
      <c r="HRQ352" s="35"/>
      <c r="HRR352" s="35"/>
      <c r="HRS352" s="35"/>
      <c r="HRT352" s="35"/>
      <c r="HRU352" s="35"/>
      <c r="HRV352" s="35"/>
      <c r="HRW352" s="35"/>
      <c r="HRX352" s="35"/>
      <c r="HRY352" s="35"/>
      <c r="HRZ352" s="35"/>
      <c r="HSA352" s="35"/>
      <c r="HSB352" s="35"/>
      <c r="HSC352" s="35"/>
      <c r="HSD352" s="35"/>
      <c r="HSE352" s="35"/>
      <c r="HSF352" s="35"/>
      <c r="HSG352" s="35"/>
      <c r="HSH352" s="35"/>
      <c r="HSI352" s="35"/>
      <c r="HSJ352" s="35"/>
      <c r="HSK352" s="35"/>
      <c r="HSL352" s="35"/>
      <c r="HSM352" s="35"/>
      <c r="HSN352" s="35"/>
      <c r="HSO352" s="35"/>
      <c r="HSP352" s="35"/>
      <c r="HSQ352" s="35"/>
      <c r="HSR352" s="35"/>
      <c r="HSS352" s="35"/>
      <c r="HST352" s="35"/>
      <c r="HSU352" s="35"/>
      <c r="HSV352" s="35"/>
      <c r="HSW352" s="35"/>
      <c r="HSX352" s="35"/>
      <c r="HSY352" s="35"/>
      <c r="HSZ352" s="35"/>
      <c r="HTA352" s="35"/>
      <c r="HTB352" s="35"/>
      <c r="HTC352" s="35"/>
      <c r="HTD352" s="35"/>
      <c r="HTE352" s="35"/>
      <c r="HTF352" s="35"/>
      <c r="HTG352" s="35"/>
      <c r="HTH352" s="35"/>
      <c r="HTI352" s="35"/>
      <c r="HTJ352" s="35"/>
      <c r="HTK352" s="35"/>
      <c r="HTL352" s="35"/>
      <c r="HTM352" s="35"/>
      <c r="HTN352" s="35"/>
      <c r="HTO352" s="35"/>
      <c r="HTP352" s="35"/>
      <c r="HTQ352" s="35"/>
      <c r="HTR352" s="35"/>
      <c r="HTS352" s="35"/>
      <c r="HTT352" s="35"/>
      <c r="HTU352" s="35"/>
      <c r="HTV352" s="35"/>
      <c r="HTW352" s="35"/>
      <c r="HTX352" s="35"/>
      <c r="HTY352" s="35"/>
      <c r="HTZ352" s="35"/>
      <c r="HUA352" s="35"/>
      <c r="HUB352" s="35"/>
      <c r="HUC352" s="35"/>
      <c r="HUD352" s="35"/>
      <c r="HUE352" s="35"/>
      <c r="HUF352" s="35"/>
      <c r="HUG352" s="35"/>
      <c r="HUH352" s="35"/>
      <c r="HUI352" s="35"/>
      <c r="HUJ352" s="35"/>
      <c r="HUK352" s="35"/>
      <c r="HUL352" s="35"/>
      <c r="HUM352" s="35"/>
      <c r="HUN352" s="35"/>
      <c r="HUO352" s="35"/>
      <c r="HUP352" s="35"/>
      <c r="HUQ352" s="35"/>
      <c r="HUR352" s="35"/>
      <c r="HUS352" s="35"/>
      <c r="HUT352" s="35"/>
      <c r="HUU352" s="35"/>
      <c r="HUV352" s="35"/>
      <c r="HUW352" s="35"/>
      <c r="HUX352" s="35"/>
      <c r="HUY352" s="35"/>
      <c r="HUZ352" s="35"/>
      <c r="HVA352" s="35"/>
      <c r="HVB352" s="35"/>
      <c r="HVC352" s="35"/>
      <c r="HVD352" s="35"/>
      <c r="HVE352" s="35"/>
      <c r="HVF352" s="35"/>
      <c r="HVG352" s="35"/>
      <c r="HVH352" s="35"/>
      <c r="HVI352" s="35"/>
      <c r="HVJ352" s="35"/>
      <c r="HVK352" s="35"/>
      <c r="HVL352" s="35"/>
      <c r="HVM352" s="35"/>
      <c r="HVN352" s="35"/>
      <c r="HVO352" s="35"/>
      <c r="HVP352" s="35"/>
      <c r="HVQ352" s="35"/>
      <c r="HVR352" s="35"/>
      <c r="HVS352" s="35"/>
      <c r="HVT352" s="35"/>
      <c r="HVU352" s="35"/>
      <c r="HVV352" s="35"/>
      <c r="HVW352" s="35"/>
      <c r="HVX352" s="35"/>
      <c r="HVY352" s="35"/>
      <c r="HVZ352" s="35"/>
      <c r="HWA352" s="35"/>
      <c r="HWB352" s="35"/>
      <c r="HWC352" s="35"/>
      <c r="HWD352" s="35"/>
      <c r="HWE352" s="35"/>
      <c r="HWF352" s="35"/>
      <c r="HWG352" s="35"/>
      <c r="HWH352" s="35"/>
      <c r="HWI352" s="35"/>
      <c r="HWJ352" s="35"/>
      <c r="HWK352" s="35"/>
      <c r="HWL352" s="35"/>
      <c r="HWM352" s="35"/>
      <c r="HWN352" s="35"/>
      <c r="HWO352" s="35"/>
      <c r="HWP352" s="35"/>
      <c r="HWQ352" s="35"/>
      <c r="HWR352" s="35"/>
      <c r="HWS352" s="35"/>
      <c r="HWT352" s="35"/>
      <c r="HWU352" s="35"/>
      <c r="HWV352" s="35"/>
      <c r="HWW352" s="35"/>
      <c r="HWX352" s="35"/>
      <c r="HWY352" s="35"/>
      <c r="HWZ352" s="35"/>
      <c r="HXA352" s="35"/>
      <c r="HXB352" s="35"/>
      <c r="HXC352" s="35"/>
      <c r="HXD352" s="35"/>
      <c r="HXE352" s="35"/>
      <c r="HXF352" s="35"/>
      <c r="HXG352" s="35"/>
      <c r="HXH352" s="35"/>
      <c r="HXI352" s="35"/>
      <c r="HXJ352" s="35"/>
      <c r="HXK352" s="35"/>
      <c r="HXL352" s="35"/>
      <c r="HXM352" s="35"/>
      <c r="HXN352" s="35"/>
      <c r="HXO352" s="35"/>
      <c r="HXP352" s="35"/>
      <c r="HXQ352" s="35"/>
      <c r="HXR352" s="35"/>
      <c r="HXS352" s="35"/>
      <c r="HXT352" s="35"/>
      <c r="HXU352" s="35"/>
      <c r="HXV352" s="35"/>
      <c r="HXW352" s="35"/>
      <c r="HXX352" s="35"/>
      <c r="HXY352" s="35"/>
      <c r="HXZ352" s="35"/>
      <c r="HYA352" s="35"/>
      <c r="HYB352" s="35"/>
      <c r="HYC352" s="35"/>
      <c r="HYD352" s="35"/>
      <c r="HYE352" s="35"/>
      <c r="HYF352" s="35"/>
      <c r="HYG352" s="35"/>
      <c r="HYH352" s="35"/>
      <c r="HYI352" s="35"/>
      <c r="HYJ352" s="35"/>
      <c r="HYK352" s="35"/>
      <c r="HYL352" s="35"/>
      <c r="HYM352" s="35"/>
      <c r="HYN352" s="35"/>
      <c r="HYO352" s="35"/>
      <c r="HYP352" s="35"/>
      <c r="HYQ352" s="35"/>
      <c r="HYR352" s="35"/>
      <c r="HYS352" s="35"/>
      <c r="HYT352" s="35"/>
      <c r="HYU352" s="35"/>
      <c r="HYV352" s="35"/>
      <c r="HYW352" s="35"/>
      <c r="HYX352" s="35"/>
      <c r="HYY352" s="35"/>
      <c r="HYZ352" s="35"/>
      <c r="HZA352" s="35"/>
      <c r="HZB352" s="35"/>
      <c r="HZC352" s="35"/>
      <c r="HZD352" s="35"/>
      <c r="HZE352" s="35"/>
      <c r="HZF352" s="35"/>
      <c r="HZG352" s="35"/>
      <c r="HZH352" s="35"/>
      <c r="HZI352" s="35"/>
      <c r="HZJ352" s="35"/>
      <c r="HZK352" s="35"/>
      <c r="HZL352" s="35"/>
      <c r="HZM352" s="35"/>
      <c r="HZN352" s="35"/>
      <c r="HZO352" s="35"/>
      <c r="HZP352" s="35"/>
      <c r="HZQ352" s="35"/>
      <c r="HZR352" s="35"/>
      <c r="HZS352" s="35"/>
      <c r="HZT352" s="35"/>
      <c r="HZU352" s="35"/>
      <c r="HZV352" s="35"/>
      <c r="HZW352" s="35"/>
      <c r="HZX352" s="35"/>
      <c r="HZY352" s="35"/>
      <c r="HZZ352" s="35"/>
      <c r="IAA352" s="35"/>
      <c r="IAB352" s="35"/>
      <c r="IAC352" s="35"/>
      <c r="IAD352" s="35"/>
      <c r="IAE352" s="35"/>
      <c r="IAF352" s="35"/>
      <c r="IAG352" s="35"/>
      <c r="IAH352" s="35"/>
      <c r="IAI352" s="35"/>
      <c r="IAJ352" s="35"/>
      <c r="IAK352" s="35"/>
      <c r="IAL352" s="35"/>
      <c r="IAM352" s="35"/>
      <c r="IAN352" s="35"/>
      <c r="IAO352" s="35"/>
      <c r="IAP352" s="35"/>
      <c r="IAQ352" s="35"/>
      <c r="IAR352" s="35"/>
      <c r="IAS352" s="35"/>
      <c r="IAT352" s="35"/>
      <c r="IAU352" s="35"/>
      <c r="IAV352" s="35"/>
      <c r="IAW352" s="35"/>
      <c r="IAX352" s="35"/>
      <c r="IAY352" s="35"/>
      <c r="IAZ352" s="35"/>
      <c r="IBA352" s="35"/>
      <c r="IBB352" s="35"/>
      <c r="IBC352" s="35"/>
      <c r="IBD352" s="35"/>
      <c r="IBE352" s="35"/>
      <c r="IBF352" s="35"/>
      <c r="IBG352" s="35"/>
      <c r="IBH352" s="35"/>
      <c r="IBI352" s="35"/>
      <c r="IBJ352" s="35"/>
      <c r="IBK352" s="35"/>
      <c r="IBL352" s="35"/>
      <c r="IBM352" s="35"/>
      <c r="IBN352" s="35"/>
      <c r="IBO352" s="35"/>
      <c r="IBP352" s="35"/>
      <c r="IBQ352" s="35"/>
      <c r="IBR352" s="35"/>
      <c r="IBS352" s="35"/>
      <c r="IBT352" s="35"/>
      <c r="IBU352" s="35"/>
      <c r="IBV352" s="35"/>
      <c r="IBW352" s="35"/>
      <c r="IBX352" s="35"/>
      <c r="IBY352" s="35"/>
      <c r="IBZ352" s="35"/>
      <c r="ICA352" s="35"/>
      <c r="ICB352" s="35"/>
      <c r="ICC352" s="35"/>
      <c r="ICD352" s="35"/>
      <c r="ICE352" s="35"/>
      <c r="ICF352" s="35"/>
      <c r="ICG352" s="35"/>
      <c r="ICH352" s="35"/>
      <c r="ICI352" s="35"/>
      <c r="ICJ352" s="35"/>
      <c r="ICK352" s="35"/>
      <c r="ICL352" s="35"/>
      <c r="ICM352" s="35"/>
      <c r="ICN352" s="35"/>
      <c r="ICO352" s="35"/>
      <c r="ICP352" s="35"/>
      <c r="ICQ352" s="35"/>
      <c r="ICR352" s="35"/>
      <c r="ICS352" s="35"/>
      <c r="ICT352" s="35"/>
      <c r="ICU352" s="35"/>
      <c r="ICV352" s="35"/>
      <c r="ICW352" s="35"/>
      <c r="ICX352" s="35"/>
      <c r="ICY352" s="35"/>
      <c r="ICZ352" s="35"/>
      <c r="IDA352" s="35"/>
      <c r="IDB352" s="35"/>
      <c r="IDC352" s="35"/>
      <c r="IDD352" s="35"/>
      <c r="IDE352" s="35"/>
      <c r="IDF352" s="35"/>
      <c r="IDG352" s="35"/>
      <c r="IDH352" s="35"/>
      <c r="IDI352" s="35"/>
      <c r="IDJ352" s="35"/>
      <c r="IDK352" s="35"/>
      <c r="IDL352" s="35"/>
      <c r="IDM352" s="35"/>
      <c r="IDN352" s="35"/>
      <c r="IDO352" s="35"/>
      <c r="IDP352" s="35"/>
      <c r="IDQ352" s="35"/>
      <c r="IDR352" s="35"/>
      <c r="IDS352" s="35"/>
      <c r="IDT352" s="35"/>
      <c r="IDU352" s="35"/>
      <c r="IDV352" s="35"/>
      <c r="IDW352" s="35"/>
      <c r="IDX352" s="35"/>
      <c r="IDY352" s="35"/>
      <c r="IDZ352" s="35"/>
      <c r="IEA352" s="35"/>
      <c r="IEB352" s="35"/>
      <c r="IEC352" s="35"/>
      <c r="IED352" s="35"/>
      <c r="IEE352" s="35"/>
      <c r="IEF352" s="35"/>
      <c r="IEG352" s="35"/>
      <c r="IEH352" s="35"/>
      <c r="IEI352" s="35"/>
      <c r="IEJ352" s="35"/>
      <c r="IEK352" s="35"/>
      <c r="IEL352" s="35"/>
      <c r="IEM352" s="35"/>
      <c r="IEN352" s="35"/>
      <c r="IEO352" s="35"/>
      <c r="IEP352" s="35"/>
      <c r="IEQ352" s="35"/>
      <c r="IER352" s="35"/>
      <c r="IES352" s="35"/>
      <c r="IET352" s="35"/>
      <c r="IEU352" s="35"/>
      <c r="IEV352" s="35"/>
      <c r="IEW352" s="35"/>
      <c r="IEX352" s="35"/>
      <c r="IEY352" s="35"/>
      <c r="IEZ352" s="35"/>
      <c r="IFA352" s="35"/>
      <c r="IFB352" s="35"/>
      <c r="IFC352" s="35"/>
      <c r="IFD352" s="35"/>
      <c r="IFE352" s="35"/>
      <c r="IFF352" s="35"/>
      <c r="IFG352" s="35"/>
      <c r="IFH352" s="35"/>
      <c r="IFI352" s="35"/>
      <c r="IFJ352" s="35"/>
      <c r="IFK352" s="35"/>
      <c r="IFL352" s="35"/>
      <c r="IFM352" s="35"/>
      <c r="IFN352" s="35"/>
      <c r="IFO352" s="35"/>
      <c r="IFP352" s="35"/>
      <c r="IFQ352" s="35"/>
      <c r="IFR352" s="35"/>
      <c r="IFS352" s="35"/>
      <c r="IFT352" s="35"/>
      <c r="IFU352" s="35"/>
      <c r="IFV352" s="35"/>
      <c r="IFW352" s="35"/>
      <c r="IFX352" s="35"/>
      <c r="IFY352" s="35"/>
      <c r="IFZ352" s="35"/>
      <c r="IGA352" s="35"/>
      <c r="IGB352" s="35"/>
      <c r="IGC352" s="35"/>
      <c r="IGD352" s="35"/>
      <c r="IGE352" s="35"/>
      <c r="IGF352" s="35"/>
      <c r="IGG352" s="35"/>
      <c r="IGH352" s="35"/>
      <c r="IGI352" s="35"/>
      <c r="IGJ352" s="35"/>
      <c r="IGK352" s="35"/>
      <c r="IGL352" s="35"/>
      <c r="IGM352" s="35"/>
      <c r="IGN352" s="35"/>
      <c r="IGO352" s="35"/>
      <c r="IGP352" s="35"/>
      <c r="IGQ352" s="35"/>
      <c r="IGR352" s="35"/>
      <c r="IGS352" s="35"/>
      <c r="IGT352" s="35"/>
      <c r="IGU352" s="35"/>
      <c r="IGV352" s="35"/>
      <c r="IGW352" s="35"/>
      <c r="IGX352" s="35"/>
      <c r="IGY352" s="35"/>
      <c r="IGZ352" s="35"/>
      <c r="IHA352" s="35"/>
      <c r="IHB352" s="35"/>
      <c r="IHC352" s="35"/>
      <c r="IHD352" s="35"/>
      <c r="IHE352" s="35"/>
      <c r="IHF352" s="35"/>
      <c r="IHG352" s="35"/>
      <c r="IHH352" s="35"/>
      <c r="IHI352" s="35"/>
      <c r="IHJ352" s="35"/>
      <c r="IHK352" s="35"/>
      <c r="IHL352" s="35"/>
      <c r="IHM352" s="35"/>
      <c r="IHN352" s="35"/>
      <c r="IHO352" s="35"/>
      <c r="IHP352" s="35"/>
      <c r="IHQ352" s="35"/>
      <c r="IHR352" s="35"/>
      <c r="IHS352" s="35"/>
      <c r="IHT352" s="35"/>
      <c r="IHU352" s="35"/>
      <c r="IHV352" s="35"/>
      <c r="IHW352" s="35"/>
      <c r="IHX352" s="35"/>
      <c r="IHY352" s="35"/>
      <c r="IHZ352" s="35"/>
      <c r="IIA352" s="35"/>
      <c r="IIB352" s="35"/>
      <c r="IIC352" s="35"/>
      <c r="IID352" s="35"/>
      <c r="IIE352" s="35"/>
      <c r="IIF352" s="35"/>
      <c r="IIG352" s="35"/>
      <c r="IIH352" s="35"/>
      <c r="III352" s="35"/>
      <c r="IIJ352" s="35"/>
      <c r="IIK352" s="35"/>
      <c r="IIL352" s="35"/>
      <c r="IIM352" s="35"/>
      <c r="IIN352" s="35"/>
      <c r="IIO352" s="35"/>
      <c r="IIP352" s="35"/>
      <c r="IIQ352" s="35"/>
      <c r="IIR352" s="35"/>
      <c r="IIS352" s="35"/>
      <c r="IIT352" s="35"/>
      <c r="IIU352" s="35"/>
      <c r="IIV352" s="35"/>
      <c r="IIW352" s="35"/>
      <c r="IIX352" s="35"/>
      <c r="IIY352" s="35"/>
      <c r="IIZ352" s="35"/>
      <c r="IJA352" s="35"/>
      <c r="IJB352" s="35"/>
      <c r="IJC352" s="35"/>
      <c r="IJD352" s="35"/>
      <c r="IJE352" s="35"/>
      <c r="IJF352" s="35"/>
      <c r="IJG352" s="35"/>
      <c r="IJH352" s="35"/>
      <c r="IJI352" s="35"/>
      <c r="IJJ352" s="35"/>
      <c r="IJK352" s="35"/>
      <c r="IJL352" s="35"/>
      <c r="IJM352" s="35"/>
      <c r="IJN352" s="35"/>
      <c r="IJO352" s="35"/>
      <c r="IJP352" s="35"/>
      <c r="IJQ352" s="35"/>
      <c r="IJR352" s="35"/>
      <c r="IJS352" s="35"/>
      <c r="IJT352" s="35"/>
      <c r="IJU352" s="35"/>
      <c r="IJV352" s="35"/>
      <c r="IJW352" s="35"/>
      <c r="IJX352" s="35"/>
      <c r="IJY352" s="35"/>
      <c r="IJZ352" s="35"/>
      <c r="IKA352" s="35"/>
      <c r="IKB352" s="35"/>
      <c r="IKC352" s="35"/>
      <c r="IKD352" s="35"/>
      <c r="IKE352" s="35"/>
      <c r="IKF352" s="35"/>
      <c r="IKG352" s="35"/>
      <c r="IKH352" s="35"/>
      <c r="IKI352" s="35"/>
      <c r="IKJ352" s="35"/>
      <c r="IKK352" s="35"/>
      <c r="IKL352" s="35"/>
      <c r="IKM352" s="35"/>
      <c r="IKN352" s="35"/>
      <c r="IKO352" s="35"/>
      <c r="IKP352" s="35"/>
      <c r="IKQ352" s="35"/>
      <c r="IKR352" s="35"/>
      <c r="IKS352" s="35"/>
      <c r="IKT352" s="35"/>
      <c r="IKU352" s="35"/>
      <c r="IKV352" s="35"/>
      <c r="IKW352" s="35"/>
      <c r="IKX352" s="35"/>
      <c r="IKY352" s="35"/>
      <c r="IKZ352" s="35"/>
      <c r="ILA352" s="35"/>
      <c r="ILB352" s="35"/>
      <c r="ILC352" s="35"/>
      <c r="ILD352" s="35"/>
      <c r="ILE352" s="35"/>
      <c r="ILF352" s="35"/>
      <c r="ILG352" s="35"/>
      <c r="ILH352" s="35"/>
      <c r="ILI352" s="35"/>
      <c r="ILJ352" s="35"/>
      <c r="ILK352" s="35"/>
      <c r="ILL352" s="35"/>
      <c r="ILM352" s="35"/>
      <c r="ILN352" s="35"/>
      <c r="ILO352" s="35"/>
      <c r="ILP352" s="35"/>
      <c r="ILQ352" s="35"/>
      <c r="ILR352" s="35"/>
      <c r="ILS352" s="35"/>
      <c r="ILT352" s="35"/>
      <c r="ILU352" s="35"/>
      <c r="ILV352" s="35"/>
      <c r="ILW352" s="35"/>
      <c r="ILX352" s="35"/>
      <c r="ILY352" s="35"/>
      <c r="ILZ352" s="35"/>
      <c r="IMA352" s="35"/>
      <c r="IMB352" s="35"/>
      <c r="IMC352" s="35"/>
      <c r="IMD352" s="35"/>
      <c r="IME352" s="35"/>
      <c r="IMF352" s="35"/>
      <c r="IMG352" s="35"/>
      <c r="IMH352" s="35"/>
      <c r="IMI352" s="35"/>
      <c r="IMJ352" s="35"/>
      <c r="IMK352" s="35"/>
      <c r="IML352" s="35"/>
      <c r="IMM352" s="35"/>
      <c r="IMN352" s="35"/>
      <c r="IMO352" s="35"/>
      <c r="IMP352" s="35"/>
      <c r="IMQ352" s="35"/>
      <c r="IMR352" s="35"/>
      <c r="IMS352" s="35"/>
      <c r="IMT352" s="35"/>
      <c r="IMU352" s="35"/>
      <c r="IMV352" s="35"/>
      <c r="IMW352" s="35"/>
      <c r="IMX352" s="35"/>
      <c r="IMY352" s="35"/>
      <c r="IMZ352" s="35"/>
      <c r="INA352" s="35"/>
      <c r="INB352" s="35"/>
      <c r="INC352" s="35"/>
      <c r="IND352" s="35"/>
      <c r="INE352" s="35"/>
      <c r="INF352" s="35"/>
      <c r="ING352" s="35"/>
      <c r="INH352" s="35"/>
      <c r="INI352" s="35"/>
      <c r="INJ352" s="35"/>
      <c r="INK352" s="35"/>
      <c r="INL352" s="35"/>
      <c r="INM352" s="35"/>
      <c r="INN352" s="35"/>
      <c r="INO352" s="35"/>
      <c r="INP352" s="35"/>
      <c r="INQ352" s="35"/>
      <c r="INR352" s="35"/>
      <c r="INS352" s="35"/>
      <c r="INT352" s="35"/>
      <c r="INU352" s="35"/>
      <c r="INV352" s="35"/>
      <c r="INW352" s="35"/>
      <c r="INX352" s="35"/>
      <c r="INY352" s="35"/>
      <c r="INZ352" s="35"/>
      <c r="IOA352" s="35"/>
      <c r="IOB352" s="35"/>
      <c r="IOC352" s="35"/>
      <c r="IOD352" s="35"/>
      <c r="IOE352" s="35"/>
      <c r="IOF352" s="35"/>
      <c r="IOG352" s="35"/>
      <c r="IOH352" s="35"/>
      <c r="IOI352" s="35"/>
      <c r="IOJ352" s="35"/>
      <c r="IOK352" s="35"/>
      <c r="IOL352" s="35"/>
      <c r="IOM352" s="35"/>
      <c r="ION352" s="35"/>
      <c r="IOO352" s="35"/>
      <c r="IOP352" s="35"/>
      <c r="IOQ352" s="35"/>
      <c r="IOR352" s="35"/>
      <c r="IOS352" s="35"/>
      <c r="IOT352" s="35"/>
      <c r="IOU352" s="35"/>
      <c r="IOV352" s="35"/>
      <c r="IOW352" s="35"/>
      <c r="IOX352" s="35"/>
      <c r="IOY352" s="35"/>
      <c r="IOZ352" s="35"/>
      <c r="IPA352" s="35"/>
      <c r="IPB352" s="35"/>
      <c r="IPC352" s="35"/>
      <c r="IPD352" s="35"/>
      <c r="IPE352" s="35"/>
      <c r="IPF352" s="35"/>
      <c r="IPG352" s="35"/>
      <c r="IPH352" s="35"/>
      <c r="IPI352" s="35"/>
      <c r="IPJ352" s="35"/>
      <c r="IPK352" s="35"/>
      <c r="IPL352" s="35"/>
      <c r="IPM352" s="35"/>
      <c r="IPN352" s="35"/>
      <c r="IPO352" s="35"/>
      <c r="IPP352" s="35"/>
      <c r="IPQ352" s="35"/>
      <c r="IPR352" s="35"/>
      <c r="IPS352" s="35"/>
      <c r="IPT352" s="35"/>
      <c r="IPU352" s="35"/>
      <c r="IPV352" s="35"/>
      <c r="IPW352" s="35"/>
      <c r="IPX352" s="35"/>
      <c r="IPY352" s="35"/>
      <c r="IPZ352" s="35"/>
      <c r="IQA352" s="35"/>
      <c r="IQB352" s="35"/>
      <c r="IQC352" s="35"/>
      <c r="IQD352" s="35"/>
      <c r="IQE352" s="35"/>
      <c r="IQF352" s="35"/>
      <c r="IQG352" s="35"/>
      <c r="IQH352" s="35"/>
      <c r="IQI352" s="35"/>
      <c r="IQJ352" s="35"/>
      <c r="IQK352" s="35"/>
      <c r="IQL352" s="35"/>
      <c r="IQM352" s="35"/>
      <c r="IQN352" s="35"/>
      <c r="IQO352" s="35"/>
      <c r="IQP352" s="35"/>
      <c r="IQQ352" s="35"/>
      <c r="IQR352" s="35"/>
      <c r="IQS352" s="35"/>
      <c r="IQT352" s="35"/>
      <c r="IQU352" s="35"/>
      <c r="IQV352" s="35"/>
      <c r="IQW352" s="35"/>
      <c r="IQX352" s="35"/>
      <c r="IQY352" s="35"/>
      <c r="IQZ352" s="35"/>
      <c r="IRA352" s="35"/>
      <c r="IRB352" s="35"/>
      <c r="IRC352" s="35"/>
      <c r="IRD352" s="35"/>
      <c r="IRE352" s="35"/>
      <c r="IRF352" s="35"/>
      <c r="IRG352" s="35"/>
      <c r="IRH352" s="35"/>
      <c r="IRI352" s="35"/>
      <c r="IRJ352" s="35"/>
      <c r="IRK352" s="35"/>
      <c r="IRL352" s="35"/>
      <c r="IRM352" s="35"/>
      <c r="IRN352" s="35"/>
      <c r="IRO352" s="35"/>
      <c r="IRP352" s="35"/>
      <c r="IRQ352" s="35"/>
      <c r="IRR352" s="35"/>
      <c r="IRS352" s="35"/>
      <c r="IRT352" s="35"/>
      <c r="IRU352" s="35"/>
      <c r="IRV352" s="35"/>
      <c r="IRW352" s="35"/>
      <c r="IRX352" s="35"/>
      <c r="IRY352" s="35"/>
      <c r="IRZ352" s="35"/>
      <c r="ISA352" s="35"/>
      <c r="ISB352" s="35"/>
      <c r="ISC352" s="35"/>
      <c r="ISD352" s="35"/>
      <c r="ISE352" s="35"/>
      <c r="ISF352" s="35"/>
      <c r="ISG352" s="35"/>
      <c r="ISH352" s="35"/>
      <c r="ISI352" s="35"/>
      <c r="ISJ352" s="35"/>
      <c r="ISK352" s="35"/>
      <c r="ISL352" s="35"/>
      <c r="ISM352" s="35"/>
      <c r="ISN352" s="35"/>
      <c r="ISO352" s="35"/>
      <c r="ISP352" s="35"/>
      <c r="ISQ352" s="35"/>
      <c r="ISR352" s="35"/>
      <c r="ISS352" s="35"/>
      <c r="IST352" s="35"/>
      <c r="ISU352" s="35"/>
      <c r="ISV352" s="35"/>
      <c r="ISW352" s="35"/>
      <c r="ISX352" s="35"/>
      <c r="ISY352" s="35"/>
      <c r="ISZ352" s="35"/>
      <c r="ITA352" s="35"/>
      <c r="ITB352" s="35"/>
      <c r="ITC352" s="35"/>
      <c r="ITD352" s="35"/>
      <c r="ITE352" s="35"/>
      <c r="ITF352" s="35"/>
      <c r="ITG352" s="35"/>
      <c r="ITH352" s="35"/>
      <c r="ITI352" s="35"/>
      <c r="ITJ352" s="35"/>
      <c r="ITK352" s="35"/>
      <c r="ITL352" s="35"/>
      <c r="ITM352" s="35"/>
      <c r="ITN352" s="35"/>
      <c r="ITO352" s="35"/>
      <c r="ITP352" s="35"/>
      <c r="ITQ352" s="35"/>
      <c r="ITR352" s="35"/>
      <c r="ITS352" s="35"/>
      <c r="ITT352" s="35"/>
      <c r="ITU352" s="35"/>
      <c r="ITV352" s="35"/>
      <c r="ITW352" s="35"/>
      <c r="ITX352" s="35"/>
      <c r="ITY352" s="35"/>
      <c r="ITZ352" s="35"/>
      <c r="IUA352" s="35"/>
      <c r="IUB352" s="35"/>
      <c r="IUC352" s="35"/>
      <c r="IUD352" s="35"/>
      <c r="IUE352" s="35"/>
      <c r="IUF352" s="35"/>
      <c r="IUG352" s="35"/>
      <c r="IUH352" s="35"/>
      <c r="IUI352" s="35"/>
      <c r="IUJ352" s="35"/>
      <c r="IUK352" s="35"/>
      <c r="IUL352" s="35"/>
      <c r="IUM352" s="35"/>
      <c r="IUN352" s="35"/>
      <c r="IUO352" s="35"/>
      <c r="IUP352" s="35"/>
      <c r="IUQ352" s="35"/>
      <c r="IUR352" s="35"/>
      <c r="IUS352" s="35"/>
      <c r="IUT352" s="35"/>
      <c r="IUU352" s="35"/>
      <c r="IUV352" s="35"/>
      <c r="IUW352" s="35"/>
      <c r="IUX352" s="35"/>
      <c r="IUY352" s="35"/>
      <c r="IUZ352" s="35"/>
      <c r="IVA352" s="35"/>
      <c r="IVB352" s="35"/>
      <c r="IVC352" s="35"/>
      <c r="IVD352" s="35"/>
      <c r="IVE352" s="35"/>
      <c r="IVF352" s="35"/>
      <c r="IVG352" s="35"/>
      <c r="IVH352" s="35"/>
      <c r="IVI352" s="35"/>
      <c r="IVJ352" s="35"/>
      <c r="IVK352" s="35"/>
      <c r="IVL352" s="35"/>
      <c r="IVM352" s="35"/>
      <c r="IVN352" s="35"/>
      <c r="IVO352" s="35"/>
      <c r="IVP352" s="35"/>
      <c r="IVQ352" s="35"/>
      <c r="IVR352" s="35"/>
      <c r="IVS352" s="35"/>
      <c r="IVT352" s="35"/>
      <c r="IVU352" s="35"/>
      <c r="IVV352" s="35"/>
      <c r="IVW352" s="35"/>
      <c r="IVX352" s="35"/>
      <c r="IVY352" s="35"/>
      <c r="IVZ352" s="35"/>
      <c r="IWA352" s="35"/>
      <c r="IWB352" s="35"/>
      <c r="IWC352" s="35"/>
      <c r="IWD352" s="35"/>
      <c r="IWE352" s="35"/>
      <c r="IWF352" s="35"/>
      <c r="IWG352" s="35"/>
      <c r="IWH352" s="35"/>
      <c r="IWI352" s="35"/>
      <c r="IWJ352" s="35"/>
      <c r="IWK352" s="35"/>
      <c r="IWL352" s="35"/>
      <c r="IWM352" s="35"/>
      <c r="IWN352" s="35"/>
      <c r="IWO352" s="35"/>
      <c r="IWP352" s="35"/>
      <c r="IWQ352" s="35"/>
      <c r="IWR352" s="35"/>
      <c r="IWS352" s="35"/>
      <c r="IWT352" s="35"/>
      <c r="IWU352" s="35"/>
      <c r="IWV352" s="35"/>
      <c r="IWW352" s="35"/>
      <c r="IWX352" s="35"/>
      <c r="IWY352" s="35"/>
      <c r="IWZ352" s="35"/>
      <c r="IXA352" s="35"/>
      <c r="IXB352" s="35"/>
      <c r="IXC352" s="35"/>
      <c r="IXD352" s="35"/>
      <c r="IXE352" s="35"/>
      <c r="IXF352" s="35"/>
      <c r="IXG352" s="35"/>
      <c r="IXH352" s="35"/>
      <c r="IXI352" s="35"/>
      <c r="IXJ352" s="35"/>
      <c r="IXK352" s="35"/>
      <c r="IXL352" s="35"/>
      <c r="IXM352" s="35"/>
      <c r="IXN352" s="35"/>
      <c r="IXO352" s="35"/>
      <c r="IXP352" s="35"/>
      <c r="IXQ352" s="35"/>
      <c r="IXR352" s="35"/>
      <c r="IXS352" s="35"/>
      <c r="IXT352" s="35"/>
      <c r="IXU352" s="35"/>
      <c r="IXV352" s="35"/>
      <c r="IXW352" s="35"/>
      <c r="IXX352" s="35"/>
      <c r="IXY352" s="35"/>
      <c r="IXZ352" s="35"/>
      <c r="IYA352" s="35"/>
      <c r="IYB352" s="35"/>
      <c r="IYC352" s="35"/>
      <c r="IYD352" s="35"/>
      <c r="IYE352" s="35"/>
      <c r="IYF352" s="35"/>
      <c r="IYG352" s="35"/>
      <c r="IYH352" s="35"/>
      <c r="IYI352" s="35"/>
      <c r="IYJ352" s="35"/>
      <c r="IYK352" s="35"/>
      <c r="IYL352" s="35"/>
      <c r="IYM352" s="35"/>
      <c r="IYN352" s="35"/>
      <c r="IYO352" s="35"/>
      <c r="IYP352" s="35"/>
      <c r="IYQ352" s="35"/>
      <c r="IYR352" s="35"/>
      <c r="IYS352" s="35"/>
      <c r="IYT352" s="35"/>
      <c r="IYU352" s="35"/>
      <c r="IYV352" s="35"/>
      <c r="IYW352" s="35"/>
      <c r="IYX352" s="35"/>
      <c r="IYY352" s="35"/>
      <c r="IYZ352" s="35"/>
      <c r="IZA352" s="35"/>
      <c r="IZB352" s="35"/>
      <c r="IZC352" s="35"/>
      <c r="IZD352" s="35"/>
      <c r="IZE352" s="35"/>
      <c r="IZF352" s="35"/>
      <c r="IZG352" s="35"/>
      <c r="IZH352" s="35"/>
      <c r="IZI352" s="35"/>
      <c r="IZJ352" s="35"/>
      <c r="IZK352" s="35"/>
      <c r="IZL352" s="35"/>
      <c r="IZM352" s="35"/>
      <c r="IZN352" s="35"/>
      <c r="IZO352" s="35"/>
      <c r="IZP352" s="35"/>
      <c r="IZQ352" s="35"/>
      <c r="IZR352" s="35"/>
      <c r="IZS352" s="35"/>
      <c r="IZT352" s="35"/>
      <c r="IZU352" s="35"/>
      <c r="IZV352" s="35"/>
      <c r="IZW352" s="35"/>
      <c r="IZX352" s="35"/>
      <c r="IZY352" s="35"/>
      <c r="IZZ352" s="35"/>
      <c r="JAA352" s="35"/>
      <c r="JAB352" s="35"/>
      <c r="JAC352" s="35"/>
      <c r="JAD352" s="35"/>
      <c r="JAE352" s="35"/>
      <c r="JAF352" s="35"/>
      <c r="JAG352" s="35"/>
      <c r="JAH352" s="35"/>
      <c r="JAI352" s="35"/>
      <c r="JAJ352" s="35"/>
      <c r="JAK352" s="35"/>
      <c r="JAL352" s="35"/>
      <c r="JAM352" s="35"/>
      <c r="JAN352" s="35"/>
      <c r="JAO352" s="35"/>
      <c r="JAP352" s="35"/>
      <c r="JAQ352" s="35"/>
      <c r="JAR352" s="35"/>
      <c r="JAS352" s="35"/>
      <c r="JAT352" s="35"/>
      <c r="JAU352" s="35"/>
      <c r="JAV352" s="35"/>
      <c r="JAW352" s="35"/>
      <c r="JAX352" s="35"/>
      <c r="JAY352" s="35"/>
      <c r="JAZ352" s="35"/>
      <c r="JBA352" s="35"/>
      <c r="JBB352" s="35"/>
      <c r="JBC352" s="35"/>
      <c r="JBD352" s="35"/>
      <c r="JBE352" s="35"/>
      <c r="JBF352" s="35"/>
      <c r="JBG352" s="35"/>
      <c r="JBH352" s="35"/>
      <c r="JBI352" s="35"/>
      <c r="JBJ352" s="35"/>
      <c r="JBK352" s="35"/>
      <c r="JBL352" s="35"/>
      <c r="JBM352" s="35"/>
      <c r="JBN352" s="35"/>
      <c r="JBO352" s="35"/>
      <c r="JBP352" s="35"/>
      <c r="JBQ352" s="35"/>
      <c r="JBR352" s="35"/>
      <c r="JBS352" s="35"/>
      <c r="JBT352" s="35"/>
      <c r="JBU352" s="35"/>
      <c r="JBV352" s="35"/>
      <c r="JBW352" s="35"/>
      <c r="JBX352" s="35"/>
      <c r="JBY352" s="35"/>
      <c r="JBZ352" s="35"/>
      <c r="JCA352" s="35"/>
      <c r="JCB352" s="35"/>
      <c r="JCC352" s="35"/>
      <c r="JCD352" s="35"/>
      <c r="JCE352" s="35"/>
      <c r="JCF352" s="35"/>
      <c r="JCG352" s="35"/>
      <c r="JCH352" s="35"/>
      <c r="JCI352" s="35"/>
      <c r="JCJ352" s="35"/>
      <c r="JCK352" s="35"/>
      <c r="JCL352" s="35"/>
      <c r="JCM352" s="35"/>
      <c r="JCN352" s="35"/>
      <c r="JCO352" s="35"/>
      <c r="JCP352" s="35"/>
      <c r="JCQ352" s="35"/>
      <c r="JCR352" s="35"/>
      <c r="JCS352" s="35"/>
      <c r="JCT352" s="35"/>
      <c r="JCU352" s="35"/>
      <c r="JCV352" s="35"/>
      <c r="JCW352" s="35"/>
      <c r="JCX352" s="35"/>
      <c r="JCY352" s="35"/>
      <c r="JCZ352" s="35"/>
      <c r="JDA352" s="35"/>
      <c r="JDB352" s="35"/>
      <c r="JDC352" s="35"/>
      <c r="JDD352" s="35"/>
      <c r="JDE352" s="35"/>
      <c r="JDF352" s="35"/>
      <c r="JDG352" s="35"/>
      <c r="JDH352" s="35"/>
      <c r="JDI352" s="35"/>
      <c r="JDJ352" s="35"/>
      <c r="JDK352" s="35"/>
      <c r="JDL352" s="35"/>
      <c r="JDM352" s="35"/>
      <c r="JDN352" s="35"/>
      <c r="JDO352" s="35"/>
      <c r="JDP352" s="35"/>
      <c r="JDQ352" s="35"/>
      <c r="JDR352" s="35"/>
      <c r="JDS352" s="35"/>
      <c r="JDT352" s="35"/>
      <c r="JDU352" s="35"/>
      <c r="JDV352" s="35"/>
      <c r="JDW352" s="35"/>
      <c r="JDX352" s="35"/>
      <c r="JDY352" s="35"/>
      <c r="JDZ352" s="35"/>
      <c r="JEA352" s="35"/>
      <c r="JEB352" s="35"/>
      <c r="JEC352" s="35"/>
      <c r="JED352" s="35"/>
      <c r="JEE352" s="35"/>
      <c r="JEF352" s="35"/>
      <c r="JEG352" s="35"/>
      <c r="JEH352" s="35"/>
      <c r="JEI352" s="35"/>
      <c r="JEJ352" s="35"/>
      <c r="JEK352" s="35"/>
      <c r="JEL352" s="35"/>
      <c r="JEM352" s="35"/>
      <c r="JEN352" s="35"/>
      <c r="JEO352" s="35"/>
      <c r="JEP352" s="35"/>
      <c r="JEQ352" s="35"/>
      <c r="JER352" s="35"/>
      <c r="JES352" s="35"/>
      <c r="JET352" s="35"/>
      <c r="JEU352" s="35"/>
      <c r="JEV352" s="35"/>
      <c r="JEW352" s="35"/>
      <c r="JEX352" s="35"/>
      <c r="JEY352" s="35"/>
      <c r="JEZ352" s="35"/>
      <c r="JFA352" s="35"/>
      <c r="JFB352" s="35"/>
      <c r="JFC352" s="35"/>
      <c r="JFD352" s="35"/>
      <c r="JFE352" s="35"/>
      <c r="JFF352" s="35"/>
      <c r="JFG352" s="35"/>
      <c r="JFH352" s="35"/>
      <c r="JFI352" s="35"/>
      <c r="JFJ352" s="35"/>
      <c r="JFK352" s="35"/>
      <c r="JFL352" s="35"/>
      <c r="JFM352" s="35"/>
      <c r="JFN352" s="35"/>
      <c r="JFO352" s="35"/>
      <c r="JFP352" s="35"/>
      <c r="JFQ352" s="35"/>
      <c r="JFR352" s="35"/>
      <c r="JFS352" s="35"/>
      <c r="JFT352" s="35"/>
      <c r="JFU352" s="35"/>
      <c r="JFV352" s="35"/>
      <c r="JFW352" s="35"/>
      <c r="JFX352" s="35"/>
      <c r="JFY352" s="35"/>
      <c r="JFZ352" s="35"/>
      <c r="JGA352" s="35"/>
      <c r="JGB352" s="35"/>
      <c r="JGC352" s="35"/>
      <c r="JGD352" s="35"/>
      <c r="JGE352" s="35"/>
      <c r="JGF352" s="35"/>
      <c r="JGG352" s="35"/>
      <c r="JGH352" s="35"/>
      <c r="JGI352" s="35"/>
      <c r="JGJ352" s="35"/>
      <c r="JGK352" s="35"/>
      <c r="JGL352" s="35"/>
      <c r="JGM352" s="35"/>
      <c r="JGN352" s="35"/>
      <c r="JGO352" s="35"/>
      <c r="JGP352" s="35"/>
      <c r="JGQ352" s="35"/>
      <c r="JGR352" s="35"/>
      <c r="JGS352" s="35"/>
      <c r="JGT352" s="35"/>
      <c r="JGU352" s="35"/>
      <c r="JGV352" s="35"/>
      <c r="JGW352" s="35"/>
      <c r="JGX352" s="35"/>
      <c r="JGY352" s="35"/>
      <c r="JGZ352" s="35"/>
      <c r="JHA352" s="35"/>
      <c r="JHB352" s="35"/>
      <c r="JHC352" s="35"/>
      <c r="JHD352" s="35"/>
      <c r="JHE352" s="35"/>
      <c r="JHF352" s="35"/>
      <c r="JHG352" s="35"/>
      <c r="JHH352" s="35"/>
      <c r="JHI352" s="35"/>
      <c r="JHJ352" s="35"/>
      <c r="JHK352" s="35"/>
      <c r="JHL352" s="35"/>
      <c r="JHM352" s="35"/>
      <c r="JHN352" s="35"/>
      <c r="JHO352" s="35"/>
      <c r="JHP352" s="35"/>
      <c r="JHQ352" s="35"/>
      <c r="JHR352" s="35"/>
      <c r="JHS352" s="35"/>
      <c r="JHT352" s="35"/>
      <c r="JHU352" s="35"/>
      <c r="JHV352" s="35"/>
      <c r="JHW352" s="35"/>
      <c r="JHX352" s="35"/>
      <c r="JHY352" s="35"/>
      <c r="JHZ352" s="35"/>
      <c r="JIA352" s="35"/>
      <c r="JIB352" s="35"/>
      <c r="JIC352" s="35"/>
      <c r="JID352" s="35"/>
      <c r="JIE352" s="35"/>
      <c r="JIF352" s="35"/>
      <c r="JIG352" s="35"/>
      <c r="JIH352" s="35"/>
      <c r="JII352" s="35"/>
      <c r="JIJ352" s="35"/>
      <c r="JIK352" s="35"/>
      <c r="JIL352" s="35"/>
      <c r="JIM352" s="35"/>
      <c r="JIN352" s="35"/>
      <c r="JIO352" s="35"/>
      <c r="JIP352" s="35"/>
      <c r="JIQ352" s="35"/>
      <c r="JIR352" s="35"/>
      <c r="JIS352" s="35"/>
      <c r="JIT352" s="35"/>
      <c r="JIU352" s="35"/>
      <c r="JIV352" s="35"/>
      <c r="JIW352" s="35"/>
      <c r="JIX352" s="35"/>
      <c r="JIY352" s="35"/>
      <c r="JIZ352" s="35"/>
      <c r="JJA352" s="35"/>
      <c r="JJB352" s="35"/>
      <c r="JJC352" s="35"/>
      <c r="JJD352" s="35"/>
      <c r="JJE352" s="35"/>
      <c r="JJF352" s="35"/>
      <c r="JJG352" s="35"/>
      <c r="JJH352" s="35"/>
      <c r="JJI352" s="35"/>
      <c r="JJJ352" s="35"/>
      <c r="JJK352" s="35"/>
      <c r="JJL352" s="35"/>
      <c r="JJM352" s="35"/>
      <c r="JJN352" s="35"/>
      <c r="JJO352" s="35"/>
      <c r="JJP352" s="35"/>
      <c r="JJQ352" s="35"/>
      <c r="JJR352" s="35"/>
      <c r="JJS352" s="35"/>
      <c r="JJT352" s="35"/>
      <c r="JJU352" s="35"/>
      <c r="JJV352" s="35"/>
      <c r="JJW352" s="35"/>
      <c r="JJX352" s="35"/>
      <c r="JJY352" s="35"/>
      <c r="JJZ352" s="35"/>
      <c r="JKA352" s="35"/>
      <c r="JKB352" s="35"/>
      <c r="JKC352" s="35"/>
      <c r="JKD352" s="35"/>
      <c r="JKE352" s="35"/>
      <c r="JKF352" s="35"/>
      <c r="JKG352" s="35"/>
      <c r="JKH352" s="35"/>
      <c r="JKI352" s="35"/>
      <c r="JKJ352" s="35"/>
      <c r="JKK352" s="35"/>
      <c r="JKL352" s="35"/>
      <c r="JKM352" s="35"/>
      <c r="JKN352" s="35"/>
      <c r="JKO352" s="35"/>
      <c r="JKP352" s="35"/>
      <c r="JKQ352" s="35"/>
      <c r="JKR352" s="35"/>
      <c r="JKS352" s="35"/>
      <c r="JKT352" s="35"/>
      <c r="JKU352" s="35"/>
      <c r="JKV352" s="35"/>
      <c r="JKW352" s="35"/>
      <c r="JKX352" s="35"/>
      <c r="JKY352" s="35"/>
      <c r="JKZ352" s="35"/>
      <c r="JLA352" s="35"/>
      <c r="JLB352" s="35"/>
      <c r="JLC352" s="35"/>
      <c r="JLD352" s="35"/>
      <c r="JLE352" s="35"/>
      <c r="JLF352" s="35"/>
      <c r="JLG352" s="35"/>
      <c r="JLH352" s="35"/>
      <c r="JLI352" s="35"/>
      <c r="JLJ352" s="35"/>
      <c r="JLK352" s="35"/>
      <c r="JLL352" s="35"/>
      <c r="JLM352" s="35"/>
      <c r="JLN352" s="35"/>
      <c r="JLO352" s="35"/>
      <c r="JLP352" s="35"/>
      <c r="JLQ352" s="35"/>
      <c r="JLR352" s="35"/>
      <c r="JLS352" s="35"/>
      <c r="JLT352" s="35"/>
      <c r="JLU352" s="35"/>
      <c r="JLV352" s="35"/>
      <c r="JLW352" s="35"/>
      <c r="JLX352" s="35"/>
      <c r="JLY352" s="35"/>
      <c r="JLZ352" s="35"/>
      <c r="JMA352" s="35"/>
      <c r="JMB352" s="35"/>
      <c r="JMC352" s="35"/>
      <c r="JMD352" s="35"/>
      <c r="JME352" s="35"/>
      <c r="JMF352" s="35"/>
      <c r="JMG352" s="35"/>
      <c r="JMH352" s="35"/>
      <c r="JMI352" s="35"/>
      <c r="JMJ352" s="35"/>
      <c r="JMK352" s="35"/>
      <c r="JML352" s="35"/>
      <c r="JMM352" s="35"/>
      <c r="JMN352" s="35"/>
      <c r="JMO352" s="35"/>
      <c r="JMP352" s="35"/>
      <c r="JMQ352" s="35"/>
      <c r="JMR352" s="35"/>
      <c r="JMS352" s="35"/>
      <c r="JMT352" s="35"/>
      <c r="JMU352" s="35"/>
      <c r="JMV352" s="35"/>
      <c r="JMW352" s="35"/>
      <c r="JMX352" s="35"/>
      <c r="JMY352" s="35"/>
      <c r="JMZ352" s="35"/>
      <c r="JNA352" s="35"/>
      <c r="JNB352" s="35"/>
      <c r="JNC352" s="35"/>
      <c r="JND352" s="35"/>
      <c r="JNE352" s="35"/>
      <c r="JNF352" s="35"/>
      <c r="JNG352" s="35"/>
      <c r="JNH352" s="35"/>
      <c r="JNI352" s="35"/>
      <c r="JNJ352" s="35"/>
      <c r="JNK352" s="35"/>
      <c r="JNL352" s="35"/>
      <c r="JNM352" s="35"/>
      <c r="JNN352" s="35"/>
      <c r="JNO352" s="35"/>
      <c r="JNP352" s="35"/>
      <c r="JNQ352" s="35"/>
      <c r="JNR352" s="35"/>
      <c r="JNS352" s="35"/>
      <c r="JNT352" s="35"/>
      <c r="JNU352" s="35"/>
      <c r="JNV352" s="35"/>
      <c r="JNW352" s="35"/>
      <c r="JNX352" s="35"/>
      <c r="JNY352" s="35"/>
      <c r="JNZ352" s="35"/>
      <c r="JOA352" s="35"/>
      <c r="JOB352" s="35"/>
      <c r="JOC352" s="35"/>
      <c r="JOD352" s="35"/>
      <c r="JOE352" s="35"/>
      <c r="JOF352" s="35"/>
      <c r="JOG352" s="35"/>
      <c r="JOH352" s="35"/>
      <c r="JOI352" s="35"/>
      <c r="JOJ352" s="35"/>
      <c r="JOK352" s="35"/>
      <c r="JOL352" s="35"/>
      <c r="JOM352" s="35"/>
      <c r="JON352" s="35"/>
      <c r="JOO352" s="35"/>
      <c r="JOP352" s="35"/>
      <c r="JOQ352" s="35"/>
      <c r="JOR352" s="35"/>
      <c r="JOS352" s="35"/>
      <c r="JOT352" s="35"/>
      <c r="JOU352" s="35"/>
      <c r="JOV352" s="35"/>
      <c r="JOW352" s="35"/>
      <c r="JOX352" s="35"/>
      <c r="JOY352" s="35"/>
      <c r="JOZ352" s="35"/>
      <c r="JPA352" s="35"/>
      <c r="JPB352" s="35"/>
      <c r="JPC352" s="35"/>
      <c r="JPD352" s="35"/>
      <c r="JPE352" s="35"/>
      <c r="JPF352" s="35"/>
      <c r="JPG352" s="35"/>
      <c r="JPH352" s="35"/>
      <c r="JPI352" s="35"/>
      <c r="JPJ352" s="35"/>
      <c r="JPK352" s="35"/>
      <c r="JPL352" s="35"/>
      <c r="JPM352" s="35"/>
      <c r="JPN352" s="35"/>
      <c r="JPO352" s="35"/>
      <c r="JPP352" s="35"/>
      <c r="JPQ352" s="35"/>
      <c r="JPR352" s="35"/>
      <c r="JPS352" s="35"/>
      <c r="JPT352" s="35"/>
      <c r="JPU352" s="35"/>
      <c r="JPV352" s="35"/>
      <c r="JPW352" s="35"/>
      <c r="JPX352" s="35"/>
      <c r="JPY352" s="35"/>
      <c r="JPZ352" s="35"/>
      <c r="JQA352" s="35"/>
      <c r="JQB352" s="35"/>
      <c r="JQC352" s="35"/>
      <c r="JQD352" s="35"/>
      <c r="JQE352" s="35"/>
      <c r="JQF352" s="35"/>
      <c r="JQG352" s="35"/>
      <c r="JQH352" s="35"/>
      <c r="JQI352" s="35"/>
      <c r="JQJ352" s="35"/>
      <c r="JQK352" s="35"/>
      <c r="JQL352" s="35"/>
      <c r="JQM352" s="35"/>
      <c r="JQN352" s="35"/>
      <c r="JQO352" s="35"/>
      <c r="JQP352" s="35"/>
      <c r="JQQ352" s="35"/>
      <c r="JQR352" s="35"/>
      <c r="JQS352" s="35"/>
      <c r="JQT352" s="35"/>
      <c r="JQU352" s="35"/>
      <c r="JQV352" s="35"/>
      <c r="JQW352" s="35"/>
      <c r="JQX352" s="35"/>
      <c r="JQY352" s="35"/>
      <c r="JQZ352" s="35"/>
      <c r="JRA352" s="35"/>
      <c r="JRB352" s="35"/>
      <c r="JRC352" s="35"/>
      <c r="JRD352" s="35"/>
      <c r="JRE352" s="35"/>
      <c r="JRF352" s="35"/>
      <c r="JRG352" s="35"/>
      <c r="JRH352" s="35"/>
      <c r="JRI352" s="35"/>
      <c r="JRJ352" s="35"/>
      <c r="JRK352" s="35"/>
      <c r="JRL352" s="35"/>
      <c r="JRM352" s="35"/>
      <c r="JRN352" s="35"/>
      <c r="JRO352" s="35"/>
      <c r="JRP352" s="35"/>
      <c r="JRQ352" s="35"/>
      <c r="JRR352" s="35"/>
      <c r="JRS352" s="35"/>
      <c r="JRT352" s="35"/>
      <c r="JRU352" s="35"/>
      <c r="JRV352" s="35"/>
      <c r="JRW352" s="35"/>
      <c r="JRX352" s="35"/>
      <c r="JRY352" s="35"/>
      <c r="JRZ352" s="35"/>
      <c r="JSA352" s="35"/>
      <c r="JSB352" s="35"/>
      <c r="JSC352" s="35"/>
      <c r="JSD352" s="35"/>
      <c r="JSE352" s="35"/>
      <c r="JSF352" s="35"/>
      <c r="JSG352" s="35"/>
      <c r="JSH352" s="35"/>
      <c r="JSI352" s="35"/>
      <c r="JSJ352" s="35"/>
      <c r="JSK352" s="35"/>
      <c r="JSL352" s="35"/>
      <c r="JSM352" s="35"/>
      <c r="JSN352" s="35"/>
      <c r="JSO352" s="35"/>
      <c r="JSP352" s="35"/>
      <c r="JSQ352" s="35"/>
      <c r="JSR352" s="35"/>
      <c r="JSS352" s="35"/>
      <c r="JST352" s="35"/>
      <c r="JSU352" s="35"/>
      <c r="JSV352" s="35"/>
      <c r="JSW352" s="35"/>
      <c r="JSX352" s="35"/>
      <c r="JSY352" s="35"/>
      <c r="JSZ352" s="35"/>
      <c r="JTA352" s="35"/>
      <c r="JTB352" s="35"/>
      <c r="JTC352" s="35"/>
      <c r="JTD352" s="35"/>
      <c r="JTE352" s="35"/>
      <c r="JTF352" s="35"/>
      <c r="JTG352" s="35"/>
      <c r="JTH352" s="35"/>
      <c r="JTI352" s="35"/>
      <c r="JTJ352" s="35"/>
      <c r="JTK352" s="35"/>
      <c r="JTL352" s="35"/>
      <c r="JTM352" s="35"/>
      <c r="JTN352" s="35"/>
      <c r="JTO352" s="35"/>
      <c r="JTP352" s="35"/>
      <c r="JTQ352" s="35"/>
      <c r="JTR352" s="35"/>
      <c r="JTS352" s="35"/>
      <c r="JTT352" s="35"/>
      <c r="JTU352" s="35"/>
      <c r="JTV352" s="35"/>
      <c r="JTW352" s="35"/>
      <c r="JTX352" s="35"/>
      <c r="JTY352" s="35"/>
      <c r="JTZ352" s="35"/>
      <c r="JUA352" s="35"/>
      <c r="JUB352" s="35"/>
      <c r="JUC352" s="35"/>
      <c r="JUD352" s="35"/>
      <c r="JUE352" s="35"/>
      <c r="JUF352" s="35"/>
      <c r="JUG352" s="35"/>
      <c r="JUH352" s="35"/>
      <c r="JUI352" s="35"/>
      <c r="JUJ352" s="35"/>
      <c r="JUK352" s="35"/>
      <c r="JUL352" s="35"/>
      <c r="JUM352" s="35"/>
      <c r="JUN352" s="35"/>
      <c r="JUO352" s="35"/>
      <c r="JUP352" s="35"/>
      <c r="JUQ352" s="35"/>
      <c r="JUR352" s="35"/>
      <c r="JUS352" s="35"/>
      <c r="JUT352" s="35"/>
      <c r="JUU352" s="35"/>
      <c r="JUV352" s="35"/>
      <c r="JUW352" s="35"/>
      <c r="JUX352" s="35"/>
      <c r="JUY352" s="35"/>
      <c r="JUZ352" s="35"/>
      <c r="JVA352" s="35"/>
      <c r="JVB352" s="35"/>
      <c r="JVC352" s="35"/>
      <c r="JVD352" s="35"/>
      <c r="JVE352" s="35"/>
      <c r="JVF352" s="35"/>
      <c r="JVG352" s="35"/>
      <c r="JVH352" s="35"/>
      <c r="JVI352" s="35"/>
      <c r="JVJ352" s="35"/>
      <c r="JVK352" s="35"/>
      <c r="JVL352" s="35"/>
      <c r="JVM352" s="35"/>
      <c r="JVN352" s="35"/>
      <c r="JVO352" s="35"/>
      <c r="JVP352" s="35"/>
      <c r="JVQ352" s="35"/>
      <c r="JVR352" s="35"/>
      <c r="JVS352" s="35"/>
      <c r="JVT352" s="35"/>
      <c r="JVU352" s="35"/>
      <c r="JVV352" s="35"/>
      <c r="JVW352" s="35"/>
      <c r="JVX352" s="35"/>
      <c r="JVY352" s="35"/>
      <c r="JVZ352" s="35"/>
      <c r="JWA352" s="35"/>
      <c r="JWB352" s="35"/>
      <c r="JWC352" s="35"/>
      <c r="JWD352" s="35"/>
      <c r="JWE352" s="35"/>
      <c r="JWF352" s="35"/>
      <c r="JWG352" s="35"/>
      <c r="JWH352" s="35"/>
      <c r="JWI352" s="35"/>
      <c r="JWJ352" s="35"/>
      <c r="JWK352" s="35"/>
      <c r="JWL352" s="35"/>
      <c r="JWM352" s="35"/>
      <c r="JWN352" s="35"/>
      <c r="JWO352" s="35"/>
      <c r="JWP352" s="35"/>
      <c r="JWQ352" s="35"/>
      <c r="JWR352" s="35"/>
      <c r="JWS352" s="35"/>
      <c r="JWT352" s="35"/>
      <c r="JWU352" s="35"/>
      <c r="JWV352" s="35"/>
      <c r="JWW352" s="35"/>
      <c r="JWX352" s="35"/>
      <c r="JWY352" s="35"/>
      <c r="JWZ352" s="35"/>
      <c r="JXA352" s="35"/>
      <c r="JXB352" s="35"/>
      <c r="JXC352" s="35"/>
      <c r="JXD352" s="35"/>
      <c r="JXE352" s="35"/>
      <c r="JXF352" s="35"/>
      <c r="JXG352" s="35"/>
      <c r="JXH352" s="35"/>
      <c r="JXI352" s="35"/>
      <c r="JXJ352" s="35"/>
      <c r="JXK352" s="35"/>
      <c r="JXL352" s="35"/>
      <c r="JXM352" s="35"/>
      <c r="JXN352" s="35"/>
      <c r="JXO352" s="35"/>
      <c r="JXP352" s="35"/>
      <c r="JXQ352" s="35"/>
      <c r="JXR352" s="35"/>
      <c r="JXS352" s="35"/>
      <c r="JXT352" s="35"/>
      <c r="JXU352" s="35"/>
      <c r="JXV352" s="35"/>
      <c r="JXW352" s="35"/>
      <c r="JXX352" s="35"/>
      <c r="JXY352" s="35"/>
      <c r="JXZ352" s="35"/>
      <c r="JYA352" s="35"/>
      <c r="JYB352" s="35"/>
      <c r="JYC352" s="35"/>
      <c r="JYD352" s="35"/>
      <c r="JYE352" s="35"/>
      <c r="JYF352" s="35"/>
      <c r="JYG352" s="35"/>
      <c r="JYH352" s="35"/>
      <c r="JYI352" s="35"/>
      <c r="JYJ352" s="35"/>
      <c r="JYK352" s="35"/>
      <c r="JYL352" s="35"/>
      <c r="JYM352" s="35"/>
      <c r="JYN352" s="35"/>
      <c r="JYO352" s="35"/>
      <c r="JYP352" s="35"/>
      <c r="JYQ352" s="35"/>
      <c r="JYR352" s="35"/>
      <c r="JYS352" s="35"/>
      <c r="JYT352" s="35"/>
      <c r="JYU352" s="35"/>
      <c r="JYV352" s="35"/>
      <c r="JYW352" s="35"/>
      <c r="JYX352" s="35"/>
      <c r="JYY352" s="35"/>
      <c r="JYZ352" s="35"/>
      <c r="JZA352" s="35"/>
      <c r="JZB352" s="35"/>
      <c r="JZC352" s="35"/>
      <c r="JZD352" s="35"/>
      <c r="JZE352" s="35"/>
      <c r="JZF352" s="35"/>
      <c r="JZG352" s="35"/>
      <c r="JZH352" s="35"/>
      <c r="JZI352" s="35"/>
      <c r="JZJ352" s="35"/>
      <c r="JZK352" s="35"/>
      <c r="JZL352" s="35"/>
      <c r="JZM352" s="35"/>
      <c r="JZN352" s="35"/>
      <c r="JZO352" s="35"/>
      <c r="JZP352" s="35"/>
      <c r="JZQ352" s="35"/>
      <c r="JZR352" s="35"/>
      <c r="JZS352" s="35"/>
      <c r="JZT352" s="35"/>
      <c r="JZU352" s="35"/>
      <c r="JZV352" s="35"/>
      <c r="JZW352" s="35"/>
      <c r="JZX352" s="35"/>
      <c r="JZY352" s="35"/>
      <c r="JZZ352" s="35"/>
      <c r="KAA352" s="35"/>
      <c r="KAB352" s="35"/>
      <c r="KAC352" s="35"/>
      <c r="KAD352" s="35"/>
      <c r="KAE352" s="35"/>
      <c r="KAF352" s="35"/>
      <c r="KAG352" s="35"/>
      <c r="KAH352" s="35"/>
      <c r="KAI352" s="35"/>
      <c r="KAJ352" s="35"/>
      <c r="KAK352" s="35"/>
      <c r="KAL352" s="35"/>
      <c r="KAM352" s="35"/>
      <c r="KAN352" s="35"/>
      <c r="KAO352" s="35"/>
      <c r="KAP352" s="35"/>
      <c r="KAQ352" s="35"/>
      <c r="KAR352" s="35"/>
      <c r="KAS352" s="35"/>
      <c r="KAT352" s="35"/>
      <c r="KAU352" s="35"/>
      <c r="KAV352" s="35"/>
      <c r="KAW352" s="35"/>
      <c r="KAX352" s="35"/>
      <c r="KAY352" s="35"/>
      <c r="KAZ352" s="35"/>
      <c r="KBA352" s="35"/>
      <c r="KBB352" s="35"/>
      <c r="KBC352" s="35"/>
      <c r="KBD352" s="35"/>
      <c r="KBE352" s="35"/>
      <c r="KBF352" s="35"/>
      <c r="KBG352" s="35"/>
      <c r="KBH352" s="35"/>
      <c r="KBI352" s="35"/>
      <c r="KBJ352" s="35"/>
      <c r="KBK352" s="35"/>
      <c r="KBL352" s="35"/>
      <c r="KBM352" s="35"/>
      <c r="KBN352" s="35"/>
      <c r="KBO352" s="35"/>
      <c r="KBP352" s="35"/>
      <c r="KBQ352" s="35"/>
      <c r="KBR352" s="35"/>
      <c r="KBS352" s="35"/>
      <c r="KBT352" s="35"/>
      <c r="KBU352" s="35"/>
      <c r="KBV352" s="35"/>
      <c r="KBW352" s="35"/>
      <c r="KBX352" s="35"/>
      <c r="KBY352" s="35"/>
      <c r="KBZ352" s="35"/>
      <c r="KCA352" s="35"/>
      <c r="KCB352" s="35"/>
      <c r="KCC352" s="35"/>
      <c r="KCD352" s="35"/>
      <c r="KCE352" s="35"/>
      <c r="KCF352" s="35"/>
      <c r="KCG352" s="35"/>
      <c r="KCH352" s="35"/>
      <c r="KCI352" s="35"/>
      <c r="KCJ352" s="35"/>
      <c r="KCK352" s="35"/>
      <c r="KCL352" s="35"/>
      <c r="KCM352" s="35"/>
      <c r="KCN352" s="35"/>
      <c r="KCO352" s="35"/>
      <c r="KCP352" s="35"/>
      <c r="KCQ352" s="35"/>
      <c r="KCR352" s="35"/>
      <c r="KCS352" s="35"/>
      <c r="KCT352" s="35"/>
      <c r="KCU352" s="35"/>
      <c r="KCV352" s="35"/>
      <c r="KCW352" s="35"/>
      <c r="KCX352" s="35"/>
      <c r="KCY352" s="35"/>
      <c r="KCZ352" s="35"/>
      <c r="KDA352" s="35"/>
      <c r="KDB352" s="35"/>
      <c r="KDC352" s="35"/>
      <c r="KDD352" s="35"/>
      <c r="KDE352" s="35"/>
      <c r="KDF352" s="35"/>
      <c r="KDG352" s="35"/>
      <c r="KDH352" s="35"/>
      <c r="KDI352" s="35"/>
      <c r="KDJ352" s="35"/>
      <c r="KDK352" s="35"/>
      <c r="KDL352" s="35"/>
      <c r="KDM352" s="35"/>
      <c r="KDN352" s="35"/>
      <c r="KDO352" s="35"/>
      <c r="KDP352" s="35"/>
      <c r="KDQ352" s="35"/>
      <c r="KDR352" s="35"/>
      <c r="KDS352" s="35"/>
      <c r="KDT352" s="35"/>
      <c r="KDU352" s="35"/>
      <c r="KDV352" s="35"/>
      <c r="KDW352" s="35"/>
      <c r="KDX352" s="35"/>
      <c r="KDY352" s="35"/>
      <c r="KDZ352" s="35"/>
      <c r="KEA352" s="35"/>
      <c r="KEB352" s="35"/>
      <c r="KEC352" s="35"/>
      <c r="KED352" s="35"/>
      <c r="KEE352" s="35"/>
      <c r="KEF352" s="35"/>
      <c r="KEG352" s="35"/>
      <c r="KEH352" s="35"/>
      <c r="KEI352" s="35"/>
      <c r="KEJ352" s="35"/>
      <c r="KEK352" s="35"/>
      <c r="KEL352" s="35"/>
      <c r="KEM352" s="35"/>
      <c r="KEN352" s="35"/>
      <c r="KEO352" s="35"/>
      <c r="KEP352" s="35"/>
      <c r="KEQ352" s="35"/>
      <c r="KER352" s="35"/>
      <c r="KES352" s="35"/>
      <c r="KET352" s="35"/>
      <c r="KEU352" s="35"/>
      <c r="KEV352" s="35"/>
      <c r="KEW352" s="35"/>
      <c r="KEX352" s="35"/>
      <c r="KEY352" s="35"/>
      <c r="KEZ352" s="35"/>
      <c r="KFA352" s="35"/>
      <c r="KFB352" s="35"/>
      <c r="KFC352" s="35"/>
      <c r="KFD352" s="35"/>
      <c r="KFE352" s="35"/>
      <c r="KFF352" s="35"/>
      <c r="KFG352" s="35"/>
      <c r="KFH352" s="35"/>
      <c r="KFI352" s="35"/>
      <c r="KFJ352" s="35"/>
      <c r="KFK352" s="35"/>
      <c r="KFL352" s="35"/>
      <c r="KFM352" s="35"/>
      <c r="KFN352" s="35"/>
      <c r="KFO352" s="35"/>
      <c r="KFP352" s="35"/>
      <c r="KFQ352" s="35"/>
      <c r="KFR352" s="35"/>
      <c r="KFS352" s="35"/>
      <c r="KFT352" s="35"/>
      <c r="KFU352" s="35"/>
      <c r="KFV352" s="35"/>
      <c r="KFW352" s="35"/>
      <c r="KFX352" s="35"/>
      <c r="KFY352" s="35"/>
      <c r="KFZ352" s="35"/>
      <c r="KGA352" s="35"/>
      <c r="KGB352" s="35"/>
      <c r="KGC352" s="35"/>
      <c r="KGD352" s="35"/>
      <c r="KGE352" s="35"/>
      <c r="KGF352" s="35"/>
      <c r="KGG352" s="35"/>
      <c r="KGH352" s="35"/>
      <c r="KGI352" s="35"/>
      <c r="KGJ352" s="35"/>
      <c r="KGK352" s="35"/>
      <c r="KGL352" s="35"/>
      <c r="KGM352" s="35"/>
      <c r="KGN352" s="35"/>
      <c r="KGO352" s="35"/>
      <c r="KGP352" s="35"/>
      <c r="KGQ352" s="35"/>
      <c r="KGR352" s="35"/>
      <c r="KGS352" s="35"/>
      <c r="KGT352" s="35"/>
      <c r="KGU352" s="35"/>
      <c r="KGV352" s="35"/>
      <c r="KGW352" s="35"/>
      <c r="KGX352" s="35"/>
      <c r="KGY352" s="35"/>
      <c r="KGZ352" s="35"/>
      <c r="KHA352" s="35"/>
      <c r="KHB352" s="35"/>
      <c r="KHC352" s="35"/>
      <c r="KHD352" s="35"/>
      <c r="KHE352" s="35"/>
      <c r="KHF352" s="35"/>
      <c r="KHG352" s="35"/>
      <c r="KHH352" s="35"/>
      <c r="KHI352" s="35"/>
      <c r="KHJ352" s="35"/>
      <c r="KHK352" s="35"/>
      <c r="KHL352" s="35"/>
      <c r="KHM352" s="35"/>
      <c r="KHN352" s="35"/>
      <c r="KHO352" s="35"/>
      <c r="KHP352" s="35"/>
      <c r="KHQ352" s="35"/>
      <c r="KHR352" s="35"/>
      <c r="KHS352" s="35"/>
      <c r="KHT352" s="35"/>
      <c r="KHU352" s="35"/>
      <c r="KHV352" s="35"/>
      <c r="KHW352" s="35"/>
      <c r="KHX352" s="35"/>
      <c r="KHY352" s="35"/>
      <c r="KHZ352" s="35"/>
      <c r="KIA352" s="35"/>
      <c r="KIB352" s="35"/>
      <c r="KIC352" s="35"/>
      <c r="KID352" s="35"/>
      <c r="KIE352" s="35"/>
      <c r="KIF352" s="35"/>
      <c r="KIG352" s="35"/>
      <c r="KIH352" s="35"/>
      <c r="KII352" s="35"/>
      <c r="KIJ352" s="35"/>
      <c r="KIK352" s="35"/>
      <c r="KIL352" s="35"/>
      <c r="KIM352" s="35"/>
      <c r="KIN352" s="35"/>
      <c r="KIO352" s="35"/>
      <c r="KIP352" s="35"/>
      <c r="KIQ352" s="35"/>
      <c r="KIR352" s="35"/>
      <c r="KIS352" s="35"/>
      <c r="KIT352" s="35"/>
      <c r="KIU352" s="35"/>
      <c r="KIV352" s="35"/>
      <c r="KIW352" s="35"/>
      <c r="KIX352" s="35"/>
      <c r="KIY352" s="35"/>
      <c r="KIZ352" s="35"/>
      <c r="KJA352" s="35"/>
      <c r="KJB352" s="35"/>
      <c r="KJC352" s="35"/>
      <c r="KJD352" s="35"/>
      <c r="KJE352" s="35"/>
      <c r="KJF352" s="35"/>
      <c r="KJG352" s="35"/>
      <c r="KJH352" s="35"/>
      <c r="KJI352" s="35"/>
      <c r="KJJ352" s="35"/>
      <c r="KJK352" s="35"/>
      <c r="KJL352" s="35"/>
      <c r="KJM352" s="35"/>
      <c r="KJN352" s="35"/>
      <c r="KJO352" s="35"/>
      <c r="KJP352" s="35"/>
      <c r="KJQ352" s="35"/>
      <c r="KJR352" s="35"/>
      <c r="KJS352" s="35"/>
      <c r="KJT352" s="35"/>
      <c r="KJU352" s="35"/>
      <c r="KJV352" s="35"/>
      <c r="KJW352" s="35"/>
      <c r="KJX352" s="35"/>
      <c r="KJY352" s="35"/>
      <c r="KJZ352" s="35"/>
      <c r="KKA352" s="35"/>
      <c r="KKB352" s="35"/>
      <c r="KKC352" s="35"/>
      <c r="KKD352" s="35"/>
      <c r="KKE352" s="35"/>
      <c r="KKF352" s="35"/>
      <c r="KKG352" s="35"/>
      <c r="KKH352" s="35"/>
      <c r="KKI352" s="35"/>
      <c r="KKJ352" s="35"/>
      <c r="KKK352" s="35"/>
      <c r="KKL352" s="35"/>
      <c r="KKM352" s="35"/>
      <c r="KKN352" s="35"/>
      <c r="KKO352" s="35"/>
      <c r="KKP352" s="35"/>
      <c r="KKQ352" s="35"/>
      <c r="KKR352" s="35"/>
      <c r="KKS352" s="35"/>
      <c r="KKT352" s="35"/>
      <c r="KKU352" s="35"/>
      <c r="KKV352" s="35"/>
      <c r="KKW352" s="35"/>
      <c r="KKX352" s="35"/>
      <c r="KKY352" s="35"/>
      <c r="KKZ352" s="35"/>
      <c r="KLA352" s="35"/>
      <c r="KLB352" s="35"/>
      <c r="KLC352" s="35"/>
      <c r="KLD352" s="35"/>
      <c r="KLE352" s="35"/>
      <c r="KLF352" s="35"/>
      <c r="KLG352" s="35"/>
      <c r="KLH352" s="35"/>
      <c r="KLI352" s="35"/>
      <c r="KLJ352" s="35"/>
      <c r="KLK352" s="35"/>
      <c r="KLL352" s="35"/>
      <c r="KLM352" s="35"/>
      <c r="KLN352" s="35"/>
      <c r="KLO352" s="35"/>
      <c r="KLP352" s="35"/>
      <c r="KLQ352" s="35"/>
      <c r="KLR352" s="35"/>
      <c r="KLS352" s="35"/>
      <c r="KLT352" s="35"/>
      <c r="KLU352" s="35"/>
      <c r="KLV352" s="35"/>
      <c r="KLW352" s="35"/>
      <c r="KLX352" s="35"/>
      <c r="KLY352" s="35"/>
      <c r="KLZ352" s="35"/>
      <c r="KMA352" s="35"/>
      <c r="KMB352" s="35"/>
      <c r="KMC352" s="35"/>
      <c r="KMD352" s="35"/>
      <c r="KME352" s="35"/>
      <c r="KMF352" s="35"/>
      <c r="KMG352" s="35"/>
      <c r="KMH352" s="35"/>
      <c r="KMI352" s="35"/>
      <c r="KMJ352" s="35"/>
      <c r="KMK352" s="35"/>
      <c r="KML352" s="35"/>
      <c r="KMM352" s="35"/>
      <c r="KMN352" s="35"/>
      <c r="KMO352" s="35"/>
      <c r="KMP352" s="35"/>
      <c r="KMQ352" s="35"/>
      <c r="KMR352" s="35"/>
      <c r="KMS352" s="35"/>
      <c r="KMT352" s="35"/>
      <c r="KMU352" s="35"/>
      <c r="KMV352" s="35"/>
      <c r="KMW352" s="35"/>
      <c r="KMX352" s="35"/>
      <c r="KMY352" s="35"/>
      <c r="KMZ352" s="35"/>
      <c r="KNA352" s="35"/>
      <c r="KNB352" s="35"/>
      <c r="KNC352" s="35"/>
      <c r="KND352" s="35"/>
      <c r="KNE352" s="35"/>
      <c r="KNF352" s="35"/>
      <c r="KNG352" s="35"/>
      <c r="KNH352" s="35"/>
      <c r="KNI352" s="35"/>
      <c r="KNJ352" s="35"/>
      <c r="KNK352" s="35"/>
      <c r="KNL352" s="35"/>
      <c r="KNM352" s="35"/>
      <c r="KNN352" s="35"/>
      <c r="KNO352" s="35"/>
      <c r="KNP352" s="35"/>
      <c r="KNQ352" s="35"/>
      <c r="KNR352" s="35"/>
      <c r="KNS352" s="35"/>
      <c r="KNT352" s="35"/>
      <c r="KNU352" s="35"/>
      <c r="KNV352" s="35"/>
      <c r="KNW352" s="35"/>
      <c r="KNX352" s="35"/>
      <c r="KNY352" s="35"/>
      <c r="KNZ352" s="35"/>
      <c r="KOA352" s="35"/>
      <c r="KOB352" s="35"/>
      <c r="KOC352" s="35"/>
      <c r="KOD352" s="35"/>
      <c r="KOE352" s="35"/>
      <c r="KOF352" s="35"/>
      <c r="KOG352" s="35"/>
      <c r="KOH352" s="35"/>
      <c r="KOI352" s="35"/>
      <c r="KOJ352" s="35"/>
      <c r="KOK352" s="35"/>
      <c r="KOL352" s="35"/>
      <c r="KOM352" s="35"/>
      <c r="KON352" s="35"/>
      <c r="KOO352" s="35"/>
      <c r="KOP352" s="35"/>
      <c r="KOQ352" s="35"/>
      <c r="KOR352" s="35"/>
      <c r="KOS352" s="35"/>
      <c r="KOT352" s="35"/>
      <c r="KOU352" s="35"/>
      <c r="KOV352" s="35"/>
      <c r="KOW352" s="35"/>
      <c r="KOX352" s="35"/>
      <c r="KOY352" s="35"/>
      <c r="KOZ352" s="35"/>
      <c r="KPA352" s="35"/>
      <c r="KPB352" s="35"/>
      <c r="KPC352" s="35"/>
      <c r="KPD352" s="35"/>
      <c r="KPE352" s="35"/>
      <c r="KPF352" s="35"/>
      <c r="KPG352" s="35"/>
      <c r="KPH352" s="35"/>
      <c r="KPI352" s="35"/>
      <c r="KPJ352" s="35"/>
      <c r="KPK352" s="35"/>
      <c r="KPL352" s="35"/>
      <c r="KPM352" s="35"/>
      <c r="KPN352" s="35"/>
      <c r="KPO352" s="35"/>
      <c r="KPP352" s="35"/>
      <c r="KPQ352" s="35"/>
      <c r="KPR352" s="35"/>
      <c r="KPS352" s="35"/>
      <c r="KPT352" s="35"/>
      <c r="KPU352" s="35"/>
      <c r="KPV352" s="35"/>
      <c r="KPW352" s="35"/>
      <c r="KPX352" s="35"/>
      <c r="KPY352" s="35"/>
      <c r="KPZ352" s="35"/>
      <c r="KQA352" s="35"/>
      <c r="KQB352" s="35"/>
      <c r="KQC352" s="35"/>
      <c r="KQD352" s="35"/>
      <c r="KQE352" s="35"/>
      <c r="KQF352" s="35"/>
      <c r="KQG352" s="35"/>
      <c r="KQH352" s="35"/>
      <c r="KQI352" s="35"/>
      <c r="KQJ352" s="35"/>
      <c r="KQK352" s="35"/>
      <c r="KQL352" s="35"/>
      <c r="KQM352" s="35"/>
      <c r="KQN352" s="35"/>
      <c r="KQO352" s="35"/>
      <c r="KQP352" s="35"/>
      <c r="KQQ352" s="35"/>
      <c r="KQR352" s="35"/>
      <c r="KQS352" s="35"/>
      <c r="KQT352" s="35"/>
      <c r="KQU352" s="35"/>
      <c r="KQV352" s="35"/>
      <c r="KQW352" s="35"/>
      <c r="KQX352" s="35"/>
      <c r="KQY352" s="35"/>
      <c r="KQZ352" s="35"/>
      <c r="KRA352" s="35"/>
      <c r="KRB352" s="35"/>
      <c r="KRC352" s="35"/>
      <c r="KRD352" s="35"/>
      <c r="KRE352" s="35"/>
      <c r="KRF352" s="35"/>
      <c r="KRG352" s="35"/>
      <c r="KRH352" s="35"/>
      <c r="KRI352" s="35"/>
      <c r="KRJ352" s="35"/>
      <c r="KRK352" s="35"/>
      <c r="KRL352" s="35"/>
      <c r="KRM352" s="35"/>
      <c r="KRN352" s="35"/>
      <c r="KRO352" s="35"/>
      <c r="KRP352" s="35"/>
      <c r="KRQ352" s="35"/>
      <c r="KRR352" s="35"/>
      <c r="KRS352" s="35"/>
      <c r="KRT352" s="35"/>
      <c r="KRU352" s="35"/>
      <c r="KRV352" s="35"/>
      <c r="KRW352" s="35"/>
      <c r="KRX352" s="35"/>
      <c r="KRY352" s="35"/>
      <c r="KRZ352" s="35"/>
      <c r="KSA352" s="35"/>
      <c r="KSB352" s="35"/>
      <c r="KSC352" s="35"/>
      <c r="KSD352" s="35"/>
      <c r="KSE352" s="35"/>
      <c r="KSF352" s="35"/>
      <c r="KSG352" s="35"/>
      <c r="KSH352" s="35"/>
      <c r="KSI352" s="35"/>
      <c r="KSJ352" s="35"/>
      <c r="KSK352" s="35"/>
      <c r="KSL352" s="35"/>
      <c r="KSM352" s="35"/>
      <c r="KSN352" s="35"/>
      <c r="KSO352" s="35"/>
      <c r="KSP352" s="35"/>
      <c r="KSQ352" s="35"/>
      <c r="KSR352" s="35"/>
      <c r="KSS352" s="35"/>
      <c r="KST352" s="35"/>
      <c r="KSU352" s="35"/>
      <c r="KSV352" s="35"/>
      <c r="KSW352" s="35"/>
      <c r="KSX352" s="35"/>
      <c r="KSY352" s="35"/>
      <c r="KSZ352" s="35"/>
      <c r="KTA352" s="35"/>
      <c r="KTB352" s="35"/>
      <c r="KTC352" s="35"/>
      <c r="KTD352" s="35"/>
      <c r="KTE352" s="35"/>
      <c r="KTF352" s="35"/>
      <c r="KTG352" s="35"/>
      <c r="KTH352" s="35"/>
      <c r="KTI352" s="35"/>
      <c r="KTJ352" s="35"/>
      <c r="KTK352" s="35"/>
      <c r="KTL352" s="35"/>
      <c r="KTM352" s="35"/>
      <c r="KTN352" s="35"/>
      <c r="KTO352" s="35"/>
      <c r="KTP352" s="35"/>
      <c r="KTQ352" s="35"/>
      <c r="KTR352" s="35"/>
      <c r="KTS352" s="35"/>
      <c r="KTT352" s="35"/>
      <c r="KTU352" s="35"/>
      <c r="KTV352" s="35"/>
      <c r="KTW352" s="35"/>
      <c r="KTX352" s="35"/>
      <c r="KTY352" s="35"/>
      <c r="KTZ352" s="35"/>
      <c r="KUA352" s="35"/>
      <c r="KUB352" s="35"/>
      <c r="KUC352" s="35"/>
      <c r="KUD352" s="35"/>
      <c r="KUE352" s="35"/>
      <c r="KUF352" s="35"/>
      <c r="KUG352" s="35"/>
      <c r="KUH352" s="35"/>
      <c r="KUI352" s="35"/>
      <c r="KUJ352" s="35"/>
      <c r="KUK352" s="35"/>
      <c r="KUL352" s="35"/>
      <c r="KUM352" s="35"/>
      <c r="KUN352" s="35"/>
      <c r="KUO352" s="35"/>
      <c r="KUP352" s="35"/>
      <c r="KUQ352" s="35"/>
      <c r="KUR352" s="35"/>
      <c r="KUS352" s="35"/>
      <c r="KUT352" s="35"/>
      <c r="KUU352" s="35"/>
      <c r="KUV352" s="35"/>
      <c r="KUW352" s="35"/>
      <c r="KUX352" s="35"/>
      <c r="KUY352" s="35"/>
      <c r="KUZ352" s="35"/>
      <c r="KVA352" s="35"/>
      <c r="KVB352" s="35"/>
      <c r="KVC352" s="35"/>
      <c r="KVD352" s="35"/>
      <c r="KVE352" s="35"/>
      <c r="KVF352" s="35"/>
      <c r="KVG352" s="35"/>
      <c r="KVH352" s="35"/>
      <c r="KVI352" s="35"/>
      <c r="KVJ352" s="35"/>
      <c r="KVK352" s="35"/>
      <c r="KVL352" s="35"/>
      <c r="KVM352" s="35"/>
      <c r="KVN352" s="35"/>
      <c r="KVO352" s="35"/>
      <c r="KVP352" s="35"/>
      <c r="KVQ352" s="35"/>
      <c r="KVR352" s="35"/>
      <c r="KVS352" s="35"/>
      <c r="KVT352" s="35"/>
      <c r="KVU352" s="35"/>
      <c r="KVV352" s="35"/>
      <c r="KVW352" s="35"/>
      <c r="KVX352" s="35"/>
      <c r="KVY352" s="35"/>
      <c r="KVZ352" s="35"/>
      <c r="KWA352" s="35"/>
      <c r="KWB352" s="35"/>
      <c r="KWC352" s="35"/>
      <c r="KWD352" s="35"/>
      <c r="KWE352" s="35"/>
      <c r="KWF352" s="35"/>
      <c r="KWG352" s="35"/>
      <c r="KWH352" s="35"/>
      <c r="KWI352" s="35"/>
      <c r="KWJ352" s="35"/>
      <c r="KWK352" s="35"/>
      <c r="KWL352" s="35"/>
      <c r="KWM352" s="35"/>
      <c r="KWN352" s="35"/>
      <c r="KWO352" s="35"/>
      <c r="KWP352" s="35"/>
      <c r="KWQ352" s="35"/>
      <c r="KWR352" s="35"/>
      <c r="KWS352" s="35"/>
      <c r="KWT352" s="35"/>
      <c r="KWU352" s="35"/>
      <c r="KWV352" s="35"/>
      <c r="KWW352" s="35"/>
      <c r="KWX352" s="35"/>
      <c r="KWY352" s="35"/>
      <c r="KWZ352" s="35"/>
      <c r="KXA352" s="35"/>
      <c r="KXB352" s="35"/>
      <c r="KXC352" s="35"/>
      <c r="KXD352" s="35"/>
      <c r="KXE352" s="35"/>
      <c r="KXF352" s="35"/>
      <c r="KXG352" s="35"/>
      <c r="KXH352" s="35"/>
      <c r="KXI352" s="35"/>
      <c r="KXJ352" s="35"/>
      <c r="KXK352" s="35"/>
      <c r="KXL352" s="35"/>
      <c r="KXM352" s="35"/>
      <c r="KXN352" s="35"/>
      <c r="KXO352" s="35"/>
      <c r="KXP352" s="35"/>
      <c r="KXQ352" s="35"/>
      <c r="KXR352" s="35"/>
      <c r="KXS352" s="35"/>
      <c r="KXT352" s="35"/>
      <c r="KXU352" s="35"/>
      <c r="KXV352" s="35"/>
      <c r="KXW352" s="35"/>
      <c r="KXX352" s="35"/>
      <c r="KXY352" s="35"/>
      <c r="KXZ352" s="35"/>
      <c r="KYA352" s="35"/>
      <c r="KYB352" s="35"/>
      <c r="KYC352" s="35"/>
      <c r="KYD352" s="35"/>
      <c r="KYE352" s="35"/>
      <c r="KYF352" s="35"/>
      <c r="KYG352" s="35"/>
      <c r="KYH352" s="35"/>
      <c r="KYI352" s="35"/>
      <c r="KYJ352" s="35"/>
      <c r="KYK352" s="35"/>
      <c r="KYL352" s="35"/>
      <c r="KYM352" s="35"/>
      <c r="KYN352" s="35"/>
      <c r="KYO352" s="35"/>
      <c r="KYP352" s="35"/>
      <c r="KYQ352" s="35"/>
      <c r="KYR352" s="35"/>
      <c r="KYS352" s="35"/>
      <c r="KYT352" s="35"/>
      <c r="KYU352" s="35"/>
      <c r="KYV352" s="35"/>
      <c r="KYW352" s="35"/>
      <c r="KYX352" s="35"/>
      <c r="KYY352" s="35"/>
      <c r="KYZ352" s="35"/>
      <c r="KZA352" s="35"/>
      <c r="KZB352" s="35"/>
      <c r="KZC352" s="35"/>
      <c r="KZD352" s="35"/>
      <c r="KZE352" s="35"/>
      <c r="KZF352" s="35"/>
      <c r="KZG352" s="35"/>
      <c r="KZH352" s="35"/>
      <c r="KZI352" s="35"/>
      <c r="KZJ352" s="35"/>
      <c r="KZK352" s="35"/>
      <c r="KZL352" s="35"/>
      <c r="KZM352" s="35"/>
      <c r="KZN352" s="35"/>
      <c r="KZO352" s="35"/>
      <c r="KZP352" s="35"/>
      <c r="KZQ352" s="35"/>
      <c r="KZR352" s="35"/>
      <c r="KZS352" s="35"/>
      <c r="KZT352" s="35"/>
      <c r="KZU352" s="35"/>
      <c r="KZV352" s="35"/>
      <c r="KZW352" s="35"/>
      <c r="KZX352" s="35"/>
      <c r="KZY352" s="35"/>
      <c r="KZZ352" s="35"/>
      <c r="LAA352" s="35"/>
      <c r="LAB352" s="35"/>
      <c r="LAC352" s="35"/>
      <c r="LAD352" s="35"/>
      <c r="LAE352" s="35"/>
      <c r="LAF352" s="35"/>
      <c r="LAG352" s="35"/>
      <c r="LAH352" s="35"/>
      <c r="LAI352" s="35"/>
      <c r="LAJ352" s="35"/>
      <c r="LAK352" s="35"/>
      <c r="LAL352" s="35"/>
      <c r="LAM352" s="35"/>
      <c r="LAN352" s="35"/>
      <c r="LAO352" s="35"/>
      <c r="LAP352" s="35"/>
      <c r="LAQ352" s="35"/>
      <c r="LAR352" s="35"/>
      <c r="LAS352" s="35"/>
      <c r="LAT352" s="35"/>
      <c r="LAU352" s="35"/>
      <c r="LAV352" s="35"/>
      <c r="LAW352" s="35"/>
      <c r="LAX352" s="35"/>
      <c r="LAY352" s="35"/>
      <c r="LAZ352" s="35"/>
      <c r="LBA352" s="35"/>
      <c r="LBB352" s="35"/>
      <c r="LBC352" s="35"/>
      <c r="LBD352" s="35"/>
      <c r="LBE352" s="35"/>
      <c r="LBF352" s="35"/>
      <c r="LBG352" s="35"/>
      <c r="LBH352" s="35"/>
      <c r="LBI352" s="35"/>
      <c r="LBJ352" s="35"/>
      <c r="LBK352" s="35"/>
      <c r="LBL352" s="35"/>
      <c r="LBM352" s="35"/>
      <c r="LBN352" s="35"/>
      <c r="LBO352" s="35"/>
      <c r="LBP352" s="35"/>
      <c r="LBQ352" s="35"/>
      <c r="LBR352" s="35"/>
      <c r="LBS352" s="35"/>
      <c r="LBT352" s="35"/>
      <c r="LBU352" s="35"/>
      <c r="LBV352" s="35"/>
      <c r="LBW352" s="35"/>
      <c r="LBX352" s="35"/>
      <c r="LBY352" s="35"/>
      <c r="LBZ352" s="35"/>
      <c r="LCA352" s="35"/>
      <c r="LCB352" s="35"/>
      <c r="LCC352" s="35"/>
      <c r="LCD352" s="35"/>
      <c r="LCE352" s="35"/>
      <c r="LCF352" s="35"/>
      <c r="LCG352" s="35"/>
      <c r="LCH352" s="35"/>
      <c r="LCI352" s="35"/>
      <c r="LCJ352" s="35"/>
      <c r="LCK352" s="35"/>
      <c r="LCL352" s="35"/>
      <c r="LCM352" s="35"/>
      <c r="LCN352" s="35"/>
      <c r="LCO352" s="35"/>
      <c r="LCP352" s="35"/>
      <c r="LCQ352" s="35"/>
      <c r="LCR352" s="35"/>
      <c r="LCS352" s="35"/>
      <c r="LCT352" s="35"/>
      <c r="LCU352" s="35"/>
      <c r="LCV352" s="35"/>
      <c r="LCW352" s="35"/>
      <c r="LCX352" s="35"/>
      <c r="LCY352" s="35"/>
      <c r="LCZ352" s="35"/>
      <c r="LDA352" s="35"/>
      <c r="LDB352" s="35"/>
      <c r="LDC352" s="35"/>
      <c r="LDD352" s="35"/>
      <c r="LDE352" s="35"/>
      <c r="LDF352" s="35"/>
      <c r="LDG352" s="35"/>
      <c r="LDH352" s="35"/>
      <c r="LDI352" s="35"/>
      <c r="LDJ352" s="35"/>
      <c r="LDK352" s="35"/>
      <c r="LDL352" s="35"/>
      <c r="LDM352" s="35"/>
      <c r="LDN352" s="35"/>
      <c r="LDO352" s="35"/>
      <c r="LDP352" s="35"/>
      <c r="LDQ352" s="35"/>
      <c r="LDR352" s="35"/>
      <c r="LDS352" s="35"/>
      <c r="LDT352" s="35"/>
      <c r="LDU352" s="35"/>
      <c r="LDV352" s="35"/>
      <c r="LDW352" s="35"/>
      <c r="LDX352" s="35"/>
      <c r="LDY352" s="35"/>
      <c r="LDZ352" s="35"/>
      <c r="LEA352" s="35"/>
      <c r="LEB352" s="35"/>
      <c r="LEC352" s="35"/>
      <c r="LED352" s="35"/>
      <c r="LEE352" s="35"/>
      <c r="LEF352" s="35"/>
      <c r="LEG352" s="35"/>
      <c r="LEH352" s="35"/>
      <c r="LEI352" s="35"/>
      <c r="LEJ352" s="35"/>
      <c r="LEK352" s="35"/>
      <c r="LEL352" s="35"/>
      <c r="LEM352" s="35"/>
      <c r="LEN352" s="35"/>
      <c r="LEO352" s="35"/>
      <c r="LEP352" s="35"/>
      <c r="LEQ352" s="35"/>
      <c r="LER352" s="35"/>
      <c r="LES352" s="35"/>
      <c r="LET352" s="35"/>
      <c r="LEU352" s="35"/>
      <c r="LEV352" s="35"/>
      <c r="LEW352" s="35"/>
      <c r="LEX352" s="35"/>
      <c r="LEY352" s="35"/>
      <c r="LEZ352" s="35"/>
      <c r="LFA352" s="35"/>
      <c r="LFB352" s="35"/>
      <c r="LFC352" s="35"/>
      <c r="LFD352" s="35"/>
      <c r="LFE352" s="35"/>
      <c r="LFF352" s="35"/>
      <c r="LFG352" s="35"/>
      <c r="LFH352" s="35"/>
      <c r="LFI352" s="35"/>
      <c r="LFJ352" s="35"/>
      <c r="LFK352" s="35"/>
      <c r="LFL352" s="35"/>
      <c r="LFM352" s="35"/>
      <c r="LFN352" s="35"/>
      <c r="LFO352" s="35"/>
      <c r="LFP352" s="35"/>
      <c r="LFQ352" s="35"/>
      <c r="LFR352" s="35"/>
      <c r="LFS352" s="35"/>
      <c r="LFT352" s="35"/>
      <c r="LFU352" s="35"/>
      <c r="LFV352" s="35"/>
      <c r="LFW352" s="35"/>
      <c r="LFX352" s="35"/>
      <c r="LFY352" s="35"/>
      <c r="LFZ352" s="35"/>
      <c r="LGA352" s="35"/>
      <c r="LGB352" s="35"/>
      <c r="LGC352" s="35"/>
      <c r="LGD352" s="35"/>
      <c r="LGE352" s="35"/>
      <c r="LGF352" s="35"/>
      <c r="LGG352" s="35"/>
      <c r="LGH352" s="35"/>
      <c r="LGI352" s="35"/>
      <c r="LGJ352" s="35"/>
      <c r="LGK352" s="35"/>
      <c r="LGL352" s="35"/>
      <c r="LGM352" s="35"/>
      <c r="LGN352" s="35"/>
      <c r="LGO352" s="35"/>
      <c r="LGP352" s="35"/>
      <c r="LGQ352" s="35"/>
      <c r="LGR352" s="35"/>
      <c r="LGS352" s="35"/>
      <c r="LGT352" s="35"/>
      <c r="LGU352" s="35"/>
      <c r="LGV352" s="35"/>
      <c r="LGW352" s="35"/>
      <c r="LGX352" s="35"/>
      <c r="LGY352" s="35"/>
      <c r="LGZ352" s="35"/>
      <c r="LHA352" s="35"/>
      <c r="LHB352" s="35"/>
      <c r="LHC352" s="35"/>
      <c r="LHD352" s="35"/>
      <c r="LHE352" s="35"/>
      <c r="LHF352" s="35"/>
      <c r="LHG352" s="35"/>
      <c r="LHH352" s="35"/>
      <c r="LHI352" s="35"/>
      <c r="LHJ352" s="35"/>
      <c r="LHK352" s="35"/>
      <c r="LHL352" s="35"/>
      <c r="LHM352" s="35"/>
      <c r="LHN352" s="35"/>
      <c r="LHO352" s="35"/>
      <c r="LHP352" s="35"/>
      <c r="LHQ352" s="35"/>
      <c r="LHR352" s="35"/>
      <c r="LHS352" s="35"/>
      <c r="LHT352" s="35"/>
      <c r="LHU352" s="35"/>
      <c r="LHV352" s="35"/>
      <c r="LHW352" s="35"/>
      <c r="LHX352" s="35"/>
      <c r="LHY352" s="35"/>
      <c r="LHZ352" s="35"/>
      <c r="LIA352" s="35"/>
      <c r="LIB352" s="35"/>
      <c r="LIC352" s="35"/>
      <c r="LID352" s="35"/>
      <c r="LIE352" s="35"/>
      <c r="LIF352" s="35"/>
      <c r="LIG352" s="35"/>
      <c r="LIH352" s="35"/>
      <c r="LII352" s="35"/>
      <c r="LIJ352" s="35"/>
      <c r="LIK352" s="35"/>
      <c r="LIL352" s="35"/>
      <c r="LIM352" s="35"/>
      <c r="LIN352" s="35"/>
      <c r="LIO352" s="35"/>
      <c r="LIP352" s="35"/>
      <c r="LIQ352" s="35"/>
      <c r="LIR352" s="35"/>
      <c r="LIS352" s="35"/>
      <c r="LIT352" s="35"/>
      <c r="LIU352" s="35"/>
      <c r="LIV352" s="35"/>
      <c r="LIW352" s="35"/>
      <c r="LIX352" s="35"/>
      <c r="LIY352" s="35"/>
      <c r="LIZ352" s="35"/>
      <c r="LJA352" s="35"/>
      <c r="LJB352" s="35"/>
      <c r="LJC352" s="35"/>
      <c r="LJD352" s="35"/>
      <c r="LJE352" s="35"/>
      <c r="LJF352" s="35"/>
      <c r="LJG352" s="35"/>
      <c r="LJH352" s="35"/>
      <c r="LJI352" s="35"/>
      <c r="LJJ352" s="35"/>
      <c r="LJK352" s="35"/>
      <c r="LJL352" s="35"/>
      <c r="LJM352" s="35"/>
      <c r="LJN352" s="35"/>
      <c r="LJO352" s="35"/>
      <c r="LJP352" s="35"/>
      <c r="LJQ352" s="35"/>
      <c r="LJR352" s="35"/>
      <c r="LJS352" s="35"/>
      <c r="LJT352" s="35"/>
      <c r="LJU352" s="35"/>
      <c r="LJV352" s="35"/>
      <c r="LJW352" s="35"/>
      <c r="LJX352" s="35"/>
      <c r="LJY352" s="35"/>
      <c r="LJZ352" s="35"/>
      <c r="LKA352" s="35"/>
      <c r="LKB352" s="35"/>
      <c r="LKC352" s="35"/>
      <c r="LKD352" s="35"/>
      <c r="LKE352" s="35"/>
      <c r="LKF352" s="35"/>
      <c r="LKG352" s="35"/>
      <c r="LKH352" s="35"/>
      <c r="LKI352" s="35"/>
      <c r="LKJ352" s="35"/>
      <c r="LKK352" s="35"/>
      <c r="LKL352" s="35"/>
      <c r="LKM352" s="35"/>
      <c r="LKN352" s="35"/>
      <c r="LKO352" s="35"/>
      <c r="LKP352" s="35"/>
      <c r="LKQ352" s="35"/>
      <c r="LKR352" s="35"/>
      <c r="LKS352" s="35"/>
      <c r="LKT352" s="35"/>
      <c r="LKU352" s="35"/>
      <c r="LKV352" s="35"/>
      <c r="LKW352" s="35"/>
      <c r="LKX352" s="35"/>
      <c r="LKY352" s="35"/>
      <c r="LKZ352" s="35"/>
      <c r="LLA352" s="35"/>
      <c r="LLB352" s="35"/>
      <c r="LLC352" s="35"/>
      <c r="LLD352" s="35"/>
      <c r="LLE352" s="35"/>
      <c r="LLF352" s="35"/>
      <c r="LLG352" s="35"/>
      <c r="LLH352" s="35"/>
      <c r="LLI352" s="35"/>
      <c r="LLJ352" s="35"/>
      <c r="LLK352" s="35"/>
      <c r="LLL352" s="35"/>
      <c r="LLM352" s="35"/>
      <c r="LLN352" s="35"/>
      <c r="LLO352" s="35"/>
      <c r="LLP352" s="35"/>
      <c r="LLQ352" s="35"/>
      <c r="LLR352" s="35"/>
      <c r="LLS352" s="35"/>
      <c r="LLT352" s="35"/>
      <c r="LLU352" s="35"/>
      <c r="LLV352" s="35"/>
      <c r="LLW352" s="35"/>
      <c r="LLX352" s="35"/>
      <c r="LLY352" s="35"/>
      <c r="LLZ352" s="35"/>
      <c r="LMA352" s="35"/>
      <c r="LMB352" s="35"/>
      <c r="LMC352" s="35"/>
      <c r="LMD352" s="35"/>
      <c r="LME352" s="35"/>
      <c r="LMF352" s="35"/>
      <c r="LMG352" s="35"/>
      <c r="LMH352" s="35"/>
      <c r="LMI352" s="35"/>
      <c r="LMJ352" s="35"/>
      <c r="LMK352" s="35"/>
      <c r="LML352" s="35"/>
      <c r="LMM352" s="35"/>
      <c r="LMN352" s="35"/>
      <c r="LMO352" s="35"/>
      <c r="LMP352" s="35"/>
      <c r="LMQ352" s="35"/>
      <c r="LMR352" s="35"/>
      <c r="LMS352" s="35"/>
      <c r="LMT352" s="35"/>
      <c r="LMU352" s="35"/>
      <c r="LMV352" s="35"/>
      <c r="LMW352" s="35"/>
      <c r="LMX352" s="35"/>
      <c r="LMY352" s="35"/>
      <c r="LMZ352" s="35"/>
      <c r="LNA352" s="35"/>
      <c r="LNB352" s="35"/>
      <c r="LNC352" s="35"/>
      <c r="LND352" s="35"/>
      <c r="LNE352" s="35"/>
      <c r="LNF352" s="35"/>
      <c r="LNG352" s="35"/>
      <c r="LNH352" s="35"/>
      <c r="LNI352" s="35"/>
      <c r="LNJ352" s="35"/>
      <c r="LNK352" s="35"/>
      <c r="LNL352" s="35"/>
      <c r="LNM352" s="35"/>
      <c r="LNN352" s="35"/>
      <c r="LNO352" s="35"/>
      <c r="LNP352" s="35"/>
      <c r="LNQ352" s="35"/>
      <c r="LNR352" s="35"/>
      <c r="LNS352" s="35"/>
      <c r="LNT352" s="35"/>
      <c r="LNU352" s="35"/>
      <c r="LNV352" s="35"/>
      <c r="LNW352" s="35"/>
      <c r="LNX352" s="35"/>
      <c r="LNY352" s="35"/>
      <c r="LNZ352" s="35"/>
      <c r="LOA352" s="35"/>
      <c r="LOB352" s="35"/>
      <c r="LOC352" s="35"/>
      <c r="LOD352" s="35"/>
      <c r="LOE352" s="35"/>
      <c r="LOF352" s="35"/>
      <c r="LOG352" s="35"/>
      <c r="LOH352" s="35"/>
      <c r="LOI352" s="35"/>
      <c r="LOJ352" s="35"/>
      <c r="LOK352" s="35"/>
      <c r="LOL352" s="35"/>
      <c r="LOM352" s="35"/>
      <c r="LON352" s="35"/>
      <c r="LOO352" s="35"/>
      <c r="LOP352" s="35"/>
      <c r="LOQ352" s="35"/>
      <c r="LOR352" s="35"/>
      <c r="LOS352" s="35"/>
      <c r="LOT352" s="35"/>
      <c r="LOU352" s="35"/>
      <c r="LOV352" s="35"/>
      <c r="LOW352" s="35"/>
      <c r="LOX352" s="35"/>
      <c r="LOY352" s="35"/>
      <c r="LOZ352" s="35"/>
      <c r="LPA352" s="35"/>
      <c r="LPB352" s="35"/>
      <c r="LPC352" s="35"/>
      <c r="LPD352" s="35"/>
      <c r="LPE352" s="35"/>
      <c r="LPF352" s="35"/>
      <c r="LPG352" s="35"/>
      <c r="LPH352" s="35"/>
      <c r="LPI352" s="35"/>
      <c r="LPJ352" s="35"/>
      <c r="LPK352" s="35"/>
      <c r="LPL352" s="35"/>
      <c r="LPM352" s="35"/>
      <c r="LPN352" s="35"/>
      <c r="LPO352" s="35"/>
      <c r="LPP352" s="35"/>
      <c r="LPQ352" s="35"/>
      <c r="LPR352" s="35"/>
      <c r="LPS352" s="35"/>
      <c r="LPT352" s="35"/>
      <c r="LPU352" s="35"/>
      <c r="LPV352" s="35"/>
      <c r="LPW352" s="35"/>
      <c r="LPX352" s="35"/>
      <c r="LPY352" s="35"/>
      <c r="LPZ352" s="35"/>
      <c r="LQA352" s="35"/>
      <c r="LQB352" s="35"/>
      <c r="LQC352" s="35"/>
      <c r="LQD352" s="35"/>
      <c r="LQE352" s="35"/>
      <c r="LQF352" s="35"/>
      <c r="LQG352" s="35"/>
      <c r="LQH352" s="35"/>
      <c r="LQI352" s="35"/>
      <c r="LQJ352" s="35"/>
      <c r="LQK352" s="35"/>
      <c r="LQL352" s="35"/>
      <c r="LQM352" s="35"/>
      <c r="LQN352" s="35"/>
      <c r="LQO352" s="35"/>
      <c r="LQP352" s="35"/>
      <c r="LQQ352" s="35"/>
      <c r="LQR352" s="35"/>
      <c r="LQS352" s="35"/>
      <c r="LQT352" s="35"/>
      <c r="LQU352" s="35"/>
      <c r="LQV352" s="35"/>
      <c r="LQW352" s="35"/>
      <c r="LQX352" s="35"/>
      <c r="LQY352" s="35"/>
      <c r="LQZ352" s="35"/>
      <c r="LRA352" s="35"/>
      <c r="LRB352" s="35"/>
      <c r="LRC352" s="35"/>
      <c r="LRD352" s="35"/>
      <c r="LRE352" s="35"/>
      <c r="LRF352" s="35"/>
      <c r="LRG352" s="35"/>
      <c r="LRH352" s="35"/>
      <c r="LRI352" s="35"/>
      <c r="LRJ352" s="35"/>
      <c r="LRK352" s="35"/>
      <c r="LRL352" s="35"/>
      <c r="LRM352" s="35"/>
      <c r="LRN352" s="35"/>
      <c r="LRO352" s="35"/>
      <c r="LRP352" s="35"/>
      <c r="LRQ352" s="35"/>
      <c r="LRR352" s="35"/>
      <c r="LRS352" s="35"/>
      <c r="LRT352" s="35"/>
      <c r="LRU352" s="35"/>
      <c r="LRV352" s="35"/>
      <c r="LRW352" s="35"/>
      <c r="LRX352" s="35"/>
      <c r="LRY352" s="35"/>
      <c r="LRZ352" s="35"/>
      <c r="LSA352" s="35"/>
      <c r="LSB352" s="35"/>
      <c r="LSC352" s="35"/>
      <c r="LSD352" s="35"/>
      <c r="LSE352" s="35"/>
      <c r="LSF352" s="35"/>
      <c r="LSG352" s="35"/>
      <c r="LSH352" s="35"/>
      <c r="LSI352" s="35"/>
      <c r="LSJ352" s="35"/>
      <c r="LSK352" s="35"/>
      <c r="LSL352" s="35"/>
      <c r="LSM352" s="35"/>
      <c r="LSN352" s="35"/>
      <c r="LSO352" s="35"/>
      <c r="LSP352" s="35"/>
      <c r="LSQ352" s="35"/>
      <c r="LSR352" s="35"/>
      <c r="LSS352" s="35"/>
      <c r="LST352" s="35"/>
      <c r="LSU352" s="35"/>
      <c r="LSV352" s="35"/>
      <c r="LSW352" s="35"/>
      <c r="LSX352" s="35"/>
      <c r="LSY352" s="35"/>
      <c r="LSZ352" s="35"/>
      <c r="LTA352" s="35"/>
      <c r="LTB352" s="35"/>
      <c r="LTC352" s="35"/>
      <c r="LTD352" s="35"/>
      <c r="LTE352" s="35"/>
      <c r="LTF352" s="35"/>
      <c r="LTG352" s="35"/>
      <c r="LTH352" s="35"/>
      <c r="LTI352" s="35"/>
      <c r="LTJ352" s="35"/>
      <c r="LTK352" s="35"/>
      <c r="LTL352" s="35"/>
      <c r="LTM352" s="35"/>
      <c r="LTN352" s="35"/>
      <c r="LTO352" s="35"/>
      <c r="LTP352" s="35"/>
      <c r="LTQ352" s="35"/>
      <c r="LTR352" s="35"/>
      <c r="LTS352" s="35"/>
      <c r="LTT352" s="35"/>
      <c r="LTU352" s="35"/>
      <c r="LTV352" s="35"/>
      <c r="LTW352" s="35"/>
      <c r="LTX352" s="35"/>
      <c r="LTY352" s="35"/>
      <c r="LTZ352" s="35"/>
      <c r="LUA352" s="35"/>
      <c r="LUB352" s="35"/>
      <c r="LUC352" s="35"/>
      <c r="LUD352" s="35"/>
      <c r="LUE352" s="35"/>
      <c r="LUF352" s="35"/>
      <c r="LUG352" s="35"/>
      <c r="LUH352" s="35"/>
      <c r="LUI352" s="35"/>
      <c r="LUJ352" s="35"/>
      <c r="LUK352" s="35"/>
      <c r="LUL352" s="35"/>
      <c r="LUM352" s="35"/>
      <c r="LUN352" s="35"/>
      <c r="LUO352" s="35"/>
      <c r="LUP352" s="35"/>
      <c r="LUQ352" s="35"/>
      <c r="LUR352" s="35"/>
      <c r="LUS352" s="35"/>
      <c r="LUT352" s="35"/>
      <c r="LUU352" s="35"/>
      <c r="LUV352" s="35"/>
      <c r="LUW352" s="35"/>
      <c r="LUX352" s="35"/>
      <c r="LUY352" s="35"/>
      <c r="LUZ352" s="35"/>
      <c r="LVA352" s="35"/>
      <c r="LVB352" s="35"/>
      <c r="LVC352" s="35"/>
      <c r="LVD352" s="35"/>
      <c r="LVE352" s="35"/>
      <c r="LVF352" s="35"/>
      <c r="LVG352" s="35"/>
      <c r="LVH352" s="35"/>
      <c r="LVI352" s="35"/>
      <c r="LVJ352" s="35"/>
      <c r="LVK352" s="35"/>
      <c r="LVL352" s="35"/>
      <c r="LVM352" s="35"/>
      <c r="LVN352" s="35"/>
      <c r="LVO352" s="35"/>
      <c r="LVP352" s="35"/>
      <c r="LVQ352" s="35"/>
      <c r="LVR352" s="35"/>
      <c r="LVS352" s="35"/>
      <c r="LVT352" s="35"/>
      <c r="LVU352" s="35"/>
      <c r="LVV352" s="35"/>
      <c r="LVW352" s="35"/>
      <c r="LVX352" s="35"/>
      <c r="LVY352" s="35"/>
      <c r="LVZ352" s="35"/>
      <c r="LWA352" s="35"/>
      <c r="LWB352" s="35"/>
      <c r="LWC352" s="35"/>
      <c r="LWD352" s="35"/>
      <c r="LWE352" s="35"/>
      <c r="LWF352" s="35"/>
      <c r="LWG352" s="35"/>
      <c r="LWH352" s="35"/>
      <c r="LWI352" s="35"/>
      <c r="LWJ352" s="35"/>
      <c r="LWK352" s="35"/>
      <c r="LWL352" s="35"/>
      <c r="LWM352" s="35"/>
      <c r="LWN352" s="35"/>
      <c r="LWO352" s="35"/>
      <c r="LWP352" s="35"/>
      <c r="LWQ352" s="35"/>
      <c r="LWR352" s="35"/>
      <c r="LWS352" s="35"/>
      <c r="LWT352" s="35"/>
      <c r="LWU352" s="35"/>
      <c r="LWV352" s="35"/>
      <c r="LWW352" s="35"/>
      <c r="LWX352" s="35"/>
      <c r="LWY352" s="35"/>
      <c r="LWZ352" s="35"/>
      <c r="LXA352" s="35"/>
      <c r="LXB352" s="35"/>
      <c r="LXC352" s="35"/>
      <c r="LXD352" s="35"/>
      <c r="LXE352" s="35"/>
      <c r="LXF352" s="35"/>
      <c r="LXG352" s="35"/>
      <c r="LXH352" s="35"/>
      <c r="LXI352" s="35"/>
      <c r="LXJ352" s="35"/>
      <c r="LXK352" s="35"/>
      <c r="LXL352" s="35"/>
      <c r="LXM352" s="35"/>
      <c r="LXN352" s="35"/>
      <c r="LXO352" s="35"/>
      <c r="LXP352" s="35"/>
      <c r="LXQ352" s="35"/>
      <c r="LXR352" s="35"/>
      <c r="LXS352" s="35"/>
      <c r="LXT352" s="35"/>
      <c r="LXU352" s="35"/>
      <c r="LXV352" s="35"/>
      <c r="LXW352" s="35"/>
      <c r="LXX352" s="35"/>
      <c r="LXY352" s="35"/>
      <c r="LXZ352" s="35"/>
      <c r="LYA352" s="35"/>
      <c r="LYB352" s="35"/>
      <c r="LYC352" s="35"/>
      <c r="LYD352" s="35"/>
      <c r="LYE352" s="35"/>
      <c r="LYF352" s="35"/>
      <c r="LYG352" s="35"/>
      <c r="LYH352" s="35"/>
      <c r="LYI352" s="35"/>
      <c r="LYJ352" s="35"/>
      <c r="LYK352" s="35"/>
      <c r="LYL352" s="35"/>
      <c r="LYM352" s="35"/>
      <c r="LYN352" s="35"/>
      <c r="LYO352" s="35"/>
      <c r="LYP352" s="35"/>
      <c r="LYQ352" s="35"/>
      <c r="LYR352" s="35"/>
      <c r="LYS352" s="35"/>
      <c r="LYT352" s="35"/>
      <c r="LYU352" s="35"/>
      <c r="LYV352" s="35"/>
      <c r="LYW352" s="35"/>
      <c r="LYX352" s="35"/>
      <c r="LYY352" s="35"/>
      <c r="LYZ352" s="35"/>
      <c r="LZA352" s="35"/>
      <c r="LZB352" s="35"/>
      <c r="LZC352" s="35"/>
      <c r="LZD352" s="35"/>
      <c r="LZE352" s="35"/>
      <c r="LZF352" s="35"/>
      <c r="LZG352" s="35"/>
      <c r="LZH352" s="35"/>
      <c r="LZI352" s="35"/>
      <c r="LZJ352" s="35"/>
      <c r="LZK352" s="35"/>
      <c r="LZL352" s="35"/>
      <c r="LZM352" s="35"/>
      <c r="LZN352" s="35"/>
      <c r="LZO352" s="35"/>
      <c r="LZP352" s="35"/>
      <c r="LZQ352" s="35"/>
      <c r="LZR352" s="35"/>
      <c r="LZS352" s="35"/>
      <c r="LZT352" s="35"/>
      <c r="LZU352" s="35"/>
      <c r="LZV352" s="35"/>
      <c r="LZW352" s="35"/>
      <c r="LZX352" s="35"/>
      <c r="LZY352" s="35"/>
      <c r="LZZ352" s="35"/>
      <c r="MAA352" s="35"/>
      <c r="MAB352" s="35"/>
      <c r="MAC352" s="35"/>
      <c r="MAD352" s="35"/>
      <c r="MAE352" s="35"/>
      <c r="MAF352" s="35"/>
      <c r="MAG352" s="35"/>
      <c r="MAH352" s="35"/>
      <c r="MAI352" s="35"/>
      <c r="MAJ352" s="35"/>
      <c r="MAK352" s="35"/>
      <c r="MAL352" s="35"/>
      <c r="MAM352" s="35"/>
      <c r="MAN352" s="35"/>
      <c r="MAO352" s="35"/>
      <c r="MAP352" s="35"/>
      <c r="MAQ352" s="35"/>
      <c r="MAR352" s="35"/>
      <c r="MAS352" s="35"/>
      <c r="MAT352" s="35"/>
      <c r="MAU352" s="35"/>
      <c r="MAV352" s="35"/>
      <c r="MAW352" s="35"/>
      <c r="MAX352" s="35"/>
      <c r="MAY352" s="35"/>
      <c r="MAZ352" s="35"/>
      <c r="MBA352" s="35"/>
      <c r="MBB352" s="35"/>
      <c r="MBC352" s="35"/>
      <c r="MBD352" s="35"/>
      <c r="MBE352" s="35"/>
      <c r="MBF352" s="35"/>
      <c r="MBG352" s="35"/>
      <c r="MBH352" s="35"/>
      <c r="MBI352" s="35"/>
      <c r="MBJ352" s="35"/>
      <c r="MBK352" s="35"/>
      <c r="MBL352" s="35"/>
      <c r="MBM352" s="35"/>
      <c r="MBN352" s="35"/>
      <c r="MBO352" s="35"/>
      <c r="MBP352" s="35"/>
      <c r="MBQ352" s="35"/>
      <c r="MBR352" s="35"/>
      <c r="MBS352" s="35"/>
      <c r="MBT352" s="35"/>
      <c r="MBU352" s="35"/>
      <c r="MBV352" s="35"/>
      <c r="MBW352" s="35"/>
      <c r="MBX352" s="35"/>
      <c r="MBY352" s="35"/>
      <c r="MBZ352" s="35"/>
      <c r="MCA352" s="35"/>
      <c r="MCB352" s="35"/>
      <c r="MCC352" s="35"/>
      <c r="MCD352" s="35"/>
      <c r="MCE352" s="35"/>
      <c r="MCF352" s="35"/>
      <c r="MCG352" s="35"/>
      <c r="MCH352" s="35"/>
      <c r="MCI352" s="35"/>
      <c r="MCJ352" s="35"/>
      <c r="MCK352" s="35"/>
      <c r="MCL352" s="35"/>
      <c r="MCM352" s="35"/>
      <c r="MCN352" s="35"/>
      <c r="MCO352" s="35"/>
      <c r="MCP352" s="35"/>
      <c r="MCQ352" s="35"/>
      <c r="MCR352" s="35"/>
      <c r="MCS352" s="35"/>
      <c r="MCT352" s="35"/>
      <c r="MCU352" s="35"/>
      <c r="MCV352" s="35"/>
      <c r="MCW352" s="35"/>
      <c r="MCX352" s="35"/>
      <c r="MCY352" s="35"/>
      <c r="MCZ352" s="35"/>
      <c r="MDA352" s="35"/>
      <c r="MDB352" s="35"/>
      <c r="MDC352" s="35"/>
      <c r="MDD352" s="35"/>
      <c r="MDE352" s="35"/>
      <c r="MDF352" s="35"/>
      <c r="MDG352" s="35"/>
      <c r="MDH352" s="35"/>
      <c r="MDI352" s="35"/>
      <c r="MDJ352" s="35"/>
      <c r="MDK352" s="35"/>
      <c r="MDL352" s="35"/>
      <c r="MDM352" s="35"/>
      <c r="MDN352" s="35"/>
      <c r="MDO352" s="35"/>
      <c r="MDP352" s="35"/>
      <c r="MDQ352" s="35"/>
      <c r="MDR352" s="35"/>
      <c r="MDS352" s="35"/>
      <c r="MDT352" s="35"/>
      <c r="MDU352" s="35"/>
      <c r="MDV352" s="35"/>
      <c r="MDW352" s="35"/>
      <c r="MDX352" s="35"/>
      <c r="MDY352" s="35"/>
      <c r="MDZ352" s="35"/>
      <c r="MEA352" s="35"/>
      <c r="MEB352" s="35"/>
      <c r="MEC352" s="35"/>
      <c r="MED352" s="35"/>
      <c r="MEE352" s="35"/>
      <c r="MEF352" s="35"/>
      <c r="MEG352" s="35"/>
      <c r="MEH352" s="35"/>
      <c r="MEI352" s="35"/>
      <c r="MEJ352" s="35"/>
      <c r="MEK352" s="35"/>
      <c r="MEL352" s="35"/>
      <c r="MEM352" s="35"/>
      <c r="MEN352" s="35"/>
      <c r="MEO352" s="35"/>
      <c r="MEP352" s="35"/>
      <c r="MEQ352" s="35"/>
      <c r="MER352" s="35"/>
      <c r="MES352" s="35"/>
      <c r="MET352" s="35"/>
      <c r="MEU352" s="35"/>
      <c r="MEV352" s="35"/>
      <c r="MEW352" s="35"/>
      <c r="MEX352" s="35"/>
      <c r="MEY352" s="35"/>
      <c r="MEZ352" s="35"/>
      <c r="MFA352" s="35"/>
      <c r="MFB352" s="35"/>
      <c r="MFC352" s="35"/>
      <c r="MFD352" s="35"/>
      <c r="MFE352" s="35"/>
      <c r="MFF352" s="35"/>
      <c r="MFG352" s="35"/>
      <c r="MFH352" s="35"/>
      <c r="MFI352" s="35"/>
      <c r="MFJ352" s="35"/>
      <c r="MFK352" s="35"/>
      <c r="MFL352" s="35"/>
      <c r="MFM352" s="35"/>
      <c r="MFN352" s="35"/>
      <c r="MFO352" s="35"/>
      <c r="MFP352" s="35"/>
      <c r="MFQ352" s="35"/>
      <c r="MFR352" s="35"/>
      <c r="MFS352" s="35"/>
      <c r="MFT352" s="35"/>
      <c r="MFU352" s="35"/>
      <c r="MFV352" s="35"/>
      <c r="MFW352" s="35"/>
      <c r="MFX352" s="35"/>
      <c r="MFY352" s="35"/>
      <c r="MFZ352" s="35"/>
      <c r="MGA352" s="35"/>
      <c r="MGB352" s="35"/>
      <c r="MGC352" s="35"/>
      <c r="MGD352" s="35"/>
      <c r="MGE352" s="35"/>
      <c r="MGF352" s="35"/>
      <c r="MGG352" s="35"/>
      <c r="MGH352" s="35"/>
      <c r="MGI352" s="35"/>
      <c r="MGJ352" s="35"/>
      <c r="MGK352" s="35"/>
      <c r="MGL352" s="35"/>
      <c r="MGM352" s="35"/>
      <c r="MGN352" s="35"/>
      <c r="MGO352" s="35"/>
      <c r="MGP352" s="35"/>
      <c r="MGQ352" s="35"/>
      <c r="MGR352" s="35"/>
      <c r="MGS352" s="35"/>
      <c r="MGT352" s="35"/>
      <c r="MGU352" s="35"/>
      <c r="MGV352" s="35"/>
      <c r="MGW352" s="35"/>
      <c r="MGX352" s="35"/>
      <c r="MGY352" s="35"/>
      <c r="MGZ352" s="35"/>
      <c r="MHA352" s="35"/>
      <c r="MHB352" s="35"/>
      <c r="MHC352" s="35"/>
      <c r="MHD352" s="35"/>
      <c r="MHE352" s="35"/>
      <c r="MHF352" s="35"/>
      <c r="MHG352" s="35"/>
      <c r="MHH352" s="35"/>
      <c r="MHI352" s="35"/>
      <c r="MHJ352" s="35"/>
      <c r="MHK352" s="35"/>
      <c r="MHL352" s="35"/>
      <c r="MHM352" s="35"/>
      <c r="MHN352" s="35"/>
      <c r="MHO352" s="35"/>
      <c r="MHP352" s="35"/>
      <c r="MHQ352" s="35"/>
      <c r="MHR352" s="35"/>
      <c r="MHS352" s="35"/>
      <c r="MHT352" s="35"/>
      <c r="MHU352" s="35"/>
      <c r="MHV352" s="35"/>
      <c r="MHW352" s="35"/>
      <c r="MHX352" s="35"/>
      <c r="MHY352" s="35"/>
      <c r="MHZ352" s="35"/>
      <c r="MIA352" s="35"/>
      <c r="MIB352" s="35"/>
      <c r="MIC352" s="35"/>
      <c r="MID352" s="35"/>
      <c r="MIE352" s="35"/>
      <c r="MIF352" s="35"/>
      <c r="MIG352" s="35"/>
      <c r="MIH352" s="35"/>
      <c r="MII352" s="35"/>
      <c r="MIJ352" s="35"/>
      <c r="MIK352" s="35"/>
      <c r="MIL352" s="35"/>
      <c r="MIM352" s="35"/>
      <c r="MIN352" s="35"/>
      <c r="MIO352" s="35"/>
      <c r="MIP352" s="35"/>
      <c r="MIQ352" s="35"/>
      <c r="MIR352" s="35"/>
      <c r="MIS352" s="35"/>
      <c r="MIT352" s="35"/>
      <c r="MIU352" s="35"/>
      <c r="MIV352" s="35"/>
      <c r="MIW352" s="35"/>
      <c r="MIX352" s="35"/>
      <c r="MIY352" s="35"/>
      <c r="MIZ352" s="35"/>
      <c r="MJA352" s="35"/>
      <c r="MJB352" s="35"/>
      <c r="MJC352" s="35"/>
      <c r="MJD352" s="35"/>
      <c r="MJE352" s="35"/>
      <c r="MJF352" s="35"/>
      <c r="MJG352" s="35"/>
      <c r="MJH352" s="35"/>
      <c r="MJI352" s="35"/>
      <c r="MJJ352" s="35"/>
      <c r="MJK352" s="35"/>
      <c r="MJL352" s="35"/>
      <c r="MJM352" s="35"/>
      <c r="MJN352" s="35"/>
      <c r="MJO352" s="35"/>
      <c r="MJP352" s="35"/>
      <c r="MJQ352" s="35"/>
      <c r="MJR352" s="35"/>
      <c r="MJS352" s="35"/>
      <c r="MJT352" s="35"/>
      <c r="MJU352" s="35"/>
      <c r="MJV352" s="35"/>
      <c r="MJW352" s="35"/>
      <c r="MJX352" s="35"/>
      <c r="MJY352" s="35"/>
      <c r="MJZ352" s="35"/>
      <c r="MKA352" s="35"/>
      <c r="MKB352" s="35"/>
      <c r="MKC352" s="35"/>
      <c r="MKD352" s="35"/>
      <c r="MKE352" s="35"/>
      <c r="MKF352" s="35"/>
      <c r="MKG352" s="35"/>
      <c r="MKH352" s="35"/>
      <c r="MKI352" s="35"/>
      <c r="MKJ352" s="35"/>
      <c r="MKK352" s="35"/>
      <c r="MKL352" s="35"/>
      <c r="MKM352" s="35"/>
      <c r="MKN352" s="35"/>
      <c r="MKO352" s="35"/>
      <c r="MKP352" s="35"/>
      <c r="MKQ352" s="35"/>
      <c r="MKR352" s="35"/>
      <c r="MKS352" s="35"/>
      <c r="MKT352" s="35"/>
      <c r="MKU352" s="35"/>
      <c r="MKV352" s="35"/>
      <c r="MKW352" s="35"/>
      <c r="MKX352" s="35"/>
      <c r="MKY352" s="35"/>
      <c r="MKZ352" s="35"/>
      <c r="MLA352" s="35"/>
      <c r="MLB352" s="35"/>
      <c r="MLC352" s="35"/>
      <c r="MLD352" s="35"/>
      <c r="MLE352" s="35"/>
      <c r="MLF352" s="35"/>
      <c r="MLG352" s="35"/>
      <c r="MLH352" s="35"/>
      <c r="MLI352" s="35"/>
      <c r="MLJ352" s="35"/>
      <c r="MLK352" s="35"/>
      <c r="MLL352" s="35"/>
      <c r="MLM352" s="35"/>
      <c r="MLN352" s="35"/>
      <c r="MLO352" s="35"/>
      <c r="MLP352" s="35"/>
      <c r="MLQ352" s="35"/>
      <c r="MLR352" s="35"/>
      <c r="MLS352" s="35"/>
      <c r="MLT352" s="35"/>
      <c r="MLU352" s="35"/>
      <c r="MLV352" s="35"/>
      <c r="MLW352" s="35"/>
      <c r="MLX352" s="35"/>
      <c r="MLY352" s="35"/>
      <c r="MLZ352" s="35"/>
      <c r="MMA352" s="35"/>
      <c r="MMB352" s="35"/>
      <c r="MMC352" s="35"/>
      <c r="MMD352" s="35"/>
      <c r="MME352" s="35"/>
      <c r="MMF352" s="35"/>
      <c r="MMG352" s="35"/>
      <c r="MMH352" s="35"/>
      <c r="MMI352" s="35"/>
      <c r="MMJ352" s="35"/>
      <c r="MMK352" s="35"/>
      <c r="MML352" s="35"/>
      <c r="MMM352" s="35"/>
      <c r="MMN352" s="35"/>
      <c r="MMO352" s="35"/>
      <c r="MMP352" s="35"/>
      <c r="MMQ352" s="35"/>
      <c r="MMR352" s="35"/>
      <c r="MMS352" s="35"/>
      <c r="MMT352" s="35"/>
      <c r="MMU352" s="35"/>
      <c r="MMV352" s="35"/>
      <c r="MMW352" s="35"/>
      <c r="MMX352" s="35"/>
      <c r="MMY352" s="35"/>
      <c r="MMZ352" s="35"/>
      <c r="MNA352" s="35"/>
      <c r="MNB352" s="35"/>
      <c r="MNC352" s="35"/>
      <c r="MND352" s="35"/>
      <c r="MNE352" s="35"/>
      <c r="MNF352" s="35"/>
      <c r="MNG352" s="35"/>
      <c r="MNH352" s="35"/>
      <c r="MNI352" s="35"/>
      <c r="MNJ352" s="35"/>
      <c r="MNK352" s="35"/>
      <c r="MNL352" s="35"/>
      <c r="MNM352" s="35"/>
      <c r="MNN352" s="35"/>
      <c r="MNO352" s="35"/>
      <c r="MNP352" s="35"/>
      <c r="MNQ352" s="35"/>
      <c r="MNR352" s="35"/>
      <c r="MNS352" s="35"/>
      <c r="MNT352" s="35"/>
      <c r="MNU352" s="35"/>
      <c r="MNV352" s="35"/>
      <c r="MNW352" s="35"/>
      <c r="MNX352" s="35"/>
      <c r="MNY352" s="35"/>
      <c r="MNZ352" s="35"/>
      <c r="MOA352" s="35"/>
      <c r="MOB352" s="35"/>
      <c r="MOC352" s="35"/>
      <c r="MOD352" s="35"/>
      <c r="MOE352" s="35"/>
      <c r="MOF352" s="35"/>
      <c r="MOG352" s="35"/>
      <c r="MOH352" s="35"/>
      <c r="MOI352" s="35"/>
      <c r="MOJ352" s="35"/>
      <c r="MOK352" s="35"/>
      <c r="MOL352" s="35"/>
      <c r="MOM352" s="35"/>
      <c r="MON352" s="35"/>
      <c r="MOO352" s="35"/>
      <c r="MOP352" s="35"/>
      <c r="MOQ352" s="35"/>
      <c r="MOR352" s="35"/>
      <c r="MOS352" s="35"/>
      <c r="MOT352" s="35"/>
      <c r="MOU352" s="35"/>
      <c r="MOV352" s="35"/>
      <c r="MOW352" s="35"/>
      <c r="MOX352" s="35"/>
      <c r="MOY352" s="35"/>
      <c r="MOZ352" s="35"/>
      <c r="MPA352" s="35"/>
      <c r="MPB352" s="35"/>
      <c r="MPC352" s="35"/>
      <c r="MPD352" s="35"/>
      <c r="MPE352" s="35"/>
      <c r="MPF352" s="35"/>
      <c r="MPG352" s="35"/>
      <c r="MPH352" s="35"/>
      <c r="MPI352" s="35"/>
      <c r="MPJ352" s="35"/>
      <c r="MPK352" s="35"/>
      <c r="MPL352" s="35"/>
      <c r="MPM352" s="35"/>
      <c r="MPN352" s="35"/>
      <c r="MPO352" s="35"/>
      <c r="MPP352" s="35"/>
      <c r="MPQ352" s="35"/>
      <c r="MPR352" s="35"/>
      <c r="MPS352" s="35"/>
      <c r="MPT352" s="35"/>
      <c r="MPU352" s="35"/>
      <c r="MPV352" s="35"/>
      <c r="MPW352" s="35"/>
      <c r="MPX352" s="35"/>
      <c r="MPY352" s="35"/>
      <c r="MPZ352" s="35"/>
      <c r="MQA352" s="35"/>
      <c r="MQB352" s="35"/>
      <c r="MQC352" s="35"/>
      <c r="MQD352" s="35"/>
      <c r="MQE352" s="35"/>
      <c r="MQF352" s="35"/>
      <c r="MQG352" s="35"/>
      <c r="MQH352" s="35"/>
      <c r="MQI352" s="35"/>
      <c r="MQJ352" s="35"/>
      <c r="MQK352" s="35"/>
      <c r="MQL352" s="35"/>
      <c r="MQM352" s="35"/>
      <c r="MQN352" s="35"/>
      <c r="MQO352" s="35"/>
      <c r="MQP352" s="35"/>
      <c r="MQQ352" s="35"/>
      <c r="MQR352" s="35"/>
      <c r="MQS352" s="35"/>
      <c r="MQT352" s="35"/>
      <c r="MQU352" s="35"/>
      <c r="MQV352" s="35"/>
      <c r="MQW352" s="35"/>
      <c r="MQX352" s="35"/>
      <c r="MQY352" s="35"/>
      <c r="MQZ352" s="35"/>
      <c r="MRA352" s="35"/>
      <c r="MRB352" s="35"/>
      <c r="MRC352" s="35"/>
      <c r="MRD352" s="35"/>
      <c r="MRE352" s="35"/>
      <c r="MRF352" s="35"/>
      <c r="MRG352" s="35"/>
      <c r="MRH352" s="35"/>
      <c r="MRI352" s="35"/>
      <c r="MRJ352" s="35"/>
      <c r="MRK352" s="35"/>
      <c r="MRL352" s="35"/>
      <c r="MRM352" s="35"/>
      <c r="MRN352" s="35"/>
      <c r="MRO352" s="35"/>
      <c r="MRP352" s="35"/>
      <c r="MRQ352" s="35"/>
      <c r="MRR352" s="35"/>
      <c r="MRS352" s="35"/>
      <c r="MRT352" s="35"/>
      <c r="MRU352" s="35"/>
      <c r="MRV352" s="35"/>
      <c r="MRW352" s="35"/>
      <c r="MRX352" s="35"/>
      <c r="MRY352" s="35"/>
      <c r="MRZ352" s="35"/>
      <c r="MSA352" s="35"/>
      <c r="MSB352" s="35"/>
      <c r="MSC352" s="35"/>
      <c r="MSD352" s="35"/>
      <c r="MSE352" s="35"/>
      <c r="MSF352" s="35"/>
      <c r="MSG352" s="35"/>
      <c r="MSH352" s="35"/>
      <c r="MSI352" s="35"/>
      <c r="MSJ352" s="35"/>
      <c r="MSK352" s="35"/>
      <c r="MSL352" s="35"/>
      <c r="MSM352" s="35"/>
      <c r="MSN352" s="35"/>
      <c r="MSO352" s="35"/>
      <c r="MSP352" s="35"/>
      <c r="MSQ352" s="35"/>
      <c r="MSR352" s="35"/>
      <c r="MSS352" s="35"/>
      <c r="MST352" s="35"/>
      <c r="MSU352" s="35"/>
      <c r="MSV352" s="35"/>
      <c r="MSW352" s="35"/>
      <c r="MSX352" s="35"/>
      <c r="MSY352" s="35"/>
      <c r="MSZ352" s="35"/>
      <c r="MTA352" s="35"/>
      <c r="MTB352" s="35"/>
      <c r="MTC352" s="35"/>
      <c r="MTD352" s="35"/>
      <c r="MTE352" s="35"/>
      <c r="MTF352" s="35"/>
      <c r="MTG352" s="35"/>
      <c r="MTH352" s="35"/>
      <c r="MTI352" s="35"/>
      <c r="MTJ352" s="35"/>
      <c r="MTK352" s="35"/>
      <c r="MTL352" s="35"/>
      <c r="MTM352" s="35"/>
      <c r="MTN352" s="35"/>
      <c r="MTO352" s="35"/>
      <c r="MTP352" s="35"/>
      <c r="MTQ352" s="35"/>
      <c r="MTR352" s="35"/>
      <c r="MTS352" s="35"/>
      <c r="MTT352" s="35"/>
      <c r="MTU352" s="35"/>
      <c r="MTV352" s="35"/>
      <c r="MTW352" s="35"/>
      <c r="MTX352" s="35"/>
      <c r="MTY352" s="35"/>
      <c r="MTZ352" s="35"/>
      <c r="MUA352" s="35"/>
      <c r="MUB352" s="35"/>
      <c r="MUC352" s="35"/>
      <c r="MUD352" s="35"/>
      <c r="MUE352" s="35"/>
      <c r="MUF352" s="35"/>
      <c r="MUG352" s="35"/>
      <c r="MUH352" s="35"/>
      <c r="MUI352" s="35"/>
      <c r="MUJ352" s="35"/>
      <c r="MUK352" s="35"/>
      <c r="MUL352" s="35"/>
      <c r="MUM352" s="35"/>
      <c r="MUN352" s="35"/>
      <c r="MUO352" s="35"/>
      <c r="MUP352" s="35"/>
      <c r="MUQ352" s="35"/>
      <c r="MUR352" s="35"/>
      <c r="MUS352" s="35"/>
      <c r="MUT352" s="35"/>
      <c r="MUU352" s="35"/>
      <c r="MUV352" s="35"/>
      <c r="MUW352" s="35"/>
      <c r="MUX352" s="35"/>
      <c r="MUY352" s="35"/>
      <c r="MUZ352" s="35"/>
      <c r="MVA352" s="35"/>
      <c r="MVB352" s="35"/>
      <c r="MVC352" s="35"/>
      <c r="MVD352" s="35"/>
      <c r="MVE352" s="35"/>
      <c r="MVF352" s="35"/>
      <c r="MVG352" s="35"/>
      <c r="MVH352" s="35"/>
      <c r="MVI352" s="35"/>
      <c r="MVJ352" s="35"/>
      <c r="MVK352" s="35"/>
      <c r="MVL352" s="35"/>
      <c r="MVM352" s="35"/>
      <c r="MVN352" s="35"/>
      <c r="MVO352" s="35"/>
      <c r="MVP352" s="35"/>
      <c r="MVQ352" s="35"/>
      <c r="MVR352" s="35"/>
      <c r="MVS352" s="35"/>
      <c r="MVT352" s="35"/>
      <c r="MVU352" s="35"/>
      <c r="MVV352" s="35"/>
      <c r="MVW352" s="35"/>
      <c r="MVX352" s="35"/>
      <c r="MVY352" s="35"/>
      <c r="MVZ352" s="35"/>
      <c r="MWA352" s="35"/>
      <c r="MWB352" s="35"/>
      <c r="MWC352" s="35"/>
      <c r="MWD352" s="35"/>
      <c r="MWE352" s="35"/>
      <c r="MWF352" s="35"/>
      <c r="MWG352" s="35"/>
      <c r="MWH352" s="35"/>
      <c r="MWI352" s="35"/>
      <c r="MWJ352" s="35"/>
      <c r="MWK352" s="35"/>
      <c r="MWL352" s="35"/>
      <c r="MWM352" s="35"/>
      <c r="MWN352" s="35"/>
      <c r="MWO352" s="35"/>
      <c r="MWP352" s="35"/>
      <c r="MWQ352" s="35"/>
      <c r="MWR352" s="35"/>
      <c r="MWS352" s="35"/>
      <c r="MWT352" s="35"/>
      <c r="MWU352" s="35"/>
      <c r="MWV352" s="35"/>
      <c r="MWW352" s="35"/>
      <c r="MWX352" s="35"/>
      <c r="MWY352" s="35"/>
      <c r="MWZ352" s="35"/>
      <c r="MXA352" s="35"/>
      <c r="MXB352" s="35"/>
      <c r="MXC352" s="35"/>
      <c r="MXD352" s="35"/>
      <c r="MXE352" s="35"/>
      <c r="MXF352" s="35"/>
      <c r="MXG352" s="35"/>
      <c r="MXH352" s="35"/>
      <c r="MXI352" s="35"/>
      <c r="MXJ352" s="35"/>
      <c r="MXK352" s="35"/>
      <c r="MXL352" s="35"/>
      <c r="MXM352" s="35"/>
      <c r="MXN352" s="35"/>
      <c r="MXO352" s="35"/>
      <c r="MXP352" s="35"/>
      <c r="MXQ352" s="35"/>
      <c r="MXR352" s="35"/>
      <c r="MXS352" s="35"/>
      <c r="MXT352" s="35"/>
      <c r="MXU352" s="35"/>
      <c r="MXV352" s="35"/>
      <c r="MXW352" s="35"/>
      <c r="MXX352" s="35"/>
      <c r="MXY352" s="35"/>
      <c r="MXZ352" s="35"/>
      <c r="MYA352" s="35"/>
      <c r="MYB352" s="35"/>
      <c r="MYC352" s="35"/>
      <c r="MYD352" s="35"/>
      <c r="MYE352" s="35"/>
      <c r="MYF352" s="35"/>
      <c r="MYG352" s="35"/>
      <c r="MYH352" s="35"/>
      <c r="MYI352" s="35"/>
      <c r="MYJ352" s="35"/>
      <c r="MYK352" s="35"/>
      <c r="MYL352" s="35"/>
      <c r="MYM352" s="35"/>
      <c r="MYN352" s="35"/>
      <c r="MYO352" s="35"/>
      <c r="MYP352" s="35"/>
      <c r="MYQ352" s="35"/>
      <c r="MYR352" s="35"/>
      <c r="MYS352" s="35"/>
      <c r="MYT352" s="35"/>
      <c r="MYU352" s="35"/>
      <c r="MYV352" s="35"/>
      <c r="MYW352" s="35"/>
      <c r="MYX352" s="35"/>
      <c r="MYY352" s="35"/>
      <c r="MYZ352" s="35"/>
      <c r="MZA352" s="35"/>
      <c r="MZB352" s="35"/>
      <c r="MZC352" s="35"/>
      <c r="MZD352" s="35"/>
      <c r="MZE352" s="35"/>
      <c r="MZF352" s="35"/>
      <c r="MZG352" s="35"/>
      <c r="MZH352" s="35"/>
      <c r="MZI352" s="35"/>
      <c r="MZJ352" s="35"/>
      <c r="MZK352" s="35"/>
      <c r="MZL352" s="35"/>
      <c r="MZM352" s="35"/>
      <c r="MZN352" s="35"/>
      <c r="MZO352" s="35"/>
      <c r="MZP352" s="35"/>
      <c r="MZQ352" s="35"/>
      <c r="MZR352" s="35"/>
      <c r="MZS352" s="35"/>
      <c r="MZT352" s="35"/>
      <c r="MZU352" s="35"/>
      <c r="MZV352" s="35"/>
      <c r="MZW352" s="35"/>
      <c r="MZX352" s="35"/>
      <c r="MZY352" s="35"/>
      <c r="MZZ352" s="35"/>
      <c r="NAA352" s="35"/>
      <c r="NAB352" s="35"/>
      <c r="NAC352" s="35"/>
      <c r="NAD352" s="35"/>
      <c r="NAE352" s="35"/>
      <c r="NAF352" s="35"/>
      <c r="NAG352" s="35"/>
      <c r="NAH352" s="35"/>
      <c r="NAI352" s="35"/>
      <c r="NAJ352" s="35"/>
      <c r="NAK352" s="35"/>
      <c r="NAL352" s="35"/>
      <c r="NAM352" s="35"/>
      <c r="NAN352" s="35"/>
      <c r="NAO352" s="35"/>
      <c r="NAP352" s="35"/>
      <c r="NAQ352" s="35"/>
      <c r="NAR352" s="35"/>
      <c r="NAS352" s="35"/>
      <c r="NAT352" s="35"/>
      <c r="NAU352" s="35"/>
      <c r="NAV352" s="35"/>
      <c r="NAW352" s="35"/>
      <c r="NAX352" s="35"/>
      <c r="NAY352" s="35"/>
      <c r="NAZ352" s="35"/>
      <c r="NBA352" s="35"/>
      <c r="NBB352" s="35"/>
      <c r="NBC352" s="35"/>
      <c r="NBD352" s="35"/>
      <c r="NBE352" s="35"/>
      <c r="NBF352" s="35"/>
      <c r="NBG352" s="35"/>
      <c r="NBH352" s="35"/>
      <c r="NBI352" s="35"/>
      <c r="NBJ352" s="35"/>
      <c r="NBK352" s="35"/>
      <c r="NBL352" s="35"/>
      <c r="NBM352" s="35"/>
      <c r="NBN352" s="35"/>
      <c r="NBO352" s="35"/>
      <c r="NBP352" s="35"/>
      <c r="NBQ352" s="35"/>
      <c r="NBR352" s="35"/>
      <c r="NBS352" s="35"/>
      <c r="NBT352" s="35"/>
      <c r="NBU352" s="35"/>
      <c r="NBV352" s="35"/>
      <c r="NBW352" s="35"/>
      <c r="NBX352" s="35"/>
      <c r="NBY352" s="35"/>
      <c r="NBZ352" s="35"/>
      <c r="NCA352" s="35"/>
      <c r="NCB352" s="35"/>
      <c r="NCC352" s="35"/>
      <c r="NCD352" s="35"/>
      <c r="NCE352" s="35"/>
      <c r="NCF352" s="35"/>
      <c r="NCG352" s="35"/>
      <c r="NCH352" s="35"/>
      <c r="NCI352" s="35"/>
      <c r="NCJ352" s="35"/>
      <c r="NCK352" s="35"/>
      <c r="NCL352" s="35"/>
      <c r="NCM352" s="35"/>
      <c r="NCN352" s="35"/>
      <c r="NCO352" s="35"/>
      <c r="NCP352" s="35"/>
      <c r="NCQ352" s="35"/>
      <c r="NCR352" s="35"/>
      <c r="NCS352" s="35"/>
      <c r="NCT352" s="35"/>
      <c r="NCU352" s="35"/>
      <c r="NCV352" s="35"/>
      <c r="NCW352" s="35"/>
      <c r="NCX352" s="35"/>
      <c r="NCY352" s="35"/>
      <c r="NCZ352" s="35"/>
      <c r="NDA352" s="35"/>
      <c r="NDB352" s="35"/>
      <c r="NDC352" s="35"/>
      <c r="NDD352" s="35"/>
      <c r="NDE352" s="35"/>
      <c r="NDF352" s="35"/>
      <c r="NDG352" s="35"/>
      <c r="NDH352" s="35"/>
      <c r="NDI352" s="35"/>
      <c r="NDJ352" s="35"/>
      <c r="NDK352" s="35"/>
      <c r="NDL352" s="35"/>
      <c r="NDM352" s="35"/>
      <c r="NDN352" s="35"/>
      <c r="NDO352" s="35"/>
      <c r="NDP352" s="35"/>
      <c r="NDQ352" s="35"/>
      <c r="NDR352" s="35"/>
      <c r="NDS352" s="35"/>
      <c r="NDT352" s="35"/>
      <c r="NDU352" s="35"/>
      <c r="NDV352" s="35"/>
      <c r="NDW352" s="35"/>
      <c r="NDX352" s="35"/>
      <c r="NDY352" s="35"/>
      <c r="NDZ352" s="35"/>
      <c r="NEA352" s="35"/>
      <c r="NEB352" s="35"/>
      <c r="NEC352" s="35"/>
      <c r="NED352" s="35"/>
      <c r="NEE352" s="35"/>
      <c r="NEF352" s="35"/>
      <c r="NEG352" s="35"/>
      <c r="NEH352" s="35"/>
      <c r="NEI352" s="35"/>
      <c r="NEJ352" s="35"/>
      <c r="NEK352" s="35"/>
      <c r="NEL352" s="35"/>
      <c r="NEM352" s="35"/>
      <c r="NEN352" s="35"/>
      <c r="NEO352" s="35"/>
      <c r="NEP352" s="35"/>
      <c r="NEQ352" s="35"/>
      <c r="NER352" s="35"/>
      <c r="NES352" s="35"/>
      <c r="NET352" s="35"/>
      <c r="NEU352" s="35"/>
      <c r="NEV352" s="35"/>
      <c r="NEW352" s="35"/>
      <c r="NEX352" s="35"/>
      <c r="NEY352" s="35"/>
      <c r="NEZ352" s="35"/>
      <c r="NFA352" s="35"/>
      <c r="NFB352" s="35"/>
      <c r="NFC352" s="35"/>
      <c r="NFD352" s="35"/>
      <c r="NFE352" s="35"/>
      <c r="NFF352" s="35"/>
      <c r="NFG352" s="35"/>
      <c r="NFH352" s="35"/>
      <c r="NFI352" s="35"/>
      <c r="NFJ352" s="35"/>
      <c r="NFK352" s="35"/>
      <c r="NFL352" s="35"/>
      <c r="NFM352" s="35"/>
      <c r="NFN352" s="35"/>
      <c r="NFO352" s="35"/>
      <c r="NFP352" s="35"/>
      <c r="NFQ352" s="35"/>
      <c r="NFR352" s="35"/>
      <c r="NFS352" s="35"/>
      <c r="NFT352" s="35"/>
      <c r="NFU352" s="35"/>
      <c r="NFV352" s="35"/>
      <c r="NFW352" s="35"/>
      <c r="NFX352" s="35"/>
      <c r="NFY352" s="35"/>
      <c r="NFZ352" s="35"/>
      <c r="NGA352" s="35"/>
      <c r="NGB352" s="35"/>
      <c r="NGC352" s="35"/>
      <c r="NGD352" s="35"/>
      <c r="NGE352" s="35"/>
      <c r="NGF352" s="35"/>
      <c r="NGG352" s="35"/>
      <c r="NGH352" s="35"/>
      <c r="NGI352" s="35"/>
      <c r="NGJ352" s="35"/>
      <c r="NGK352" s="35"/>
      <c r="NGL352" s="35"/>
      <c r="NGM352" s="35"/>
      <c r="NGN352" s="35"/>
      <c r="NGO352" s="35"/>
      <c r="NGP352" s="35"/>
      <c r="NGQ352" s="35"/>
      <c r="NGR352" s="35"/>
      <c r="NGS352" s="35"/>
      <c r="NGT352" s="35"/>
      <c r="NGU352" s="35"/>
      <c r="NGV352" s="35"/>
      <c r="NGW352" s="35"/>
      <c r="NGX352" s="35"/>
      <c r="NGY352" s="35"/>
      <c r="NGZ352" s="35"/>
      <c r="NHA352" s="35"/>
      <c r="NHB352" s="35"/>
      <c r="NHC352" s="35"/>
      <c r="NHD352" s="35"/>
      <c r="NHE352" s="35"/>
      <c r="NHF352" s="35"/>
      <c r="NHG352" s="35"/>
      <c r="NHH352" s="35"/>
      <c r="NHI352" s="35"/>
      <c r="NHJ352" s="35"/>
      <c r="NHK352" s="35"/>
      <c r="NHL352" s="35"/>
      <c r="NHM352" s="35"/>
      <c r="NHN352" s="35"/>
      <c r="NHO352" s="35"/>
      <c r="NHP352" s="35"/>
      <c r="NHQ352" s="35"/>
      <c r="NHR352" s="35"/>
      <c r="NHS352" s="35"/>
      <c r="NHT352" s="35"/>
      <c r="NHU352" s="35"/>
      <c r="NHV352" s="35"/>
      <c r="NHW352" s="35"/>
      <c r="NHX352" s="35"/>
      <c r="NHY352" s="35"/>
      <c r="NHZ352" s="35"/>
      <c r="NIA352" s="35"/>
      <c r="NIB352" s="35"/>
      <c r="NIC352" s="35"/>
      <c r="NID352" s="35"/>
      <c r="NIE352" s="35"/>
      <c r="NIF352" s="35"/>
      <c r="NIG352" s="35"/>
      <c r="NIH352" s="35"/>
      <c r="NII352" s="35"/>
      <c r="NIJ352" s="35"/>
      <c r="NIK352" s="35"/>
      <c r="NIL352" s="35"/>
      <c r="NIM352" s="35"/>
      <c r="NIN352" s="35"/>
      <c r="NIO352" s="35"/>
      <c r="NIP352" s="35"/>
      <c r="NIQ352" s="35"/>
      <c r="NIR352" s="35"/>
      <c r="NIS352" s="35"/>
      <c r="NIT352" s="35"/>
      <c r="NIU352" s="35"/>
      <c r="NIV352" s="35"/>
      <c r="NIW352" s="35"/>
      <c r="NIX352" s="35"/>
      <c r="NIY352" s="35"/>
      <c r="NIZ352" s="35"/>
      <c r="NJA352" s="35"/>
      <c r="NJB352" s="35"/>
      <c r="NJC352" s="35"/>
      <c r="NJD352" s="35"/>
      <c r="NJE352" s="35"/>
      <c r="NJF352" s="35"/>
      <c r="NJG352" s="35"/>
      <c r="NJH352" s="35"/>
      <c r="NJI352" s="35"/>
      <c r="NJJ352" s="35"/>
      <c r="NJK352" s="35"/>
      <c r="NJL352" s="35"/>
      <c r="NJM352" s="35"/>
      <c r="NJN352" s="35"/>
      <c r="NJO352" s="35"/>
      <c r="NJP352" s="35"/>
      <c r="NJQ352" s="35"/>
      <c r="NJR352" s="35"/>
      <c r="NJS352" s="35"/>
      <c r="NJT352" s="35"/>
      <c r="NJU352" s="35"/>
      <c r="NJV352" s="35"/>
      <c r="NJW352" s="35"/>
      <c r="NJX352" s="35"/>
      <c r="NJY352" s="35"/>
      <c r="NJZ352" s="35"/>
      <c r="NKA352" s="35"/>
      <c r="NKB352" s="35"/>
      <c r="NKC352" s="35"/>
      <c r="NKD352" s="35"/>
      <c r="NKE352" s="35"/>
      <c r="NKF352" s="35"/>
      <c r="NKG352" s="35"/>
      <c r="NKH352" s="35"/>
      <c r="NKI352" s="35"/>
      <c r="NKJ352" s="35"/>
      <c r="NKK352" s="35"/>
      <c r="NKL352" s="35"/>
      <c r="NKM352" s="35"/>
      <c r="NKN352" s="35"/>
      <c r="NKO352" s="35"/>
      <c r="NKP352" s="35"/>
      <c r="NKQ352" s="35"/>
      <c r="NKR352" s="35"/>
      <c r="NKS352" s="35"/>
      <c r="NKT352" s="35"/>
      <c r="NKU352" s="35"/>
      <c r="NKV352" s="35"/>
      <c r="NKW352" s="35"/>
      <c r="NKX352" s="35"/>
      <c r="NKY352" s="35"/>
      <c r="NKZ352" s="35"/>
      <c r="NLA352" s="35"/>
      <c r="NLB352" s="35"/>
      <c r="NLC352" s="35"/>
      <c r="NLD352" s="35"/>
      <c r="NLE352" s="35"/>
      <c r="NLF352" s="35"/>
      <c r="NLG352" s="35"/>
      <c r="NLH352" s="35"/>
      <c r="NLI352" s="35"/>
      <c r="NLJ352" s="35"/>
      <c r="NLK352" s="35"/>
      <c r="NLL352" s="35"/>
      <c r="NLM352" s="35"/>
      <c r="NLN352" s="35"/>
      <c r="NLO352" s="35"/>
      <c r="NLP352" s="35"/>
      <c r="NLQ352" s="35"/>
      <c r="NLR352" s="35"/>
      <c r="NLS352" s="35"/>
      <c r="NLT352" s="35"/>
      <c r="NLU352" s="35"/>
      <c r="NLV352" s="35"/>
      <c r="NLW352" s="35"/>
      <c r="NLX352" s="35"/>
      <c r="NLY352" s="35"/>
      <c r="NLZ352" s="35"/>
      <c r="NMA352" s="35"/>
      <c r="NMB352" s="35"/>
      <c r="NMC352" s="35"/>
      <c r="NMD352" s="35"/>
      <c r="NME352" s="35"/>
      <c r="NMF352" s="35"/>
      <c r="NMG352" s="35"/>
      <c r="NMH352" s="35"/>
      <c r="NMI352" s="35"/>
      <c r="NMJ352" s="35"/>
      <c r="NMK352" s="35"/>
      <c r="NML352" s="35"/>
      <c r="NMM352" s="35"/>
      <c r="NMN352" s="35"/>
      <c r="NMO352" s="35"/>
      <c r="NMP352" s="35"/>
      <c r="NMQ352" s="35"/>
      <c r="NMR352" s="35"/>
      <c r="NMS352" s="35"/>
      <c r="NMT352" s="35"/>
      <c r="NMU352" s="35"/>
      <c r="NMV352" s="35"/>
      <c r="NMW352" s="35"/>
      <c r="NMX352" s="35"/>
      <c r="NMY352" s="35"/>
      <c r="NMZ352" s="35"/>
      <c r="NNA352" s="35"/>
      <c r="NNB352" s="35"/>
      <c r="NNC352" s="35"/>
      <c r="NND352" s="35"/>
      <c r="NNE352" s="35"/>
      <c r="NNF352" s="35"/>
      <c r="NNG352" s="35"/>
      <c r="NNH352" s="35"/>
      <c r="NNI352" s="35"/>
      <c r="NNJ352" s="35"/>
      <c r="NNK352" s="35"/>
      <c r="NNL352" s="35"/>
      <c r="NNM352" s="35"/>
      <c r="NNN352" s="35"/>
      <c r="NNO352" s="35"/>
      <c r="NNP352" s="35"/>
      <c r="NNQ352" s="35"/>
      <c r="NNR352" s="35"/>
      <c r="NNS352" s="35"/>
      <c r="NNT352" s="35"/>
      <c r="NNU352" s="35"/>
      <c r="NNV352" s="35"/>
      <c r="NNW352" s="35"/>
      <c r="NNX352" s="35"/>
      <c r="NNY352" s="35"/>
      <c r="NNZ352" s="35"/>
      <c r="NOA352" s="35"/>
      <c r="NOB352" s="35"/>
      <c r="NOC352" s="35"/>
      <c r="NOD352" s="35"/>
      <c r="NOE352" s="35"/>
      <c r="NOF352" s="35"/>
      <c r="NOG352" s="35"/>
      <c r="NOH352" s="35"/>
      <c r="NOI352" s="35"/>
      <c r="NOJ352" s="35"/>
      <c r="NOK352" s="35"/>
      <c r="NOL352" s="35"/>
      <c r="NOM352" s="35"/>
      <c r="NON352" s="35"/>
      <c r="NOO352" s="35"/>
      <c r="NOP352" s="35"/>
      <c r="NOQ352" s="35"/>
      <c r="NOR352" s="35"/>
      <c r="NOS352" s="35"/>
      <c r="NOT352" s="35"/>
      <c r="NOU352" s="35"/>
      <c r="NOV352" s="35"/>
      <c r="NOW352" s="35"/>
      <c r="NOX352" s="35"/>
      <c r="NOY352" s="35"/>
      <c r="NOZ352" s="35"/>
      <c r="NPA352" s="35"/>
      <c r="NPB352" s="35"/>
      <c r="NPC352" s="35"/>
      <c r="NPD352" s="35"/>
      <c r="NPE352" s="35"/>
      <c r="NPF352" s="35"/>
      <c r="NPG352" s="35"/>
      <c r="NPH352" s="35"/>
      <c r="NPI352" s="35"/>
      <c r="NPJ352" s="35"/>
      <c r="NPK352" s="35"/>
      <c r="NPL352" s="35"/>
      <c r="NPM352" s="35"/>
      <c r="NPN352" s="35"/>
      <c r="NPO352" s="35"/>
      <c r="NPP352" s="35"/>
      <c r="NPQ352" s="35"/>
      <c r="NPR352" s="35"/>
      <c r="NPS352" s="35"/>
      <c r="NPT352" s="35"/>
      <c r="NPU352" s="35"/>
      <c r="NPV352" s="35"/>
      <c r="NPW352" s="35"/>
      <c r="NPX352" s="35"/>
      <c r="NPY352" s="35"/>
      <c r="NPZ352" s="35"/>
      <c r="NQA352" s="35"/>
      <c r="NQB352" s="35"/>
      <c r="NQC352" s="35"/>
      <c r="NQD352" s="35"/>
      <c r="NQE352" s="35"/>
      <c r="NQF352" s="35"/>
      <c r="NQG352" s="35"/>
      <c r="NQH352" s="35"/>
      <c r="NQI352" s="35"/>
      <c r="NQJ352" s="35"/>
      <c r="NQK352" s="35"/>
      <c r="NQL352" s="35"/>
      <c r="NQM352" s="35"/>
      <c r="NQN352" s="35"/>
      <c r="NQO352" s="35"/>
      <c r="NQP352" s="35"/>
      <c r="NQQ352" s="35"/>
      <c r="NQR352" s="35"/>
      <c r="NQS352" s="35"/>
      <c r="NQT352" s="35"/>
      <c r="NQU352" s="35"/>
      <c r="NQV352" s="35"/>
      <c r="NQW352" s="35"/>
      <c r="NQX352" s="35"/>
      <c r="NQY352" s="35"/>
      <c r="NQZ352" s="35"/>
      <c r="NRA352" s="35"/>
      <c r="NRB352" s="35"/>
      <c r="NRC352" s="35"/>
      <c r="NRD352" s="35"/>
      <c r="NRE352" s="35"/>
      <c r="NRF352" s="35"/>
      <c r="NRG352" s="35"/>
      <c r="NRH352" s="35"/>
      <c r="NRI352" s="35"/>
      <c r="NRJ352" s="35"/>
      <c r="NRK352" s="35"/>
      <c r="NRL352" s="35"/>
      <c r="NRM352" s="35"/>
      <c r="NRN352" s="35"/>
      <c r="NRO352" s="35"/>
      <c r="NRP352" s="35"/>
      <c r="NRQ352" s="35"/>
      <c r="NRR352" s="35"/>
      <c r="NRS352" s="35"/>
      <c r="NRT352" s="35"/>
      <c r="NRU352" s="35"/>
      <c r="NRV352" s="35"/>
      <c r="NRW352" s="35"/>
      <c r="NRX352" s="35"/>
      <c r="NRY352" s="35"/>
      <c r="NRZ352" s="35"/>
      <c r="NSA352" s="35"/>
      <c r="NSB352" s="35"/>
      <c r="NSC352" s="35"/>
      <c r="NSD352" s="35"/>
      <c r="NSE352" s="35"/>
      <c r="NSF352" s="35"/>
      <c r="NSG352" s="35"/>
      <c r="NSH352" s="35"/>
      <c r="NSI352" s="35"/>
      <c r="NSJ352" s="35"/>
      <c r="NSK352" s="35"/>
      <c r="NSL352" s="35"/>
      <c r="NSM352" s="35"/>
      <c r="NSN352" s="35"/>
      <c r="NSO352" s="35"/>
      <c r="NSP352" s="35"/>
      <c r="NSQ352" s="35"/>
      <c r="NSR352" s="35"/>
      <c r="NSS352" s="35"/>
      <c r="NST352" s="35"/>
      <c r="NSU352" s="35"/>
      <c r="NSV352" s="35"/>
      <c r="NSW352" s="35"/>
      <c r="NSX352" s="35"/>
      <c r="NSY352" s="35"/>
      <c r="NSZ352" s="35"/>
      <c r="NTA352" s="35"/>
      <c r="NTB352" s="35"/>
      <c r="NTC352" s="35"/>
      <c r="NTD352" s="35"/>
      <c r="NTE352" s="35"/>
      <c r="NTF352" s="35"/>
      <c r="NTG352" s="35"/>
      <c r="NTH352" s="35"/>
      <c r="NTI352" s="35"/>
      <c r="NTJ352" s="35"/>
      <c r="NTK352" s="35"/>
      <c r="NTL352" s="35"/>
      <c r="NTM352" s="35"/>
      <c r="NTN352" s="35"/>
      <c r="NTO352" s="35"/>
      <c r="NTP352" s="35"/>
      <c r="NTQ352" s="35"/>
      <c r="NTR352" s="35"/>
      <c r="NTS352" s="35"/>
      <c r="NTT352" s="35"/>
      <c r="NTU352" s="35"/>
      <c r="NTV352" s="35"/>
      <c r="NTW352" s="35"/>
      <c r="NTX352" s="35"/>
      <c r="NTY352" s="35"/>
      <c r="NTZ352" s="35"/>
      <c r="NUA352" s="35"/>
      <c r="NUB352" s="35"/>
      <c r="NUC352" s="35"/>
      <c r="NUD352" s="35"/>
      <c r="NUE352" s="35"/>
      <c r="NUF352" s="35"/>
      <c r="NUG352" s="35"/>
      <c r="NUH352" s="35"/>
      <c r="NUI352" s="35"/>
      <c r="NUJ352" s="35"/>
      <c r="NUK352" s="35"/>
      <c r="NUL352" s="35"/>
      <c r="NUM352" s="35"/>
      <c r="NUN352" s="35"/>
      <c r="NUO352" s="35"/>
      <c r="NUP352" s="35"/>
      <c r="NUQ352" s="35"/>
      <c r="NUR352" s="35"/>
      <c r="NUS352" s="35"/>
      <c r="NUT352" s="35"/>
      <c r="NUU352" s="35"/>
      <c r="NUV352" s="35"/>
      <c r="NUW352" s="35"/>
      <c r="NUX352" s="35"/>
      <c r="NUY352" s="35"/>
      <c r="NUZ352" s="35"/>
      <c r="NVA352" s="35"/>
      <c r="NVB352" s="35"/>
      <c r="NVC352" s="35"/>
      <c r="NVD352" s="35"/>
      <c r="NVE352" s="35"/>
      <c r="NVF352" s="35"/>
      <c r="NVG352" s="35"/>
      <c r="NVH352" s="35"/>
      <c r="NVI352" s="35"/>
      <c r="NVJ352" s="35"/>
      <c r="NVK352" s="35"/>
      <c r="NVL352" s="35"/>
      <c r="NVM352" s="35"/>
      <c r="NVN352" s="35"/>
      <c r="NVO352" s="35"/>
      <c r="NVP352" s="35"/>
      <c r="NVQ352" s="35"/>
      <c r="NVR352" s="35"/>
      <c r="NVS352" s="35"/>
      <c r="NVT352" s="35"/>
      <c r="NVU352" s="35"/>
      <c r="NVV352" s="35"/>
      <c r="NVW352" s="35"/>
      <c r="NVX352" s="35"/>
      <c r="NVY352" s="35"/>
      <c r="NVZ352" s="35"/>
      <c r="NWA352" s="35"/>
      <c r="NWB352" s="35"/>
      <c r="NWC352" s="35"/>
      <c r="NWD352" s="35"/>
      <c r="NWE352" s="35"/>
      <c r="NWF352" s="35"/>
      <c r="NWG352" s="35"/>
      <c r="NWH352" s="35"/>
      <c r="NWI352" s="35"/>
      <c r="NWJ352" s="35"/>
      <c r="NWK352" s="35"/>
      <c r="NWL352" s="35"/>
      <c r="NWM352" s="35"/>
      <c r="NWN352" s="35"/>
      <c r="NWO352" s="35"/>
      <c r="NWP352" s="35"/>
      <c r="NWQ352" s="35"/>
      <c r="NWR352" s="35"/>
      <c r="NWS352" s="35"/>
      <c r="NWT352" s="35"/>
      <c r="NWU352" s="35"/>
      <c r="NWV352" s="35"/>
      <c r="NWW352" s="35"/>
      <c r="NWX352" s="35"/>
      <c r="NWY352" s="35"/>
      <c r="NWZ352" s="35"/>
      <c r="NXA352" s="35"/>
      <c r="NXB352" s="35"/>
      <c r="NXC352" s="35"/>
      <c r="NXD352" s="35"/>
      <c r="NXE352" s="35"/>
      <c r="NXF352" s="35"/>
      <c r="NXG352" s="35"/>
      <c r="NXH352" s="35"/>
      <c r="NXI352" s="35"/>
      <c r="NXJ352" s="35"/>
      <c r="NXK352" s="35"/>
      <c r="NXL352" s="35"/>
      <c r="NXM352" s="35"/>
      <c r="NXN352" s="35"/>
      <c r="NXO352" s="35"/>
      <c r="NXP352" s="35"/>
      <c r="NXQ352" s="35"/>
      <c r="NXR352" s="35"/>
      <c r="NXS352" s="35"/>
      <c r="NXT352" s="35"/>
      <c r="NXU352" s="35"/>
      <c r="NXV352" s="35"/>
      <c r="NXW352" s="35"/>
      <c r="NXX352" s="35"/>
      <c r="NXY352" s="35"/>
      <c r="NXZ352" s="35"/>
      <c r="NYA352" s="35"/>
      <c r="NYB352" s="35"/>
      <c r="NYC352" s="35"/>
      <c r="NYD352" s="35"/>
      <c r="NYE352" s="35"/>
      <c r="NYF352" s="35"/>
      <c r="NYG352" s="35"/>
      <c r="NYH352" s="35"/>
      <c r="NYI352" s="35"/>
      <c r="NYJ352" s="35"/>
      <c r="NYK352" s="35"/>
      <c r="NYL352" s="35"/>
      <c r="NYM352" s="35"/>
      <c r="NYN352" s="35"/>
      <c r="NYO352" s="35"/>
      <c r="NYP352" s="35"/>
      <c r="NYQ352" s="35"/>
      <c r="NYR352" s="35"/>
      <c r="NYS352" s="35"/>
      <c r="NYT352" s="35"/>
      <c r="NYU352" s="35"/>
      <c r="NYV352" s="35"/>
      <c r="NYW352" s="35"/>
      <c r="NYX352" s="35"/>
      <c r="NYY352" s="35"/>
      <c r="NYZ352" s="35"/>
      <c r="NZA352" s="35"/>
      <c r="NZB352" s="35"/>
      <c r="NZC352" s="35"/>
      <c r="NZD352" s="35"/>
      <c r="NZE352" s="35"/>
      <c r="NZF352" s="35"/>
      <c r="NZG352" s="35"/>
      <c r="NZH352" s="35"/>
      <c r="NZI352" s="35"/>
      <c r="NZJ352" s="35"/>
      <c r="NZK352" s="35"/>
      <c r="NZL352" s="35"/>
      <c r="NZM352" s="35"/>
      <c r="NZN352" s="35"/>
      <c r="NZO352" s="35"/>
      <c r="NZP352" s="35"/>
      <c r="NZQ352" s="35"/>
      <c r="NZR352" s="35"/>
      <c r="NZS352" s="35"/>
      <c r="NZT352" s="35"/>
      <c r="NZU352" s="35"/>
      <c r="NZV352" s="35"/>
      <c r="NZW352" s="35"/>
      <c r="NZX352" s="35"/>
      <c r="NZY352" s="35"/>
      <c r="NZZ352" s="35"/>
      <c r="OAA352" s="35"/>
      <c r="OAB352" s="35"/>
      <c r="OAC352" s="35"/>
      <c r="OAD352" s="35"/>
      <c r="OAE352" s="35"/>
      <c r="OAF352" s="35"/>
      <c r="OAG352" s="35"/>
      <c r="OAH352" s="35"/>
      <c r="OAI352" s="35"/>
      <c r="OAJ352" s="35"/>
      <c r="OAK352" s="35"/>
      <c r="OAL352" s="35"/>
      <c r="OAM352" s="35"/>
      <c r="OAN352" s="35"/>
      <c r="OAO352" s="35"/>
      <c r="OAP352" s="35"/>
      <c r="OAQ352" s="35"/>
      <c r="OAR352" s="35"/>
      <c r="OAS352" s="35"/>
      <c r="OAT352" s="35"/>
      <c r="OAU352" s="35"/>
      <c r="OAV352" s="35"/>
      <c r="OAW352" s="35"/>
      <c r="OAX352" s="35"/>
      <c r="OAY352" s="35"/>
      <c r="OAZ352" s="35"/>
      <c r="OBA352" s="35"/>
      <c r="OBB352" s="35"/>
      <c r="OBC352" s="35"/>
      <c r="OBD352" s="35"/>
      <c r="OBE352" s="35"/>
      <c r="OBF352" s="35"/>
      <c r="OBG352" s="35"/>
      <c r="OBH352" s="35"/>
      <c r="OBI352" s="35"/>
      <c r="OBJ352" s="35"/>
      <c r="OBK352" s="35"/>
      <c r="OBL352" s="35"/>
      <c r="OBM352" s="35"/>
      <c r="OBN352" s="35"/>
      <c r="OBO352" s="35"/>
      <c r="OBP352" s="35"/>
      <c r="OBQ352" s="35"/>
      <c r="OBR352" s="35"/>
      <c r="OBS352" s="35"/>
      <c r="OBT352" s="35"/>
      <c r="OBU352" s="35"/>
      <c r="OBV352" s="35"/>
      <c r="OBW352" s="35"/>
      <c r="OBX352" s="35"/>
      <c r="OBY352" s="35"/>
      <c r="OBZ352" s="35"/>
      <c r="OCA352" s="35"/>
      <c r="OCB352" s="35"/>
      <c r="OCC352" s="35"/>
      <c r="OCD352" s="35"/>
      <c r="OCE352" s="35"/>
      <c r="OCF352" s="35"/>
      <c r="OCG352" s="35"/>
      <c r="OCH352" s="35"/>
      <c r="OCI352" s="35"/>
      <c r="OCJ352" s="35"/>
      <c r="OCK352" s="35"/>
      <c r="OCL352" s="35"/>
      <c r="OCM352" s="35"/>
      <c r="OCN352" s="35"/>
      <c r="OCO352" s="35"/>
      <c r="OCP352" s="35"/>
      <c r="OCQ352" s="35"/>
      <c r="OCR352" s="35"/>
      <c r="OCS352" s="35"/>
      <c r="OCT352" s="35"/>
      <c r="OCU352" s="35"/>
      <c r="OCV352" s="35"/>
      <c r="OCW352" s="35"/>
      <c r="OCX352" s="35"/>
      <c r="OCY352" s="35"/>
      <c r="OCZ352" s="35"/>
      <c r="ODA352" s="35"/>
      <c r="ODB352" s="35"/>
      <c r="ODC352" s="35"/>
      <c r="ODD352" s="35"/>
      <c r="ODE352" s="35"/>
      <c r="ODF352" s="35"/>
      <c r="ODG352" s="35"/>
      <c r="ODH352" s="35"/>
      <c r="ODI352" s="35"/>
      <c r="ODJ352" s="35"/>
      <c r="ODK352" s="35"/>
      <c r="ODL352" s="35"/>
      <c r="ODM352" s="35"/>
      <c r="ODN352" s="35"/>
      <c r="ODO352" s="35"/>
      <c r="ODP352" s="35"/>
      <c r="ODQ352" s="35"/>
      <c r="ODR352" s="35"/>
      <c r="ODS352" s="35"/>
      <c r="ODT352" s="35"/>
      <c r="ODU352" s="35"/>
      <c r="ODV352" s="35"/>
      <c r="ODW352" s="35"/>
      <c r="ODX352" s="35"/>
      <c r="ODY352" s="35"/>
      <c r="ODZ352" s="35"/>
      <c r="OEA352" s="35"/>
      <c r="OEB352" s="35"/>
      <c r="OEC352" s="35"/>
      <c r="OED352" s="35"/>
      <c r="OEE352" s="35"/>
      <c r="OEF352" s="35"/>
      <c r="OEG352" s="35"/>
      <c r="OEH352" s="35"/>
      <c r="OEI352" s="35"/>
      <c r="OEJ352" s="35"/>
      <c r="OEK352" s="35"/>
      <c r="OEL352" s="35"/>
      <c r="OEM352" s="35"/>
      <c r="OEN352" s="35"/>
      <c r="OEO352" s="35"/>
      <c r="OEP352" s="35"/>
      <c r="OEQ352" s="35"/>
      <c r="OER352" s="35"/>
      <c r="OES352" s="35"/>
      <c r="OET352" s="35"/>
      <c r="OEU352" s="35"/>
      <c r="OEV352" s="35"/>
      <c r="OEW352" s="35"/>
      <c r="OEX352" s="35"/>
      <c r="OEY352" s="35"/>
      <c r="OEZ352" s="35"/>
      <c r="OFA352" s="35"/>
      <c r="OFB352" s="35"/>
      <c r="OFC352" s="35"/>
      <c r="OFD352" s="35"/>
      <c r="OFE352" s="35"/>
      <c r="OFF352" s="35"/>
      <c r="OFG352" s="35"/>
      <c r="OFH352" s="35"/>
      <c r="OFI352" s="35"/>
      <c r="OFJ352" s="35"/>
      <c r="OFK352" s="35"/>
      <c r="OFL352" s="35"/>
      <c r="OFM352" s="35"/>
      <c r="OFN352" s="35"/>
      <c r="OFO352" s="35"/>
      <c r="OFP352" s="35"/>
      <c r="OFQ352" s="35"/>
      <c r="OFR352" s="35"/>
      <c r="OFS352" s="35"/>
      <c r="OFT352" s="35"/>
      <c r="OFU352" s="35"/>
      <c r="OFV352" s="35"/>
      <c r="OFW352" s="35"/>
      <c r="OFX352" s="35"/>
      <c r="OFY352" s="35"/>
      <c r="OFZ352" s="35"/>
      <c r="OGA352" s="35"/>
      <c r="OGB352" s="35"/>
      <c r="OGC352" s="35"/>
      <c r="OGD352" s="35"/>
      <c r="OGE352" s="35"/>
      <c r="OGF352" s="35"/>
      <c r="OGG352" s="35"/>
      <c r="OGH352" s="35"/>
      <c r="OGI352" s="35"/>
      <c r="OGJ352" s="35"/>
      <c r="OGK352" s="35"/>
      <c r="OGL352" s="35"/>
      <c r="OGM352" s="35"/>
      <c r="OGN352" s="35"/>
      <c r="OGO352" s="35"/>
      <c r="OGP352" s="35"/>
      <c r="OGQ352" s="35"/>
      <c r="OGR352" s="35"/>
      <c r="OGS352" s="35"/>
      <c r="OGT352" s="35"/>
      <c r="OGU352" s="35"/>
      <c r="OGV352" s="35"/>
      <c r="OGW352" s="35"/>
      <c r="OGX352" s="35"/>
      <c r="OGY352" s="35"/>
      <c r="OGZ352" s="35"/>
      <c r="OHA352" s="35"/>
      <c r="OHB352" s="35"/>
      <c r="OHC352" s="35"/>
      <c r="OHD352" s="35"/>
      <c r="OHE352" s="35"/>
      <c r="OHF352" s="35"/>
      <c r="OHG352" s="35"/>
      <c r="OHH352" s="35"/>
      <c r="OHI352" s="35"/>
      <c r="OHJ352" s="35"/>
      <c r="OHK352" s="35"/>
      <c r="OHL352" s="35"/>
      <c r="OHM352" s="35"/>
      <c r="OHN352" s="35"/>
      <c r="OHO352" s="35"/>
      <c r="OHP352" s="35"/>
      <c r="OHQ352" s="35"/>
      <c r="OHR352" s="35"/>
      <c r="OHS352" s="35"/>
      <c r="OHT352" s="35"/>
      <c r="OHU352" s="35"/>
      <c r="OHV352" s="35"/>
      <c r="OHW352" s="35"/>
      <c r="OHX352" s="35"/>
      <c r="OHY352" s="35"/>
      <c r="OHZ352" s="35"/>
      <c r="OIA352" s="35"/>
      <c r="OIB352" s="35"/>
      <c r="OIC352" s="35"/>
      <c r="OID352" s="35"/>
      <c r="OIE352" s="35"/>
      <c r="OIF352" s="35"/>
      <c r="OIG352" s="35"/>
      <c r="OIH352" s="35"/>
      <c r="OII352" s="35"/>
      <c r="OIJ352" s="35"/>
      <c r="OIK352" s="35"/>
      <c r="OIL352" s="35"/>
      <c r="OIM352" s="35"/>
      <c r="OIN352" s="35"/>
      <c r="OIO352" s="35"/>
      <c r="OIP352" s="35"/>
      <c r="OIQ352" s="35"/>
      <c r="OIR352" s="35"/>
      <c r="OIS352" s="35"/>
      <c r="OIT352" s="35"/>
      <c r="OIU352" s="35"/>
      <c r="OIV352" s="35"/>
      <c r="OIW352" s="35"/>
      <c r="OIX352" s="35"/>
      <c r="OIY352" s="35"/>
      <c r="OIZ352" s="35"/>
      <c r="OJA352" s="35"/>
      <c r="OJB352" s="35"/>
      <c r="OJC352" s="35"/>
      <c r="OJD352" s="35"/>
      <c r="OJE352" s="35"/>
      <c r="OJF352" s="35"/>
      <c r="OJG352" s="35"/>
      <c r="OJH352" s="35"/>
      <c r="OJI352" s="35"/>
      <c r="OJJ352" s="35"/>
      <c r="OJK352" s="35"/>
      <c r="OJL352" s="35"/>
      <c r="OJM352" s="35"/>
      <c r="OJN352" s="35"/>
      <c r="OJO352" s="35"/>
      <c r="OJP352" s="35"/>
      <c r="OJQ352" s="35"/>
      <c r="OJR352" s="35"/>
      <c r="OJS352" s="35"/>
      <c r="OJT352" s="35"/>
      <c r="OJU352" s="35"/>
      <c r="OJV352" s="35"/>
      <c r="OJW352" s="35"/>
      <c r="OJX352" s="35"/>
      <c r="OJY352" s="35"/>
      <c r="OJZ352" s="35"/>
      <c r="OKA352" s="35"/>
      <c r="OKB352" s="35"/>
      <c r="OKC352" s="35"/>
      <c r="OKD352" s="35"/>
      <c r="OKE352" s="35"/>
      <c r="OKF352" s="35"/>
      <c r="OKG352" s="35"/>
      <c r="OKH352" s="35"/>
      <c r="OKI352" s="35"/>
      <c r="OKJ352" s="35"/>
      <c r="OKK352" s="35"/>
      <c r="OKL352" s="35"/>
      <c r="OKM352" s="35"/>
      <c r="OKN352" s="35"/>
      <c r="OKO352" s="35"/>
      <c r="OKP352" s="35"/>
      <c r="OKQ352" s="35"/>
      <c r="OKR352" s="35"/>
      <c r="OKS352" s="35"/>
      <c r="OKT352" s="35"/>
      <c r="OKU352" s="35"/>
      <c r="OKV352" s="35"/>
      <c r="OKW352" s="35"/>
      <c r="OKX352" s="35"/>
      <c r="OKY352" s="35"/>
      <c r="OKZ352" s="35"/>
      <c r="OLA352" s="35"/>
      <c r="OLB352" s="35"/>
      <c r="OLC352" s="35"/>
      <c r="OLD352" s="35"/>
      <c r="OLE352" s="35"/>
      <c r="OLF352" s="35"/>
      <c r="OLG352" s="35"/>
      <c r="OLH352" s="35"/>
      <c r="OLI352" s="35"/>
      <c r="OLJ352" s="35"/>
      <c r="OLK352" s="35"/>
      <c r="OLL352" s="35"/>
      <c r="OLM352" s="35"/>
      <c r="OLN352" s="35"/>
      <c r="OLO352" s="35"/>
      <c r="OLP352" s="35"/>
      <c r="OLQ352" s="35"/>
      <c r="OLR352" s="35"/>
      <c r="OLS352" s="35"/>
      <c r="OLT352" s="35"/>
      <c r="OLU352" s="35"/>
      <c r="OLV352" s="35"/>
      <c r="OLW352" s="35"/>
      <c r="OLX352" s="35"/>
      <c r="OLY352" s="35"/>
      <c r="OLZ352" s="35"/>
      <c r="OMA352" s="35"/>
      <c r="OMB352" s="35"/>
      <c r="OMC352" s="35"/>
      <c r="OMD352" s="35"/>
      <c r="OME352" s="35"/>
      <c r="OMF352" s="35"/>
      <c r="OMG352" s="35"/>
      <c r="OMH352" s="35"/>
      <c r="OMI352" s="35"/>
      <c r="OMJ352" s="35"/>
      <c r="OMK352" s="35"/>
      <c r="OML352" s="35"/>
      <c r="OMM352" s="35"/>
      <c r="OMN352" s="35"/>
      <c r="OMO352" s="35"/>
      <c r="OMP352" s="35"/>
      <c r="OMQ352" s="35"/>
      <c r="OMR352" s="35"/>
      <c r="OMS352" s="35"/>
      <c r="OMT352" s="35"/>
      <c r="OMU352" s="35"/>
      <c r="OMV352" s="35"/>
      <c r="OMW352" s="35"/>
      <c r="OMX352" s="35"/>
      <c r="OMY352" s="35"/>
      <c r="OMZ352" s="35"/>
      <c r="ONA352" s="35"/>
      <c r="ONB352" s="35"/>
      <c r="ONC352" s="35"/>
      <c r="OND352" s="35"/>
      <c r="ONE352" s="35"/>
      <c r="ONF352" s="35"/>
      <c r="ONG352" s="35"/>
      <c r="ONH352" s="35"/>
      <c r="ONI352" s="35"/>
      <c r="ONJ352" s="35"/>
      <c r="ONK352" s="35"/>
      <c r="ONL352" s="35"/>
      <c r="ONM352" s="35"/>
      <c r="ONN352" s="35"/>
      <c r="ONO352" s="35"/>
      <c r="ONP352" s="35"/>
      <c r="ONQ352" s="35"/>
      <c r="ONR352" s="35"/>
      <c r="ONS352" s="35"/>
      <c r="ONT352" s="35"/>
      <c r="ONU352" s="35"/>
      <c r="ONV352" s="35"/>
      <c r="ONW352" s="35"/>
      <c r="ONX352" s="35"/>
      <c r="ONY352" s="35"/>
      <c r="ONZ352" s="35"/>
      <c r="OOA352" s="35"/>
      <c r="OOB352" s="35"/>
      <c r="OOC352" s="35"/>
      <c r="OOD352" s="35"/>
      <c r="OOE352" s="35"/>
      <c r="OOF352" s="35"/>
      <c r="OOG352" s="35"/>
      <c r="OOH352" s="35"/>
      <c r="OOI352" s="35"/>
      <c r="OOJ352" s="35"/>
      <c r="OOK352" s="35"/>
      <c r="OOL352" s="35"/>
      <c r="OOM352" s="35"/>
      <c r="OON352" s="35"/>
      <c r="OOO352" s="35"/>
      <c r="OOP352" s="35"/>
      <c r="OOQ352" s="35"/>
      <c r="OOR352" s="35"/>
      <c r="OOS352" s="35"/>
      <c r="OOT352" s="35"/>
      <c r="OOU352" s="35"/>
      <c r="OOV352" s="35"/>
      <c r="OOW352" s="35"/>
      <c r="OOX352" s="35"/>
      <c r="OOY352" s="35"/>
      <c r="OOZ352" s="35"/>
      <c r="OPA352" s="35"/>
      <c r="OPB352" s="35"/>
      <c r="OPC352" s="35"/>
      <c r="OPD352" s="35"/>
      <c r="OPE352" s="35"/>
      <c r="OPF352" s="35"/>
      <c r="OPG352" s="35"/>
      <c r="OPH352" s="35"/>
      <c r="OPI352" s="35"/>
      <c r="OPJ352" s="35"/>
      <c r="OPK352" s="35"/>
      <c r="OPL352" s="35"/>
      <c r="OPM352" s="35"/>
      <c r="OPN352" s="35"/>
      <c r="OPO352" s="35"/>
      <c r="OPP352" s="35"/>
      <c r="OPQ352" s="35"/>
      <c r="OPR352" s="35"/>
      <c r="OPS352" s="35"/>
      <c r="OPT352" s="35"/>
      <c r="OPU352" s="35"/>
      <c r="OPV352" s="35"/>
      <c r="OPW352" s="35"/>
      <c r="OPX352" s="35"/>
      <c r="OPY352" s="35"/>
      <c r="OPZ352" s="35"/>
      <c r="OQA352" s="35"/>
      <c r="OQB352" s="35"/>
      <c r="OQC352" s="35"/>
      <c r="OQD352" s="35"/>
      <c r="OQE352" s="35"/>
      <c r="OQF352" s="35"/>
      <c r="OQG352" s="35"/>
      <c r="OQH352" s="35"/>
      <c r="OQI352" s="35"/>
      <c r="OQJ352" s="35"/>
      <c r="OQK352" s="35"/>
      <c r="OQL352" s="35"/>
      <c r="OQM352" s="35"/>
      <c r="OQN352" s="35"/>
      <c r="OQO352" s="35"/>
      <c r="OQP352" s="35"/>
      <c r="OQQ352" s="35"/>
      <c r="OQR352" s="35"/>
      <c r="OQS352" s="35"/>
      <c r="OQT352" s="35"/>
      <c r="OQU352" s="35"/>
      <c r="OQV352" s="35"/>
      <c r="OQW352" s="35"/>
      <c r="OQX352" s="35"/>
      <c r="OQY352" s="35"/>
      <c r="OQZ352" s="35"/>
      <c r="ORA352" s="35"/>
      <c r="ORB352" s="35"/>
      <c r="ORC352" s="35"/>
      <c r="ORD352" s="35"/>
      <c r="ORE352" s="35"/>
      <c r="ORF352" s="35"/>
      <c r="ORG352" s="35"/>
      <c r="ORH352" s="35"/>
      <c r="ORI352" s="35"/>
      <c r="ORJ352" s="35"/>
      <c r="ORK352" s="35"/>
      <c r="ORL352" s="35"/>
      <c r="ORM352" s="35"/>
      <c r="ORN352" s="35"/>
      <c r="ORO352" s="35"/>
      <c r="ORP352" s="35"/>
      <c r="ORQ352" s="35"/>
      <c r="ORR352" s="35"/>
      <c r="ORS352" s="35"/>
      <c r="ORT352" s="35"/>
      <c r="ORU352" s="35"/>
      <c r="ORV352" s="35"/>
      <c r="ORW352" s="35"/>
      <c r="ORX352" s="35"/>
      <c r="ORY352" s="35"/>
      <c r="ORZ352" s="35"/>
      <c r="OSA352" s="35"/>
      <c r="OSB352" s="35"/>
      <c r="OSC352" s="35"/>
      <c r="OSD352" s="35"/>
      <c r="OSE352" s="35"/>
      <c r="OSF352" s="35"/>
      <c r="OSG352" s="35"/>
      <c r="OSH352" s="35"/>
      <c r="OSI352" s="35"/>
      <c r="OSJ352" s="35"/>
      <c r="OSK352" s="35"/>
      <c r="OSL352" s="35"/>
      <c r="OSM352" s="35"/>
      <c r="OSN352" s="35"/>
      <c r="OSO352" s="35"/>
      <c r="OSP352" s="35"/>
      <c r="OSQ352" s="35"/>
      <c r="OSR352" s="35"/>
      <c r="OSS352" s="35"/>
      <c r="OST352" s="35"/>
      <c r="OSU352" s="35"/>
      <c r="OSV352" s="35"/>
      <c r="OSW352" s="35"/>
      <c r="OSX352" s="35"/>
      <c r="OSY352" s="35"/>
      <c r="OSZ352" s="35"/>
      <c r="OTA352" s="35"/>
      <c r="OTB352" s="35"/>
      <c r="OTC352" s="35"/>
      <c r="OTD352" s="35"/>
      <c r="OTE352" s="35"/>
      <c r="OTF352" s="35"/>
      <c r="OTG352" s="35"/>
      <c r="OTH352" s="35"/>
      <c r="OTI352" s="35"/>
      <c r="OTJ352" s="35"/>
      <c r="OTK352" s="35"/>
      <c r="OTL352" s="35"/>
      <c r="OTM352" s="35"/>
      <c r="OTN352" s="35"/>
      <c r="OTO352" s="35"/>
      <c r="OTP352" s="35"/>
      <c r="OTQ352" s="35"/>
      <c r="OTR352" s="35"/>
      <c r="OTS352" s="35"/>
      <c r="OTT352" s="35"/>
      <c r="OTU352" s="35"/>
      <c r="OTV352" s="35"/>
      <c r="OTW352" s="35"/>
      <c r="OTX352" s="35"/>
      <c r="OTY352" s="35"/>
      <c r="OTZ352" s="35"/>
      <c r="OUA352" s="35"/>
      <c r="OUB352" s="35"/>
      <c r="OUC352" s="35"/>
      <c r="OUD352" s="35"/>
      <c r="OUE352" s="35"/>
      <c r="OUF352" s="35"/>
      <c r="OUG352" s="35"/>
      <c r="OUH352" s="35"/>
      <c r="OUI352" s="35"/>
      <c r="OUJ352" s="35"/>
      <c r="OUK352" s="35"/>
      <c r="OUL352" s="35"/>
      <c r="OUM352" s="35"/>
      <c r="OUN352" s="35"/>
      <c r="OUO352" s="35"/>
      <c r="OUP352" s="35"/>
      <c r="OUQ352" s="35"/>
      <c r="OUR352" s="35"/>
      <c r="OUS352" s="35"/>
      <c r="OUT352" s="35"/>
      <c r="OUU352" s="35"/>
      <c r="OUV352" s="35"/>
      <c r="OUW352" s="35"/>
      <c r="OUX352" s="35"/>
      <c r="OUY352" s="35"/>
      <c r="OUZ352" s="35"/>
      <c r="OVA352" s="35"/>
      <c r="OVB352" s="35"/>
      <c r="OVC352" s="35"/>
      <c r="OVD352" s="35"/>
      <c r="OVE352" s="35"/>
      <c r="OVF352" s="35"/>
      <c r="OVG352" s="35"/>
      <c r="OVH352" s="35"/>
      <c r="OVI352" s="35"/>
      <c r="OVJ352" s="35"/>
      <c r="OVK352" s="35"/>
      <c r="OVL352" s="35"/>
      <c r="OVM352" s="35"/>
      <c r="OVN352" s="35"/>
      <c r="OVO352" s="35"/>
      <c r="OVP352" s="35"/>
      <c r="OVQ352" s="35"/>
      <c r="OVR352" s="35"/>
      <c r="OVS352" s="35"/>
      <c r="OVT352" s="35"/>
      <c r="OVU352" s="35"/>
      <c r="OVV352" s="35"/>
      <c r="OVW352" s="35"/>
      <c r="OVX352" s="35"/>
      <c r="OVY352" s="35"/>
      <c r="OVZ352" s="35"/>
      <c r="OWA352" s="35"/>
      <c r="OWB352" s="35"/>
      <c r="OWC352" s="35"/>
      <c r="OWD352" s="35"/>
      <c r="OWE352" s="35"/>
      <c r="OWF352" s="35"/>
      <c r="OWG352" s="35"/>
      <c r="OWH352" s="35"/>
      <c r="OWI352" s="35"/>
      <c r="OWJ352" s="35"/>
      <c r="OWK352" s="35"/>
      <c r="OWL352" s="35"/>
      <c r="OWM352" s="35"/>
      <c r="OWN352" s="35"/>
      <c r="OWO352" s="35"/>
      <c r="OWP352" s="35"/>
      <c r="OWQ352" s="35"/>
      <c r="OWR352" s="35"/>
      <c r="OWS352" s="35"/>
      <c r="OWT352" s="35"/>
      <c r="OWU352" s="35"/>
      <c r="OWV352" s="35"/>
      <c r="OWW352" s="35"/>
      <c r="OWX352" s="35"/>
      <c r="OWY352" s="35"/>
      <c r="OWZ352" s="35"/>
      <c r="OXA352" s="35"/>
      <c r="OXB352" s="35"/>
      <c r="OXC352" s="35"/>
      <c r="OXD352" s="35"/>
      <c r="OXE352" s="35"/>
      <c r="OXF352" s="35"/>
      <c r="OXG352" s="35"/>
      <c r="OXH352" s="35"/>
      <c r="OXI352" s="35"/>
      <c r="OXJ352" s="35"/>
      <c r="OXK352" s="35"/>
      <c r="OXL352" s="35"/>
      <c r="OXM352" s="35"/>
      <c r="OXN352" s="35"/>
      <c r="OXO352" s="35"/>
      <c r="OXP352" s="35"/>
      <c r="OXQ352" s="35"/>
      <c r="OXR352" s="35"/>
      <c r="OXS352" s="35"/>
      <c r="OXT352" s="35"/>
      <c r="OXU352" s="35"/>
      <c r="OXV352" s="35"/>
      <c r="OXW352" s="35"/>
      <c r="OXX352" s="35"/>
      <c r="OXY352" s="35"/>
      <c r="OXZ352" s="35"/>
      <c r="OYA352" s="35"/>
      <c r="OYB352" s="35"/>
      <c r="OYC352" s="35"/>
      <c r="OYD352" s="35"/>
      <c r="OYE352" s="35"/>
      <c r="OYF352" s="35"/>
      <c r="OYG352" s="35"/>
      <c r="OYH352" s="35"/>
      <c r="OYI352" s="35"/>
      <c r="OYJ352" s="35"/>
      <c r="OYK352" s="35"/>
      <c r="OYL352" s="35"/>
      <c r="OYM352" s="35"/>
      <c r="OYN352" s="35"/>
      <c r="OYO352" s="35"/>
      <c r="OYP352" s="35"/>
      <c r="OYQ352" s="35"/>
      <c r="OYR352" s="35"/>
      <c r="OYS352" s="35"/>
      <c r="OYT352" s="35"/>
      <c r="OYU352" s="35"/>
      <c r="OYV352" s="35"/>
      <c r="OYW352" s="35"/>
      <c r="OYX352" s="35"/>
      <c r="OYY352" s="35"/>
      <c r="OYZ352" s="35"/>
      <c r="OZA352" s="35"/>
      <c r="OZB352" s="35"/>
      <c r="OZC352" s="35"/>
      <c r="OZD352" s="35"/>
      <c r="OZE352" s="35"/>
      <c r="OZF352" s="35"/>
      <c r="OZG352" s="35"/>
      <c r="OZH352" s="35"/>
      <c r="OZI352" s="35"/>
      <c r="OZJ352" s="35"/>
      <c r="OZK352" s="35"/>
      <c r="OZL352" s="35"/>
      <c r="OZM352" s="35"/>
      <c r="OZN352" s="35"/>
      <c r="OZO352" s="35"/>
      <c r="OZP352" s="35"/>
      <c r="OZQ352" s="35"/>
      <c r="OZR352" s="35"/>
      <c r="OZS352" s="35"/>
      <c r="OZT352" s="35"/>
      <c r="OZU352" s="35"/>
      <c r="OZV352" s="35"/>
      <c r="OZW352" s="35"/>
      <c r="OZX352" s="35"/>
      <c r="OZY352" s="35"/>
      <c r="OZZ352" s="35"/>
      <c r="PAA352" s="35"/>
      <c r="PAB352" s="35"/>
      <c r="PAC352" s="35"/>
      <c r="PAD352" s="35"/>
      <c r="PAE352" s="35"/>
      <c r="PAF352" s="35"/>
      <c r="PAG352" s="35"/>
      <c r="PAH352" s="35"/>
      <c r="PAI352" s="35"/>
      <c r="PAJ352" s="35"/>
      <c r="PAK352" s="35"/>
      <c r="PAL352" s="35"/>
      <c r="PAM352" s="35"/>
      <c r="PAN352" s="35"/>
      <c r="PAO352" s="35"/>
      <c r="PAP352" s="35"/>
      <c r="PAQ352" s="35"/>
      <c r="PAR352" s="35"/>
      <c r="PAS352" s="35"/>
      <c r="PAT352" s="35"/>
      <c r="PAU352" s="35"/>
      <c r="PAV352" s="35"/>
      <c r="PAW352" s="35"/>
      <c r="PAX352" s="35"/>
      <c r="PAY352" s="35"/>
      <c r="PAZ352" s="35"/>
      <c r="PBA352" s="35"/>
      <c r="PBB352" s="35"/>
      <c r="PBC352" s="35"/>
      <c r="PBD352" s="35"/>
      <c r="PBE352" s="35"/>
      <c r="PBF352" s="35"/>
      <c r="PBG352" s="35"/>
      <c r="PBH352" s="35"/>
      <c r="PBI352" s="35"/>
      <c r="PBJ352" s="35"/>
      <c r="PBK352" s="35"/>
      <c r="PBL352" s="35"/>
      <c r="PBM352" s="35"/>
      <c r="PBN352" s="35"/>
      <c r="PBO352" s="35"/>
      <c r="PBP352" s="35"/>
      <c r="PBQ352" s="35"/>
      <c r="PBR352" s="35"/>
      <c r="PBS352" s="35"/>
      <c r="PBT352" s="35"/>
      <c r="PBU352" s="35"/>
      <c r="PBV352" s="35"/>
      <c r="PBW352" s="35"/>
      <c r="PBX352" s="35"/>
      <c r="PBY352" s="35"/>
      <c r="PBZ352" s="35"/>
      <c r="PCA352" s="35"/>
      <c r="PCB352" s="35"/>
      <c r="PCC352" s="35"/>
      <c r="PCD352" s="35"/>
      <c r="PCE352" s="35"/>
      <c r="PCF352" s="35"/>
      <c r="PCG352" s="35"/>
      <c r="PCH352" s="35"/>
      <c r="PCI352" s="35"/>
      <c r="PCJ352" s="35"/>
      <c r="PCK352" s="35"/>
      <c r="PCL352" s="35"/>
      <c r="PCM352" s="35"/>
      <c r="PCN352" s="35"/>
      <c r="PCO352" s="35"/>
      <c r="PCP352" s="35"/>
      <c r="PCQ352" s="35"/>
      <c r="PCR352" s="35"/>
      <c r="PCS352" s="35"/>
      <c r="PCT352" s="35"/>
      <c r="PCU352" s="35"/>
      <c r="PCV352" s="35"/>
      <c r="PCW352" s="35"/>
      <c r="PCX352" s="35"/>
      <c r="PCY352" s="35"/>
      <c r="PCZ352" s="35"/>
      <c r="PDA352" s="35"/>
      <c r="PDB352" s="35"/>
      <c r="PDC352" s="35"/>
      <c r="PDD352" s="35"/>
      <c r="PDE352" s="35"/>
      <c r="PDF352" s="35"/>
      <c r="PDG352" s="35"/>
      <c r="PDH352" s="35"/>
      <c r="PDI352" s="35"/>
      <c r="PDJ352" s="35"/>
      <c r="PDK352" s="35"/>
      <c r="PDL352" s="35"/>
      <c r="PDM352" s="35"/>
      <c r="PDN352" s="35"/>
      <c r="PDO352" s="35"/>
      <c r="PDP352" s="35"/>
      <c r="PDQ352" s="35"/>
      <c r="PDR352" s="35"/>
      <c r="PDS352" s="35"/>
      <c r="PDT352" s="35"/>
      <c r="PDU352" s="35"/>
      <c r="PDV352" s="35"/>
      <c r="PDW352" s="35"/>
      <c r="PDX352" s="35"/>
      <c r="PDY352" s="35"/>
      <c r="PDZ352" s="35"/>
      <c r="PEA352" s="35"/>
      <c r="PEB352" s="35"/>
      <c r="PEC352" s="35"/>
      <c r="PED352" s="35"/>
      <c r="PEE352" s="35"/>
      <c r="PEF352" s="35"/>
      <c r="PEG352" s="35"/>
      <c r="PEH352" s="35"/>
      <c r="PEI352" s="35"/>
      <c r="PEJ352" s="35"/>
      <c r="PEK352" s="35"/>
      <c r="PEL352" s="35"/>
      <c r="PEM352" s="35"/>
      <c r="PEN352" s="35"/>
      <c r="PEO352" s="35"/>
      <c r="PEP352" s="35"/>
      <c r="PEQ352" s="35"/>
      <c r="PER352" s="35"/>
      <c r="PES352" s="35"/>
      <c r="PET352" s="35"/>
      <c r="PEU352" s="35"/>
      <c r="PEV352" s="35"/>
      <c r="PEW352" s="35"/>
      <c r="PEX352" s="35"/>
      <c r="PEY352" s="35"/>
      <c r="PEZ352" s="35"/>
      <c r="PFA352" s="35"/>
      <c r="PFB352" s="35"/>
      <c r="PFC352" s="35"/>
      <c r="PFD352" s="35"/>
      <c r="PFE352" s="35"/>
      <c r="PFF352" s="35"/>
      <c r="PFG352" s="35"/>
      <c r="PFH352" s="35"/>
      <c r="PFI352" s="35"/>
      <c r="PFJ352" s="35"/>
      <c r="PFK352" s="35"/>
      <c r="PFL352" s="35"/>
      <c r="PFM352" s="35"/>
      <c r="PFN352" s="35"/>
      <c r="PFO352" s="35"/>
      <c r="PFP352" s="35"/>
      <c r="PFQ352" s="35"/>
      <c r="PFR352" s="35"/>
      <c r="PFS352" s="35"/>
      <c r="PFT352" s="35"/>
      <c r="PFU352" s="35"/>
      <c r="PFV352" s="35"/>
      <c r="PFW352" s="35"/>
      <c r="PFX352" s="35"/>
      <c r="PFY352" s="35"/>
      <c r="PFZ352" s="35"/>
      <c r="PGA352" s="35"/>
      <c r="PGB352" s="35"/>
      <c r="PGC352" s="35"/>
      <c r="PGD352" s="35"/>
      <c r="PGE352" s="35"/>
      <c r="PGF352" s="35"/>
      <c r="PGG352" s="35"/>
      <c r="PGH352" s="35"/>
      <c r="PGI352" s="35"/>
      <c r="PGJ352" s="35"/>
      <c r="PGK352" s="35"/>
      <c r="PGL352" s="35"/>
      <c r="PGM352" s="35"/>
      <c r="PGN352" s="35"/>
      <c r="PGO352" s="35"/>
      <c r="PGP352" s="35"/>
      <c r="PGQ352" s="35"/>
      <c r="PGR352" s="35"/>
      <c r="PGS352" s="35"/>
      <c r="PGT352" s="35"/>
      <c r="PGU352" s="35"/>
      <c r="PGV352" s="35"/>
      <c r="PGW352" s="35"/>
      <c r="PGX352" s="35"/>
      <c r="PGY352" s="35"/>
      <c r="PGZ352" s="35"/>
      <c r="PHA352" s="35"/>
      <c r="PHB352" s="35"/>
      <c r="PHC352" s="35"/>
      <c r="PHD352" s="35"/>
      <c r="PHE352" s="35"/>
      <c r="PHF352" s="35"/>
      <c r="PHG352" s="35"/>
      <c r="PHH352" s="35"/>
      <c r="PHI352" s="35"/>
      <c r="PHJ352" s="35"/>
      <c r="PHK352" s="35"/>
      <c r="PHL352" s="35"/>
      <c r="PHM352" s="35"/>
      <c r="PHN352" s="35"/>
      <c r="PHO352" s="35"/>
      <c r="PHP352" s="35"/>
      <c r="PHQ352" s="35"/>
      <c r="PHR352" s="35"/>
      <c r="PHS352" s="35"/>
      <c r="PHT352" s="35"/>
      <c r="PHU352" s="35"/>
      <c r="PHV352" s="35"/>
      <c r="PHW352" s="35"/>
      <c r="PHX352" s="35"/>
      <c r="PHY352" s="35"/>
      <c r="PHZ352" s="35"/>
      <c r="PIA352" s="35"/>
      <c r="PIB352" s="35"/>
      <c r="PIC352" s="35"/>
      <c r="PID352" s="35"/>
      <c r="PIE352" s="35"/>
      <c r="PIF352" s="35"/>
      <c r="PIG352" s="35"/>
      <c r="PIH352" s="35"/>
      <c r="PII352" s="35"/>
      <c r="PIJ352" s="35"/>
      <c r="PIK352" s="35"/>
      <c r="PIL352" s="35"/>
      <c r="PIM352" s="35"/>
      <c r="PIN352" s="35"/>
      <c r="PIO352" s="35"/>
      <c r="PIP352" s="35"/>
      <c r="PIQ352" s="35"/>
      <c r="PIR352" s="35"/>
      <c r="PIS352" s="35"/>
      <c r="PIT352" s="35"/>
      <c r="PIU352" s="35"/>
      <c r="PIV352" s="35"/>
      <c r="PIW352" s="35"/>
      <c r="PIX352" s="35"/>
      <c r="PIY352" s="35"/>
      <c r="PIZ352" s="35"/>
      <c r="PJA352" s="35"/>
      <c r="PJB352" s="35"/>
      <c r="PJC352" s="35"/>
      <c r="PJD352" s="35"/>
      <c r="PJE352" s="35"/>
      <c r="PJF352" s="35"/>
      <c r="PJG352" s="35"/>
      <c r="PJH352" s="35"/>
      <c r="PJI352" s="35"/>
      <c r="PJJ352" s="35"/>
      <c r="PJK352" s="35"/>
      <c r="PJL352" s="35"/>
      <c r="PJM352" s="35"/>
      <c r="PJN352" s="35"/>
      <c r="PJO352" s="35"/>
      <c r="PJP352" s="35"/>
      <c r="PJQ352" s="35"/>
      <c r="PJR352" s="35"/>
      <c r="PJS352" s="35"/>
      <c r="PJT352" s="35"/>
      <c r="PJU352" s="35"/>
      <c r="PJV352" s="35"/>
      <c r="PJW352" s="35"/>
      <c r="PJX352" s="35"/>
      <c r="PJY352" s="35"/>
      <c r="PJZ352" s="35"/>
      <c r="PKA352" s="35"/>
      <c r="PKB352" s="35"/>
      <c r="PKC352" s="35"/>
      <c r="PKD352" s="35"/>
      <c r="PKE352" s="35"/>
      <c r="PKF352" s="35"/>
      <c r="PKG352" s="35"/>
      <c r="PKH352" s="35"/>
      <c r="PKI352" s="35"/>
      <c r="PKJ352" s="35"/>
      <c r="PKK352" s="35"/>
      <c r="PKL352" s="35"/>
      <c r="PKM352" s="35"/>
      <c r="PKN352" s="35"/>
      <c r="PKO352" s="35"/>
      <c r="PKP352" s="35"/>
      <c r="PKQ352" s="35"/>
      <c r="PKR352" s="35"/>
      <c r="PKS352" s="35"/>
      <c r="PKT352" s="35"/>
      <c r="PKU352" s="35"/>
      <c r="PKV352" s="35"/>
      <c r="PKW352" s="35"/>
      <c r="PKX352" s="35"/>
      <c r="PKY352" s="35"/>
      <c r="PKZ352" s="35"/>
      <c r="PLA352" s="35"/>
      <c r="PLB352" s="35"/>
      <c r="PLC352" s="35"/>
      <c r="PLD352" s="35"/>
      <c r="PLE352" s="35"/>
      <c r="PLF352" s="35"/>
      <c r="PLG352" s="35"/>
      <c r="PLH352" s="35"/>
      <c r="PLI352" s="35"/>
      <c r="PLJ352" s="35"/>
      <c r="PLK352" s="35"/>
      <c r="PLL352" s="35"/>
      <c r="PLM352" s="35"/>
      <c r="PLN352" s="35"/>
      <c r="PLO352" s="35"/>
      <c r="PLP352" s="35"/>
      <c r="PLQ352" s="35"/>
      <c r="PLR352" s="35"/>
      <c r="PLS352" s="35"/>
      <c r="PLT352" s="35"/>
      <c r="PLU352" s="35"/>
      <c r="PLV352" s="35"/>
      <c r="PLW352" s="35"/>
      <c r="PLX352" s="35"/>
      <c r="PLY352" s="35"/>
      <c r="PLZ352" s="35"/>
      <c r="PMA352" s="35"/>
      <c r="PMB352" s="35"/>
      <c r="PMC352" s="35"/>
      <c r="PMD352" s="35"/>
      <c r="PME352" s="35"/>
      <c r="PMF352" s="35"/>
      <c r="PMG352" s="35"/>
      <c r="PMH352" s="35"/>
      <c r="PMI352" s="35"/>
      <c r="PMJ352" s="35"/>
      <c r="PMK352" s="35"/>
      <c r="PML352" s="35"/>
      <c r="PMM352" s="35"/>
      <c r="PMN352" s="35"/>
      <c r="PMO352" s="35"/>
      <c r="PMP352" s="35"/>
      <c r="PMQ352" s="35"/>
      <c r="PMR352" s="35"/>
      <c r="PMS352" s="35"/>
      <c r="PMT352" s="35"/>
      <c r="PMU352" s="35"/>
      <c r="PMV352" s="35"/>
      <c r="PMW352" s="35"/>
      <c r="PMX352" s="35"/>
      <c r="PMY352" s="35"/>
      <c r="PMZ352" s="35"/>
      <c r="PNA352" s="35"/>
      <c r="PNB352" s="35"/>
      <c r="PNC352" s="35"/>
      <c r="PND352" s="35"/>
      <c r="PNE352" s="35"/>
      <c r="PNF352" s="35"/>
      <c r="PNG352" s="35"/>
      <c r="PNH352" s="35"/>
      <c r="PNI352" s="35"/>
      <c r="PNJ352" s="35"/>
      <c r="PNK352" s="35"/>
      <c r="PNL352" s="35"/>
      <c r="PNM352" s="35"/>
      <c r="PNN352" s="35"/>
      <c r="PNO352" s="35"/>
      <c r="PNP352" s="35"/>
      <c r="PNQ352" s="35"/>
      <c r="PNR352" s="35"/>
      <c r="PNS352" s="35"/>
      <c r="PNT352" s="35"/>
      <c r="PNU352" s="35"/>
      <c r="PNV352" s="35"/>
      <c r="PNW352" s="35"/>
      <c r="PNX352" s="35"/>
      <c r="PNY352" s="35"/>
      <c r="PNZ352" s="35"/>
      <c r="POA352" s="35"/>
      <c r="POB352" s="35"/>
      <c r="POC352" s="35"/>
      <c r="POD352" s="35"/>
      <c r="POE352" s="35"/>
      <c r="POF352" s="35"/>
      <c r="POG352" s="35"/>
      <c r="POH352" s="35"/>
      <c r="POI352" s="35"/>
      <c r="POJ352" s="35"/>
      <c r="POK352" s="35"/>
      <c r="POL352" s="35"/>
      <c r="POM352" s="35"/>
      <c r="PON352" s="35"/>
      <c r="POO352" s="35"/>
      <c r="POP352" s="35"/>
      <c r="POQ352" s="35"/>
      <c r="POR352" s="35"/>
      <c r="POS352" s="35"/>
      <c r="POT352" s="35"/>
      <c r="POU352" s="35"/>
      <c r="POV352" s="35"/>
      <c r="POW352" s="35"/>
      <c r="POX352" s="35"/>
      <c r="POY352" s="35"/>
      <c r="POZ352" s="35"/>
      <c r="PPA352" s="35"/>
      <c r="PPB352" s="35"/>
      <c r="PPC352" s="35"/>
      <c r="PPD352" s="35"/>
      <c r="PPE352" s="35"/>
      <c r="PPF352" s="35"/>
      <c r="PPG352" s="35"/>
      <c r="PPH352" s="35"/>
      <c r="PPI352" s="35"/>
      <c r="PPJ352" s="35"/>
      <c r="PPK352" s="35"/>
      <c r="PPL352" s="35"/>
      <c r="PPM352" s="35"/>
      <c r="PPN352" s="35"/>
      <c r="PPO352" s="35"/>
      <c r="PPP352" s="35"/>
      <c r="PPQ352" s="35"/>
      <c r="PPR352" s="35"/>
      <c r="PPS352" s="35"/>
      <c r="PPT352" s="35"/>
      <c r="PPU352" s="35"/>
      <c r="PPV352" s="35"/>
      <c r="PPW352" s="35"/>
      <c r="PPX352" s="35"/>
      <c r="PPY352" s="35"/>
      <c r="PPZ352" s="35"/>
      <c r="PQA352" s="35"/>
      <c r="PQB352" s="35"/>
      <c r="PQC352" s="35"/>
      <c r="PQD352" s="35"/>
      <c r="PQE352" s="35"/>
      <c r="PQF352" s="35"/>
      <c r="PQG352" s="35"/>
      <c r="PQH352" s="35"/>
      <c r="PQI352" s="35"/>
      <c r="PQJ352" s="35"/>
      <c r="PQK352" s="35"/>
      <c r="PQL352" s="35"/>
      <c r="PQM352" s="35"/>
      <c r="PQN352" s="35"/>
      <c r="PQO352" s="35"/>
      <c r="PQP352" s="35"/>
      <c r="PQQ352" s="35"/>
      <c r="PQR352" s="35"/>
      <c r="PQS352" s="35"/>
      <c r="PQT352" s="35"/>
      <c r="PQU352" s="35"/>
      <c r="PQV352" s="35"/>
      <c r="PQW352" s="35"/>
      <c r="PQX352" s="35"/>
      <c r="PQY352" s="35"/>
      <c r="PQZ352" s="35"/>
      <c r="PRA352" s="35"/>
      <c r="PRB352" s="35"/>
      <c r="PRC352" s="35"/>
      <c r="PRD352" s="35"/>
      <c r="PRE352" s="35"/>
      <c r="PRF352" s="35"/>
      <c r="PRG352" s="35"/>
      <c r="PRH352" s="35"/>
      <c r="PRI352" s="35"/>
      <c r="PRJ352" s="35"/>
      <c r="PRK352" s="35"/>
      <c r="PRL352" s="35"/>
      <c r="PRM352" s="35"/>
      <c r="PRN352" s="35"/>
      <c r="PRO352" s="35"/>
      <c r="PRP352" s="35"/>
      <c r="PRQ352" s="35"/>
      <c r="PRR352" s="35"/>
      <c r="PRS352" s="35"/>
      <c r="PRT352" s="35"/>
      <c r="PRU352" s="35"/>
      <c r="PRV352" s="35"/>
      <c r="PRW352" s="35"/>
      <c r="PRX352" s="35"/>
      <c r="PRY352" s="35"/>
      <c r="PRZ352" s="35"/>
      <c r="PSA352" s="35"/>
      <c r="PSB352" s="35"/>
      <c r="PSC352" s="35"/>
      <c r="PSD352" s="35"/>
      <c r="PSE352" s="35"/>
      <c r="PSF352" s="35"/>
      <c r="PSG352" s="35"/>
      <c r="PSH352" s="35"/>
      <c r="PSI352" s="35"/>
      <c r="PSJ352" s="35"/>
      <c r="PSK352" s="35"/>
      <c r="PSL352" s="35"/>
      <c r="PSM352" s="35"/>
      <c r="PSN352" s="35"/>
      <c r="PSO352" s="35"/>
      <c r="PSP352" s="35"/>
      <c r="PSQ352" s="35"/>
      <c r="PSR352" s="35"/>
      <c r="PSS352" s="35"/>
      <c r="PST352" s="35"/>
      <c r="PSU352" s="35"/>
      <c r="PSV352" s="35"/>
      <c r="PSW352" s="35"/>
      <c r="PSX352" s="35"/>
      <c r="PSY352" s="35"/>
      <c r="PSZ352" s="35"/>
      <c r="PTA352" s="35"/>
      <c r="PTB352" s="35"/>
      <c r="PTC352" s="35"/>
      <c r="PTD352" s="35"/>
      <c r="PTE352" s="35"/>
      <c r="PTF352" s="35"/>
      <c r="PTG352" s="35"/>
      <c r="PTH352" s="35"/>
      <c r="PTI352" s="35"/>
      <c r="PTJ352" s="35"/>
      <c r="PTK352" s="35"/>
      <c r="PTL352" s="35"/>
      <c r="PTM352" s="35"/>
      <c r="PTN352" s="35"/>
      <c r="PTO352" s="35"/>
      <c r="PTP352" s="35"/>
      <c r="PTQ352" s="35"/>
      <c r="PTR352" s="35"/>
      <c r="PTS352" s="35"/>
      <c r="PTT352" s="35"/>
      <c r="PTU352" s="35"/>
      <c r="PTV352" s="35"/>
      <c r="PTW352" s="35"/>
      <c r="PTX352" s="35"/>
      <c r="PTY352" s="35"/>
      <c r="PTZ352" s="35"/>
      <c r="PUA352" s="35"/>
      <c r="PUB352" s="35"/>
      <c r="PUC352" s="35"/>
      <c r="PUD352" s="35"/>
      <c r="PUE352" s="35"/>
      <c r="PUF352" s="35"/>
      <c r="PUG352" s="35"/>
      <c r="PUH352" s="35"/>
      <c r="PUI352" s="35"/>
      <c r="PUJ352" s="35"/>
      <c r="PUK352" s="35"/>
      <c r="PUL352" s="35"/>
      <c r="PUM352" s="35"/>
      <c r="PUN352" s="35"/>
      <c r="PUO352" s="35"/>
      <c r="PUP352" s="35"/>
      <c r="PUQ352" s="35"/>
      <c r="PUR352" s="35"/>
      <c r="PUS352" s="35"/>
      <c r="PUT352" s="35"/>
      <c r="PUU352" s="35"/>
      <c r="PUV352" s="35"/>
      <c r="PUW352" s="35"/>
      <c r="PUX352" s="35"/>
      <c r="PUY352" s="35"/>
      <c r="PUZ352" s="35"/>
      <c r="PVA352" s="35"/>
      <c r="PVB352" s="35"/>
      <c r="PVC352" s="35"/>
      <c r="PVD352" s="35"/>
      <c r="PVE352" s="35"/>
      <c r="PVF352" s="35"/>
      <c r="PVG352" s="35"/>
      <c r="PVH352" s="35"/>
      <c r="PVI352" s="35"/>
      <c r="PVJ352" s="35"/>
      <c r="PVK352" s="35"/>
      <c r="PVL352" s="35"/>
      <c r="PVM352" s="35"/>
      <c r="PVN352" s="35"/>
      <c r="PVO352" s="35"/>
      <c r="PVP352" s="35"/>
      <c r="PVQ352" s="35"/>
      <c r="PVR352" s="35"/>
      <c r="PVS352" s="35"/>
      <c r="PVT352" s="35"/>
      <c r="PVU352" s="35"/>
      <c r="PVV352" s="35"/>
      <c r="PVW352" s="35"/>
      <c r="PVX352" s="35"/>
      <c r="PVY352" s="35"/>
      <c r="PVZ352" s="35"/>
      <c r="PWA352" s="35"/>
      <c r="PWB352" s="35"/>
      <c r="PWC352" s="35"/>
      <c r="PWD352" s="35"/>
      <c r="PWE352" s="35"/>
      <c r="PWF352" s="35"/>
      <c r="PWG352" s="35"/>
      <c r="PWH352" s="35"/>
      <c r="PWI352" s="35"/>
      <c r="PWJ352" s="35"/>
      <c r="PWK352" s="35"/>
      <c r="PWL352" s="35"/>
      <c r="PWM352" s="35"/>
      <c r="PWN352" s="35"/>
      <c r="PWO352" s="35"/>
      <c r="PWP352" s="35"/>
      <c r="PWQ352" s="35"/>
      <c r="PWR352" s="35"/>
      <c r="PWS352" s="35"/>
      <c r="PWT352" s="35"/>
      <c r="PWU352" s="35"/>
      <c r="PWV352" s="35"/>
      <c r="PWW352" s="35"/>
      <c r="PWX352" s="35"/>
      <c r="PWY352" s="35"/>
      <c r="PWZ352" s="35"/>
      <c r="PXA352" s="35"/>
      <c r="PXB352" s="35"/>
      <c r="PXC352" s="35"/>
      <c r="PXD352" s="35"/>
      <c r="PXE352" s="35"/>
      <c r="PXF352" s="35"/>
      <c r="PXG352" s="35"/>
      <c r="PXH352" s="35"/>
      <c r="PXI352" s="35"/>
      <c r="PXJ352" s="35"/>
      <c r="PXK352" s="35"/>
      <c r="PXL352" s="35"/>
      <c r="PXM352" s="35"/>
      <c r="PXN352" s="35"/>
      <c r="PXO352" s="35"/>
      <c r="PXP352" s="35"/>
      <c r="PXQ352" s="35"/>
      <c r="PXR352" s="35"/>
      <c r="PXS352" s="35"/>
      <c r="PXT352" s="35"/>
      <c r="PXU352" s="35"/>
      <c r="PXV352" s="35"/>
      <c r="PXW352" s="35"/>
      <c r="PXX352" s="35"/>
      <c r="PXY352" s="35"/>
      <c r="PXZ352" s="35"/>
      <c r="PYA352" s="35"/>
      <c r="PYB352" s="35"/>
      <c r="PYC352" s="35"/>
      <c r="PYD352" s="35"/>
      <c r="PYE352" s="35"/>
      <c r="PYF352" s="35"/>
      <c r="PYG352" s="35"/>
      <c r="PYH352" s="35"/>
      <c r="PYI352" s="35"/>
      <c r="PYJ352" s="35"/>
      <c r="PYK352" s="35"/>
      <c r="PYL352" s="35"/>
      <c r="PYM352" s="35"/>
      <c r="PYN352" s="35"/>
      <c r="PYO352" s="35"/>
      <c r="PYP352" s="35"/>
      <c r="PYQ352" s="35"/>
      <c r="PYR352" s="35"/>
      <c r="PYS352" s="35"/>
      <c r="PYT352" s="35"/>
      <c r="PYU352" s="35"/>
      <c r="PYV352" s="35"/>
      <c r="PYW352" s="35"/>
      <c r="PYX352" s="35"/>
      <c r="PYY352" s="35"/>
      <c r="PYZ352" s="35"/>
      <c r="PZA352" s="35"/>
      <c r="PZB352" s="35"/>
      <c r="PZC352" s="35"/>
      <c r="PZD352" s="35"/>
      <c r="PZE352" s="35"/>
      <c r="PZF352" s="35"/>
      <c r="PZG352" s="35"/>
      <c r="PZH352" s="35"/>
      <c r="PZI352" s="35"/>
      <c r="PZJ352" s="35"/>
      <c r="PZK352" s="35"/>
      <c r="PZL352" s="35"/>
      <c r="PZM352" s="35"/>
      <c r="PZN352" s="35"/>
      <c r="PZO352" s="35"/>
      <c r="PZP352" s="35"/>
      <c r="PZQ352" s="35"/>
      <c r="PZR352" s="35"/>
      <c r="PZS352" s="35"/>
      <c r="PZT352" s="35"/>
      <c r="PZU352" s="35"/>
      <c r="PZV352" s="35"/>
      <c r="PZW352" s="35"/>
      <c r="PZX352" s="35"/>
      <c r="PZY352" s="35"/>
      <c r="PZZ352" s="35"/>
      <c r="QAA352" s="35"/>
      <c r="QAB352" s="35"/>
      <c r="QAC352" s="35"/>
      <c r="QAD352" s="35"/>
      <c r="QAE352" s="35"/>
      <c r="QAF352" s="35"/>
      <c r="QAG352" s="35"/>
      <c r="QAH352" s="35"/>
      <c r="QAI352" s="35"/>
      <c r="QAJ352" s="35"/>
      <c r="QAK352" s="35"/>
      <c r="QAL352" s="35"/>
      <c r="QAM352" s="35"/>
      <c r="QAN352" s="35"/>
      <c r="QAO352" s="35"/>
      <c r="QAP352" s="35"/>
      <c r="QAQ352" s="35"/>
      <c r="QAR352" s="35"/>
      <c r="QAS352" s="35"/>
      <c r="QAT352" s="35"/>
      <c r="QAU352" s="35"/>
      <c r="QAV352" s="35"/>
      <c r="QAW352" s="35"/>
      <c r="QAX352" s="35"/>
      <c r="QAY352" s="35"/>
      <c r="QAZ352" s="35"/>
      <c r="QBA352" s="35"/>
      <c r="QBB352" s="35"/>
      <c r="QBC352" s="35"/>
      <c r="QBD352" s="35"/>
      <c r="QBE352" s="35"/>
      <c r="QBF352" s="35"/>
      <c r="QBG352" s="35"/>
      <c r="QBH352" s="35"/>
      <c r="QBI352" s="35"/>
      <c r="QBJ352" s="35"/>
      <c r="QBK352" s="35"/>
      <c r="QBL352" s="35"/>
      <c r="QBM352" s="35"/>
      <c r="QBN352" s="35"/>
      <c r="QBO352" s="35"/>
      <c r="QBP352" s="35"/>
      <c r="QBQ352" s="35"/>
      <c r="QBR352" s="35"/>
      <c r="QBS352" s="35"/>
      <c r="QBT352" s="35"/>
      <c r="QBU352" s="35"/>
      <c r="QBV352" s="35"/>
      <c r="QBW352" s="35"/>
      <c r="QBX352" s="35"/>
      <c r="QBY352" s="35"/>
      <c r="QBZ352" s="35"/>
      <c r="QCA352" s="35"/>
      <c r="QCB352" s="35"/>
      <c r="QCC352" s="35"/>
      <c r="QCD352" s="35"/>
      <c r="QCE352" s="35"/>
      <c r="QCF352" s="35"/>
      <c r="QCG352" s="35"/>
      <c r="QCH352" s="35"/>
      <c r="QCI352" s="35"/>
      <c r="QCJ352" s="35"/>
      <c r="QCK352" s="35"/>
      <c r="QCL352" s="35"/>
      <c r="QCM352" s="35"/>
      <c r="QCN352" s="35"/>
      <c r="QCO352" s="35"/>
      <c r="QCP352" s="35"/>
      <c r="QCQ352" s="35"/>
      <c r="QCR352" s="35"/>
      <c r="QCS352" s="35"/>
      <c r="QCT352" s="35"/>
      <c r="QCU352" s="35"/>
      <c r="QCV352" s="35"/>
      <c r="QCW352" s="35"/>
      <c r="QCX352" s="35"/>
      <c r="QCY352" s="35"/>
      <c r="QCZ352" s="35"/>
      <c r="QDA352" s="35"/>
      <c r="QDB352" s="35"/>
      <c r="QDC352" s="35"/>
      <c r="QDD352" s="35"/>
      <c r="QDE352" s="35"/>
      <c r="QDF352" s="35"/>
      <c r="QDG352" s="35"/>
      <c r="QDH352" s="35"/>
      <c r="QDI352" s="35"/>
      <c r="QDJ352" s="35"/>
      <c r="QDK352" s="35"/>
      <c r="QDL352" s="35"/>
      <c r="QDM352" s="35"/>
      <c r="QDN352" s="35"/>
      <c r="QDO352" s="35"/>
      <c r="QDP352" s="35"/>
      <c r="QDQ352" s="35"/>
      <c r="QDR352" s="35"/>
      <c r="QDS352" s="35"/>
      <c r="QDT352" s="35"/>
      <c r="QDU352" s="35"/>
      <c r="QDV352" s="35"/>
      <c r="QDW352" s="35"/>
      <c r="QDX352" s="35"/>
      <c r="QDY352" s="35"/>
      <c r="QDZ352" s="35"/>
      <c r="QEA352" s="35"/>
      <c r="QEB352" s="35"/>
      <c r="QEC352" s="35"/>
      <c r="QED352" s="35"/>
      <c r="QEE352" s="35"/>
      <c r="QEF352" s="35"/>
      <c r="QEG352" s="35"/>
      <c r="QEH352" s="35"/>
      <c r="QEI352" s="35"/>
      <c r="QEJ352" s="35"/>
      <c r="QEK352" s="35"/>
      <c r="QEL352" s="35"/>
      <c r="QEM352" s="35"/>
      <c r="QEN352" s="35"/>
      <c r="QEO352" s="35"/>
      <c r="QEP352" s="35"/>
      <c r="QEQ352" s="35"/>
      <c r="QER352" s="35"/>
      <c r="QES352" s="35"/>
      <c r="QET352" s="35"/>
      <c r="QEU352" s="35"/>
      <c r="QEV352" s="35"/>
      <c r="QEW352" s="35"/>
      <c r="QEX352" s="35"/>
      <c r="QEY352" s="35"/>
      <c r="QEZ352" s="35"/>
      <c r="QFA352" s="35"/>
      <c r="QFB352" s="35"/>
      <c r="QFC352" s="35"/>
      <c r="QFD352" s="35"/>
      <c r="QFE352" s="35"/>
      <c r="QFF352" s="35"/>
      <c r="QFG352" s="35"/>
      <c r="QFH352" s="35"/>
      <c r="QFI352" s="35"/>
      <c r="QFJ352" s="35"/>
      <c r="QFK352" s="35"/>
      <c r="QFL352" s="35"/>
      <c r="QFM352" s="35"/>
      <c r="QFN352" s="35"/>
      <c r="QFO352" s="35"/>
      <c r="QFP352" s="35"/>
      <c r="QFQ352" s="35"/>
      <c r="QFR352" s="35"/>
      <c r="QFS352" s="35"/>
      <c r="QFT352" s="35"/>
      <c r="QFU352" s="35"/>
      <c r="QFV352" s="35"/>
      <c r="QFW352" s="35"/>
      <c r="QFX352" s="35"/>
      <c r="QFY352" s="35"/>
      <c r="QFZ352" s="35"/>
      <c r="QGA352" s="35"/>
      <c r="QGB352" s="35"/>
      <c r="QGC352" s="35"/>
      <c r="QGD352" s="35"/>
      <c r="QGE352" s="35"/>
      <c r="QGF352" s="35"/>
      <c r="QGG352" s="35"/>
      <c r="QGH352" s="35"/>
      <c r="QGI352" s="35"/>
      <c r="QGJ352" s="35"/>
      <c r="QGK352" s="35"/>
      <c r="QGL352" s="35"/>
      <c r="QGM352" s="35"/>
      <c r="QGN352" s="35"/>
      <c r="QGO352" s="35"/>
      <c r="QGP352" s="35"/>
      <c r="QGQ352" s="35"/>
      <c r="QGR352" s="35"/>
      <c r="QGS352" s="35"/>
      <c r="QGT352" s="35"/>
      <c r="QGU352" s="35"/>
      <c r="QGV352" s="35"/>
      <c r="QGW352" s="35"/>
      <c r="QGX352" s="35"/>
      <c r="QGY352" s="35"/>
      <c r="QGZ352" s="35"/>
      <c r="QHA352" s="35"/>
      <c r="QHB352" s="35"/>
      <c r="QHC352" s="35"/>
      <c r="QHD352" s="35"/>
      <c r="QHE352" s="35"/>
      <c r="QHF352" s="35"/>
      <c r="QHG352" s="35"/>
      <c r="QHH352" s="35"/>
      <c r="QHI352" s="35"/>
      <c r="QHJ352" s="35"/>
      <c r="QHK352" s="35"/>
      <c r="QHL352" s="35"/>
      <c r="QHM352" s="35"/>
      <c r="QHN352" s="35"/>
      <c r="QHO352" s="35"/>
      <c r="QHP352" s="35"/>
      <c r="QHQ352" s="35"/>
      <c r="QHR352" s="35"/>
      <c r="QHS352" s="35"/>
      <c r="QHT352" s="35"/>
      <c r="QHU352" s="35"/>
      <c r="QHV352" s="35"/>
      <c r="QHW352" s="35"/>
      <c r="QHX352" s="35"/>
      <c r="QHY352" s="35"/>
      <c r="QHZ352" s="35"/>
      <c r="QIA352" s="35"/>
      <c r="QIB352" s="35"/>
      <c r="QIC352" s="35"/>
      <c r="QID352" s="35"/>
      <c r="QIE352" s="35"/>
      <c r="QIF352" s="35"/>
      <c r="QIG352" s="35"/>
      <c r="QIH352" s="35"/>
      <c r="QII352" s="35"/>
      <c r="QIJ352" s="35"/>
      <c r="QIK352" s="35"/>
      <c r="QIL352" s="35"/>
      <c r="QIM352" s="35"/>
      <c r="QIN352" s="35"/>
      <c r="QIO352" s="35"/>
      <c r="QIP352" s="35"/>
      <c r="QIQ352" s="35"/>
      <c r="QIR352" s="35"/>
      <c r="QIS352" s="35"/>
      <c r="QIT352" s="35"/>
      <c r="QIU352" s="35"/>
      <c r="QIV352" s="35"/>
      <c r="QIW352" s="35"/>
      <c r="QIX352" s="35"/>
      <c r="QIY352" s="35"/>
      <c r="QIZ352" s="35"/>
      <c r="QJA352" s="35"/>
      <c r="QJB352" s="35"/>
      <c r="QJC352" s="35"/>
      <c r="QJD352" s="35"/>
      <c r="QJE352" s="35"/>
      <c r="QJF352" s="35"/>
      <c r="QJG352" s="35"/>
      <c r="QJH352" s="35"/>
      <c r="QJI352" s="35"/>
      <c r="QJJ352" s="35"/>
      <c r="QJK352" s="35"/>
      <c r="QJL352" s="35"/>
      <c r="QJM352" s="35"/>
      <c r="QJN352" s="35"/>
      <c r="QJO352" s="35"/>
      <c r="QJP352" s="35"/>
      <c r="QJQ352" s="35"/>
      <c r="QJR352" s="35"/>
      <c r="QJS352" s="35"/>
      <c r="QJT352" s="35"/>
      <c r="QJU352" s="35"/>
      <c r="QJV352" s="35"/>
      <c r="QJW352" s="35"/>
      <c r="QJX352" s="35"/>
      <c r="QJY352" s="35"/>
      <c r="QJZ352" s="35"/>
      <c r="QKA352" s="35"/>
      <c r="QKB352" s="35"/>
      <c r="QKC352" s="35"/>
      <c r="QKD352" s="35"/>
      <c r="QKE352" s="35"/>
      <c r="QKF352" s="35"/>
      <c r="QKG352" s="35"/>
      <c r="QKH352" s="35"/>
      <c r="QKI352" s="35"/>
      <c r="QKJ352" s="35"/>
      <c r="QKK352" s="35"/>
      <c r="QKL352" s="35"/>
      <c r="QKM352" s="35"/>
      <c r="QKN352" s="35"/>
      <c r="QKO352" s="35"/>
      <c r="QKP352" s="35"/>
      <c r="QKQ352" s="35"/>
      <c r="QKR352" s="35"/>
      <c r="QKS352" s="35"/>
      <c r="QKT352" s="35"/>
      <c r="QKU352" s="35"/>
      <c r="QKV352" s="35"/>
      <c r="QKW352" s="35"/>
      <c r="QKX352" s="35"/>
      <c r="QKY352" s="35"/>
      <c r="QKZ352" s="35"/>
      <c r="QLA352" s="35"/>
      <c r="QLB352" s="35"/>
      <c r="QLC352" s="35"/>
      <c r="QLD352" s="35"/>
      <c r="QLE352" s="35"/>
      <c r="QLF352" s="35"/>
      <c r="QLG352" s="35"/>
      <c r="QLH352" s="35"/>
      <c r="QLI352" s="35"/>
      <c r="QLJ352" s="35"/>
      <c r="QLK352" s="35"/>
      <c r="QLL352" s="35"/>
      <c r="QLM352" s="35"/>
      <c r="QLN352" s="35"/>
      <c r="QLO352" s="35"/>
      <c r="QLP352" s="35"/>
      <c r="QLQ352" s="35"/>
      <c r="QLR352" s="35"/>
      <c r="QLS352" s="35"/>
      <c r="QLT352" s="35"/>
      <c r="QLU352" s="35"/>
      <c r="QLV352" s="35"/>
      <c r="QLW352" s="35"/>
      <c r="QLX352" s="35"/>
      <c r="QLY352" s="35"/>
      <c r="QLZ352" s="35"/>
      <c r="QMA352" s="35"/>
      <c r="QMB352" s="35"/>
      <c r="QMC352" s="35"/>
      <c r="QMD352" s="35"/>
      <c r="QME352" s="35"/>
      <c r="QMF352" s="35"/>
      <c r="QMG352" s="35"/>
      <c r="QMH352" s="35"/>
      <c r="QMI352" s="35"/>
      <c r="QMJ352" s="35"/>
      <c r="QMK352" s="35"/>
      <c r="QML352" s="35"/>
      <c r="QMM352" s="35"/>
      <c r="QMN352" s="35"/>
      <c r="QMO352" s="35"/>
      <c r="QMP352" s="35"/>
      <c r="QMQ352" s="35"/>
      <c r="QMR352" s="35"/>
      <c r="QMS352" s="35"/>
      <c r="QMT352" s="35"/>
      <c r="QMU352" s="35"/>
      <c r="QMV352" s="35"/>
      <c r="QMW352" s="35"/>
      <c r="QMX352" s="35"/>
      <c r="QMY352" s="35"/>
      <c r="QMZ352" s="35"/>
      <c r="QNA352" s="35"/>
      <c r="QNB352" s="35"/>
      <c r="QNC352" s="35"/>
      <c r="QND352" s="35"/>
      <c r="QNE352" s="35"/>
      <c r="QNF352" s="35"/>
      <c r="QNG352" s="35"/>
      <c r="QNH352" s="35"/>
      <c r="QNI352" s="35"/>
      <c r="QNJ352" s="35"/>
      <c r="QNK352" s="35"/>
      <c r="QNL352" s="35"/>
      <c r="QNM352" s="35"/>
      <c r="QNN352" s="35"/>
      <c r="QNO352" s="35"/>
      <c r="QNP352" s="35"/>
      <c r="QNQ352" s="35"/>
      <c r="QNR352" s="35"/>
      <c r="QNS352" s="35"/>
      <c r="QNT352" s="35"/>
      <c r="QNU352" s="35"/>
      <c r="QNV352" s="35"/>
      <c r="QNW352" s="35"/>
      <c r="QNX352" s="35"/>
      <c r="QNY352" s="35"/>
      <c r="QNZ352" s="35"/>
      <c r="QOA352" s="35"/>
      <c r="QOB352" s="35"/>
      <c r="QOC352" s="35"/>
      <c r="QOD352" s="35"/>
      <c r="QOE352" s="35"/>
      <c r="QOF352" s="35"/>
      <c r="QOG352" s="35"/>
      <c r="QOH352" s="35"/>
      <c r="QOI352" s="35"/>
      <c r="QOJ352" s="35"/>
      <c r="QOK352" s="35"/>
      <c r="QOL352" s="35"/>
      <c r="QOM352" s="35"/>
      <c r="QON352" s="35"/>
      <c r="QOO352" s="35"/>
      <c r="QOP352" s="35"/>
      <c r="QOQ352" s="35"/>
      <c r="QOR352" s="35"/>
      <c r="QOS352" s="35"/>
      <c r="QOT352" s="35"/>
      <c r="QOU352" s="35"/>
      <c r="QOV352" s="35"/>
      <c r="QOW352" s="35"/>
      <c r="QOX352" s="35"/>
      <c r="QOY352" s="35"/>
      <c r="QOZ352" s="35"/>
      <c r="QPA352" s="35"/>
      <c r="QPB352" s="35"/>
      <c r="QPC352" s="35"/>
      <c r="QPD352" s="35"/>
      <c r="QPE352" s="35"/>
      <c r="QPF352" s="35"/>
      <c r="QPG352" s="35"/>
      <c r="QPH352" s="35"/>
      <c r="QPI352" s="35"/>
      <c r="QPJ352" s="35"/>
      <c r="QPK352" s="35"/>
      <c r="QPL352" s="35"/>
      <c r="QPM352" s="35"/>
      <c r="QPN352" s="35"/>
      <c r="QPO352" s="35"/>
      <c r="QPP352" s="35"/>
      <c r="QPQ352" s="35"/>
      <c r="QPR352" s="35"/>
      <c r="QPS352" s="35"/>
      <c r="QPT352" s="35"/>
      <c r="QPU352" s="35"/>
      <c r="QPV352" s="35"/>
      <c r="QPW352" s="35"/>
      <c r="QPX352" s="35"/>
      <c r="QPY352" s="35"/>
      <c r="QPZ352" s="35"/>
      <c r="QQA352" s="35"/>
      <c r="QQB352" s="35"/>
      <c r="QQC352" s="35"/>
      <c r="QQD352" s="35"/>
      <c r="QQE352" s="35"/>
      <c r="QQF352" s="35"/>
      <c r="QQG352" s="35"/>
      <c r="QQH352" s="35"/>
      <c r="QQI352" s="35"/>
      <c r="QQJ352" s="35"/>
      <c r="QQK352" s="35"/>
      <c r="QQL352" s="35"/>
      <c r="QQM352" s="35"/>
      <c r="QQN352" s="35"/>
      <c r="QQO352" s="35"/>
      <c r="QQP352" s="35"/>
      <c r="QQQ352" s="35"/>
      <c r="QQR352" s="35"/>
      <c r="QQS352" s="35"/>
      <c r="QQT352" s="35"/>
      <c r="QQU352" s="35"/>
      <c r="QQV352" s="35"/>
      <c r="QQW352" s="35"/>
      <c r="QQX352" s="35"/>
      <c r="QQY352" s="35"/>
      <c r="QQZ352" s="35"/>
      <c r="QRA352" s="35"/>
      <c r="QRB352" s="35"/>
      <c r="QRC352" s="35"/>
      <c r="QRD352" s="35"/>
      <c r="QRE352" s="35"/>
      <c r="QRF352" s="35"/>
      <c r="QRG352" s="35"/>
      <c r="QRH352" s="35"/>
      <c r="QRI352" s="35"/>
      <c r="QRJ352" s="35"/>
      <c r="QRK352" s="35"/>
      <c r="QRL352" s="35"/>
      <c r="QRM352" s="35"/>
      <c r="QRN352" s="35"/>
      <c r="QRO352" s="35"/>
      <c r="QRP352" s="35"/>
      <c r="QRQ352" s="35"/>
      <c r="QRR352" s="35"/>
      <c r="QRS352" s="35"/>
      <c r="QRT352" s="35"/>
      <c r="QRU352" s="35"/>
      <c r="QRV352" s="35"/>
      <c r="QRW352" s="35"/>
      <c r="QRX352" s="35"/>
      <c r="QRY352" s="35"/>
      <c r="QRZ352" s="35"/>
      <c r="QSA352" s="35"/>
      <c r="QSB352" s="35"/>
      <c r="QSC352" s="35"/>
      <c r="QSD352" s="35"/>
      <c r="QSE352" s="35"/>
      <c r="QSF352" s="35"/>
      <c r="QSG352" s="35"/>
      <c r="QSH352" s="35"/>
      <c r="QSI352" s="35"/>
      <c r="QSJ352" s="35"/>
      <c r="QSK352" s="35"/>
      <c r="QSL352" s="35"/>
      <c r="QSM352" s="35"/>
      <c r="QSN352" s="35"/>
      <c r="QSO352" s="35"/>
      <c r="QSP352" s="35"/>
      <c r="QSQ352" s="35"/>
      <c r="QSR352" s="35"/>
      <c r="QSS352" s="35"/>
      <c r="QST352" s="35"/>
      <c r="QSU352" s="35"/>
      <c r="QSV352" s="35"/>
      <c r="QSW352" s="35"/>
      <c r="QSX352" s="35"/>
      <c r="QSY352" s="35"/>
      <c r="QSZ352" s="35"/>
      <c r="QTA352" s="35"/>
      <c r="QTB352" s="35"/>
      <c r="QTC352" s="35"/>
      <c r="QTD352" s="35"/>
      <c r="QTE352" s="35"/>
      <c r="QTF352" s="35"/>
      <c r="QTG352" s="35"/>
      <c r="QTH352" s="35"/>
      <c r="QTI352" s="35"/>
      <c r="QTJ352" s="35"/>
      <c r="QTK352" s="35"/>
      <c r="QTL352" s="35"/>
      <c r="QTM352" s="35"/>
      <c r="QTN352" s="35"/>
      <c r="QTO352" s="35"/>
      <c r="QTP352" s="35"/>
      <c r="QTQ352" s="35"/>
      <c r="QTR352" s="35"/>
      <c r="QTS352" s="35"/>
      <c r="QTT352" s="35"/>
      <c r="QTU352" s="35"/>
      <c r="QTV352" s="35"/>
      <c r="QTW352" s="35"/>
      <c r="QTX352" s="35"/>
      <c r="QTY352" s="35"/>
      <c r="QTZ352" s="35"/>
      <c r="QUA352" s="35"/>
      <c r="QUB352" s="35"/>
      <c r="QUC352" s="35"/>
      <c r="QUD352" s="35"/>
      <c r="QUE352" s="35"/>
      <c r="QUF352" s="35"/>
      <c r="QUG352" s="35"/>
      <c r="QUH352" s="35"/>
      <c r="QUI352" s="35"/>
      <c r="QUJ352" s="35"/>
      <c r="QUK352" s="35"/>
      <c r="QUL352" s="35"/>
      <c r="QUM352" s="35"/>
      <c r="QUN352" s="35"/>
      <c r="QUO352" s="35"/>
      <c r="QUP352" s="35"/>
      <c r="QUQ352" s="35"/>
      <c r="QUR352" s="35"/>
      <c r="QUS352" s="35"/>
      <c r="QUT352" s="35"/>
      <c r="QUU352" s="35"/>
      <c r="QUV352" s="35"/>
      <c r="QUW352" s="35"/>
      <c r="QUX352" s="35"/>
      <c r="QUY352" s="35"/>
      <c r="QUZ352" s="35"/>
      <c r="QVA352" s="35"/>
      <c r="QVB352" s="35"/>
      <c r="QVC352" s="35"/>
      <c r="QVD352" s="35"/>
      <c r="QVE352" s="35"/>
      <c r="QVF352" s="35"/>
      <c r="QVG352" s="35"/>
      <c r="QVH352" s="35"/>
      <c r="QVI352" s="35"/>
      <c r="QVJ352" s="35"/>
      <c r="QVK352" s="35"/>
      <c r="QVL352" s="35"/>
      <c r="QVM352" s="35"/>
      <c r="QVN352" s="35"/>
      <c r="QVO352" s="35"/>
      <c r="QVP352" s="35"/>
      <c r="QVQ352" s="35"/>
      <c r="QVR352" s="35"/>
      <c r="QVS352" s="35"/>
      <c r="QVT352" s="35"/>
      <c r="QVU352" s="35"/>
      <c r="QVV352" s="35"/>
      <c r="QVW352" s="35"/>
      <c r="QVX352" s="35"/>
      <c r="QVY352" s="35"/>
      <c r="QVZ352" s="35"/>
      <c r="QWA352" s="35"/>
      <c r="QWB352" s="35"/>
      <c r="QWC352" s="35"/>
      <c r="QWD352" s="35"/>
      <c r="QWE352" s="35"/>
      <c r="QWF352" s="35"/>
      <c r="QWG352" s="35"/>
      <c r="QWH352" s="35"/>
      <c r="QWI352" s="35"/>
      <c r="QWJ352" s="35"/>
      <c r="QWK352" s="35"/>
      <c r="QWL352" s="35"/>
      <c r="QWM352" s="35"/>
      <c r="QWN352" s="35"/>
      <c r="QWO352" s="35"/>
      <c r="QWP352" s="35"/>
      <c r="QWQ352" s="35"/>
      <c r="QWR352" s="35"/>
      <c r="QWS352" s="35"/>
      <c r="QWT352" s="35"/>
      <c r="QWU352" s="35"/>
      <c r="QWV352" s="35"/>
      <c r="QWW352" s="35"/>
      <c r="QWX352" s="35"/>
      <c r="QWY352" s="35"/>
      <c r="QWZ352" s="35"/>
      <c r="QXA352" s="35"/>
      <c r="QXB352" s="35"/>
      <c r="QXC352" s="35"/>
      <c r="QXD352" s="35"/>
      <c r="QXE352" s="35"/>
      <c r="QXF352" s="35"/>
      <c r="QXG352" s="35"/>
      <c r="QXH352" s="35"/>
      <c r="QXI352" s="35"/>
      <c r="QXJ352" s="35"/>
      <c r="QXK352" s="35"/>
      <c r="QXL352" s="35"/>
      <c r="QXM352" s="35"/>
      <c r="QXN352" s="35"/>
      <c r="QXO352" s="35"/>
      <c r="QXP352" s="35"/>
      <c r="QXQ352" s="35"/>
      <c r="QXR352" s="35"/>
      <c r="QXS352" s="35"/>
      <c r="QXT352" s="35"/>
      <c r="QXU352" s="35"/>
      <c r="QXV352" s="35"/>
      <c r="QXW352" s="35"/>
      <c r="QXX352" s="35"/>
      <c r="QXY352" s="35"/>
      <c r="QXZ352" s="35"/>
      <c r="QYA352" s="35"/>
      <c r="QYB352" s="35"/>
      <c r="QYC352" s="35"/>
      <c r="QYD352" s="35"/>
      <c r="QYE352" s="35"/>
      <c r="QYF352" s="35"/>
      <c r="QYG352" s="35"/>
      <c r="QYH352" s="35"/>
      <c r="QYI352" s="35"/>
      <c r="QYJ352" s="35"/>
      <c r="QYK352" s="35"/>
      <c r="QYL352" s="35"/>
      <c r="QYM352" s="35"/>
      <c r="QYN352" s="35"/>
      <c r="QYO352" s="35"/>
      <c r="QYP352" s="35"/>
      <c r="QYQ352" s="35"/>
      <c r="QYR352" s="35"/>
      <c r="QYS352" s="35"/>
      <c r="QYT352" s="35"/>
      <c r="QYU352" s="35"/>
      <c r="QYV352" s="35"/>
      <c r="QYW352" s="35"/>
      <c r="QYX352" s="35"/>
      <c r="QYY352" s="35"/>
      <c r="QYZ352" s="35"/>
      <c r="QZA352" s="35"/>
      <c r="QZB352" s="35"/>
      <c r="QZC352" s="35"/>
      <c r="QZD352" s="35"/>
      <c r="QZE352" s="35"/>
      <c r="QZF352" s="35"/>
      <c r="QZG352" s="35"/>
      <c r="QZH352" s="35"/>
      <c r="QZI352" s="35"/>
      <c r="QZJ352" s="35"/>
      <c r="QZK352" s="35"/>
      <c r="QZL352" s="35"/>
      <c r="QZM352" s="35"/>
      <c r="QZN352" s="35"/>
      <c r="QZO352" s="35"/>
      <c r="QZP352" s="35"/>
      <c r="QZQ352" s="35"/>
      <c r="QZR352" s="35"/>
      <c r="QZS352" s="35"/>
      <c r="QZT352" s="35"/>
      <c r="QZU352" s="35"/>
      <c r="QZV352" s="35"/>
      <c r="QZW352" s="35"/>
      <c r="QZX352" s="35"/>
      <c r="QZY352" s="35"/>
      <c r="QZZ352" s="35"/>
      <c r="RAA352" s="35"/>
      <c r="RAB352" s="35"/>
      <c r="RAC352" s="35"/>
      <c r="RAD352" s="35"/>
      <c r="RAE352" s="35"/>
      <c r="RAF352" s="35"/>
      <c r="RAG352" s="35"/>
      <c r="RAH352" s="35"/>
      <c r="RAI352" s="35"/>
      <c r="RAJ352" s="35"/>
      <c r="RAK352" s="35"/>
      <c r="RAL352" s="35"/>
      <c r="RAM352" s="35"/>
      <c r="RAN352" s="35"/>
      <c r="RAO352" s="35"/>
      <c r="RAP352" s="35"/>
      <c r="RAQ352" s="35"/>
      <c r="RAR352" s="35"/>
      <c r="RAS352" s="35"/>
      <c r="RAT352" s="35"/>
      <c r="RAU352" s="35"/>
      <c r="RAV352" s="35"/>
      <c r="RAW352" s="35"/>
      <c r="RAX352" s="35"/>
      <c r="RAY352" s="35"/>
      <c r="RAZ352" s="35"/>
      <c r="RBA352" s="35"/>
      <c r="RBB352" s="35"/>
      <c r="RBC352" s="35"/>
      <c r="RBD352" s="35"/>
      <c r="RBE352" s="35"/>
      <c r="RBF352" s="35"/>
      <c r="RBG352" s="35"/>
      <c r="RBH352" s="35"/>
      <c r="RBI352" s="35"/>
      <c r="RBJ352" s="35"/>
      <c r="RBK352" s="35"/>
      <c r="RBL352" s="35"/>
      <c r="RBM352" s="35"/>
      <c r="RBN352" s="35"/>
      <c r="RBO352" s="35"/>
      <c r="RBP352" s="35"/>
      <c r="RBQ352" s="35"/>
      <c r="RBR352" s="35"/>
      <c r="RBS352" s="35"/>
      <c r="RBT352" s="35"/>
      <c r="RBU352" s="35"/>
      <c r="RBV352" s="35"/>
      <c r="RBW352" s="35"/>
      <c r="RBX352" s="35"/>
      <c r="RBY352" s="35"/>
      <c r="RBZ352" s="35"/>
      <c r="RCA352" s="35"/>
      <c r="RCB352" s="35"/>
      <c r="RCC352" s="35"/>
      <c r="RCD352" s="35"/>
      <c r="RCE352" s="35"/>
      <c r="RCF352" s="35"/>
      <c r="RCG352" s="35"/>
      <c r="RCH352" s="35"/>
      <c r="RCI352" s="35"/>
      <c r="RCJ352" s="35"/>
      <c r="RCK352" s="35"/>
      <c r="RCL352" s="35"/>
      <c r="RCM352" s="35"/>
      <c r="RCN352" s="35"/>
      <c r="RCO352" s="35"/>
      <c r="RCP352" s="35"/>
      <c r="RCQ352" s="35"/>
      <c r="RCR352" s="35"/>
      <c r="RCS352" s="35"/>
      <c r="RCT352" s="35"/>
      <c r="RCU352" s="35"/>
      <c r="RCV352" s="35"/>
      <c r="RCW352" s="35"/>
      <c r="RCX352" s="35"/>
      <c r="RCY352" s="35"/>
      <c r="RCZ352" s="35"/>
      <c r="RDA352" s="35"/>
      <c r="RDB352" s="35"/>
      <c r="RDC352" s="35"/>
      <c r="RDD352" s="35"/>
      <c r="RDE352" s="35"/>
      <c r="RDF352" s="35"/>
      <c r="RDG352" s="35"/>
      <c r="RDH352" s="35"/>
      <c r="RDI352" s="35"/>
      <c r="RDJ352" s="35"/>
      <c r="RDK352" s="35"/>
      <c r="RDL352" s="35"/>
      <c r="RDM352" s="35"/>
      <c r="RDN352" s="35"/>
      <c r="RDO352" s="35"/>
      <c r="RDP352" s="35"/>
      <c r="RDQ352" s="35"/>
      <c r="RDR352" s="35"/>
      <c r="RDS352" s="35"/>
      <c r="RDT352" s="35"/>
      <c r="RDU352" s="35"/>
      <c r="RDV352" s="35"/>
      <c r="RDW352" s="35"/>
      <c r="RDX352" s="35"/>
      <c r="RDY352" s="35"/>
      <c r="RDZ352" s="35"/>
      <c r="REA352" s="35"/>
      <c r="REB352" s="35"/>
      <c r="REC352" s="35"/>
      <c r="RED352" s="35"/>
      <c r="REE352" s="35"/>
      <c r="REF352" s="35"/>
      <c r="REG352" s="35"/>
      <c r="REH352" s="35"/>
      <c r="REI352" s="35"/>
      <c r="REJ352" s="35"/>
      <c r="REK352" s="35"/>
      <c r="REL352" s="35"/>
      <c r="REM352" s="35"/>
      <c r="REN352" s="35"/>
      <c r="REO352" s="35"/>
      <c r="REP352" s="35"/>
      <c r="REQ352" s="35"/>
      <c r="RER352" s="35"/>
      <c r="RES352" s="35"/>
      <c r="RET352" s="35"/>
      <c r="REU352" s="35"/>
      <c r="REV352" s="35"/>
      <c r="REW352" s="35"/>
      <c r="REX352" s="35"/>
      <c r="REY352" s="35"/>
      <c r="REZ352" s="35"/>
      <c r="RFA352" s="35"/>
      <c r="RFB352" s="35"/>
      <c r="RFC352" s="35"/>
      <c r="RFD352" s="35"/>
      <c r="RFE352" s="35"/>
      <c r="RFF352" s="35"/>
      <c r="RFG352" s="35"/>
      <c r="RFH352" s="35"/>
      <c r="RFI352" s="35"/>
      <c r="RFJ352" s="35"/>
      <c r="RFK352" s="35"/>
      <c r="RFL352" s="35"/>
      <c r="RFM352" s="35"/>
      <c r="RFN352" s="35"/>
      <c r="RFO352" s="35"/>
      <c r="RFP352" s="35"/>
      <c r="RFQ352" s="35"/>
      <c r="RFR352" s="35"/>
      <c r="RFS352" s="35"/>
      <c r="RFT352" s="35"/>
      <c r="RFU352" s="35"/>
      <c r="RFV352" s="35"/>
      <c r="RFW352" s="35"/>
      <c r="RFX352" s="35"/>
      <c r="RFY352" s="35"/>
      <c r="RFZ352" s="35"/>
      <c r="RGA352" s="35"/>
      <c r="RGB352" s="35"/>
      <c r="RGC352" s="35"/>
      <c r="RGD352" s="35"/>
      <c r="RGE352" s="35"/>
      <c r="RGF352" s="35"/>
      <c r="RGG352" s="35"/>
      <c r="RGH352" s="35"/>
      <c r="RGI352" s="35"/>
      <c r="RGJ352" s="35"/>
      <c r="RGK352" s="35"/>
      <c r="RGL352" s="35"/>
      <c r="RGM352" s="35"/>
      <c r="RGN352" s="35"/>
      <c r="RGO352" s="35"/>
      <c r="RGP352" s="35"/>
      <c r="RGQ352" s="35"/>
      <c r="RGR352" s="35"/>
      <c r="RGS352" s="35"/>
      <c r="RGT352" s="35"/>
      <c r="RGU352" s="35"/>
      <c r="RGV352" s="35"/>
      <c r="RGW352" s="35"/>
      <c r="RGX352" s="35"/>
      <c r="RGY352" s="35"/>
      <c r="RGZ352" s="35"/>
      <c r="RHA352" s="35"/>
      <c r="RHB352" s="35"/>
      <c r="RHC352" s="35"/>
      <c r="RHD352" s="35"/>
      <c r="RHE352" s="35"/>
      <c r="RHF352" s="35"/>
      <c r="RHG352" s="35"/>
      <c r="RHH352" s="35"/>
      <c r="RHI352" s="35"/>
      <c r="RHJ352" s="35"/>
      <c r="RHK352" s="35"/>
      <c r="RHL352" s="35"/>
      <c r="RHM352" s="35"/>
      <c r="RHN352" s="35"/>
      <c r="RHO352" s="35"/>
      <c r="RHP352" s="35"/>
      <c r="RHQ352" s="35"/>
      <c r="RHR352" s="35"/>
      <c r="RHS352" s="35"/>
      <c r="RHT352" s="35"/>
      <c r="RHU352" s="35"/>
      <c r="RHV352" s="35"/>
      <c r="RHW352" s="35"/>
      <c r="RHX352" s="35"/>
      <c r="RHY352" s="35"/>
      <c r="RHZ352" s="35"/>
      <c r="RIA352" s="35"/>
      <c r="RIB352" s="35"/>
      <c r="RIC352" s="35"/>
      <c r="RID352" s="35"/>
      <c r="RIE352" s="35"/>
      <c r="RIF352" s="35"/>
      <c r="RIG352" s="35"/>
      <c r="RIH352" s="35"/>
      <c r="RII352" s="35"/>
      <c r="RIJ352" s="35"/>
      <c r="RIK352" s="35"/>
      <c r="RIL352" s="35"/>
      <c r="RIM352" s="35"/>
      <c r="RIN352" s="35"/>
      <c r="RIO352" s="35"/>
      <c r="RIP352" s="35"/>
      <c r="RIQ352" s="35"/>
      <c r="RIR352" s="35"/>
      <c r="RIS352" s="35"/>
      <c r="RIT352" s="35"/>
      <c r="RIU352" s="35"/>
      <c r="RIV352" s="35"/>
      <c r="RIW352" s="35"/>
      <c r="RIX352" s="35"/>
      <c r="RIY352" s="35"/>
      <c r="RIZ352" s="35"/>
      <c r="RJA352" s="35"/>
      <c r="RJB352" s="35"/>
      <c r="RJC352" s="35"/>
      <c r="RJD352" s="35"/>
      <c r="RJE352" s="35"/>
      <c r="RJF352" s="35"/>
      <c r="RJG352" s="35"/>
      <c r="RJH352" s="35"/>
      <c r="RJI352" s="35"/>
      <c r="RJJ352" s="35"/>
      <c r="RJK352" s="35"/>
      <c r="RJL352" s="35"/>
      <c r="RJM352" s="35"/>
      <c r="RJN352" s="35"/>
      <c r="RJO352" s="35"/>
      <c r="RJP352" s="35"/>
      <c r="RJQ352" s="35"/>
      <c r="RJR352" s="35"/>
      <c r="RJS352" s="35"/>
      <c r="RJT352" s="35"/>
      <c r="RJU352" s="35"/>
      <c r="RJV352" s="35"/>
      <c r="RJW352" s="35"/>
      <c r="RJX352" s="35"/>
      <c r="RJY352" s="35"/>
      <c r="RJZ352" s="35"/>
      <c r="RKA352" s="35"/>
      <c r="RKB352" s="35"/>
      <c r="RKC352" s="35"/>
      <c r="RKD352" s="35"/>
      <c r="RKE352" s="35"/>
      <c r="RKF352" s="35"/>
      <c r="RKG352" s="35"/>
      <c r="RKH352" s="35"/>
      <c r="RKI352" s="35"/>
      <c r="RKJ352" s="35"/>
      <c r="RKK352" s="35"/>
      <c r="RKL352" s="35"/>
      <c r="RKM352" s="35"/>
      <c r="RKN352" s="35"/>
      <c r="RKO352" s="35"/>
      <c r="RKP352" s="35"/>
      <c r="RKQ352" s="35"/>
      <c r="RKR352" s="35"/>
      <c r="RKS352" s="35"/>
      <c r="RKT352" s="35"/>
      <c r="RKU352" s="35"/>
      <c r="RKV352" s="35"/>
      <c r="RKW352" s="35"/>
      <c r="RKX352" s="35"/>
      <c r="RKY352" s="35"/>
      <c r="RKZ352" s="35"/>
      <c r="RLA352" s="35"/>
      <c r="RLB352" s="35"/>
      <c r="RLC352" s="35"/>
      <c r="RLD352" s="35"/>
      <c r="RLE352" s="35"/>
      <c r="RLF352" s="35"/>
      <c r="RLG352" s="35"/>
      <c r="RLH352" s="35"/>
      <c r="RLI352" s="35"/>
      <c r="RLJ352" s="35"/>
      <c r="RLK352" s="35"/>
      <c r="RLL352" s="35"/>
      <c r="RLM352" s="35"/>
      <c r="RLN352" s="35"/>
      <c r="RLO352" s="35"/>
      <c r="RLP352" s="35"/>
      <c r="RLQ352" s="35"/>
      <c r="RLR352" s="35"/>
      <c r="RLS352" s="35"/>
      <c r="RLT352" s="35"/>
      <c r="RLU352" s="35"/>
      <c r="RLV352" s="35"/>
      <c r="RLW352" s="35"/>
      <c r="RLX352" s="35"/>
      <c r="RLY352" s="35"/>
      <c r="RLZ352" s="35"/>
      <c r="RMA352" s="35"/>
      <c r="RMB352" s="35"/>
      <c r="RMC352" s="35"/>
      <c r="RMD352" s="35"/>
      <c r="RME352" s="35"/>
      <c r="RMF352" s="35"/>
      <c r="RMG352" s="35"/>
      <c r="RMH352" s="35"/>
      <c r="RMI352" s="35"/>
      <c r="RMJ352" s="35"/>
      <c r="RMK352" s="35"/>
      <c r="RML352" s="35"/>
      <c r="RMM352" s="35"/>
      <c r="RMN352" s="35"/>
      <c r="RMO352" s="35"/>
      <c r="RMP352" s="35"/>
      <c r="RMQ352" s="35"/>
      <c r="RMR352" s="35"/>
      <c r="RMS352" s="35"/>
      <c r="RMT352" s="35"/>
      <c r="RMU352" s="35"/>
      <c r="RMV352" s="35"/>
      <c r="RMW352" s="35"/>
      <c r="RMX352" s="35"/>
      <c r="RMY352" s="35"/>
      <c r="RMZ352" s="35"/>
      <c r="RNA352" s="35"/>
      <c r="RNB352" s="35"/>
      <c r="RNC352" s="35"/>
      <c r="RND352" s="35"/>
      <c r="RNE352" s="35"/>
      <c r="RNF352" s="35"/>
      <c r="RNG352" s="35"/>
      <c r="RNH352" s="35"/>
      <c r="RNI352" s="35"/>
      <c r="RNJ352" s="35"/>
      <c r="RNK352" s="35"/>
      <c r="RNL352" s="35"/>
      <c r="RNM352" s="35"/>
      <c r="RNN352" s="35"/>
      <c r="RNO352" s="35"/>
      <c r="RNP352" s="35"/>
      <c r="RNQ352" s="35"/>
      <c r="RNR352" s="35"/>
      <c r="RNS352" s="35"/>
      <c r="RNT352" s="35"/>
      <c r="RNU352" s="35"/>
      <c r="RNV352" s="35"/>
      <c r="RNW352" s="35"/>
      <c r="RNX352" s="35"/>
      <c r="RNY352" s="35"/>
      <c r="RNZ352" s="35"/>
      <c r="ROA352" s="35"/>
      <c r="ROB352" s="35"/>
      <c r="ROC352" s="35"/>
      <c r="ROD352" s="35"/>
      <c r="ROE352" s="35"/>
      <c r="ROF352" s="35"/>
      <c r="ROG352" s="35"/>
      <c r="ROH352" s="35"/>
      <c r="ROI352" s="35"/>
      <c r="ROJ352" s="35"/>
      <c r="ROK352" s="35"/>
      <c r="ROL352" s="35"/>
      <c r="ROM352" s="35"/>
      <c r="RON352" s="35"/>
      <c r="ROO352" s="35"/>
      <c r="ROP352" s="35"/>
      <c r="ROQ352" s="35"/>
      <c r="ROR352" s="35"/>
      <c r="ROS352" s="35"/>
      <c r="ROT352" s="35"/>
      <c r="ROU352" s="35"/>
      <c r="ROV352" s="35"/>
      <c r="ROW352" s="35"/>
      <c r="ROX352" s="35"/>
      <c r="ROY352" s="35"/>
      <c r="ROZ352" s="35"/>
      <c r="RPA352" s="35"/>
      <c r="RPB352" s="35"/>
      <c r="RPC352" s="35"/>
      <c r="RPD352" s="35"/>
      <c r="RPE352" s="35"/>
      <c r="RPF352" s="35"/>
      <c r="RPG352" s="35"/>
      <c r="RPH352" s="35"/>
      <c r="RPI352" s="35"/>
      <c r="RPJ352" s="35"/>
      <c r="RPK352" s="35"/>
      <c r="RPL352" s="35"/>
      <c r="RPM352" s="35"/>
      <c r="RPN352" s="35"/>
      <c r="RPO352" s="35"/>
      <c r="RPP352" s="35"/>
      <c r="RPQ352" s="35"/>
      <c r="RPR352" s="35"/>
      <c r="RPS352" s="35"/>
      <c r="RPT352" s="35"/>
      <c r="RPU352" s="35"/>
      <c r="RPV352" s="35"/>
      <c r="RPW352" s="35"/>
      <c r="RPX352" s="35"/>
      <c r="RPY352" s="35"/>
      <c r="RPZ352" s="35"/>
      <c r="RQA352" s="35"/>
      <c r="RQB352" s="35"/>
      <c r="RQC352" s="35"/>
      <c r="RQD352" s="35"/>
      <c r="RQE352" s="35"/>
      <c r="RQF352" s="35"/>
      <c r="RQG352" s="35"/>
      <c r="RQH352" s="35"/>
      <c r="RQI352" s="35"/>
      <c r="RQJ352" s="35"/>
      <c r="RQK352" s="35"/>
      <c r="RQL352" s="35"/>
      <c r="RQM352" s="35"/>
      <c r="RQN352" s="35"/>
      <c r="RQO352" s="35"/>
      <c r="RQP352" s="35"/>
      <c r="RQQ352" s="35"/>
      <c r="RQR352" s="35"/>
      <c r="RQS352" s="35"/>
      <c r="RQT352" s="35"/>
      <c r="RQU352" s="35"/>
      <c r="RQV352" s="35"/>
      <c r="RQW352" s="35"/>
      <c r="RQX352" s="35"/>
      <c r="RQY352" s="35"/>
      <c r="RQZ352" s="35"/>
      <c r="RRA352" s="35"/>
      <c r="RRB352" s="35"/>
      <c r="RRC352" s="35"/>
      <c r="RRD352" s="35"/>
      <c r="RRE352" s="35"/>
      <c r="RRF352" s="35"/>
      <c r="RRG352" s="35"/>
      <c r="RRH352" s="35"/>
      <c r="RRI352" s="35"/>
      <c r="RRJ352" s="35"/>
      <c r="RRK352" s="35"/>
      <c r="RRL352" s="35"/>
      <c r="RRM352" s="35"/>
      <c r="RRN352" s="35"/>
      <c r="RRO352" s="35"/>
      <c r="RRP352" s="35"/>
      <c r="RRQ352" s="35"/>
      <c r="RRR352" s="35"/>
      <c r="RRS352" s="35"/>
      <c r="RRT352" s="35"/>
      <c r="RRU352" s="35"/>
      <c r="RRV352" s="35"/>
      <c r="RRW352" s="35"/>
      <c r="RRX352" s="35"/>
      <c r="RRY352" s="35"/>
      <c r="RRZ352" s="35"/>
      <c r="RSA352" s="35"/>
      <c r="RSB352" s="35"/>
      <c r="RSC352" s="35"/>
      <c r="RSD352" s="35"/>
      <c r="RSE352" s="35"/>
      <c r="RSF352" s="35"/>
      <c r="RSG352" s="35"/>
      <c r="RSH352" s="35"/>
      <c r="RSI352" s="35"/>
      <c r="RSJ352" s="35"/>
      <c r="RSK352" s="35"/>
      <c r="RSL352" s="35"/>
      <c r="RSM352" s="35"/>
      <c r="RSN352" s="35"/>
      <c r="RSO352" s="35"/>
      <c r="RSP352" s="35"/>
      <c r="RSQ352" s="35"/>
      <c r="RSR352" s="35"/>
      <c r="RSS352" s="35"/>
      <c r="RST352" s="35"/>
      <c r="RSU352" s="35"/>
      <c r="RSV352" s="35"/>
      <c r="RSW352" s="35"/>
      <c r="RSX352" s="35"/>
      <c r="RSY352" s="35"/>
      <c r="RSZ352" s="35"/>
      <c r="RTA352" s="35"/>
      <c r="RTB352" s="35"/>
      <c r="RTC352" s="35"/>
      <c r="RTD352" s="35"/>
      <c r="RTE352" s="35"/>
      <c r="RTF352" s="35"/>
      <c r="RTG352" s="35"/>
      <c r="RTH352" s="35"/>
      <c r="RTI352" s="35"/>
      <c r="RTJ352" s="35"/>
      <c r="RTK352" s="35"/>
      <c r="RTL352" s="35"/>
      <c r="RTM352" s="35"/>
      <c r="RTN352" s="35"/>
      <c r="RTO352" s="35"/>
      <c r="RTP352" s="35"/>
      <c r="RTQ352" s="35"/>
      <c r="RTR352" s="35"/>
      <c r="RTS352" s="35"/>
      <c r="RTT352" s="35"/>
      <c r="RTU352" s="35"/>
      <c r="RTV352" s="35"/>
      <c r="RTW352" s="35"/>
      <c r="RTX352" s="35"/>
      <c r="RTY352" s="35"/>
      <c r="RTZ352" s="35"/>
      <c r="RUA352" s="35"/>
      <c r="RUB352" s="35"/>
      <c r="RUC352" s="35"/>
      <c r="RUD352" s="35"/>
      <c r="RUE352" s="35"/>
      <c r="RUF352" s="35"/>
      <c r="RUG352" s="35"/>
      <c r="RUH352" s="35"/>
      <c r="RUI352" s="35"/>
      <c r="RUJ352" s="35"/>
      <c r="RUK352" s="35"/>
      <c r="RUL352" s="35"/>
      <c r="RUM352" s="35"/>
      <c r="RUN352" s="35"/>
      <c r="RUO352" s="35"/>
      <c r="RUP352" s="35"/>
      <c r="RUQ352" s="35"/>
      <c r="RUR352" s="35"/>
      <c r="RUS352" s="35"/>
      <c r="RUT352" s="35"/>
      <c r="RUU352" s="35"/>
      <c r="RUV352" s="35"/>
      <c r="RUW352" s="35"/>
      <c r="RUX352" s="35"/>
      <c r="RUY352" s="35"/>
      <c r="RUZ352" s="35"/>
      <c r="RVA352" s="35"/>
      <c r="RVB352" s="35"/>
      <c r="RVC352" s="35"/>
      <c r="RVD352" s="35"/>
      <c r="RVE352" s="35"/>
      <c r="RVF352" s="35"/>
      <c r="RVG352" s="35"/>
      <c r="RVH352" s="35"/>
      <c r="RVI352" s="35"/>
      <c r="RVJ352" s="35"/>
      <c r="RVK352" s="35"/>
      <c r="RVL352" s="35"/>
      <c r="RVM352" s="35"/>
      <c r="RVN352" s="35"/>
      <c r="RVO352" s="35"/>
      <c r="RVP352" s="35"/>
      <c r="RVQ352" s="35"/>
      <c r="RVR352" s="35"/>
      <c r="RVS352" s="35"/>
      <c r="RVT352" s="35"/>
      <c r="RVU352" s="35"/>
      <c r="RVV352" s="35"/>
      <c r="RVW352" s="35"/>
      <c r="RVX352" s="35"/>
      <c r="RVY352" s="35"/>
      <c r="RVZ352" s="35"/>
      <c r="RWA352" s="35"/>
      <c r="RWB352" s="35"/>
      <c r="RWC352" s="35"/>
      <c r="RWD352" s="35"/>
      <c r="RWE352" s="35"/>
      <c r="RWF352" s="35"/>
      <c r="RWG352" s="35"/>
      <c r="RWH352" s="35"/>
      <c r="RWI352" s="35"/>
      <c r="RWJ352" s="35"/>
      <c r="RWK352" s="35"/>
      <c r="RWL352" s="35"/>
      <c r="RWM352" s="35"/>
      <c r="RWN352" s="35"/>
      <c r="RWO352" s="35"/>
      <c r="RWP352" s="35"/>
      <c r="RWQ352" s="35"/>
      <c r="RWR352" s="35"/>
      <c r="RWS352" s="35"/>
      <c r="RWT352" s="35"/>
      <c r="RWU352" s="35"/>
      <c r="RWV352" s="35"/>
      <c r="RWW352" s="35"/>
      <c r="RWX352" s="35"/>
      <c r="RWY352" s="35"/>
      <c r="RWZ352" s="35"/>
      <c r="RXA352" s="35"/>
      <c r="RXB352" s="35"/>
      <c r="RXC352" s="35"/>
      <c r="RXD352" s="35"/>
      <c r="RXE352" s="35"/>
      <c r="RXF352" s="35"/>
      <c r="RXG352" s="35"/>
      <c r="RXH352" s="35"/>
      <c r="RXI352" s="35"/>
      <c r="RXJ352" s="35"/>
      <c r="RXK352" s="35"/>
      <c r="RXL352" s="35"/>
      <c r="RXM352" s="35"/>
      <c r="RXN352" s="35"/>
      <c r="RXO352" s="35"/>
      <c r="RXP352" s="35"/>
      <c r="RXQ352" s="35"/>
      <c r="RXR352" s="35"/>
      <c r="RXS352" s="35"/>
      <c r="RXT352" s="35"/>
      <c r="RXU352" s="35"/>
      <c r="RXV352" s="35"/>
      <c r="RXW352" s="35"/>
      <c r="RXX352" s="35"/>
      <c r="RXY352" s="35"/>
      <c r="RXZ352" s="35"/>
      <c r="RYA352" s="35"/>
      <c r="RYB352" s="35"/>
      <c r="RYC352" s="35"/>
      <c r="RYD352" s="35"/>
      <c r="RYE352" s="35"/>
      <c r="RYF352" s="35"/>
      <c r="RYG352" s="35"/>
      <c r="RYH352" s="35"/>
      <c r="RYI352" s="35"/>
      <c r="RYJ352" s="35"/>
      <c r="RYK352" s="35"/>
      <c r="RYL352" s="35"/>
      <c r="RYM352" s="35"/>
      <c r="RYN352" s="35"/>
      <c r="RYO352" s="35"/>
      <c r="RYP352" s="35"/>
      <c r="RYQ352" s="35"/>
      <c r="RYR352" s="35"/>
      <c r="RYS352" s="35"/>
      <c r="RYT352" s="35"/>
      <c r="RYU352" s="35"/>
      <c r="RYV352" s="35"/>
      <c r="RYW352" s="35"/>
      <c r="RYX352" s="35"/>
      <c r="RYY352" s="35"/>
      <c r="RYZ352" s="35"/>
      <c r="RZA352" s="35"/>
      <c r="RZB352" s="35"/>
      <c r="RZC352" s="35"/>
      <c r="RZD352" s="35"/>
      <c r="RZE352" s="35"/>
      <c r="RZF352" s="35"/>
      <c r="RZG352" s="35"/>
      <c r="RZH352" s="35"/>
      <c r="RZI352" s="35"/>
      <c r="RZJ352" s="35"/>
      <c r="RZK352" s="35"/>
      <c r="RZL352" s="35"/>
      <c r="RZM352" s="35"/>
      <c r="RZN352" s="35"/>
      <c r="RZO352" s="35"/>
      <c r="RZP352" s="35"/>
      <c r="RZQ352" s="35"/>
      <c r="RZR352" s="35"/>
      <c r="RZS352" s="35"/>
      <c r="RZT352" s="35"/>
      <c r="RZU352" s="35"/>
      <c r="RZV352" s="35"/>
      <c r="RZW352" s="35"/>
      <c r="RZX352" s="35"/>
      <c r="RZY352" s="35"/>
      <c r="RZZ352" s="35"/>
      <c r="SAA352" s="35"/>
      <c r="SAB352" s="35"/>
      <c r="SAC352" s="35"/>
      <c r="SAD352" s="35"/>
      <c r="SAE352" s="35"/>
      <c r="SAF352" s="35"/>
      <c r="SAG352" s="35"/>
      <c r="SAH352" s="35"/>
      <c r="SAI352" s="35"/>
      <c r="SAJ352" s="35"/>
      <c r="SAK352" s="35"/>
      <c r="SAL352" s="35"/>
      <c r="SAM352" s="35"/>
      <c r="SAN352" s="35"/>
      <c r="SAO352" s="35"/>
      <c r="SAP352" s="35"/>
      <c r="SAQ352" s="35"/>
      <c r="SAR352" s="35"/>
      <c r="SAS352" s="35"/>
      <c r="SAT352" s="35"/>
      <c r="SAU352" s="35"/>
      <c r="SAV352" s="35"/>
      <c r="SAW352" s="35"/>
      <c r="SAX352" s="35"/>
      <c r="SAY352" s="35"/>
      <c r="SAZ352" s="35"/>
      <c r="SBA352" s="35"/>
      <c r="SBB352" s="35"/>
      <c r="SBC352" s="35"/>
      <c r="SBD352" s="35"/>
      <c r="SBE352" s="35"/>
      <c r="SBF352" s="35"/>
      <c r="SBG352" s="35"/>
      <c r="SBH352" s="35"/>
      <c r="SBI352" s="35"/>
      <c r="SBJ352" s="35"/>
      <c r="SBK352" s="35"/>
      <c r="SBL352" s="35"/>
      <c r="SBM352" s="35"/>
      <c r="SBN352" s="35"/>
      <c r="SBO352" s="35"/>
      <c r="SBP352" s="35"/>
      <c r="SBQ352" s="35"/>
      <c r="SBR352" s="35"/>
      <c r="SBS352" s="35"/>
      <c r="SBT352" s="35"/>
      <c r="SBU352" s="35"/>
      <c r="SBV352" s="35"/>
      <c r="SBW352" s="35"/>
      <c r="SBX352" s="35"/>
      <c r="SBY352" s="35"/>
      <c r="SBZ352" s="35"/>
      <c r="SCA352" s="35"/>
      <c r="SCB352" s="35"/>
      <c r="SCC352" s="35"/>
      <c r="SCD352" s="35"/>
      <c r="SCE352" s="35"/>
      <c r="SCF352" s="35"/>
      <c r="SCG352" s="35"/>
      <c r="SCH352" s="35"/>
      <c r="SCI352" s="35"/>
      <c r="SCJ352" s="35"/>
      <c r="SCK352" s="35"/>
      <c r="SCL352" s="35"/>
      <c r="SCM352" s="35"/>
      <c r="SCN352" s="35"/>
      <c r="SCO352" s="35"/>
      <c r="SCP352" s="35"/>
      <c r="SCQ352" s="35"/>
      <c r="SCR352" s="35"/>
      <c r="SCS352" s="35"/>
      <c r="SCT352" s="35"/>
      <c r="SCU352" s="35"/>
      <c r="SCV352" s="35"/>
      <c r="SCW352" s="35"/>
      <c r="SCX352" s="35"/>
      <c r="SCY352" s="35"/>
      <c r="SCZ352" s="35"/>
      <c r="SDA352" s="35"/>
      <c r="SDB352" s="35"/>
      <c r="SDC352" s="35"/>
      <c r="SDD352" s="35"/>
      <c r="SDE352" s="35"/>
      <c r="SDF352" s="35"/>
      <c r="SDG352" s="35"/>
      <c r="SDH352" s="35"/>
      <c r="SDI352" s="35"/>
      <c r="SDJ352" s="35"/>
      <c r="SDK352" s="35"/>
      <c r="SDL352" s="35"/>
      <c r="SDM352" s="35"/>
      <c r="SDN352" s="35"/>
      <c r="SDO352" s="35"/>
      <c r="SDP352" s="35"/>
      <c r="SDQ352" s="35"/>
      <c r="SDR352" s="35"/>
      <c r="SDS352" s="35"/>
      <c r="SDT352" s="35"/>
      <c r="SDU352" s="35"/>
      <c r="SDV352" s="35"/>
      <c r="SDW352" s="35"/>
      <c r="SDX352" s="35"/>
      <c r="SDY352" s="35"/>
      <c r="SDZ352" s="35"/>
      <c r="SEA352" s="35"/>
      <c r="SEB352" s="35"/>
      <c r="SEC352" s="35"/>
      <c r="SED352" s="35"/>
      <c r="SEE352" s="35"/>
      <c r="SEF352" s="35"/>
      <c r="SEG352" s="35"/>
      <c r="SEH352" s="35"/>
      <c r="SEI352" s="35"/>
      <c r="SEJ352" s="35"/>
      <c r="SEK352" s="35"/>
      <c r="SEL352" s="35"/>
      <c r="SEM352" s="35"/>
      <c r="SEN352" s="35"/>
      <c r="SEO352" s="35"/>
      <c r="SEP352" s="35"/>
      <c r="SEQ352" s="35"/>
      <c r="SER352" s="35"/>
      <c r="SES352" s="35"/>
      <c r="SET352" s="35"/>
      <c r="SEU352" s="35"/>
      <c r="SEV352" s="35"/>
      <c r="SEW352" s="35"/>
      <c r="SEX352" s="35"/>
      <c r="SEY352" s="35"/>
      <c r="SEZ352" s="35"/>
      <c r="SFA352" s="35"/>
      <c r="SFB352" s="35"/>
      <c r="SFC352" s="35"/>
      <c r="SFD352" s="35"/>
      <c r="SFE352" s="35"/>
      <c r="SFF352" s="35"/>
      <c r="SFG352" s="35"/>
      <c r="SFH352" s="35"/>
      <c r="SFI352" s="35"/>
      <c r="SFJ352" s="35"/>
      <c r="SFK352" s="35"/>
      <c r="SFL352" s="35"/>
      <c r="SFM352" s="35"/>
      <c r="SFN352" s="35"/>
      <c r="SFO352" s="35"/>
      <c r="SFP352" s="35"/>
      <c r="SFQ352" s="35"/>
      <c r="SFR352" s="35"/>
      <c r="SFS352" s="35"/>
      <c r="SFT352" s="35"/>
      <c r="SFU352" s="35"/>
      <c r="SFV352" s="35"/>
      <c r="SFW352" s="35"/>
      <c r="SFX352" s="35"/>
      <c r="SFY352" s="35"/>
      <c r="SFZ352" s="35"/>
      <c r="SGA352" s="35"/>
      <c r="SGB352" s="35"/>
      <c r="SGC352" s="35"/>
      <c r="SGD352" s="35"/>
      <c r="SGE352" s="35"/>
      <c r="SGF352" s="35"/>
      <c r="SGG352" s="35"/>
      <c r="SGH352" s="35"/>
      <c r="SGI352" s="35"/>
      <c r="SGJ352" s="35"/>
      <c r="SGK352" s="35"/>
      <c r="SGL352" s="35"/>
      <c r="SGM352" s="35"/>
      <c r="SGN352" s="35"/>
      <c r="SGO352" s="35"/>
      <c r="SGP352" s="35"/>
      <c r="SGQ352" s="35"/>
      <c r="SGR352" s="35"/>
      <c r="SGS352" s="35"/>
      <c r="SGT352" s="35"/>
      <c r="SGU352" s="35"/>
      <c r="SGV352" s="35"/>
      <c r="SGW352" s="35"/>
      <c r="SGX352" s="35"/>
      <c r="SGY352" s="35"/>
      <c r="SGZ352" s="35"/>
      <c r="SHA352" s="35"/>
      <c r="SHB352" s="35"/>
      <c r="SHC352" s="35"/>
      <c r="SHD352" s="35"/>
      <c r="SHE352" s="35"/>
      <c r="SHF352" s="35"/>
      <c r="SHG352" s="35"/>
      <c r="SHH352" s="35"/>
      <c r="SHI352" s="35"/>
      <c r="SHJ352" s="35"/>
      <c r="SHK352" s="35"/>
      <c r="SHL352" s="35"/>
      <c r="SHM352" s="35"/>
      <c r="SHN352" s="35"/>
      <c r="SHO352" s="35"/>
      <c r="SHP352" s="35"/>
      <c r="SHQ352" s="35"/>
      <c r="SHR352" s="35"/>
      <c r="SHS352" s="35"/>
      <c r="SHT352" s="35"/>
      <c r="SHU352" s="35"/>
      <c r="SHV352" s="35"/>
      <c r="SHW352" s="35"/>
      <c r="SHX352" s="35"/>
      <c r="SHY352" s="35"/>
      <c r="SHZ352" s="35"/>
      <c r="SIA352" s="35"/>
      <c r="SIB352" s="35"/>
      <c r="SIC352" s="35"/>
      <c r="SID352" s="35"/>
      <c r="SIE352" s="35"/>
      <c r="SIF352" s="35"/>
      <c r="SIG352" s="35"/>
      <c r="SIH352" s="35"/>
      <c r="SII352" s="35"/>
      <c r="SIJ352" s="35"/>
      <c r="SIK352" s="35"/>
      <c r="SIL352" s="35"/>
      <c r="SIM352" s="35"/>
      <c r="SIN352" s="35"/>
      <c r="SIO352" s="35"/>
      <c r="SIP352" s="35"/>
      <c r="SIQ352" s="35"/>
      <c r="SIR352" s="35"/>
      <c r="SIS352" s="35"/>
      <c r="SIT352" s="35"/>
      <c r="SIU352" s="35"/>
      <c r="SIV352" s="35"/>
      <c r="SIW352" s="35"/>
      <c r="SIX352" s="35"/>
      <c r="SIY352" s="35"/>
      <c r="SIZ352" s="35"/>
      <c r="SJA352" s="35"/>
      <c r="SJB352" s="35"/>
      <c r="SJC352" s="35"/>
      <c r="SJD352" s="35"/>
      <c r="SJE352" s="35"/>
      <c r="SJF352" s="35"/>
      <c r="SJG352" s="35"/>
      <c r="SJH352" s="35"/>
      <c r="SJI352" s="35"/>
      <c r="SJJ352" s="35"/>
      <c r="SJK352" s="35"/>
      <c r="SJL352" s="35"/>
      <c r="SJM352" s="35"/>
      <c r="SJN352" s="35"/>
      <c r="SJO352" s="35"/>
      <c r="SJP352" s="35"/>
      <c r="SJQ352" s="35"/>
      <c r="SJR352" s="35"/>
      <c r="SJS352" s="35"/>
      <c r="SJT352" s="35"/>
      <c r="SJU352" s="35"/>
      <c r="SJV352" s="35"/>
      <c r="SJW352" s="35"/>
      <c r="SJX352" s="35"/>
      <c r="SJY352" s="35"/>
      <c r="SJZ352" s="35"/>
      <c r="SKA352" s="35"/>
      <c r="SKB352" s="35"/>
      <c r="SKC352" s="35"/>
      <c r="SKD352" s="35"/>
      <c r="SKE352" s="35"/>
      <c r="SKF352" s="35"/>
      <c r="SKG352" s="35"/>
      <c r="SKH352" s="35"/>
      <c r="SKI352" s="35"/>
      <c r="SKJ352" s="35"/>
      <c r="SKK352" s="35"/>
      <c r="SKL352" s="35"/>
      <c r="SKM352" s="35"/>
      <c r="SKN352" s="35"/>
      <c r="SKO352" s="35"/>
      <c r="SKP352" s="35"/>
      <c r="SKQ352" s="35"/>
      <c r="SKR352" s="35"/>
      <c r="SKS352" s="35"/>
      <c r="SKT352" s="35"/>
      <c r="SKU352" s="35"/>
      <c r="SKV352" s="35"/>
      <c r="SKW352" s="35"/>
      <c r="SKX352" s="35"/>
      <c r="SKY352" s="35"/>
      <c r="SKZ352" s="35"/>
      <c r="SLA352" s="35"/>
      <c r="SLB352" s="35"/>
      <c r="SLC352" s="35"/>
      <c r="SLD352" s="35"/>
      <c r="SLE352" s="35"/>
      <c r="SLF352" s="35"/>
      <c r="SLG352" s="35"/>
      <c r="SLH352" s="35"/>
      <c r="SLI352" s="35"/>
      <c r="SLJ352" s="35"/>
      <c r="SLK352" s="35"/>
      <c r="SLL352" s="35"/>
      <c r="SLM352" s="35"/>
      <c r="SLN352" s="35"/>
      <c r="SLO352" s="35"/>
      <c r="SLP352" s="35"/>
      <c r="SLQ352" s="35"/>
      <c r="SLR352" s="35"/>
      <c r="SLS352" s="35"/>
      <c r="SLT352" s="35"/>
      <c r="SLU352" s="35"/>
      <c r="SLV352" s="35"/>
      <c r="SLW352" s="35"/>
      <c r="SLX352" s="35"/>
      <c r="SLY352" s="35"/>
      <c r="SLZ352" s="35"/>
      <c r="SMA352" s="35"/>
      <c r="SMB352" s="35"/>
      <c r="SMC352" s="35"/>
      <c r="SMD352" s="35"/>
      <c r="SME352" s="35"/>
      <c r="SMF352" s="35"/>
      <c r="SMG352" s="35"/>
      <c r="SMH352" s="35"/>
      <c r="SMI352" s="35"/>
      <c r="SMJ352" s="35"/>
      <c r="SMK352" s="35"/>
      <c r="SML352" s="35"/>
      <c r="SMM352" s="35"/>
      <c r="SMN352" s="35"/>
      <c r="SMO352" s="35"/>
      <c r="SMP352" s="35"/>
      <c r="SMQ352" s="35"/>
      <c r="SMR352" s="35"/>
      <c r="SMS352" s="35"/>
      <c r="SMT352" s="35"/>
      <c r="SMU352" s="35"/>
      <c r="SMV352" s="35"/>
      <c r="SMW352" s="35"/>
      <c r="SMX352" s="35"/>
      <c r="SMY352" s="35"/>
      <c r="SMZ352" s="35"/>
      <c r="SNA352" s="35"/>
      <c r="SNB352" s="35"/>
      <c r="SNC352" s="35"/>
      <c r="SND352" s="35"/>
      <c r="SNE352" s="35"/>
      <c r="SNF352" s="35"/>
      <c r="SNG352" s="35"/>
      <c r="SNH352" s="35"/>
      <c r="SNI352" s="35"/>
      <c r="SNJ352" s="35"/>
      <c r="SNK352" s="35"/>
      <c r="SNL352" s="35"/>
      <c r="SNM352" s="35"/>
      <c r="SNN352" s="35"/>
      <c r="SNO352" s="35"/>
      <c r="SNP352" s="35"/>
      <c r="SNQ352" s="35"/>
      <c r="SNR352" s="35"/>
      <c r="SNS352" s="35"/>
      <c r="SNT352" s="35"/>
      <c r="SNU352" s="35"/>
      <c r="SNV352" s="35"/>
      <c r="SNW352" s="35"/>
      <c r="SNX352" s="35"/>
      <c r="SNY352" s="35"/>
      <c r="SNZ352" s="35"/>
      <c r="SOA352" s="35"/>
      <c r="SOB352" s="35"/>
      <c r="SOC352" s="35"/>
      <c r="SOD352" s="35"/>
      <c r="SOE352" s="35"/>
      <c r="SOF352" s="35"/>
      <c r="SOG352" s="35"/>
      <c r="SOH352" s="35"/>
      <c r="SOI352" s="35"/>
      <c r="SOJ352" s="35"/>
      <c r="SOK352" s="35"/>
      <c r="SOL352" s="35"/>
      <c r="SOM352" s="35"/>
      <c r="SON352" s="35"/>
      <c r="SOO352" s="35"/>
      <c r="SOP352" s="35"/>
      <c r="SOQ352" s="35"/>
      <c r="SOR352" s="35"/>
      <c r="SOS352" s="35"/>
      <c r="SOT352" s="35"/>
      <c r="SOU352" s="35"/>
      <c r="SOV352" s="35"/>
      <c r="SOW352" s="35"/>
      <c r="SOX352" s="35"/>
      <c r="SOY352" s="35"/>
      <c r="SOZ352" s="35"/>
      <c r="SPA352" s="35"/>
      <c r="SPB352" s="35"/>
      <c r="SPC352" s="35"/>
      <c r="SPD352" s="35"/>
      <c r="SPE352" s="35"/>
      <c r="SPF352" s="35"/>
      <c r="SPG352" s="35"/>
      <c r="SPH352" s="35"/>
      <c r="SPI352" s="35"/>
      <c r="SPJ352" s="35"/>
      <c r="SPK352" s="35"/>
      <c r="SPL352" s="35"/>
      <c r="SPM352" s="35"/>
      <c r="SPN352" s="35"/>
      <c r="SPO352" s="35"/>
      <c r="SPP352" s="35"/>
      <c r="SPQ352" s="35"/>
      <c r="SPR352" s="35"/>
      <c r="SPS352" s="35"/>
      <c r="SPT352" s="35"/>
      <c r="SPU352" s="35"/>
      <c r="SPV352" s="35"/>
      <c r="SPW352" s="35"/>
      <c r="SPX352" s="35"/>
      <c r="SPY352" s="35"/>
      <c r="SPZ352" s="35"/>
      <c r="SQA352" s="35"/>
      <c r="SQB352" s="35"/>
      <c r="SQC352" s="35"/>
      <c r="SQD352" s="35"/>
      <c r="SQE352" s="35"/>
      <c r="SQF352" s="35"/>
      <c r="SQG352" s="35"/>
      <c r="SQH352" s="35"/>
      <c r="SQI352" s="35"/>
      <c r="SQJ352" s="35"/>
      <c r="SQK352" s="35"/>
      <c r="SQL352" s="35"/>
      <c r="SQM352" s="35"/>
      <c r="SQN352" s="35"/>
      <c r="SQO352" s="35"/>
      <c r="SQP352" s="35"/>
      <c r="SQQ352" s="35"/>
      <c r="SQR352" s="35"/>
      <c r="SQS352" s="35"/>
      <c r="SQT352" s="35"/>
      <c r="SQU352" s="35"/>
      <c r="SQV352" s="35"/>
      <c r="SQW352" s="35"/>
      <c r="SQX352" s="35"/>
      <c r="SQY352" s="35"/>
      <c r="SQZ352" s="35"/>
      <c r="SRA352" s="35"/>
      <c r="SRB352" s="35"/>
      <c r="SRC352" s="35"/>
      <c r="SRD352" s="35"/>
      <c r="SRE352" s="35"/>
      <c r="SRF352" s="35"/>
      <c r="SRG352" s="35"/>
      <c r="SRH352" s="35"/>
      <c r="SRI352" s="35"/>
      <c r="SRJ352" s="35"/>
      <c r="SRK352" s="35"/>
      <c r="SRL352" s="35"/>
      <c r="SRM352" s="35"/>
      <c r="SRN352" s="35"/>
      <c r="SRO352" s="35"/>
      <c r="SRP352" s="35"/>
      <c r="SRQ352" s="35"/>
      <c r="SRR352" s="35"/>
      <c r="SRS352" s="35"/>
      <c r="SRT352" s="35"/>
      <c r="SRU352" s="35"/>
      <c r="SRV352" s="35"/>
      <c r="SRW352" s="35"/>
      <c r="SRX352" s="35"/>
      <c r="SRY352" s="35"/>
      <c r="SRZ352" s="35"/>
      <c r="SSA352" s="35"/>
      <c r="SSB352" s="35"/>
      <c r="SSC352" s="35"/>
      <c r="SSD352" s="35"/>
      <c r="SSE352" s="35"/>
      <c r="SSF352" s="35"/>
      <c r="SSG352" s="35"/>
      <c r="SSH352" s="35"/>
      <c r="SSI352" s="35"/>
      <c r="SSJ352" s="35"/>
      <c r="SSK352" s="35"/>
      <c r="SSL352" s="35"/>
      <c r="SSM352" s="35"/>
      <c r="SSN352" s="35"/>
      <c r="SSO352" s="35"/>
      <c r="SSP352" s="35"/>
      <c r="SSQ352" s="35"/>
      <c r="SSR352" s="35"/>
      <c r="SSS352" s="35"/>
      <c r="SST352" s="35"/>
      <c r="SSU352" s="35"/>
      <c r="SSV352" s="35"/>
      <c r="SSW352" s="35"/>
      <c r="SSX352" s="35"/>
      <c r="SSY352" s="35"/>
      <c r="SSZ352" s="35"/>
      <c r="STA352" s="35"/>
      <c r="STB352" s="35"/>
      <c r="STC352" s="35"/>
      <c r="STD352" s="35"/>
      <c r="STE352" s="35"/>
      <c r="STF352" s="35"/>
      <c r="STG352" s="35"/>
      <c r="STH352" s="35"/>
      <c r="STI352" s="35"/>
      <c r="STJ352" s="35"/>
      <c r="STK352" s="35"/>
      <c r="STL352" s="35"/>
      <c r="STM352" s="35"/>
      <c r="STN352" s="35"/>
      <c r="STO352" s="35"/>
      <c r="STP352" s="35"/>
      <c r="STQ352" s="35"/>
      <c r="STR352" s="35"/>
      <c r="STS352" s="35"/>
      <c r="STT352" s="35"/>
      <c r="STU352" s="35"/>
      <c r="STV352" s="35"/>
      <c r="STW352" s="35"/>
      <c r="STX352" s="35"/>
      <c r="STY352" s="35"/>
      <c r="STZ352" s="35"/>
      <c r="SUA352" s="35"/>
      <c r="SUB352" s="35"/>
      <c r="SUC352" s="35"/>
      <c r="SUD352" s="35"/>
      <c r="SUE352" s="35"/>
      <c r="SUF352" s="35"/>
      <c r="SUG352" s="35"/>
      <c r="SUH352" s="35"/>
      <c r="SUI352" s="35"/>
      <c r="SUJ352" s="35"/>
      <c r="SUK352" s="35"/>
      <c r="SUL352" s="35"/>
      <c r="SUM352" s="35"/>
      <c r="SUN352" s="35"/>
      <c r="SUO352" s="35"/>
      <c r="SUP352" s="35"/>
      <c r="SUQ352" s="35"/>
      <c r="SUR352" s="35"/>
      <c r="SUS352" s="35"/>
      <c r="SUT352" s="35"/>
      <c r="SUU352" s="35"/>
      <c r="SUV352" s="35"/>
      <c r="SUW352" s="35"/>
      <c r="SUX352" s="35"/>
      <c r="SUY352" s="35"/>
      <c r="SUZ352" s="35"/>
      <c r="SVA352" s="35"/>
      <c r="SVB352" s="35"/>
      <c r="SVC352" s="35"/>
      <c r="SVD352" s="35"/>
      <c r="SVE352" s="35"/>
      <c r="SVF352" s="35"/>
      <c r="SVG352" s="35"/>
      <c r="SVH352" s="35"/>
      <c r="SVI352" s="35"/>
      <c r="SVJ352" s="35"/>
      <c r="SVK352" s="35"/>
      <c r="SVL352" s="35"/>
      <c r="SVM352" s="35"/>
      <c r="SVN352" s="35"/>
      <c r="SVO352" s="35"/>
      <c r="SVP352" s="35"/>
      <c r="SVQ352" s="35"/>
      <c r="SVR352" s="35"/>
      <c r="SVS352" s="35"/>
      <c r="SVT352" s="35"/>
      <c r="SVU352" s="35"/>
      <c r="SVV352" s="35"/>
      <c r="SVW352" s="35"/>
      <c r="SVX352" s="35"/>
      <c r="SVY352" s="35"/>
      <c r="SVZ352" s="35"/>
      <c r="SWA352" s="35"/>
      <c r="SWB352" s="35"/>
      <c r="SWC352" s="35"/>
      <c r="SWD352" s="35"/>
      <c r="SWE352" s="35"/>
      <c r="SWF352" s="35"/>
      <c r="SWG352" s="35"/>
      <c r="SWH352" s="35"/>
      <c r="SWI352" s="35"/>
      <c r="SWJ352" s="35"/>
      <c r="SWK352" s="35"/>
      <c r="SWL352" s="35"/>
      <c r="SWM352" s="35"/>
      <c r="SWN352" s="35"/>
      <c r="SWO352" s="35"/>
      <c r="SWP352" s="35"/>
      <c r="SWQ352" s="35"/>
      <c r="SWR352" s="35"/>
      <c r="SWS352" s="35"/>
      <c r="SWT352" s="35"/>
      <c r="SWU352" s="35"/>
      <c r="SWV352" s="35"/>
      <c r="SWW352" s="35"/>
      <c r="SWX352" s="35"/>
      <c r="SWY352" s="35"/>
      <c r="SWZ352" s="35"/>
      <c r="SXA352" s="35"/>
      <c r="SXB352" s="35"/>
      <c r="SXC352" s="35"/>
      <c r="SXD352" s="35"/>
      <c r="SXE352" s="35"/>
      <c r="SXF352" s="35"/>
      <c r="SXG352" s="35"/>
      <c r="SXH352" s="35"/>
      <c r="SXI352" s="35"/>
      <c r="SXJ352" s="35"/>
      <c r="SXK352" s="35"/>
      <c r="SXL352" s="35"/>
      <c r="SXM352" s="35"/>
      <c r="SXN352" s="35"/>
      <c r="SXO352" s="35"/>
      <c r="SXP352" s="35"/>
      <c r="SXQ352" s="35"/>
      <c r="SXR352" s="35"/>
      <c r="SXS352" s="35"/>
      <c r="SXT352" s="35"/>
      <c r="SXU352" s="35"/>
      <c r="SXV352" s="35"/>
      <c r="SXW352" s="35"/>
      <c r="SXX352" s="35"/>
      <c r="SXY352" s="35"/>
      <c r="SXZ352" s="35"/>
      <c r="SYA352" s="35"/>
      <c r="SYB352" s="35"/>
      <c r="SYC352" s="35"/>
      <c r="SYD352" s="35"/>
      <c r="SYE352" s="35"/>
      <c r="SYF352" s="35"/>
      <c r="SYG352" s="35"/>
      <c r="SYH352" s="35"/>
      <c r="SYI352" s="35"/>
      <c r="SYJ352" s="35"/>
      <c r="SYK352" s="35"/>
      <c r="SYL352" s="35"/>
      <c r="SYM352" s="35"/>
      <c r="SYN352" s="35"/>
      <c r="SYO352" s="35"/>
      <c r="SYP352" s="35"/>
      <c r="SYQ352" s="35"/>
      <c r="SYR352" s="35"/>
      <c r="SYS352" s="35"/>
      <c r="SYT352" s="35"/>
      <c r="SYU352" s="35"/>
      <c r="SYV352" s="35"/>
      <c r="SYW352" s="35"/>
      <c r="SYX352" s="35"/>
      <c r="SYY352" s="35"/>
      <c r="SYZ352" s="35"/>
      <c r="SZA352" s="35"/>
      <c r="SZB352" s="35"/>
      <c r="SZC352" s="35"/>
      <c r="SZD352" s="35"/>
      <c r="SZE352" s="35"/>
      <c r="SZF352" s="35"/>
      <c r="SZG352" s="35"/>
      <c r="SZH352" s="35"/>
      <c r="SZI352" s="35"/>
      <c r="SZJ352" s="35"/>
      <c r="SZK352" s="35"/>
      <c r="SZL352" s="35"/>
      <c r="SZM352" s="35"/>
      <c r="SZN352" s="35"/>
      <c r="SZO352" s="35"/>
      <c r="SZP352" s="35"/>
      <c r="SZQ352" s="35"/>
      <c r="SZR352" s="35"/>
      <c r="SZS352" s="35"/>
      <c r="SZT352" s="35"/>
      <c r="SZU352" s="35"/>
      <c r="SZV352" s="35"/>
      <c r="SZW352" s="35"/>
      <c r="SZX352" s="35"/>
      <c r="SZY352" s="35"/>
      <c r="SZZ352" s="35"/>
      <c r="TAA352" s="35"/>
      <c r="TAB352" s="35"/>
      <c r="TAC352" s="35"/>
      <c r="TAD352" s="35"/>
      <c r="TAE352" s="35"/>
      <c r="TAF352" s="35"/>
      <c r="TAG352" s="35"/>
      <c r="TAH352" s="35"/>
      <c r="TAI352" s="35"/>
      <c r="TAJ352" s="35"/>
      <c r="TAK352" s="35"/>
      <c r="TAL352" s="35"/>
      <c r="TAM352" s="35"/>
      <c r="TAN352" s="35"/>
      <c r="TAO352" s="35"/>
      <c r="TAP352" s="35"/>
      <c r="TAQ352" s="35"/>
      <c r="TAR352" s="35"/>
      <c r="TAS352" s="35"/>
      <c r="TAT352" s="35"/>
      <c r="TAU352" s="35"/>
      <c r="TAV352" s="35"/>
      <c r="TAW352" s="35"/>
      <c r="TAX352" s="35"/>
      <c r="TAY352" s="35"/>
      <c r="TAZ352" s="35"/>
      <c r="TBA352" s="35"/>
      <c r="TBB352" s="35"/>
      <c r="TBC352" s="35"/>
      <c r="TBD352" s="35"/>
      <c r="TBE352" s="35"/>
      <c r="TBF352" s="35"/>
      <c r="TBG352" s="35"/>
      <c r="TBH352" s="35"/>
      <c r="TBI352" s="35"/>
      <c r="TBJ352" s="35"/>
      <c r="TBK352" s="35"/>
      <c r="TBL352" s="35"/>
      <c r="TBM352" s="35"/>
      <c r="TBN352" s="35"/>
      <c r="TBO352" s="35"/>
      <c r="TBP352" s="35"/>
      <c r="TBQ352" s="35"/>
      <c r="TBR352" s="35"/>
      <c r="TBS352" s="35"/>
      <c r="TBT352" s="35"/>
      <c r="TBU352" s="35"/>
      <c r="TBV352" s="35"/>
      <c r="TBW352" s="35"/>
      <c r="TBX352" s="35"/>
      <c r="TBY352" s="35"/>
      <c r="TBZ352" s="35"/>
      <c r="TCA352" s="35"/>
      <c r="TCB352" s="35"/>
      <c r="TCC352" s="35"/>
      <c r="TCD352" s="35"/>
      <c r="TCE352" s="35"/>
      <c r="TCF352" s="35"/>
      <c r="TCG352" s="35"/>
      <c r="TCH352" s="35"/>
      <c r="TCI352" s="35"/>
      <c r="TCJ352" s="35"/>
      <c r="TCK352" s="35"/>
      <c r="TCL352" s="35"/>
      <c r="TCM352" s="35"/>
      <c r="TCN352" s="35"/>
      <c r="TCO352" s="35"/>
      <c r="TCP352" s="35"/>
      <c r="TCQ352" s="35"/>
      <c r="TCR352" s="35"/>
      <c r="TCS352" s="35"/>
      <c r="TCT352" s="35"/>
      <c r="TCU352" s="35"/>
      <c r="TCV352" s="35"/>
      <c r="TCW352" s="35"/>
      <c r="TCX352" s="35"/>
      <c r="TCY352" s="35"/>
      <c r="TCZ352" s="35"/>
      <c r="TDA352" s="35"/>
      <c r="TDB352" s="35"/>
      <c r="TDC352" s="35"/>
      <c r="TDD352" s="35"/>
      <c r="TDE352" s="35"/>
      <c r="TDF352" s="35"/>
      <c r="TDG352" s="35"/>
      <c r="TDH352" s="35"/>
      <c r="TDI352" s="35"/>
      <c r="TDJ352" s="35"/>
      <c r="TDK352" s="35"/>
      <c r="TDL352" s="35"/>
      <c r="TDM352" s="35"/>
      <c r="TDN352" s="35"/>
      <c r="TDO352" s="35"/>
      <c r="TDP352" s="35"/>
      <c r="TDQ352" s="35"/>
      <c r="TDR352" s="35"/>
      <c r="TDS352" s="35"/>
      <c r="TDT352" s="35"/>
      <c r="TDU352" s="35"/>
      <c r="TDV352" s="35"/>
      <c r="TDW352" s="35"/>
      <c r="TDX352" s="35"/>
      <c r="TDY352" s="35"/>
      <c r="TDZ352" s="35"/>
      <c r="TEA352" s="35"/>
      <c r="TEB352" s="35"/>
      <c r="TEC352" s="35"/>
      <c r="TED352" s="35"/>
      <c r="TEE352" s="35"/>
      <c r="TEF352" s="35"/>
      <c r="TEG352" s="35"/>
      <c r="TEH352" s="35"/>
      <c r="TEI352" s="35"/>
      <c r="TEJ352" s="35"/>
      <c r="TEK352" s="35"/>
      <c r="TEL352" s="35"/>
      <c r="TEM352" s="35"/>
      <c r="TEN352" s="35"/>
      <c r="TEO352" s="35"/>
      <c r="TEP352" s="35"/>
      <c r="TEQ352" s="35"/>
      <c r="TER352" s="35"/>
      <c r="TES352" s="35"/>
      <c r="TET352" s="35"/>
      <c r="TEU352" s="35"/>
      <c r="TEV352" s="35"/>
      <c r="TEW352" s="35"/>
      <c r="TEX352" s="35"/>
      <c r="TEY352" s="35"/>
      <c r="TEZ352" s="35"/>
      <c r="TFA352" s="35"/>
      <c r="TFB352" s="35"/>
      <c r="TFC352" s="35"/>
      <c r="TFD352" s="35"/>
      <c r="TFE352" s="35"/>
      <c r="TFF352" s="35"/>
      <c r="TFG352" s="35"/>
      <c r="TFH352" s="35"/>
      <c r="TFI352" s="35"/>
      <c r="TFJ352" s="35"/>
      <c r="TFK352" s="35"/>
      <c r="TFL352" s="35"/>
      <c r="TFM352" s="35"/>
      <c r="TFN352" s="35"/>
      <c r="TFO352" s="35"/>
      <c r="TFP352" s="35"/>
      <c r="TFQ352" s="35"/>
      <c r="TFR352" s="35"/>
      <c r="TFS352" s="35"/>
      <c r="TFT352" s="35"/>
      <c r="TFU352" s="35"/>
      <c r="TFV352" s="35"/>
      <c r="TFW352" s="35"/>
      <c r="TFX352" s="35"/>
      <c r="TFY352" s="35"/>
      <c r="TFZ352" s="35"/>
      <c r="TGA352" s="35"/>
      <c r="TGB352" s="35"/>
      <c r="TGC352" s="35"/>
      <c r="TGD352" s="35"/>
      <c r="TGE352" s="35"/>
      <c r="TGF352" s="35"/>
      <c r="TGG352" s="35"/>
      <c r="TGH352" s="35"/>
      <c r="TGI352" s="35"/>
      <c r="TGJ352" s="35"/>
      <c r="TGK352" s="35"/>
      <c r="TGL352" s="35"/>
      <c r="TGM352" s="35"/>
      <c r="TGN352" s="35"/>
      <c r="TGO352" s="35"/>
      <c r="TGP352" s="35"/>
      <c r="TGQ352" s="35"/>
      <c r="TGR352" s="35"/>
      <c r="TGS352" s="35"/>
      <c r="TGT352" s="35"/>
      <c r="TGU352" s="35"/>
      <c r="TGV352" s="35"/>
      <c r="TGW352" s="35"/>
      <c r="TGX352" s="35"/>
      <c r="TGY352" s="35"/>
      <c r="TGZ352" s="35"/>
      <c r="THA352" s="35"/>
      <c r="THB352" s="35"/>
      <c r="THC352" s="35"/>
      <c r="THD352" s="35"/>
      <c r="THE352" s="35"/>
      <c r="THF352" s="35"/>
      <c r="THG352" s="35"/>
      <c r="THH352" s="35"/>
      <c r="THI352" s="35"/>
      <c r="THJ352" s="35"/>
      <c r="THK352" s="35"/>
      <c r="THL352" s="35"/>
      <c r="THM352" s="35"/>
      <c r="THN352" s="35"/>
      <c r="THO352" s="35"/>
      <c r="THP352" s="35"/>
      <c r="THQ352" s="35"/>
      <c r="THR352" s="35"/>
      <c r="THS352" s="35"/>
      <c r="THT352" s="35"/>
      <c r="THU352" s="35"/>
      <c r="THV352" s="35"/>
      <c r="THW352" s="35"/>
      <c r="THX352" s="35"/>
      <c r="THY352" s="35"/>
      <c r="THZ352" s="35"/>
      <c r="TIA352" s="35"/>
      <c r="TIB352" s="35"/>
      <c r="TIC352" s="35"/>
      <c r="TID352" s="35"/>
      <c r="TIE352" s="35"/>
      <c r="TIF352" s="35"/>
      <c r="TIG352" s="35"/>
      <c r="TIH352" s="35"/>
      <c r="TII352" s="35"/>
      <c r="TIJ352" s="35"/>
      <c r="TIK352" s="35"/>
      <c r="TIL352" s="35"/>
      <c r="TIM352" s="35"/>
      <c r="TIN352" s="35"/>
      <c r="TIO352" s="35"/>
      <c r="TIP352" s="35"/>
      <c r="TIQ352" s="35"/>
      <c r="TIR352" s="35"/>
      <c r="TIS352" s="35"/>
      <c r="TIT352" s="35"/>
      <c r="TIU352" s="35"/>
      <c r="TIV352" s="35"/>
      <c r="TIW352" s="35"/>
      <c r="TIX352" s="35"/>
      <c r="TIY352" s="35"/>
      <c r="TIZ352" s="35"/>
      <c r="TJA352" s="35"/>
      <c r="TJB352" s="35"/>
      <c r="TJC352" s="35"/>
      <c r="TJD352" s="35"/>
      <c r="TJE352" s="35"/>
      <c r="TJF352" s="35"/>
      <c r="TJG352" s="35"/>
      <c r="TJH352" s="35"/>
      <c r="TJI352" s="35"/>
      <c r="TJJ352" s="35"/>
      <c r="TJK352" s="35"/>
      <c r="TJL352" s="35"/>
      <c r="TJM352" s="35"/>
      <c r="TJN352" s="35"/>
      <c r="TJO352" s="35"/>
      <c r="TJP352" s="35"/>
      <c r="TJQ352" s="35"/>
      <c r="TJR352" s="35"/>
      <c r="TJS352" s="35"/>
      <c r="TJT352" s="35"/>
      <c r="TJU352" s="35"/>
      <c r="TJV352" s="35"/>
      <c r="TJW352" s="35"/>
      <c r="TJX352" s="35"/>
      <c r="TJY352" s="35"/>
      <c r="TJZ352" s="35"/>
      <c r="TKA352" s="35"/>
      <c r="TKB352" s="35"/>
      <c r="TKC352" s="35"/>
      <c r="TKD352" s="35"/>
      <c r="TKE352" s="35"/>
      <c r="TKF352" s="35"/>
      <c r="TKG352" s="35"/>
      <c r="TKH352" s="35"/>
      <c r="TKI352" s="35"/>
      <c r="TKJ352" s="35"/>
      <c r="TKK352" s="35"/>
      <c r="TKL352" s="35"/>
      <c r="TKM352" s="35"/>
      <c r="TKN352" s="35"/>
      <c r="TKO352" s="35"/>
      <c r="TKP352" s="35"/>
      <c r="TKQ352" s="35"/>
      <c r="TKR352" s="35"/>
      <c r="TKS352" s="35"/>
      <c r="TKT352" s="35"/>
      <c r="TKU352" s="35"/>
      <c r="TKV352" s="35"/>
      <c r="TKW352" s="35"/>
      <c r="TKX352" s="35"/>
      <c r="TKY352" s="35"/>
      <c r="TKZ352" s="35"/>
      <c r="TLA352" s="35"/>
      <c r="TLB352" s="35"/>
      <c r="TLC352" s="35"/>
      <c r="TLD352" s="35"/>
      <c r="TLE352" s="35"/>
      <c r="TLF352" s="35"/>
      <c r="TLG352" s="35"/>
      <c r="TLH352" s="35"/>
      <c r="TLI352" s="35"/>
      <c r="TLJ352" s="35"/>
      <c r="TLK352" s="35"/>
      <c r="TLL352" s="35"/>
      <c r="TLM352" s="35"/>
      <c r="TLN352" s="35"/>
      <c r="TLO352" s="35"/>
      <c r="TLP352" s="35"/>
      <c r="TLQ352" s="35"/>
      <c r="TLR352" s="35"/>
      <c r="TLS352" s="35"/>
      <c r="TLT352" s="35"/>
      <c r="TLU352" s="35"/>
      <c r="TLV352" s="35"/>
      <c r="TLW352" s="35"/>
      <c r="TLX352" s="35"/>
      <c r="TLY352" s="35"/>
      <c r="TLZ352" s="35"/>
      <c r="TMA352" s="35"/>
      <c r="TMB352" s="35"/>
      <c r="TMC352" s="35"/>
      <c r="TMD352" s="35"/>
      <c r="TME352" s="35"/>
      <c r="TMF352" s="35"/>
      <c r="TMG352" s="35"/>
      <c r="TMH352" s="35"/>
      <c r="TMI352" s="35"/>
      <c r="TMJ352" s="35"/>
      <c r="TMK352" s="35"/>
      <c r="TML352" s="35"/>
      <c r="TMM352" s="35"/>
      <c r="TMN352" s="35"/>
      <c r="TMO352" s="35"/>
      <c r="TMP352" s="35"/>
      <c r="TMQ352" s="35"/>
      <c r="TMR352" s="35"/>
      <c r="TMS352" s="35"/>
      <c r="TMT352" s="35"/>
      <c r="TMU352" s="35"/>
      <c r="TMV352" s="35"/>
      <c r="TMW352" s="35"/>
      <c r="TMX352" s="35"/>
      <c r="TMY352" s="35"/>
      <c r="TMZ352" s="35"/>
      <c r="TNA352" s="35"/>
      <c r="TNB352" s="35"/>
      <c r="TNC352" s="35"/>
      <c r="TND352" s="35"/>
      <c r="TNE352" s="35"/>
      <c r="TNF352" s="35"/>
      <c r="TNG352" s="35"/>
      <c r="TNH352" s="35"/>
      <c r="TNI352" s="35"/>
      <c r="TNJ352" s="35"/>
      <c r="TNK352" s="35"/>
      <c r="TNL352" s="35"/>
      <c r="TNM352" s="35"/>
      <c r="TNN352" s="35"/>
      <c r="TNO352" s="35"/>
      <c r="TNP352" s="35"/>
      <c r="TNQ352" s="35"/>
      <c r="TNR352" s="35"/>
      <c r="TNS352" s="35"/>
      <c r="TNT352" s="35"/>
      <c r="TNU352" s="35"/>
      <c r="TNV352" s="35"/>
      <c r="TNW352" s="35"/>
      <c r="TNX352" s="35"/>
      <c r="TNY352" s="35"/>
      <c r="TNZ352" s="35"/>
      <c r="TOA352" s="35"/>
      <c r="TOB352" s="35"/>
      <c r="TOC352" s="35"/>
      <c r="TOD352" s="35"/>
      <c r="TOE352" s="35"/>
      <c r="TOF352" s="35"/>
      <c r="TOG352" s="35"/>
      <c r="TOH352" s="35"/>
      <c r="TOI352" s="35"/>
      <c r="TOJ352" s="35"/>
      <c r="TOK352" s="35"/>
      <c r="TOL352" s="35"/>
      <c r="TOM352" s="35"/>
      <c r="TON352" s="35"/>
      <c r="TOO352" s="35"/>
      <c r="TOP352" s="35"/>
      <c r="TOQ352" s="35"/>
      <c r="TOR352" s="35"/>
      <c r="TOS352" s="35"/>
      <c r="TOT352" s="35"/>
      <c r="TOU352" s="35"/>
      <c r="TOV352" s="35"/>
      <c r="TOW352" s="35"/>
      <c r="TOX352" s="35"/>
      <c r="TOY352" s="35"/>
      <c r="TOZ352" s="35"/>
      <c r="TPA352" s="35"/>
      <c r="TPB352" s="35"/>
      <c r="TPC352" s="35"/>
      <c r="TPD352" s="35"/>
      <c r="TPE352" s="35"/>
      <c r="TPF352" s="35"/>
      <c r="TPG352" s="35"/>
      <c r="TPH352" s="35"/>
      <c r="TPI352" s="35"/>
      <c r="TPJ352" s="35"/>
      <c r="TPK352" s="35"/>
      <c r="TPL352" s="35"/>
      <c r="TPM352" s="35"/>
      <c r="TPN352" s="35"/>
      <c r="TPO352" s="35"/>
      <c r="TPP352" s="35"/>
      <c r="TPQ352" s="35"/>
      <c r="TPR352" s="35"/>
      <c r="TPS352" s="35"/>
      <c r="TPT352" s="35"/>
      <c r="TPU352" s="35"/>
      <c r="TPV352" s="35"/>
      <c r="TPW352" s="35"/>
      <c r="TPX352" s="35"/>
      <c r="TPY352" s="35"/>
      <c r="TPZ352" s="35"/>
      <c r="TQA352" s="35"/>
      <c r="TQB352" s="35"/>
      <c r="TQC352" s="35"/>
      <c r="TQD352" s="35"/>
      <c r="TQE352" s="35"/>
      <c r="TQF352" s="35"/>
      <c r="TQG352" s="35"/>
      <c r="TQH352" s="35"/>
      <c r="TQI352" s="35"/>
      <c r="TQJ352" s="35"/>
      <c r="TQK352" s="35"/>
      <c r="TQL352" s="35"/>
      <c r="TQM352" s="35"/>
      <c r="TQN352" s="35"/>
      <c r="TQO352" s="35"/>
      <c r="TQP352" s="35"/>
      <c r="TQQ352" s="35"/>
      <c r="TQR352" s="35"/>
      <c r="TQS352" s="35"/>
      <c r="TQT352" s="35"/>
      <c r="TQU352" s="35"/>
      <c r="TQV352" s="35"/>
      <c r="TQW352" s="35"/>
      <c r="TQX352" s="35"/>
      <c r="TQY352" s="35"/>
      <c r="TQZ352" s="35"/>
      <c r="TRA352" s="35"/>
      <c r="TRB352" s="35"/>
      <c r="TRC352" s="35"/>
      <c r="TRD352" s="35"/>
      <c r="TRE352" s="35"/>
      <c r="TRF352" s="35"/>
      <c r="TRG352" s="35"/>
      <c r="TRH352" s="35"/>
      <c r="TRI352" s="35"/>
      <c r="TRJ352" s="35"/>
      <c r="TRK352" s="35"/>
      <c r="TRL352" s="35"/>
      <c r="TRM352" s="35"/>
      <c r="TRN352" s="35"/>
      <c r="TRO352" s="35"/>
      <c r="TRP352" s="35"/>
      <c r="TRQ352" s="35"/>
      <c r="TRR352" s="35"/>
      <c r="TRS352" s="35"/>
      <c r="TRT352" s="35"/>
      <c r="TRU352" s="35"/>
      <c r="TRV352" s="35"/>
      <c r="TRW352" s="35"/>
      <c r="TRX352" s="35"/>
      <c r="TRY352" s="35"/>
      <c r="TRZ352" s="35"/>
      <c r="TSA352" s="35"/>
      <c r="TSB352" s="35"/>
      <c r="TSC352" s="35"/>
      <c r="TSD352" s="35"/>
      <c r="TSE352" s="35"/>
      <c r="TSF352" s="35"/>
      <c r="TSG352" s="35"/>
      <c r="TSH352" s="35"/>
      <c r="TSI352" s="35"/>
      <c r="TSJ352" s="35"/>
      <c r="TSK352" s="35"/>
      <c r="TSL352" s="35"/>
      <c r="TSM352" s="35"/>
      <c r="TSN352" s="35"/>
      <c r="TSO352" s="35"/>
      <c r="TSP352" s="35"/>
      <c r="TSQ352" s="35"/>
      <c r="TSR352" s="35"/>
      <c r="TSS352" s="35"/>
      <c r="TST352" s="35"/>
      <c r="TSU352" s="35"/>
      <c r="TSV352" s="35"/>
      <c r="TSW352" s="35"/>
      <c r="TSX352" s="35"/>
      <c r="TSY352" s="35"/>
      <c r="TSZ352" s="35"/>
      <c r="TTA352" s="35"/>
      <c r="TTB352" s="35"/>
      <c r="TTC352" s="35"/>
      <c r="TTD352" s="35"/>
      <c r="TTE352" s="35"/>
      <c r="TTF352" s="35"/>
      <c r="TTG352" s="35"/>
      <c r="TTH352" s="35"/>
      <c r="TTI352" s="35"/>
      <c r="TTJ352" s="35"/>
      <c r="TTK352" s="35"/>
      <c r="TTL352" s="35"/>
      <c r="TTM352" s="35"/>
      <c r="TTN352" s="35"/>
      <c r="TTO352" s="35"/>
      <c r="TTP352" s="35"/>
      <c r="TTQ352" s="35"/>
      <c r="TTR352" s="35"/>
      <c r="TTS352" s="35"/>
      <c r="TTT352" s="35"/>
      <c r="TTU352" s="35"/>
      <c r="TTV352" s="35"/>
      <c r="TTW352" s="35"/>
      <c r="TTX352" s="35"/>
      <c r="TTY352" s="35"/>
      <c r="TTZ352" s="35"/>
      <c r="TUA352" s="35"/>
      <c r="TUB352" s="35"/>
      <c r="TUC352" s="35"/>
      <c r="TUD352" s="35"/>
      <c r="TUE352" s="35"/>
      <c r="TUF352" s="35"/>
      <c r="TUG352" s="35"/>
      <c r="TUH352" s="35"/>
      <c r="TUI352" s="35"/>
      <c r="TUJ352" s="35"/>
      <c r="TUK352" s="35"/>
      <c r="TUL352" s="35"/>
      <c r="TUM352" s="35"/>
      <c r="TUN352" s="35"/>
      <c r="TUO352" s="35"/>
      <c r="TUP352" s="35"/>
      <c r="TUQ352" s="35"/>
      <c r="TUR352" s="35"/>
      <c r="TUS352" s="35"/>
      <c r="TUT352" s="35"/>
      <c r="TUU352" s="35"/>
      <c r="TUV352" s="35"/>
      <c r="TUW352" s="35"/>
      <c r="TUX352" s="35"/>
      <c r="TUY352" s="35"/>
      <c r="TUZ352" s="35"/>
      <c r="TVA352" s="35"/>
      <c r="TVB352" s="35"/>
      <c r="TVC352" s="35"/>
      <c r="TVD352" s="35"/>
      <c r="TVE352" s="35"/>
      <c r="TVF352" s="35"/>
      <c r="TVG352" s="35"/>
      <c r="TVH352" s="35"/>
      <c r="TVI352" s="35"/>
      <c r="TVJ352" s="35"/>
      <c r="TVK352" s="35"/>
      <c r="TVL352" s="35"/>
      <c r="TVM352" s="35"/>
      <c r="TVN352" s="35"/>
      <c r="TVO352" s="35"/>
      <c r="TVP352" s="35"/>
      <c r="TVQ352" s="35"/>
      <c r="TVR352" s="35"/>
      <c r="TVS352" s="35"/>
      <c r="TVT352" s="35"/>
      <c r="TVU352" s="35"/>
      <c r="TVV352" s="35"/>
      <c r="TVW352" s="35"/>
      <c r="TVX352" s="35"/>
      <c r="TVY352" s="35"/>
      <c r="TVZ352" s="35"/>
      <c r="TWA352" s="35"/>
      <c r="TWB352" s="35"/>
      <c r="TWC352" s="35"/>
      <c r="TWD352" s="35"/>
      <c r="TWE352" s="35"/>
      <c r="TWF352" s="35"/>
      <c r="TWG352" s="35"/>
      <c r="TWH352" s="35"/>
      <c r="TWI352" s="35"/>
      <c r="TWJ352" s="35"/>
      <c r="TWK352" s="35"/>
      <c r="TWL352" s="35"/>
      <c r="TWM352" s="35"/>
      <c r="TWN352" s="35"/>
      <c r="TWO352" s="35"/>
      <c r="TWP352" s="35"/>
      <c r="TWQ352" s="35"/>
      <c r="TWR352" s="35"/>
      <c r="TWS352" s="35"/>
      <c r="TWT352" s="35"/>
      <c r="TWU352" s="35"/>
      <c r="TWV352" s="35"/>
      <c r="TWW352" s="35"/>
      <c r="TWX352" s="35"/>
      <c r="TWY352" s="35"/>
      <c r="TWZ352" s="35"/>
      <c r="TXA352" s="35"/>
      <c r="TXB352" s="35"/>
      <c r="TXC352" s="35"/>
      <c r="TXD352" s="35"/>
      <c r="TXE352" s="35"/>
      <c r="TXF352" s="35"/>
      <c r="TXG352" s="35"/>
      <c r="TXH352" s="35"/>
      <c r="TXI352" s="35"/>
      <c r="TXJ352" s="35"/>
      <c r="TXK352" s="35"/>
      <c r="TXL352" s="35"/>
      <c r="TXM352" s="35"/>
      <c r="TXN352" s="35"/>
      <c r="TXO352" s="35"/>
      <c r="TXP352" s="35"/>
      <c r="TXQ352" s="35"/>
      <c r="TXR352" s="35"/>
      <c r="TXS352" s="35"/>
      <c r="TXT352" s="35"/>
      <c r="TXU352" s="35"/>
      <c r="TXV352" s="35"/>
      <c r="TXW352" s="35"/>
      <c r="TXX352" s="35"/>
      <c r="TXY352" s="35"/>
      <c r="TXZ352" s="35"/>
      <c r="TYA352" s="35"/>
      <c r="TYB352" s="35"/>
      <c r="TYC352" s="35"/>
      <c r="TYD352" s="35"/>
      <c r="TYE352" s="35"/>
      <c r="TYF352" s="35"/>
      <c r="TYG352" s="35"/>
      <c r="TYH352" s="35"/>
      <c r="TYI352" s="35"/>
      <c r="TYJ352" s="35"/>
      <c r="TYK352" s="35"/>
      <c r="TYL352" s="35"/>
      <c r="TYM352" s="35"/>
      <c r="TYN352" s="35"/>
      <c r="TYO352" s="35"/>
      <c r="TYP352" s="35"/>
      <c r="TYQ352" s="35"/>
      <c r="TYR352" s="35"/>
      <c r="TYS352" s="35"/>
      <c r="TYT352" s="35"/>
      <c r="TYU352" s="35"/>
      <c r="TYV352" s="35"/>
      <c r="TYW352" s="35"/>
      <c r="TYX352" s="35"/>
      <c r="TYY352" s="35"/>
      <c r="TYZ352" s="35"/>
      <c r="TZA352" s="35"/>
      <c r="TZB352" s="35"/>
      <c r="TZC352" s="35"/>
      <c r="TZD352" s="35"/>
      <c r="TZE352" s="35"/>
      <c r="TZF352" s="35"/>
      <c r="TZG352" s="35"/>
      <c r="TZH352" s="35"/>
      <c r="TZI352" s="35"/>
      <c r="TZJ352" s="35"/>
      <c r="TZK352" s="35"/>
      <c r="TZL352" s="35"/>
      <c r="TZM352" s="35"/>
      <c r="TZN352" s="35"/>
      <c r="TZO352" s="35"/>
      <c r="TZP352" s="35"/>
      <c r="TZQ352" s="35"/>
      <c r="TZR352" s="35"/>
      <c r="TZS352" s="35"/>
      <c r="TZT352" s="35"/>
      <c r="TZU352" s="35"/>
      <c r="TZV352" s="35"/>
      <c r="TZW352" s="35"/>
      <c r="TZX352" s="35"/>
      <c r="TZY352" s="35"/>
      <c r="TZZ352" s="35"/>
      <c r="UAA352" s="35"/>
      <c r="UAB352" s="35"/>
      <c r="UAC352" s="35"/>
      <c r="UAD352" s="35"/>
      <c r="UAE352" s="35"/>
      <c r="UAF352" s="35"/>
      <c r="UAG352" s="35"/>
      <c r="UAH352" s="35"/>
      <c r="UAI352" s="35"/>
      <c r="UAJ352" s="35"/>
      <c r="UAK352" s="35"/>
      <c r="UAL352" s="35"/>
      <c r="UAM352" s="35"/>
      <c r="UAN352" s="35"/>
      <c r="UAO352" s="35"/>
      <c r="UAP352" s="35"/>
      <c r="UAQ352" s="35"/>
      <c r="UAR352" s="35"/>
      <c r="UAS352" s="35"/>
      <c r="UAT352" s="35"/>
      <c r="UAU352" s="35"/>
      <c r="UAV352" s="35"/>
      <c r="UAW352" s="35"/>
      <c r="UAX352" s="35"/>
      <c r="UAY352" s="35"/>
      <c r="UAZ352" s="35"/>
      <c r="UBA352" s="35"/>
      <c r="UBB352" s="35"/>
      <c r="UBC352" s="35"/>
      <c r="UBD352" s="35"/>
      <c r="UBE352" s="35"/>
      <c r="UBF352" s="35"/>
      <c r="UBG352" s="35"/>
      <c r="UBH352" s="35"/>
      <c r="UBI352" s="35"/>
      <c r="UBJ352" s="35"/>
      <c r="UBK352" s="35"/>
      <c r="UBL352" s="35"/>
      <c r="UBM352" s="35"/>
      <c r="UBN352" s="35"/>
      <c r="UBO352" s="35"/>
      <c r="UBP352" s="35"/>
      <c r="UBQ352" s="35"/>
      <c r="UBR352" s="35"/>
      <c r="UBS352" s="35"/>
      <c r="UBT352" s="35"/>
      <c r="UBU352" s="35"/>
      <c r="UBV352" s="35"/>
      <c r="UBW352" s="35"/>
      <c r="UBX352" s="35"/>
      <c r="UBY352" s="35"/>
      <c r="UBZ352" s="35"/>
      <c r="UCA352" s="35"/>
      <c r="UCB352" s="35"/>
      <c r="UCC352" s="35"/>
      <c r="UCD352" s="35"/>
      <c r="UCE352" s="35"/>
      <c r="UCF352" s="35"/>
      <c r="UCG352" s="35"/>
      <c r="UCH352" s="35"/>
      <c r="UCI352" s="35"/>
      <c r="UCJ352" s="35"/>
      <c r="UCK352" s="35"/>
      <c r="UCL352" s="35"/>
      <c r="UCM352" s="35"/>
      <c r="UCN352" s="35"/>
      <c r="UCO352" s="35"/>
      <c r="UCP352" s="35"/>
      <c r="UCQ352" s="35"/>
      <c r="UCR352" s="35"/>
      <c r="UCS352" s="35"/>
      <c r="UCT352" s="35"/>
      <c r="UCU352" s="35"/>
      <c r="UCV352" s="35"/>
      <c r="UCW352" s="35"/>
      <c r="UCX352" s="35"/>
      <c r="UCY352" s="35"/>
      <c r="UCZ352" s="35"/>
      <c r="UDA352" s="35"/>
      <c r="UDB352" s="35"/>
      <c r="UDC352" s="35"/>
      <c r="UDD352" s="35"/>
      <c r="UDE352" s="35"/>
      <c r="UDF352" s="35"/>
      <c r="UDG352" s="35"/>
      <c r="UDH352" s="35"/>
      <c r="UDI352" s="35"/>
      <c r="UDJ352" s="35"/>
      <c r="UDK352" s="35"/>
      <c r="UDL352" s="35"/>
      <c r="UDM352" s="35"/>
      <c r="UDN352" s="35"/>
      <c r="UDO352" s="35"/>
      <c r="UDP352" s="35"/>
      <c r="UDQ352" s="35"/>
      <c r="UDR352" s="35"/>
      <c r="UDS352" s="35"/>
      <c r="UDT352" s="35"/>
      <c r="UDU352" s="35"/>
      <c r="UDV352" s="35"/>
      <c r="UDW352" s="35"/>
      <c r="UDX352" s="35"/>
      <c r="UDY352" s="35"/>
      <c r="UDZ352" s="35"/>
      <c r="UEA352" s="35"/>
      <c r="UEB352" s="35"/>
      <c r="UEC352" s="35"/>
      <c r="UED352" s="35"/>
      <c r="UEE352" s="35"/>
      <c r="UEF352" s="35"/>
      <c r="UEG352" s="35"/>
      <c r="UEH352" s="35"/>
      <c r="UEI352" s="35"/>
      <c r="UEJ352" s="35"/>
      <c r="UEK352" s="35"/>
      <c r="UEL352" s="35"/>
      <c r="UEM352" s="35"/>
      <c r="UEN352" s="35"/>
      <c r="UEO352" s="35"/>
      <c r="UEP352" s="35"/>
      <c r="UEQ352" s="35"/>
      <c r="UER352" s="35"/>
      <c r="UES352" s="35"/>
      <c r="UET352" s="35"/>
      <c r="UEU352" s="35"/>
      <c r="UEV352" s="35"/>
      <c r="UEW352" s="35"/>
      <c r="UEX352" s="35"/>
      <c r="UEY352" s="35"/>
      <c r="UEZ352" s="35"/>
      <c r="UFA352" s="35"/>
      <c r="UFB352" s="35"/>
      <c r="UFC352" s="35"/>
      <c r="UFD352" s="35"/>
      <c r="UFE352" s="35"/>
      <c r="UFF352" s="35"/>
      <c r="UFG352" s="35"/>
      <c r="UFH352" s="35"/>
      <c r="UFI352" s="35"/>
      <c r="UFJ352" s="35"/>
      <c r="UFK352" s="35"/>
      <c r="UFL352" s="35"/>
      <c r="UFM352" s="35"/>
      <c r="UFN352" s="35"/>
      <c r="UFO352" s="35"/>
      <c r="UFP352" s="35"/>
      <c r="UFQ352" s="35"/>
      <c r="UFR352" s="35"/>
      <c r="UFS352" s="35"/>
      <c r="UFT352" s="35"/>
      <c r="UFU352" s="35"/>
      <c r="UFV352" s="35"/>
      <c r="UFW352" s="35"/>
      <c r="UFX352" s="35"/>
      <c r="UFY352" s="35"/>
      <c r="UFZ352" s="35"/>
      <c r="UGA352" s="35"/>
      <c r="UGB352" s="35"/>
      <c r="UGC352" s="35"/>
      <c r="UGD352" s="35"/>
      <c r="UGE352" s="35"/>
      <c r="UGF352" s="35"/>
      <c r="UGG352" s="35"/>
      <c r="UGH352" s="35"/>
      <c r="UGI352" s="35"/>
      <c r="UGJ352" s="35"/>
      <c r="UGK352" s="35"/>
      <c r="UGL352" s="35"/>
      <c r="UGM352" s="35"/>
      <c r="UGN352" s="35"/>
      <c r="UGO352" s="35"/>
      <c r="UGP352" s="35"/>
      <c r="UGQ352" s="35"/>
      <c r="UGR352" s="35"/>
      <c r="UGS352" s="35"/>
      <c r="UGT352" s="35"/>
      <c r="UGU352" s="35"/>
      <c r="UGV352" s="35"/>
      <c r="UGW352" s="35"/>
      <c r="UGX352" s="35"/>
      <c r="UGY352" s="35"/>
      <c r="UGZ352" s="35"/>
      <c r="UHA352" s="35"/>
      <c r="UHB352" s="35"/>
      <c r="UHC352" s="35"/>
      <c r="UHD352" s="35"/>
      <c r="UHE352" s="35"/>
      <c r="UHF352" s="35"/>
      <c r="UHG352" s="35"/>
      <c r="UHH352" s="35"/>
      <c r="UHI352" s="35"/>
      <c r="UHJ352" s="35"/>
      <c r="UHK352" s="35"/>
      <c r="UHL352" s="35"/>
      <c r="UHM352" s="35"/>
      <c r="UHN352" s="35"/>
      <c r="UHO352" s="35"/>
      <c r="UHP352" s="35"/>
      <c r="UHQ352" s="35"/>
      <c r="UHR352" s="35"/>
      <c r="UHS352" s="35"/>
      <c r="UHT352" s="35"/>
      <c r="UHU352" s="35"/>
      <c r="UHV352" s="35"/>
      <c r="UHW352" s="35"/>
      <c r="UHX352" s="35"/>
      <c r="UHY352" s="35"/>
      <c r="UHZ352" s="35"/>
      <c r="UIA352" s="35"/>
      <c r="UIB352" s="35"/>
      <c r="UIC352" s="35"/>
      <c r="UID352" s="35"/>
      <c r="UIE352" s="35"/>
      <c r="UIF352" s="35"/>
      <c r="UIG352" s="35"/>
      <c r="UIH352" s="35"/>
      <c r="UII352" s="35"/>
      <c r="UIJ352" s="35"/>
      <c r="UIK352" s="35"/>
      <c r="UIL352" s="35"/>
      <c r="UIM352" s="35"/>
      <c r="UIN352" s="35"/>
      <c r="UIO352" s="35"/>
      <c r="UIP352" s="35"/>
      <c r="UIQ352" s="35"/>
      <c r="UIR352" s="35"/>
      <c r="UIS352" s="35"/>
      <c r="UIT352" s="35"/>
      <c r="UIU352" s="35"/>
      <c r="UIV352" s="35"/>
      <c r="UIW352" s="35"/>
      <c r="UIX352" s="35"/>
      <c r="UIY352" s="35"/>
      <c r="UIZ352" s="35"/>
      <c r="UJA352" s="35"/>
      <c r="UJB352" s="35"/>
      <c r="UJC352" s="35"/>
      <c r="UJD352" s="35"/>
      <c r="UJE352" s="35"/>
      <c r="UJF352" s="35"/>
      <c r="UJG352" s="35"/>
      <c r="UJH352" s="35"/>
      <c r="UJI352" s="35"/>
      <c r="UJJ352" s="35"/>
      <c r="UJK352" s="35"/>
      <c r="UJL352" s="35"/>
      <c r="UJM352" s="35"/>
      <c r="UJN352" s="35"/>
      <c r="UJO352" s="35"/>
      <c r="UJP352" s="35"/>
      <c r="UJQ352" s="35"/>
      <c r="UJR352" s="35"/>
      <c r="UJS352" s="35"/>
      <c r="UJT352" s="35"/>
      <c r="UJU352" s="35"/>
      <c r="UJV352" s="35"/>
      <c r="UJW352" s="35"/>
      <c r="UJX352" s="35"/>
      <c r="UJY352" s="35"/>
      <c r="UJZ352" s="35"/>
      <c r="UKA352" s="35"/>
      <c r="UKB352" s="35"/>
      <c r="UKC352" s="35"/>
      <c r="UKD352" s="35"/>
      <c r="UKE352" s="35"/>
      <c r="UKF352" s="35"/>
      <c r="UKG352" s="35"/>
      <c r="UKH352" s="35"/>
      <c r="UKI352" s="35"/>
      <c r="UKJ352" s="35"/>
      <c r="UKK352" s="35"/>
      <c r="UKL352" s="35"/>
      <c r="UKM352" s="35"/>
      <c r="UKN352" s="35"/>
      <c r="UKO352" s="35"/>
      <c r="UKP352" s="35"/>
      <c r="UKQ352" s="35"/>
      <c r="UKR352" s="35"/>
      <c r="UKS352" s="35"/>
      <c r="UKT352" s="35"/>
      <c r="UKU352" s="35"/>
      <c r="UKV352" s="35"/>
      <c r="UKW352" s="35"/>
      <c r="UKX352" s="35"/>
      <c r="UKY352" s="35"/>
      <c r="UKZ352" s="35"/>
      <c r="ULA352" s="35"/>
      <c r="ULB352" s="35"/>
      <c r="ULC352" s="35"/>
      <c r="ULD352" s="35"/>
      <c r="ULE352" s="35"/>
      <c r="ULF352" s="35"/>
      <c r="ULG352" s="35"/>
      <c r="ULH352" s="35"/>
      <c r="ULI352" s="35"/>
      <c r="ULJ352" s="35"/>
      <c r="ULK352" s="35"/>
      <c r="ULL352" s="35"/>
      <c r="ULM352" s="35"/>
      <c r="ULN352" s="35"/>
      <c r="ULO352" s="35"/>
      <c r="ULP352" s="35"/>
      <c r="ULQ352" s="35"/>
      <c r="ULR352" s="35"/>
      <c r="ULS352" s="35"/>
      <c r="ULT352" s="35"/>
      <c r="ULU352" s="35"/>
      <c r="ULV352" s="35"/>
      <c r="ULW352" s="35"/>
      <c r="ULX352" s="35"/>
      <c r="ULY352" s="35"/>
      <c r="ULZ352" s="35"/>
      <c r="UMA352" s="35"/>
      <c r="UMB352" s="35"/>
      <c r="UMC352" s="35"/>
      <c r="UMD352" s="35"/>
      <c r="UME352" s="35"/>
      <c r="UMF352" s="35"/>
      <c r="UMG352" s="35"/>
      <c r="UMH352" s="35"/>
      <c r="UMI352" s="35"/>
      <c r="UMJ352" s="35"/>
      <c r="UMK352" s="35"/>
      <c r="UML352" s="35"/>
      <c r="UMM352" s="35"/>
      <c r="UMN352" s="35"/>
      <c r="UMO352" s="35"/>
      <c r="UMP352" s="35"/>
      <c r="UMQ352" s="35"/>
      <c r="UMR352" s="35"/>
      <c r="UMS352" s="35"/>
      <c r="UMT352" s="35"/>
      <c r="UMU352" s="35"/>
      <c r="UMV352" s="35"/>
      <c r="UMW352" s="35"/>
      <c r="UMX352" s="35"/>
      <c r="UMY352" s="35"/>
      <c r="UMZ352" s="35"/>
      <c r="UNA352" s="35"/>
      <c r="UNB352" s="35"/>
      <c r="UNC352" s="35"/>
      <c r="UND352" s="35"/>
      <c r="UNE352" s="35"/>
      <c r="UNF352" s="35"/>
      <c r="UNG352" s="35"/>
      <c r="UNH352" s="35"/>
      <c r="UNI352" s="35"/>
      <c r="UNJ352" s="35"/>
      <c r="UNK352" s="35"/>
      <c r="UNL352" s="35"/>
      <c r="UNM352" s="35"/>
      <c r="UNN352" s="35"/>
      <c r="UNO352" s="35"/>
      <c r="UNP352" s="35"/>
      <c r="UNQ352" s="35"/>
      <c r="UNR352" s="35"/>
      <c r="UNS352" s="35"/>
      <c r="UNT352" s="35"/>
      <c r="UNU352" s="35"/>
      <c r="UNV352" s="35"/>
      <c r="UNW352" s="35"/>
      <c r="UNX352" s="35"/>
      <c r="UNY352" s="35"/>
      <c r="UNZ352" s="35"/>
      <c r="UOA352" s="35"/>
      <c r="UOB352" s="35"/>
      <c r="UOC352" s="35"/>
      <c r="UOD352" s="35"/>
      <c r="UOE352" s="35"/>
      <c r="UOF352" s="35"/>
      <c r="UOG352" s="35"/>
      <c r="UOH352" s="35"/>
      <c r="UOI352" s="35"/>
      <c r="UOJ352" s="35"/>
      <c r="UOK352" s="35"/>
      <c r="UOL352" s="35"/>
      <c r="UOM352" s="35"/>
      <c r="UON352" s="35"/>
      <c r="UOO352" s="35"/>
      <c r="UOP352" s="35"/>
      <c r="UOQ352" s="35"/>
      <c r="UOR352" s="35"/>
      <c r="UOS352" s="35"/>
      <c r="UOT352" s="35"/>
      <c r="UOU352" s="35"/>
      <c r="UOV352" s="35"/>
      <c r="UOW352" s="35"/>
      <c r="UOX352" s="35"/>
      <c r="UOY352" s="35"/>
      <c r="UOZ352" s="35"/>
      <c r="UPA352" s="35"/>
      <c r="UPB352" s="35"/>
      <c r="UPC352" s="35"/>
      <c r="UPD352" s="35"/>
      <c r="UPE352" s="35"/>
      <c r="UPF352" s="35"/>
      <c r="UPG352" s="35"/>
      <c r="UPH352" s="35"/>
      <c r="UPI352" s="35"/>
      <c r="UPJ352" s="35"/>
      <c r="UPK352" s="35"/>
      <c r="UPL352" s="35"/>
      <c r="UPM352" s="35"/>
      <c r="UPN352" s="35"/>
      <c r="UPO352" s="35"/>
      <c r="UPP352" s="35"/>
      <c r="UPQ352" s="35"/>
      <c r="UPR352" s="35"/>
      <c r="UPS352" s="35"/>
      <c r="UPT352" s="35"/>
      <c r="UPU352" s="35"/>
      <c r="UPV352" s="35"/>
      <c r="UPW352" s="35"/>
      <c r="UPX352" s="35"/>
      <c r="UPY352" s="35"/>
      <c r="UPZ352" s="35"/>
      <c r="UQA352" s="35"/>
      <c r="UQB352" s="35"/>
      <c r="UQC352" s="35"/>
      <c r="UQD352" s="35"/>
      <c r="UQE352" s="35"/>
      <c r="UQF352" s="35"/>
      <c r="UQG352" s="35"/>
      <c r="UQH352" s="35"/>
      <c r="UQI352" s="35"/>
      <c r="UQJ352" s="35"/>
      <c r="UQK352" s="35"/>
      <c r="UQL352" s="35"/>
      <c r="UQM352" s="35"/>
      <c r="UQN352" s="35"/>
      <c r="UQO352" s="35"/>
      <c r="UQP352" s="35"/>
      <c r="UQQ352" s="35"/>
      <c r="UQR352" s="35"/>
      <c r="UQS352" s="35"/>
      <c r="UQT352" s="35"/>
      <c r="UQU352" s="35"/>
      <c r="UQV352" s="35"/>
      <c r="UQW352" s="35"/>
      <c r="UQX352" s="35"/>
      <c r="UQY352" s="35"/>
      <c r="UQZ352" s="35"/>
      <c r="URA352" s="35"/>
      <c r="URB352" s="35"/>
      <c r="URC352" s="35"/>
      <c r="URD352" s="35"/>
      <c r="URE352" s="35"/>
      <c r="URF352" s="35"/>
      <c r="URG352" s="35"/>
      <c r="URH352" s="35"/>
      <c r="URI352" s="35"/>
      <c r="URJ352" s="35"/>
      <c r="URK352" s="35"/>
      <c r="URL352" s="35"/>
      <c r="URM352" s="35"/>
      <c r="URN352" s="35"/>
      <c r="URO352" s="35"/>
      <c r="URP352" s="35"/>
      <c r="URQ352" s="35"/>
      <c r="URR352" s="35"/>
      <c r="URS352" s="35"/>
      <c r="URT352" s="35"/>
      <c r="URU352" s="35"/>
      <c r="URV352" s="35"/>
      <c r="URW352" s="35"/>
      <c r="URX352" s="35"/>
      <c r="URY352" s="35"/>
      <c r="URZ352" s="35"/>
      <c r="USA352" s="35"/>
      <c r="USB352" s="35"/>
      <c r="USC352" s="35"/>
      <c r="USD352" s="35"/>
      <c r="USE352" s="35"/>
      <c r="USF352" s="35"/>
      <c r="USG352" s="35"/>
      <c r="USH352" s="35"/>
      <c r="USI352" s="35"/>
      <c r="USJ352" s="35"/>
      <c r="USK352" s="35"/>
      <c r="USL352" s="35"/>
      <c r="USM352" s="35"/>
      <c r="USN352" s="35"/>
      <c r="USO352" s="35"/>
      <c r="USP352" s="35"/>
      <c r="USQ352" s="35"/>
      <c r="USR352" s="35"/>
      <c r="USS352" s="35"/>
      <c r="UST352" s="35"/>
      <c r="USU352" s="35"/>
      <c r="USV352" s="35"/>
      <c r="USW352" s="35"/>
      <c r="USX352" s="35"/>
      <c r="USY352" s="35"/>
      <c r="USZ352" s="35"/>
      <c r="UTA352" s="35"/>
      <c r="UTB352" s="35"/>
      <c r="UTC352" s="35"/>
      <c r="UTD352" s="35"/>
      <c r="UTE352" s="35"/>
      <c r="UTF352" s="35"/>
      <c r="UTG352" s="35"/>
      <c r="UTH352" s="35"/>
      <c r="UTI352" s="35"/>
      <c r="UTJ352" s="35"/>
      <c r="UTK352" s="35"/>
      <c r="UTL352" s="35"/>
      <c r="UTM352" s="35"/>
      <c r="UTN352" s="35"/>
      <c r="UTO352" s="35"/>
      <c r="UTP352" s="35"/>
      <c r="UTQ352" s="35"/>
      <c r="UTR352" s="35"/>
      <c r="UTS352" s="35"/>
      <c r="UTT352" s="35"/>
      <c r="UTU352" s="35"/>
      <c r="UTV352" s="35"/>
      <c r="UTW352" s="35"/>
      <c r="UTX352" s="35"/>
      <c r="UTY352" s="35"/>
      <c r="UTZ352" s="35"/>
      <c r="UUA352" s="35"/>
      <c r="UUB352" s="35"/>
      <c r="UUC352" s="35"/>
      <c r="UUD352" s="35"/>
      <c r="UUE352" s="35"/>
      <c r="UUF352" s="35"/>
      <c r="UUG352" s="35"/>
      <c r="UUH352" s="35"/>
      <c r="UUI352" s="35"/>
      <c r="UUJ352" s="35"/>
      <c r="UUK352" s="35"/>
      <c r="UUL352" s="35"/>
      <c r="UUM352" s="35"/>
      <c r="UUN352" s="35"/>
      <c r="UUO352" s="35"/>
      <c r="UUP352" s="35"/>
      <c r="UUQ352" s="35"/>
      <c r="UUR352" s="35"/>
      <c r="UUS352" s="35"/>
      <c r="UUT352" s="35"/>
      <c r="UUU352" s="35"/>
      <c r="UUV352" s="35"/>
      <c r="UUW352" s="35"/>
      <c r="UUX352" s="35"/>
      <c r="UUY352" s="35"/>
      <c r="UUZ352" s="35"/>
      <c r="UVA352" s="35"/>
      <c r="UVB352" s="35"/>
      <c r="UVC352" s="35"/>
      <c r="UVD352" s="35"/>
      <c r="UVE352" s="35"/>
      <c r="UVF352" s="35"/>
      <c r="UVG352" s="35"/>
      <c r="UVH352" s="35"/>
      <c r="UVI352" s="35"/>
      <c r="UVJ352" s="35"/>
      <c r="UVK352" s="35"/>
      <c r="UVL352" s="35"/>
      <c r="UVM352" s="35"/>
      <c r="UVN352" s="35"/>
      <c r="UVO352" s="35"/>
      <c r="UVP352" s="35"/>
      <c r="UVQ352" s="35"/>
      <c r="UVR352" s="35"/>
      <c r="UVS352" s="35"/>
      <c r="UVT352" s="35"/>
      <c r="UVU352" s="35"/>
      <c r="UVV352" s="35"/>
      <c r="UVW352" s="35"/>
      <c r="UVX352" s="35"/>
      <c r="UVY352" s="35"/>
      <c r="UVZ352" s="35"/>
      <c r="UWA352" s="35"/>
      <c r="UWB352" s="35"/>
      <c r="UWC352" s="35"/>
      <c r="UWD352" s="35"/>
      <c r="UWE352" s="35"/>
      <c r="UWF352" s="35"/>
      <c r="UWG352" s="35"/>
      <c r="UWH352" s="35"/>
      <c r="UWI352" s="35"/>
      <c r="UWJ352" s="35"/>
      <c r="UWK352" s="35"/>
      <c r="UWL352" s="35"/>
      <c r="UWM352" s="35"/>
      <c r="UWN352" s="35"/>
      <c r="UWO352" s="35"/>
      <c r="UWP352" s="35"/>
      <c r="UWQ352" s="35"/>
      <c r="UWR352" s="35"/>
      <c r="UWS352" s="35"/>
      <c r="UWT352" s="35"/>
      <c r="UWU352" s="35"/>
      <c r="UWV352" s="35"/>
      <c r="UWW352" s="35"/>
      <c r="UWX352" s="35"/>
      <c r="UWY352" s="35"/>
      <c r="UWZ352" s="35"/>
      <c r="UXA352" s="35"/>
      <c r="UXB352" s="35"/>
      <c r="UXC352" s="35"/>
      <c r="UXD352" s="35"/>
      <c r="UXE352" s="35"/>
      <c r="UXF352" s="35"/>
      <c r="UXG352" s="35"/>
      <c r="UXH352" s="35"/>
      <c r="UXI352" s="35"/>
      <c r="UXJ352" s="35"/>
      <c r="UXK352" s="35"/>
      <c r="UXL352" s="35"/>
      <c r="UXM352" s="35"/>
      <c r="UXN352" s="35"/>
      <c r="UXO352" s="35"/>
      <c r="UXP352" s="35"/>
      <c r="UXQ352" s="35"/>
      <c r="UXR352" s="35"/>
      <c r="UXS352" s="35"/>
      <c r="UXT352" s="35"/>
      <c r="UXU352" s="35"/>
      <c r="UXV352" s="35"/>
      <c r="UXW352" s="35"/>
      <c r="UXX352" s="35"/>
      <c r="UXY352" s="35"/>
      <c r="UXZ352" s="35"/>
      <c r="UYA352" s="35"/>
      <c r="UYB352" s="35"/>
      <c r="UYC352" s="35"/>
      <c r="UYD352" s="35"/>
      <c r="UYE352" s="35"/>
      <c r="UYF352" s="35"/>
      <c r="UYG352" s="35"/>
      <c r="UYH352" s="35"/>
      <c r="UYI352" s="35"/>
      <c r="UYJ352" s="35"/>
      <c r="UYK352" s="35"/>
      <c r="UYL352" s="35"/>
      <c r="UYM352" s="35"/>
      <c r="UYN352" s="35"/>
      <c r="UYO352" s="35"/>
      <c r="UYP352" s="35"/>
      <c r="UYQ352" s="35"/>
      <c r="UYR352" s="35"/>
      <c r="UYS352" s="35"/>
      <c r="UYT352" s="35"/>
      <c r="UYU352" s="35"/>
      <c r="UYV352" s="35"/>
      <c r="UYW352" s="35"/>
      <c r="UYX352" s="35"/>
      <c r="UYY352" s="35"/>
      <c r="UYZ352" s="35"/>
      <c r="UZA352" s="35"/>
      <c r="UZB352" s="35"/>
      <c r="UZC352" s="35"/>
      <c r="UZD352" s="35"/>
      <c r="UZE352" s="35"/>
      <c r="UZF352" s="35"/>
      <c r="UZG352" s="35"/>
      <c r="UZH352" s="35"/>
      <c r="UZI352" s="35"/>
      <c r="UZJ352" s="35"/>
      <c r="UZK352" s="35"/>
      <c r="UZL352" s="35"/>
      <c r="UZM352" s="35"/>
      <c r="UZN352" s="35"/>
      <c r="UZO352" s="35"/>
      <c r="UZP352" s="35"/>
      <c r="UZQ352" s="35"/>
      <c r="UZR352" s="35"/>
      <c r="UZS352" s="35"/>
      <c r="UZT352" s="35"/>
      <c r="UZU352" s="35"/>
      <c r="UZV352" s="35"/>
      <c r="UZW352" s="35"/>
      <c r="UZX352" s="35"/>
      <c r="UZY352" s="35"/>
      <c r="UZZ352" s="35"/>
      <c r="VAA352" s="35"/>
      <c r="VAB352" s="35"/>
      <c r="VAC352" s="35"/>
      <c r="VAD352" s="35"/>
      <c r="VAE352" s="35"/>
      <c r="VAF352" s="35"/>
      <c r="VAG352" s="35"/>
      <c r="VAH352" s="35"/>
      <c r="VAI352" s="35"/>
      <c r="VAJ352" s="35"/>
      <c r="VAK352" s="35"/>
      <c r="VAL352" s="35"/>
      <c r="VAM352" s="35"/>
      <c r="VAN352" s="35"/>
      <c r="VAO352" s="35"/>
      <c r="VAP352" s="35"/>
      <c r="VAQ352" s="35"/>
      <c r="VAR352" s="35"/>
      <c r="VAS352" s="35"/>
      <c r="VAT352" s="35"/>
      <c r="VAU352" s="35"/>
      <c r="VAV352" s="35"/>
      <c r="VAW352" s="35"/>
      <c r="VAX352" s="35"/>
      <c r="VAY352" s="35"/>
      <c r="VAZ352" s="35"/>
      <c r="VBA352" s="35"/>
      <c r="VBB352" s="35"/>
      <c r="VBC352" s="35"/>
      <c r="VBD352" s="35"/>
      <c r="VBE352" s="35"/>
      <c r="VBF352" s="35"/>
      <c r="VBG352" s="35"/>
      <c r="VBH352" s="35"/>
      <c r="VBI352" s="35"/>
      <c r="VBJ352" s="35"/>
      <c r="VBK352" s="35"/>
      <c r="VBL352" s="35"/>
      <c r="VBM352" s="35"/>
      <c r="VBN352" s="35"/>
      <c r="VBO352" s="35"/>
      <c r="VBP352" s="35"/>
      <c r="VBQ352" s="35"/>
      <c r="VBR352" s="35"/>
      <c r="VBS352" s="35"/>
      <c r="VBT352" s="35"/>
      <c r="VBU352" s="35"/>
      <c r="VBV352" s="35"/>
      <c r="VBW352" s="35"/>
      <c r="VBX352" s="35"/>
      <c r="VBY352" s="35"/>
      <c r="VBZ352" s="35"/>
      <c r="VCA352" s="35"/>
      <c r="VCB352" s="35"/>
      <c r="VCC352" s="35"/>
      <c r="VCD352" s="35"/>
      <c r="VCE352" s="35"/>
      <c r="VCF352" s="35"/>
      <c r="VCG352" s="35"/>
      <c r="VCH352" s="35"/>
      <c r="VCI352" s="35"/>
      <c r="VCJ352" s="35"/>
      <c r="VCK352" s="35"/>
      <c r="VCL352" s="35"/>
      <c r="VCM352" s="35"/>
      <c r="VCN352" s="35"/>
      <c r="VCO352" s="35"/>
      <c r="VCP352" s="35"/>
      <c r="VCQ352" s="35"/>
      <c r="VCR352" s="35"/>
      <c r="VCS352" s="35"/>
      <c r="VCT352" s="35"/>
      <c r="VCU352" s="35"/>
      <c r="VCV352" s="35"/>
      <c r="VCW352" s="35"/>
      <c r="VCX352" s="35"/>
      <c r="VCY352" s="35"/>
      <c r="VCZ352" s="35"/>
      <c r="VDA352" s="35"/>
      <c r="VDB352" s="35"/>
      <c r="VDC352" s="35"/>
      <c r="VDD352" s="35"/>
      <c r="VDE352" s="35"/>
      <c r="VDF352" s="35"/>
      <c r="VDG352" s="35"/>
      <c r="VDH352" s="35"/>
      <c r="VDI352" s="35"/>
      <c r="VDJ352" s="35"/>
      <c r="VDK352" s="35"/>
      <c r="VDL352" s="35"/>
      <c r="VDM352" s="35"/>
      <c r="VDN352" s="35"/>
      <c r="VDO352" s="35"/>
      <c r="VDP352" s="35"/>
      <c r="VDQ352" s="35"/>
      <c r="VDR352" s="35"/>
      <c r="VDS352" s="35"/>
      <c r="VDT352" s="35"/>
      <c r="VDU352" s="35"/>
      <c r="VDV352" s="35"/>
      <c r="VDW352" s="35"/>
      <c r="VDX352" s="35"/>
      <c r="VDY352" s="35"/>
      <c r="VDZ352" s="35"/>
      <c r="VEA352" s="35"/>
      <c r="VEB352" s="35"/>
      <c r="VEC352" s="35"/>
      <c r="VED352" s="35"/>
      <c r="VEE352" s="35"/>
      <c r="VEF352" s="35"/>
      <c r="VEG352" s="35"/>
      <c r="VEH352" s="35"/>
      <c r="VEI352" s="35"/>
      <c r="VEJ352" s="35"/>
      <c r="VEK352" s="35"/>
      <c r="VEL352" s="35"/>
      <c r="VEM352" s="35"/>
      <c r="VEN352" s="35"/>
      <c r="VEO352" s="35"/>
      <c r="VEP352" s="35"/>
      <c r="VEQ352" s="35"/>
      <c r="VER352" s="35"/>
      <c r="VES352" s="35"/>
      <c r="VET352" s="35"/>
      <c r="VEU352" s="35"/>
      <c r="VEV352" s="35"/>
      <c r="VEW352" s="35"/>
      <c r="VEX352" s="35"/>
      <c r="VEY352" s="35"/>
      <c r="VEZ352" s="35"/>
      <c r="VFA352" s="35"/>
      <c r="VFB352" s="35"/>
      <c r="VFC352" s="35"/>
      <c r="VFD352" s="35"/>
      <c r="VFE352" s="35"/>
      <c r="VFF352" s="35"/>
      <c r="VFG352" s="35"/>
      <c r="VFH352" s="35"/>
      <c r="VFI352" s="35"/>
      <c r="VFJ352" s="35"/>
      <c r="VFK352" s="35"/>
      <c r="VFL352" s="35"/>
      <c r="VFM352" s="35"/>
      <c r="VFN352" s="35"/>
      <c r="VFO352" s="35"/>
      <c r="VFP352" s="35"/>
      <c r="VFQ352" s="35"/>
      <c r="VFR352" s="35"/>
      <c r="VFS352" s="35"/>
      <c r="VFT352" s="35"/>
      <c r="VFU352" s="35"/>
      <c r="VFV352" s="35"/>
      <c r="VFW352" s="35"/>
      <c r="VFX352" s="35"/>
      <c r="VFY352" s="35"/>
      <c r="VFZ352" s="35"/>
      <c r="VGA352" s="35"/>
      <c r="VGB352" s="35"/>
      <c r="VGC352" s="35"/>
      <c r="VGD352" s="35"/>
      <c r="VGE352" s="35"/>
      <c r="VGF352" s="35"/>
      <c r="VGG352" s="35"/>
      <c r="VGH352" s="35"/>
      <c r="VGI352" s="35"/>
      <c r="VGJ352" s="35"/>
      <c r="VGK352" s="35"/>
      <c r="VGL352" s="35"/>
      <c r="VGM352" s="35"/>
      <c r="VGN352" s="35"/>
      <c r="VGO352" s="35"/>
      <c r="VGP352" s="35"/>
      <c r="VGQ352" s="35"/>
      <c r="VGR352" s="35"/>
      <c r="VGS352" s="35"/>
      <c r="VGT352" s="35"/>
      <c r="VGU352" s="35"/>
      <c r="VGV352" s="35"/>
      <c r="VGW352" s="35"/>
      <c r="VGX352" s="35"/>
      <c r="VGY352" s="35"/>
      <c r="VGZ352" s="35"/>
      <c r="VHA352" s="35"/>
      <c r="VHB352" s="35"/>
      <c r="VHC352" s="35"/>
      <c r="VHD352" s="35"/>
      <c r="VHE352" s="35"/>
      <c r="VHF352" s="35"/>
      <c r="VHG352" s="35"/>
      <c r="VHH352" s="35"/>
      <c r="VHI352" s="35"/>
      <c r="VHJ352" s="35"/>
      <c r="VHK352" s="35"/>
      <c r="VHL352" s="35"/>
      <c r="VHM352" s="35"/>
      <c r="VHN352" s="35"/>
      <c r="VHO352" s="35"/>
      <c r="VHP352" s="35"/>
      <c r="VHQ352" s="35"/>
      <c r="VHR352" s="35"/>
      <c r="VHS352" s="35"/>
      <c r="VHT352" s="35"/>
      <c r="VHU352" s="35"/>
      <c r="VHV352" s="35"/>
      <c r="VHW352" s="35"/>
      <c r="VHX352" s="35"/>
      <c r="VHY352" s="35"/>
      <c r="VHZ352" s="35"/>
      <c r="VIA352" s="35"/>
      <c r="VIB352" s="35"/>
      <c r="VIC352" s="35"/>
      <c r="VID352" s="35"/>
      <c r="VIE352" s="35"/>
      <c r="VIF352" s="35"/>
      <c r="VIG352" s="35"/>
      <c r="VIH352" s="35"/>
      <c r="VII352" s="35"/>
      <c r="VIJ352" s="35"/>
      <c r="VIK352" s="35"/>
      <c r="VIL352" s="35"/>
      <c r="VIM352" s="35"/>
      <c r="VIN352" s="35"/>
      <c r="VIO352" s="35"/>
      <c r="VIP352" s="35"/>
      <c r="VIQ352" s="35"/>
      <c r="VIR352" s="35"/>
      <c r="VIS352" s="35"/>
      <c r="VIT352" s="35"/>
      <c r="VIU352" s="35"/>
      <c r="VIV352" s="35"/>
      <c r="VIW352" s="35"/>
      <c r="VIX352" s="35"/>
      <c r="VIY352" s="35"/>
      <c r="VIZ352" s="35"/>
      <c r="VJA352" s="35"/>
      <c r="VJB352" s="35"/>
      <c r="VJC352" s="35"/>
      <c r="VJD352" s="35"/>
      <c r="VJE352" s="35"/>
      <c r="VJF352" s="35"/>
      <c r="VJG352" s="35"/>
      <c r="VJH352" s="35"/>
      <c r="VJI352" s="35"/>
      <c r="VJJ352" s="35"/>
      <c r="VJK352" s="35"/>
      <c r="VJL352" s="35"/>
      <c r="VJM352" s="35"/>
      <c r="VJN352" s="35"/>
      <c r="VJO352" s="35"/>
      <c r="VJP352" s="35"/>
      <c r="VJQ352" s="35"/>
      <c r="VJR352" s="35"/>
      <c r="VJS352" s="35"/>
      <c r="VJT352" s="35"/>
      <c r="VJU352" s="35"/>
      <c r="VJV352" s="35"/>
      <c r="VJW352" s="35"/>
      <c r="VJX352" s="35"/>
      <c r="VJY352" s="35"/>
      <c r="VJZ352" s="35"/>
      <c r="VKA352" s="35"/>
      <c r="VKB352" s="35"/>
      <c r="VKC352" s="35"/>
      <c r="VKD352" s="35"/>
      <c r="VKE352" s="35"/>
      <c r="VKF352" s="35"/>
      <c r="VKG352" s="35"/>
      <c r="VKH352" s="35"/>
      <c r="VKI352" s="35"/>
      <c r="VKJ352" s="35"/>
      <c r="VKK352" s="35"/>
      <c r="VKL352" s="35"/>
      <c r="VKM352" s="35"/>
      <c r="VKN352" s="35"/>
      <c r="VKO352" s="35"/>
      <c r="VKP352" s="35"/>
      <c r="VKQ352" s="35"/>
      <c r="VKR352" s="35"/>
      <c r="VKS352" s="35"/>
      <c r="VKT352" s="35"/>
      <c r="VKU352" s="35"/>
      <c r="VKV352" s="35"/>
      <c r="VKW352" s="35"/>
      <c r="VKX352" s="35"/>
      <c r="VKY352" s="35"/>
      <c r="VKZ352" s="35"/>
      <c r="VLA352" s="35"/>
      <c r="VLB352" s="35"/>
      <c r="VLC352" s="35"/>
      <c r="VLD352" s="35"/>
      <c r="VLE352" s="35"/>
      <c r="VLF352" s="35"/>
      <c r="VLG352" s="35"/>
      <c r="VLH352" s="35"/>
      <c r="VLI352" s="35"/>
      <c r="VLJ352" s="35"/>
      <c r="VLK352" s="35"/>
      <c r="VLL352" s="35"/>
      <c r="VLM352" s="35"/>
      <c r="VLN352" s="35"/>
      <c r="VLO352" s="35"/>
      <c r="VLP352" s="35"/>
      <c r="VLQ352" s="35"/>
      <c r="VLR352" s="35"/>
      <c r="VLS352" s="35"/>
      <c r="VLT352" s="35"/>
      <c r="VLU352" s="35"/>
      <c r="VLV352" s="35"/>
      <c r="VLW352" s="35"/>
      <c r="VLX352" s="35"/>
      <c r="VLY352" s="35"/>
      <c r="VLZ352" s="35"/>
      <c r="VMA352" s="35"/>
      <c r="VMB352" s="35"/>
      <c r="VMC352" s="35"/>
      <c r="VMD352" s="35"/>
      <c r="VME352" s="35"/>
      <c r="VMF352" s="35"/>
      <c r="VMG352" s="35"/>
      <c r="VMH352" s="35"/>
      <c r="VMI352" s="35"/>
      <c r="VMJ352" s="35"/>
      <c r="VMK352" s="35"/>
      <c r="VML352" s="35"/>
      <c r="VMM352" s="35"/>
      <c r="VMN352" s="35"/>
      <c r="VMO352" s="35"/>
      <c r="VMP352" s="35"/>
      <c r="VMQ352" s="35"/>
      <c r="VMR352" s="35"/>
      <c r="VMS352" s="35"/>
      <c r="VMT352" s="35"/>
      <c r="VMU352" s="35"/>
      <c r="VMV352" s="35"/>
      <c r="VMW352" s="35"/>
      <c r="VMX352" s="35"/>
      <c r="VMY352" s="35"/>
      <c r="VMZ352" s="35"/>
      <c r="VNA352" s="35"/>
      <c r="VNB352" s="35"/>
      <c r="VNC352" s="35"/>
      <c r="VND352" s="35"/>
      <c r="VNE352" s="35"/>
      <c r="VNF352" s="35"/>
      <c r="VNG352" s="35"/>
      <c r="VNH352" s="35"/>
      <c r="VNI352" s="35"/>
      <c r="VNJ352" s="35"/>
      <c r="VNK352" s="35"/>
      <c r="VNL352" s="35"/>
      <c r="VNM352" s="35"/>
      <c r="VNN352" s="35"/>
      <c r="VNO352" s="35"/>
      <c r="VNP352" s="35"/>
      <c r="VNQ352" s="35"/>
      <c r="VNR352" s="35"/>
      <c r="VNS352" s="35"/>
      <c r="VNT352" s="35"/>
      <c r="VNU352" s="35"/>
      <c r="VNV352" s="35"/>
      <c r="VNW352" s="35"/>
      <c r="VNX352" s="35"/>
      <c r="VNY352" s="35"/>
      <c r="VNZ352" s="35"/>
      <c r="VOA352" s="35"/>
      <c r="VOB352" s="35"/>
      <c r="VOC352" s="35"/>
      <c r="VOD352" s="35"/>
      <c r="VOE352" s="35"/>
      <c r="VOF352" s="35"/>
      <c r="VOG352" s="35"/>
      <c r="VOH352" s="35"/>
      <c r="VOI352" s="35"/>
      <c r="VOJ352" s="35"/>
      <c r="VOK352" s="35"/>
      <c r="VOL352" s="35"/>
      <c r="VOM352" s="35"/>
      <c r="VON352" s="35"/>
      <c r="VOO352" s="35"/>
      <c r="VOP352" s="35"/>
      <c r="VOQ352" s="35"/>
      <c r="VOR352" s="35"/>
      <c r="VOS352" s="35"/>
      <c r="VOT352" s="35"/>
      <c r="VOU352" s="35"/>
      <c r="VOV352" s="35"/>
      <c r="VOW352" s="35"/>
      <c r="VOX352" s="35"/>
      <c r="VOY352" s="35"/>
      <c r="VOZ352" s="35"/>
      <c r="VPA352" s="35"/>
      <c r="VPB352" s="35"/>
      <c r="VPC352" s="35"/>
      <c r="VPD352" s="35"/>
      <c r="VPE352" s="35"/>
      <c r="VPF352" s="35"/>
      <c r="VPG352" s="35"/>
      <c r="VPH352" s="35"/>
      <c r="VPI352" s="35"/>
      <c r="VPJ352" s="35"/>
      <c r="VPK352" s="35"/>
      <c r="VPL352" s="35"/>
      <c r="VPM352" s="35"/>
      <c r="VPN352" s="35"/>
      <c r="VPO352" s="35"/>
      <c r="VPP352" s="35"/>
      <c r="VPQ352" s="35"/>
      <c r="VPR352" s="35"/>
      <c r="VPS352" s="35"/>
      <c r="VPT352" s="35"/>
      <c r="VPU352" s="35"/>
      <c r="VPV352" s="35"/>
      <c r="VPW352" s="35"/>
      <c r="VPX352" s="35"/>
      <c r="VPY352" s="35"/>
      <c r="VPZ352" s="35"/>
      <c r="VQA352" s="35"/>
      <c r="VQB352" s="35"/>
      <c r="VQC352" s="35"/>
      <c r="VQD352" s="35"/>
      <c r="VQE352" s="35"/>
      <c r="VQF352" s="35"/>
      <c r="VQG352" s="35"/>
      <c r="VQH352" s="35"/>
      <c r="VQI352" s="35"/>
      <c r="VQJ352" s="35"/>
      <c r="VQK352" s="35"/>
      <c r="VQL352" s="35"/>
      <c r="VQM352" s="35"/>
      <c r="VQN352" s="35"/>
      <c r="VQO352" s="35"/>
      <c r="VQP352" s="35"/>
      <c r="VQQ352" s="35"/>
      <c r="VQR352" s="35"/>
      <c r="VQS352" s="35"/>
      <c r="VQT352" s="35"/>
      <c r="VQU352" s="35"/>
      <c r="VQV352" s="35"/>
      <c r="VQW352" s="35"/>
      <c r="VQX352" s="35"/>
      <c r="VQY352" s="35"/>
      <c r="VQZ352" s="35"/>
      <c r="VRA352" s="35"/>
      <c r="VRB352" s="35"/>
      <c r="VRC352" s="35"/>
      <c r="VRD352" s="35"/>
      <c r="VRE352" s="35"/>
      <c r="VRF352" s="35"/>
      <c r="VRG352" s="35"/>
      <c r="VRH352" s="35"/>
      <c r="VRI352" s="35"/>
      <c r="VRJ352" s="35"/>
      <c r="VRK352" s="35"/>
      <c r="VRL352" s="35"/>
      <c r="VRM352" s="35"/>
      <c r="VRN352" s="35"/>
      <c r="VRO352" s="35"/>
      <c r="VRP352" s="35"/>
      <c r="VRQ352" s="35"/>
      <c r="VRR352" s="35"/>
      <c r="VRS352" s="35"/>
      <c r="VRT352" s="35"/>
      <c r="VRU352" s="35"/>
      <c r="VRV352" s="35"/>
      <c r="VRW352" s="35"/>
      <c r="VRX352" s="35"/>
      <c r="VRY352" s="35"/>
      <c r="VRZ352" s="35"/>
      <c r="VSA352" s="35"/>
      <c r="VSB352" s="35"/>
      <c r="VSC352" s="35"/>
      <c r="VSD352" s="35"/>
      <c r="VSE352" s="35"/>
      <c r="VSF352" s="35"/>
      <c r="VSG352" s="35"/>
      <c r="VSH352" s="35"/>
      <c r="VSI352" s="35"/>
      <c r="VSJ352" s="35"/>
      <c r="VSK352" s="35"/>
      <c r="VSL352" s="35"/>
      <c r="VSM352" s="35"/>
      <c r="VSN352" s="35"/>
      <c r="VSO352" s="35"/>
      <c r="VSP352" s="35"/>
      <c r="VSQ352" s="35"/>
      <c r="VSR352" s="35"/>
      <c r="VSS352" s="35"/>
      <c r="VST352" s="35"/>
      <c r="VSU352" s="35"/>
      <c r="VSV352" s="35"/>
      <c r="VSW352" s="35"/>
      <c r="VSX352" s="35"/>
      <c r="VSY352" s="35"/>
      <c r="VSZ352" s="35"/>
      <c r="VTA352" s="35"/>
      <c r="VTB352" s="35"/>
      <c r="VTC352" s="35"/>
      <c r="VTD352" s="35"/>
      <c r="VTE352" s="35"/>
      <c r="VTF352" s="35"/>
      <c r="VTG352" s="35"/>
      <c r="VTH352" s="35"/>
      <c r="VTI352" s="35"/>
      <c r="VTJ352" s="35"/>
      <c r="VTK352" s="35"/>
      <c r="VTL352" s="35"/>
      <c r="VTM352" s="35"/>
      <c r="VTN352" s="35"/>
      <c r="VTO352" s="35"/>
      <c r="VTP352" s="35"/>
      <c r="VTQ352" s="35"/>
      <c r="VTR352" s="35"/>
      <c r="VTS352" s="35"/>
      <c r="VTT352" s="35"/>
      <c r="VTU352" s="35"/>
      <c r="VTV352" s="35"/>
      <c r="VTW352" s="35"/>
      <c r="VTX352" s="35"/>
      <c r="VTY352" s="35"/>
      <c r="VTZ352" s="35"/>
      <c r="VUA352" s="35"/>
      <c r="VUB352" s="35"/>
      <c r="VUC352" s="35"/>
      <c r="VUD352" s="35"/>
      <c r="VUE352" s="35"/>
      <c r="VUF352" s="35"/>
      <c r="VUG352" s="35"/>
      <c r="VUH352" s="35"/>
      <c r="VUI352" s="35"/>
      <c r="VUJ352" s="35"/>
      <c r="VUK352" s="35"/>
      <c r="VUL352" s="35"/>
      <c r="VUM352" s="35"/>
      <c r="VUN352" s="35"/>
      <c r="VUO352" s="35"/>
      <c r="VUP352" s="35"/>
      <c r="VUQ352" s="35"/>
      <c r="VUR352" s="35"/>
      <c r="VUS352" s="35"/>
      <c r="VUT352" s="35"/>
      <c r="VUU352" s="35"/>
      <c r="VUV352" s="35"/>
      <c r="VUW352" s="35"/>
      <c r="VUX352" s="35"/>
      <c r="VUY352" s="35"/>
      <c r="VUZ352" s="35"/>
      <c r="VVA352" s="35"/>
      <c r="VVB352" s="35"/>
      <c r="VVC352" s="35"/>
      <c r="VVD352" s="35"/>
      <c r="VVE352" s="35"/>
      <c r="VVF352" s="35"/>
      <c r="VVG352" s="35"/>
      <c r="VVH352" s="35"/>
      <c r="VVI352" s="35"/>
      <c r="VVJ352" s="35"/>
      <c r="VVK352" s="35"/>
      <c r="VVL352" s="35"/>
      <c r="VVM352" s="35"/>
      <c r="VVN352" s="35"/>
      <c r="VVO352" s="35"/>
      <c r="VVP352" s="35"/>
      <c r="VVQ352" s="35"/>
      <c r="VVR352" s="35"/>
      <c r="VVS352" s="35"/>
      <c r="VVT352" s="35"/>
      <c r="VVU352" s="35"/>
      <c r="VVV352" s="35"/>
      <c r="VVW352" s="35"/>
      <c r="VVX352" s="35"/>
      <c r="VVY352" s="35"/>
      <c r="VVZ352" s="35"/>
      <c r="VWA352" s="35"/>
      <c r="VWB352" s="35"/>
      <c r="VWC352" s="35"/>
      <c r="VWD352" s="35"/>
      <c r="VWE352" s="35"/>
      <c r="VWF352" s="35"/>
      <c r="VWG352" s="35"/>
      <c r="VWH352" s="35"/>
      <c r="VWI352" s="35"/>
      <c r="VWJ352" s="35"/>
      <c r="VWK352" s="35"/>
      <c r="VWL352" s="35"/>
      <c r="VWM352" s="35"/>
      <c r="VWN352" s="35"/>
      <c r="VWO352" s="35"/>
      <c r="VWP352" s="35"/>
      <c r="VWQ352" s="35"/>
      <c r="VWR352" s="35"/>
      <c r="VWS352" s="35"/>
      <c r="VWT352" s="35"/>
      <c r="VWU352" s="35"/>
      <c r="VWV352" s="35"/>
      <c r="VWW352" s="35"/>
      <c r="VWX352" s="35"/>
      <c r="VWY352" s="35"/>
      <c r="VWZ352" s="35"/>
      <c r="VXA352" s="35"/>
      <c r="VXB352" s="35"/>
      <c r="VXC352" s="35"/>
      <c r="VXD352" s="35"/>
      <c r="VXE352" s="35"/>
      <c r="VXF352" s="35"/>
      <c r="VXG352" s="35"/>
      <c r="VXH352" s="35"/>
      <c r="VXI352" s="35"/>
      <c r="VXJ352" s="35"/>
      <c r="VXK352" s="35"/>
      <c r="VXL352" s="35"/>
      <c r="VXM352" s="35"/>
      <c r="VXN352" s="35"/>
      <c r="VXO352" s="35"/>
      <c r="VXP352" s="35"/>
      <c r="VXQ352" s="35"/>
      <c r="VXR352" s="35"/>
      <c r="VXS352" s="35"/>
      <c r="VXT352" s="35"/>
      <c r="VXU352" s="35"/>
      <c r="VXV352" s="35"/>
      <c r="VXW352" s="35"/>
      <c r="VXX352" s="35"/>
      <c r="VXY352" s="35"/>
      <c r="VXZ352" s="35"/>
      <c r="VYA352" s="35"/>
      <c r="VYB352" s="35"/>
      <c r="VYC352" s="35"/>
      <c r="VYD352" s="35"/>
      <c r="VYE352" s="35"/>
      <c r="VYF352" s="35"/>
      <c r="VYG352" s="35"/>
      <c r="VYH352" s="35"/>
      <c r="VYI352" s="35"/>
      <c r="VYJ352" s="35"/>
      <c r="VYK352" s="35"/>
      <c r="VYL352" s="35"/>
      <c r="VYM352" s="35"/>
      <c r="VYN352" s="35"/>
      <c r="VYO352" s="35"/>
      <c r="VYP352" s="35"/>
      <c r="VYQ352" s="35"/>
      <c r="VYR352" s="35"/>
      <c r="VYS352" s="35"/>
      <c r="VYT352" s="35"/>
      <c r="VYU352" s="35"/>
      <c r="VYV352" s="35"/>
      <c r="VYW352" s="35"/>
      <c r="VYX352" s="35"/>
      <c r="VYY352" s="35"/>
      <c r="VYZ352" s="35"/>
      <c r="VZA352" s="35"/>
      <c r="VZB352" s="35"/>
      <c r="VZC352" s="35"/>
      <c r="VZD352" s="35"/>
      <c r="VZE352" s="35"/>
      <c r="VZF352" s="35"/>
      <c r="VZG352" s="35"/>
      <c r="VZH352" s="35"/>
      <c r="VZI352" s="35"/>
      <c r="VZJ352" s="35"/>
      <c r="VZK352" s="35"/>
      <c r="VZL352" s="35"/>
      <c r="VZM352" s="35"/>
      <c r="VZN352" s="35"/>
      <c r="VZO352" s="35"/>
      <c r="VZP352" s="35"/>
      <c r="VZQ352" s="35"/>
      <c r="VZR352" s="35"/>
      <c r="VZS352" s="35"/>
      <c r="VZT352" s="35"/>
      <c r="VZU352" s="35"/>
      <c r="VZV352" s="35"/>
      <c r="VZW352" s="35"/>
      <c r="VZX352" s="35"/>
      <c r="VZY352" s="35"/>
      <c r="VZZ352" s="35"/>
      <c r="WAA352" s="35"/>
      <c r="WAB352" s="35"/>
      <c r="WAC352" s="35"/>
      <c r="WAD352" s="35"/>
      <c r="WAE352" s="35"/>
      <c r="WAF352" s="35"/>
      <c r="WAG352" s="35"/>
      <c r="WAH352" s="35"/>
      <c r="WAI352" s="35"/>
      <c r="WAJ352" s="35"/>
      <c r="WAK352" s="35"/>
      <c r="WAL352" s="35"/>
      <c r="WAM352" s="35"/>
      <c r="WAN352" s="35"/>
      <c r="WAO352" s="35"/>
      <c r="WAP352" s="35"/>
      <c r="WAQ352" s="35"/>
      <c r="WAR352" s="35"/>
      <c r="WAS352" s="35"/>
      <c r="WAT352" s="35"/>
      <c r="WAU352" s="35"/>
      <c r="WAV352" s="35"/>
      <c r="WAW352" s="35"/>
      <c r="WAX352" s="35"/>
      <c r="WAY352" s="35"/>
      <c r="WAZ352" s="35"/>
      <c r="WBA352" s="35"/>
      <c r="WBB352" s="35"/>
      <c r="WBC352" s="35"/>
      <c r="WBD352" s="35"/>
      <c r="WBE352" s="35"/>
      <c r="WBF352" s="35"/>
      <c r="WBG352" s="35"/>
      <c r="WBH352" s="35"/>
      <c r="WBI352" s="35"/>
      <c r="WBJ352" s="35"/>
      <c r="WBK352" s="35"/>
      <c r="WBL352" s="35"/>
      <c r="WBM352" s="35"/>
      <c r="WBN352" s="35"/>
      <c r="WBO352" s="35"/>
      <c r="WBP352" s="35"/>
      <c r="WBQ352" s="35"/>
      <c r="WBR352" s="35"/>
      <c r="WBS352" s="35"/>
      <c r="WBT352" s="35"/>
      <c r="WBU352" s="35"/>
      <c r="WBV352" s="35"/>
      <c r="WBW352" s="35"/>
      <c r="WBX352" s="35"/>
      <c r="WBY352" s="35"/>
      <c r="WBZ352" s="35"/>
      <c r="WCA352" s="35"/>
      <c r="WCB352" s="35"/>
      <c r="WCC352" s="35"/>
      <c r="WCD352" s="35"/>
      <c r="WCE352" s="35"/>
      <c r="WCF352" s="35"/>
      <c r="WCG352" s="35"/>
      <c r="WCH352" s="35"/>
      <c r="WCI352" s="35"/>
      <c r="WCJ352" s="35"/>
      <c r="WCK352" s="35"/>
      <c r="WCL352" s="35"/>
      <c r="WCM352" s="35"/>
      <c r="WCN352" s="35"/>
      <c r="WCO352" s="35"/>
      <c r="WCP352" s="35"/>
      <c r="WCQ352" s="35"/>
      <c r="WCR352" s="35"/>
      <c r="WCS352" s="35"/>
      <c r="WCT352" s="35"/>
      <c r="WCU352" s="35"/>
      <c r="WCV352" s="35"/>
      <c r="WCW352" s="35"/>
      <c r="WCX352" s="35"/>
      <c r="WCY352" s="35"/>
      <c r="WCZ352" s="35"/>
      <c r="WDA352" s="35"/>
      <c r="WDB352" s="35"/>
      <c r="WDC352" s="35"/>
      <c r="WDD352" s="35"/>
      <c r="WDE352" s="35"/>
      <c r="WDF352" s="35"/>
      <c r="WDG352" s="35"/>
      <c r="WDH352" s="35"/>
      <c r="WDI352" s="35"/>
      <c r="WDJ352" s="35"/>
      <c r="WDK352" s="35"/>
      <c r="WDL352" s="35"/>
      <c r="WDM352" s="35"/>
      <c r="WDN352" s="35"/>
      <c r="WDO352" s="35"/>
      <c r="WDP352" s="35"/>
      <c r="WDQ352" s="35"/>
      <c r="WDR352" s="35"/>
      <c r="WDS352" s="35"/>
      <c r="WDT352" s="35"/>
      <c r="WDU352" s="35"/>
      <c r="WDV352" s="35"/>
      <c r="WDW352" s="35"/>
      <c r="WDX352" s="35"/>
      <c r="WDY352" s="35"/>
      <c r="WDZ352" s="35"/>
      <c r="WEA352" s="35"/>
      <c r="WEB352" s="35"/>
      <c r="WEC352" s="35"/>
      <c r="WED352" s="35"/>
      <c r="WEE352" s="35"/>
      <c r="WEF352" s="35"/>
      <c r="WEG352" s="35"/>
      <c r="WEH352" s="35"/>
      <c r="WEI352" s="35"/>
      <c r="WEJ352" s="35"/>
      <c r="WEK352" s="35"/>
      <c r="WEL352" s="35"/>
      <c r="WEM352" s="35"/>
      <c r="WEN352" s="35"/>
      <c r="WEO352" s="35"/>
      <c r="WEP352" s="35"/>
      <c r="WEQ352" s="35"/>
      <c r="WER352" s="35"/>
      <c r="WES352" s="35"/>
      <c r="WET352" s="35"/>
      <c r="WEU352" s="35"/>
      <c r="WEV352" s="35"/>
      <c r="WEW352" s="35"/>
      <c r="WEX352" s="35"/>
      <c r="WEY352" s="35"/>
      <c r="WEZ352" s="35"/>
      <c r="WFA352" s="35"/>
      <c r="WFB352" s="35"/>
      <c r="WFC352" s="35"/>
      <c r="WFD352" s="35"/>
      <c r="WFE352" s="35"/>
      <c r="WFF352" s="35"/>
      <c r="WFG352" s="35"/>
      <c r="WFH352" s="35"/>
      <c r="WFI352" s="35"/>
      <c r="WFJ352" s="35"/>
      <c r="WFK352" s="35"/>
      <c r="WFL352" s="35"/>
      <c r="WFM352" s="35"/>
      <c r="WFN352" s="35"/>
      <c r="WFO352" s="35"/>
      <c r="WFP352" s="35"/>
      <c r="WFQ352" s="35"/>
      <c r="WFR352" s="35"/>
      <c r="WFS352" s="35"/>
      <c r="WFT352" s="35"/>
      <c r="WFU352" s="35"/>
      <c r="WFV352" s="35"/>
      <c r="WFW352" s="35"/>
      <c r="WFX352" s="35"/>
      <c r="WFY352" s="35"/>
      <c r="WFZ352" s="35"/>
      <c r="WGA352" s="35"/>
      <c r="WGB352" s="35"/>
      <c r="WGC352" s="35"/>
      <c r="WGD352" s="35"/>
      <c r="WGE352" s="35"/>
      <c r="WGF352" s="35"/>
      <c r="WGG352" s="35"/>
      <c r="WGH352" s="35"/>
      <c r="WGI352" s="35"/>
      <c r="WGJ352" s="35"/>
      <c r="WGK352" s="35"/>
      <c r="WGL352" s="35"/>
      <c r="WGM352" s="35"/>
      <c r="WGN352" s="35"/>
      <c r="WGO352" s="35"/>
      <c r="WGP352" s="35"/>
      <c r="WGQ352" s="35"/>
      <c r="WGR352" s="35"/>
      <c r="WGS352" s="35"/>
      <c r="WGT352" s="35"/>
      <c r="WGU352" s="35"/>
      <c r="WGV352" s="35"/>
      <c r="WGW352" s="35"/>
      <c r="WGX352" s="35"/>
      <c r="WGY352" s="35"/>
      <c r="WGZ352" s="35"/>
      <c r="WHA352" s="35"/>
      <c r="WHB352" s="35"/>
      <c r="WHC352" s="35"/>
      <c r="WHD352" s="35"/>
      <c r="WHE352" s="35"/>
      <c r="WHF352" s="35"/>
      <c r="WHG352" s="35"/>
      <c r="WHH352" s="35"/>
      <c r="WHI352" s="35"/>
      <c r="WHJ352" s="35"/>
      <c r="WHK352" s="35"/>
      <c r="WHL352" s="35"/>
      <c r="WHM352" s="35"/>
      <c r="WHN352" s="35"/>
      <c r="WHO352" s="35"/>
      <c r="WHP352" s="35"/>
      <c r="WHQ352" s="35"/>
      <c r="WHR352" s="35"/>
      <c r="WHS352" s="35"/>
      <c r="WHT352" s="35"/>
      <c r="WHU352" s="35"/>
      <c r="WHV352" s="35"/>
      <c r="WHW352" s="35"/>
      <c r="WHX352" s="35"/>
      <c r="WHY352" s="35"/>
      <c r="WHZ352" s="35"/>
      <c r="WIA352" s="35"/>
      <c r="WIB352" s="35"/>
      <c r="WIC352" s="35"/>
      <c r="WID352" s="35"/>
      <c r="WIE352" s="35"/>
      <c r="WIF352" s="35"/>
      <c r="WIG352" s="35"/>
      <c r="WIH352" s="35"/>
      <c r="WII352" s="35"/>
      <c r="WIJ352" s="35"/>
      <c r="WIK352" s="35"/>
      <c r="WIL352" s="35"/>
      <c r="WIM352" s="35"/>
      <c r="WIN352" s="35"/>
      <c r="WIO352" s="35"/>
      <c r="WIP352" s="35"/>
      <c r="WIQ352" s="35"/>
      <c r="WIR352" s="35"/>
      <c r="WIS352" s="35"/>
      <c r="WIT352" s="35"/>
      <c r="WIU352" s="35"/>
      <c r="WIV352" s="35"/>
      <c r="WIW352" s="35"/>
      <c r="WIX352" s="35"/>
      <c r="WIY352" s="35"/>
      <c r="WIZ352" s="35"/>
      <c r="WJA352" s="35"/>
      <c r="WJB352" s="35"/>
      <c r="WJC352" s="35"/>
      <c r="WJD352" s="35"/>
      <c r="WJE352" s="35"/>
      <c r="WJF352" s="35"/>
      <c r="WJG352" s="35"/>
      <c r="WJH352" s="35"/>
      <c r="WJI352" s="35"/>
      <c r="WJJ352" s="35"/>
      <c r="WJK352" s="35"/>
      <c r="WJL352" s="35"/>
      <c r="WJM352" s="35"/>
      <c r="WJN352" s="35"/>
      <c r="WJO352" s="35"/>
      <c r="WJP352" s="35"/>
      <c r="WJQ352" s="35"/>
      <c r="WJR352" s="35"/>
      <c r="WJS352" s="35"/>
      <c r="WJT352" s="35"/>
      <c r="WJU352" s="35"/>
      <c r="WJV352" s="35"/>
      <c r="WJW352" s="35"/>
      <c r="WJX352" s="35"/>
      <c r="WJY352" s="35"/>
      <c r="WJZ352" s="35"/>
      <c r="WKA352" s="35"/>
      <c r="WKB352" s="35"/>
      <c r="WKC352" s="35"/>
      <c r="WKD352" s="35"/>
      <c r="WKE352" s="35"/>
      <c r="WKF352" s="35"/>
      <c r="WKG352" s="35"/>
      <c r="WKH352" s="35"/>
      <c r="WKI352" s="35"/>
      <c r="WKJ352" s="35"/>
      <c r="WKK352" s="35"/>
      <c r="WKL352" s="35"/>
      <c r="WKM352" s="35"/>
      <c r="WKN352" s="35"/>
      <c r="WKO352" s="35"/>
      <c r="WKP352" s="35"/>
      <c r="WKQ352" s="35"/>
      <c r="WKR352" s="35"/>
      <c r="WKS352" s="35"/>
      <c r="WKT352" s="35"/>
      <c r="WKU352" s="35"/>
      <c r="WKV352" s="35"/>
      <c r="WKW352" s="35"/>
      <c r="WKX352" s="35"/>
      <c r="WKY352" s="35"/>
      <c r="WKZ352" s="35"/>
      <c r="WLA352" s="35"/>
      <c r="WLB352" s="35"/>
      <c r="WLC352" s="35"/>
      <c r="WLD352" s="35"/>
      <c r="WLE352" s="35"/>
      <c r="WLF352" s="35"/>
      <c r="WLG352" s="35"/>
      <c r="WLH352" s="35"/>
      <c r="WLI352" s="35"/>
      <c r="WLJ352" s="35"/>
      <c r="WLK352" s="35"/>
      <c r="WLL352" s="35"/>
      <c r="WLM352" s="35"/>
      <c r="WLN352" s="35"/>
      <c r="WLO352" s="35"/>
      <c r="WLP352" s="35"/>
      <c r="WLQ352" s="35"/>
      <c r="WLR352" s="35"/>
      <c r="WLS352" s="35"/>
      <c r="WLT352" s="35"/>
      <c r="WLU352" s="35"/>
      <c r="WLV352" s="35"/>
      <c r="WLW352" s="35"/>
      <c r="WLX352" s="35"/>
      <c r="WLY352" s="35"/>
      <c r="WLZ352" s="35"/>
      <c r="WMA352" s="35"/>
      <c r="WMB352" s="35"/>
      <c r="WMC352" s="35"/>
      <c r="WMD352" s="35"/>
      <c r="WME352" s="35"/>
      <c r="WMF352" s="35"/>
      <c r="WMG352" s="35"/>
      <c r="WMH352" s="35"/>
      <c r="WMI352" s="35"/>
      <c r="WMJ352" s="35"/>
      <c r="WMK352" s="35"/>
      <c r="WML352" s="35"/>
      <c r="WMM352" s="35"/>
      <c r="WMN352" s="35"/>
      <c r="WMO352" s="35"/>
      <c r="WMP352" s="35"/>
      <c r="WMQ352" s="35"/>
      <c r="WMR352" s="35"/>
      <c r="WMS352" s="35"/>
      <c r="WMT352" s="35"/>
      <c r="WMU352" s="35"/>
      <c r="WMV352" s="35"/>
      <c r="WMW352" s="35"/>
      <c r="WMX352" s="35"/>
      <c r="WMY352" s="35"/>
      <c r="WMZ352" s="35"/>
      <c r="WNA352" s="35"/>
      <c r="WNB352" s="35"/>
      <c r="WNC352" s="35"/>
      <c r="WND352" s="35"/>
      <c r="WNE352" s="35"/>
      <c r="WNF352" s="35"/>
      <c r="WNG352" s="35"/>
      <c r="WNH352" s="35"/>
      <c r="WNI352" s="35"/>
      <c r="WNJ352" s="35"/>
      <c r="WNK352" s="35"/>
      <c r="WNL352" s="35"/>
      <c r="WNM352" s="35"/>
      <c r="WNN352" s="35"/>
      <c r="WNO352" s="35"/>
      <c r="WNP352" s="35"/>
      <c r="WNQ352" s="35"/>
      <c r="WNR352" s="35"/>
      <c r="WNS352" s="35"/>
      <c r="WNT352" s="35"/>
      <c r="WNU352" s="35"/>
      <c r="WNV352" s="35"/>
      <c r="WNW352" s="35"/>
      <c r="WNX352" s="35"/>
      <c r="WNY352" s="35"/>
      <c r="WNZ352" s="35"/>
      <c r="WOA352" s="35"/>
      <c r="WOB352" s="35"/>
      <c r="WOC352" s="35"/>
      <c r="WOD352" s="35"/>
      <c r="WOE352" s="35"/>
      <c r="WOF352" s="35"/>
      <c r="WOG352" s="35"/>
      <c r="WOH352" s="35"/>
      <c r="WOI352" s="35"/>
      <c r="WOJ352" s="35"/>
      <c r="WOK352" s="35"/>
      <c r="WOL352" s="35"/>
      <c r="WOM352" s="35"/>
      <c r="WON352" s="35"/>
      <c r="WOO352" s="35"/>
      <c r="WOP352" s="35"/>
      <c r="WOQ352" s="35"/>
      <c r="WOR352" s="35"/>
      <c r="WOS352" s="35"/>
      <c r="WOT352" s="35"/>
      <c r="WOU352" s="35"/>
      <c r="WOV352" s="35"/>
      <c r="WOW352" s="35"/>
      <c r="WOX352" s="35"/>
      <c r="WOY352" s="35"/>
      <c r="WOZ352" s="35"/>
      <c r="WPA352" s="35"/>
      <c r="WPB352" s="35"/>
      <c r="WPC352" s="35"/>
      <c r="WPD352" s="35"/>
      <c r="WPE352" s="35"/>
      <c r="WPF352" s="35"/>
      <c r="WPG352" s="35"/>
      <c r="WPH352" s="35"/>
      <c r="WPI352" s="35"/>
      <c r="WPJ352" s="35"/>
      <c r="WPK352" s="35"/>
      <c r="WPL352" s="35"/>
      <c r="WPM352" s="35"/>
      <c r="WPN352" s="35"/>
      <c r="WPO352" s="35"/>
      <c r="WPP352" s="35"/>
      <c r="WPQ352" s="35"/>
      <c r="WPR352" s="35"/>
      <c r="WPS352" s="35"/>
      <c r="WPT352" s="35"/>
      <c r="WPU352" s="35"/>
      <c r="WPV352" s="35"/>
      <c r="WPW352" s="35"/>
      <c r="WPX352" s="35"/>
      <c r="WPY352" s="35"/>
      <c r="WPZ352" s="35"/>
      <c r="WQA352" s="35"/>
      <c r="WQB352" s="35"/>
      <c r="WQC352" s="35"/>
      <c r="WQD352" s="35"/>
      <c r="WQE352" s="35"/>
      <c r="WQF352" s="35"/>
      <c r="WQG352" s="35"/>
      <c r="WQH352" s="35"/>
      <c r="WQI352" s="35"/>
      <c r="WQJ352" s="35"/>
      <c r="WQK352" s="35"/>
      <c r="WQL352" s="35"/>
      <c r="WQM352" s="35"/>
      <c r="WQN352" s="35"/>
      <c r="WQO352" s="35"/>
      <c r="WQP352" s="35"/>
      <c r="WQQ352" s="35"/>
      <c r="WQR352" s="35"/>
      <c r="WQS352" s="35"/>
      <c r="WQT352" s="35"/>
      <c r="WQU352" s="35"/>
      <c r="WQV352" s="35"/>
      <c r="WQW352" s="35"/>
      <c r="WQX352" s="35"/>
      <c r="WQY352" s="35"/>
      <c r="WQZ352" s="35"/>
      <c r="WRA352" s="35"/>
      <c r="WRB352" s="35"/>
      <c r="WRC352" s="35"/>
      <c r="WRD352" s="35"/>
      <c r="WRE352" s="35"/>
      <c r="WRF352" s="35"/>
      <c r="WRG352" s="35"/>
      <c r="WRH352" s="35"/>
      <c r="WRI352" s="35"/>
      <c r="WRJ352" s="35"/>
      <c r="WRK352" s="35"/>
      <c r="WRL352" s="35"/>
      <c r="WRM352" s="35"/>
      <c r="WRN352" s="35"/>
      <c r="WRO352" s="35"/>
      <c r="WRP352" s="35"/>
      <c r="WRQ352" s="35"/>
      <c r="WRR352" s="35"/>
      <c r="WRS352" s="35"/>
      <c r="WRT352" s="35"/>
      <c r="WRU352" s="35"/>
      <c r="WRV352" s="35"/>
      <c r="WRW352" s="35"/>
      <c r="WRX352" s="35"/>
      <c r="WRY352" s="35"/>
      <c r="WRZ352" s="35"/>
      <c r="WSA352" s="35"/>
      <c r="WSB352" s="35"/>
      <c r="WSC352" s="35"/>
      <c r="WSD352" s="35"/>
      <c r="WSE352" s="35"/>
      <c r="WSF352" s="35"/>
      <c r="WSG352" s="35"/>
      <c r="WSH352" s="35"/>
      <c r="WSI352" s="35"/>
      <c r="WSJ352" s="35"/>
      <c r="WSK352" s="35"/>
      <c r="WSL352" s="35"/>
      <c r="WSM352" s="35"/>
      <c r="WSN352" s="35"/>
      <c r="WSO352" s="35"/>
      <c r="WSP352" s="35"/>
      <c r="WSQ352" s="35"/>
      <c r="WSR352" s="35"/>
      <c r="WSS352" s="35"/>
      <c r="WST352" s="35"/>
      <c r="WSU352" s="35"/>
      <c r="WSV352" s="35"/>
      <c r="WSW352" s="35"/>
      <c r="WSX352" s="35"/>
      <c r="WSY352" s="35"/>
      <c r="WSZ352" s="35"/>
      <c r="WTA352" s="35"/>
      <c r="WTB352" s="35"/>
      <c r="WTC352" s="35"/>
      <c r="WTD352" s="35"/>
      <c r="WTE352" s="35"/>
      <c r="WTF352" s="35"/>
      <c r="WTG352" s="35"/>
      <c r="WTH352" s="35"/>
      <c r="WTI352" s="35"/>
      <c r="WTJ352" s="35"/>
      <c r="WTK352" s="35"/>
      <c r="WTL352" s="35"/>
      <c r="WTM352" s="35"/>
      <c r="WTN352" s="35"/>
      <c r="WTO352" s="35"/>
      <c r="WTP352" s="35"/>
      <c r="WTQ352" s="35"/>
      <c r="WTR352" s="35"/>
      <c r="WTS352" s="35"/>
      <c r="WTT352" s="35"/>
      <c r="WTU352" s="35"/>
      <c r="WTV352" s="35"/>
      <c r="WTW352" s="35"/>
      <c r="WTX352" s="35"/>
      <c r="WTY352" s="35"/>
      <c r="WTZ352" s="35"/>
      <c r="WUA352" s="35"/>
      <c r="WUB352" s="35"/>
      <c r="WUC352" s="35"/>
      <c r="WUD352" s="35"/>
      <c r="WUE352" s="35"/>
      <c r="WUF352" s="35"/>
      <c r="WUG352" s="35"/>
      <c r="WUH352" s="35"/>
      <c r="WUI352" s="35"/>
      <c r="WUJ352" s="35"/>
      <c r="WUK352" s="35"/>
      <c r="WUL352" s="35"/>
      <c r="WUM352" s="35"/>
      <c r="WUN352" s="35"/>
      <c r="WUO352" s="35"/>
      <c r="WUP352" s="35"/>
      <c r="WUQ352" s="35"/>
      <c r="WUR352" s="35"/>
      <c r="WUS352" s="35"/>
      <c r="WUT352" s="35"/>
      <c r="WUU352" s="35"/>
      <c r="WUV352" s="35"/>
      <c r="WUW352" s="35"/>
      <c r="WUX352" s="35"/>
      <c r="WUY352" s="35"/>
      <c r="WUZ352" s="35"/>
      <c r="WVA352" s="35"/>
      <c r="WVB352" s="35"/>
      <c r="WVC352" s="35"/>
      <c r="WVD352" s="35"/>
      <c r="WVE352" s="35"/>
      <c r="WVF352" s="35"/>
      <c r="WVG352" s="35"/>
      <c r="WVH352" s="35"/>
      <c r="WVI352" s="35"/>
      <c r="WVJ352" s="35"/>
      <c r="WVK352" s="35"/>
      <c r="WVL352" s="35"/>
      <c r="WVM352" s="35"/>
      <c r="WVN352" s="35"/>
      <c r="WVO352" s="35"/>
      <c r="WVP352" s="35"/>
      <c r="WVQ352" s="35"/>
      <c r="WVR352" s="35"/>
      <c r="WVS352" s="35"/>
      <c r="WVT352" s="35"/>
      <c r="WVU352" s="35"/>
      <c r="WVV352" s="35"/>
      <c r="WVW352" s="35"/>
      <c r="WVX352" s="35"/>
      <c r="WVY352" s="35"/>
      <c r="WVZ352" s="35"/>
      <c r="WWA352" s="35"/>
      <c r="WWB352" s="35"/>
      <c r="WWC352" s="35"/>
      <c r="WWD352" s="35"/>
      <c r="WWE352" s="35"/>
      <c r="WWF352" s="35"/>
      <c r="WWG352" s="35"/>
      <c r="WWH352" s="35"/>
      <c r="WWI352" s="35"/>
      <c r="WWJ352" s="35"/>
      <c r="WWK352" s="35"/>
      <c r="WWL352" s="35"/>
      <c r="WWM352" s="35"/>
      <c r="WWN352" s="35"/>
      <c r="WWO352" s="35"/>
      <c r="WWP352" s="35"/>
      <c r="WWQ352" s="35"/>
      <c r="WWR352" s="35"/>
      <c r="WWS352" s="35"/>
      <c r="WWT352" s="35"/>
      <c r="WWU352" s="35"/>
      <c r="WWV352" s="35"/>
      <c r="WWW352" s="35"/>
      <c r="WWX352" s="35"/>
      <c r="WWY352" s="35"/>
      <c r="WWZ352" s="35"/>
      <c r="WXA352" s="35"/>
      <c r="WXB352" s="35"/>
      <c r="WXC352" s="35"/>
      <c r="WXD352" s="35"/>
      <c r="WXE352" s="35"/>
      <c r="WXF352" s="35"/>
      <c r="WXG352" s="35"/>
      <c r="WXH352" s="35"/>
      <c r="WXI352" s="35"/>
      <c r="WXJ352" s="35"/>
      <c r="WXK352" s="35"/>
      <c r="WXL352" s="35"/>
      <c r="WXM352" s="35"/>
      <c r="WXN352" s="35"/>
      <c r="WXO352" s="35"/>
      <c r="WXP352" s="35"/>
      <c r="WXQ352" s="35"/>
      <c r="WXR352" s="35"/>
      <c r="WXS352" s="35"/>
      <c r="WXT352" s="35"/>
      <c r="WXU352" s="35"/>
      <c r="WXV352" s="35"/>
      <c r="WXW352" s="35"/>
      <c r="WXX352" s="35"/>
      <c r="WXY352" s="35"/>
      <c r="WXZ352" s="35"/>
      <c r="WYA352" s="35"/>
      <c r="WYB352" s="35"/>
      <c r="WYC352" s="35"/>
      <c r="WYD352" s="35"/>
      <c r="WYE352" s="35"/>
      <c r="WYF352" s="35"/>
      <c r="WYG352" s="35"/>
      <c r="WYH352" s="35"/>
      <c r="WYI352" s="35"/>
      <c r="WYJ352" s="35"/>
      <c r="WYK352" s="35"/>
      <c r="WYL352" s="35"/>
      <c r="WYM352" s="35"/>
      <c r="WYN352" s="35"/>
      <c r="WYO352" s="35"/>
      <c r="WYP352" s="35"/>
      <c r="WYQ352" s="35"/>
      <c r="WYR352" s="35"/>
      <c r="WYS352" s="35"/>
      <c r="WYT352" s="35"/>
      <c r="WYU352" s="35"/>
      <c r="WYV352" s="35"/>
      <c r="WYW352" s="35"/>
      <c r="WYX352" s="35"/>
      <c r="WYY352" s="35"/>
      <c r="WYZ352" s="35"/>
      <c r="WZA352" s="35"/>
      <c r="WZB352" s="35"/>
      <c r="WZC352" s="35"/>
      <c r="WZD352" s="35"/>
      <c r="WZE352" s="35"/>
      <c r="WZF352" s="35"/>
      <c r="WZG352" s="35"/>
      <c r="WZH352" s="35"/>
      <c r="WZI352" s="35"/>
      <c r="WZJ352" s="35"/>
      <c r="WZK352" s="35"/>
      <c r="WZL352" s="35"/>
      <c r="WZM352" s="35"/>
      <c r="WZN352" s="35"/>
      <c r="WZO352" s="35"/>
      <c r="WZP352" s="35"/>
      <c r="WZQ352" s="35"/>
      <c r="WZR352" s="35"/>
      <c r="WZS352" s="35"/>
      <c r="WZT352" s="35"/>
      <c r="WZU352" s="35"/>
      <c r="WZV352" s="35"/>
      <c r="WZW352" s="35"/>
      <c r="WZX352" s="35"/>
      <c r="WZY352" s="35"/>
      <c r="WZZ352" s="35"/>
      <c r="XAA352" s="35"/>
      <c r="XAB352" s="35"/>
      <c r="XAC352" s="35"/>
      <c r="XAD352" s="35"/>
      <c r="XAE352" s="35"/>
      <c r="XAF352" s="35"/>
      <c r="XAG352" s="35"/>
      <c r="XAH352" s="35"/>
      <c r="XAI352" s="35"/>
      <c r="XAJ352" s="35"/>
      <c r="XAK352" s="35"/>
      <c r="XAL352" s="35"/>
      <c r="XAM352" s="35"/>
      <c r="XAN352" s="35"/>
      <c r="XAO352" s="35"/>
      <c r="XAP352" s="35"/>
      <c r="XAQ352" s="35"/>
      <c r="XAR352" s="35"/>
      <c r="XAS352" s="35"/>
      <c r="XAT352" s="35"/>
      <c r="XAU352" s="35"/>
      <c r="XAV352" s="35"/>
      <c r="XAW352" s="35"/>
      <c r="XAX352" s="35"/>
      <c r="XAY352" s="35"/>
      <c r="XAZ352" s="35"/>
      <c r="XBA352" s="35"/>
      <c r="XBB352" s="35"/>
      <c r="XBC352" s="35"/>
      <c r="XBD352" s="35"/>
      <c r="XBE352" s="35"/>
      <c r="XBF352" s="35"/>
      <c r="XBG352" s="35"/>
      <c r="XBH352" s="35"/>
      <c r="XBI352" s="35"/>
      <c r="XBJ352" s="35"/>
      <c r="XBK352" s="35"/>
      <c r="XBL352" s="35"/>
      <c r="XBM352" s="35"/>
      <c r="XBN352" s="35"/>
      <c r="XBO352" s="35"/>
      <c r="XBP352" s="35"/>
      <c r="XBQ352" s="35"/>
      <c r="XBR352" s="35"/>
      <c r="XBS352" s="35"/>
      <c r="XBT352" s="35"/>
      <c r="XBU352" s="35"/>
      <c r="XBV352" s="35"/>
      <c r="XBW352" s="35"/>
      <c r="XBX352" s="35"/>
      <c r="XBY352" s="35"/>
      <c r="XBZ352" s="35"/>
      <c r="XCA352" s="35"/>
      <c r="XCB352" s="35"/>
      <c r="XCC352" s="35"/>
      <c r="XCD352" s="35"/>
      <c r="XCE352" s="35"/>
      <c r="XCF352" s="35"/>
      <c r="XCG352" s="35"/>
      <c r="XCH352" s="35"/>
      <c r="XCI352" s="35"/>
      <c r="XCJ352" s="35"/>
      <c r="XCK352" s="35"/>
      <c r="XCL352" s="35"/>
      <c r="XCM352" s="35"/>
      <c r="XCN352" s="35"/>
      <c r="XCO352" s="35"/>
      <c r="XCP352" s="35"/>
      <c r="XCQ352" s="35"/>
      <c r="XCR352" s="35"/>
      <c r="XCS352" s="35"/>
      <c r="XCT352" s="35"/>
      <c r="XCU352" s="35"/>
      <c r="XCV352" s="35"/>
      <c r="XCW352" s="35"/>
      <c r="XCX352" s="35"/>
      <c r="XCY352" s="35"/>
      <c r="XCZ352" s="35"/>
      <c r="XDA352" s="35"/>
      <c r="XDB352" s="35"/>
      <c r="XDC352" s="35"/>
      <c r="XDD352" s="35"/>
      <c r="XDE352" s="35"/>
      <c r="XDF352" s="35"/>
      <c r="XDG352" s="35"/>
      <c r="XDH352" s="35"/>
      <c r="XDI352" s="35"/>
      <c r="XDJ352" s="35"/>
      <c r="XDK352" s="35"/>
      <c r="XDL352" s="35"/>
      <c r="XDM352" s="35"/>
      <c r="XDN352" s="35"/>
      <c r="XDO352" s="35"/>
      <c r="XDP352" s="35"/>
      <c r="XDQ352" s="35"/>
      <c r="XDR352" s="35"/>
      <c r="XDS352" s="35"/>
      <c r="XDT352" s="35"/>
      <c r="XDU352" s="35"/>
      <c r="XDV352" s="35"/>
      <c r="XDW352" s="35"/>
      <c r="XDX352" s="35"/>
      <c r="XDY352" s="35"/>
      <c r="XDZ352" s="35"/>
      <c r="XEA352" s="35"/>
      <c r="XEB352" s="35"/>
      <c r="XEC352" s="35"/>
      <c r="XED352" s="35"/>
      <c r="XEE352" s="35"/>
      <c r="XEF352" s="35"/>
      <c r="XEG352" s="35"/>
      <c r="XEH352" s="35"/>
      <c r="XEI352" s="35"/>
      <c r="XEJ352" s="35"/>
      <c r="XEK352" s="35"/>
      <c r="XEL352" s="35"/>
      <c r="XEM352" s="35"/>
      <c r="XEN352" s="35"/>
      <c r="XEO352" s="35"/>
      <c r="XEP352" s="35"/>
      <c r="XEQ352" s="35"/>
      <c r="XER352" s="35"/>
      <c r="XES352" s="35"/>
      <c r="XET352" s="35"/>
      <c r="XEU352" s="35"/>
      <c r="XEV352" s="35"/>
      <c r="XEW352" s="35"/>
      <c r="XEX352" s="35"/>
      <c r="XEY352" s="35"/>
      <c r="XEZ352" s="35"/>
      <c r="XFA352" s="35"/>
    </row>
    <row r="353" spans="9:21" ht="36" customHeight="1">
      <c r="T353" s="41"/>
      <c r="U353" s="41"/>
    </row>
    <row r="354" spans="9:21" ht="36" customHeight="1">
      <c r="T354" s="41"/>
      <c r="U354" s="41"/>
    </row>
    <row r="355" spans="9:21" ht="36" customHeight="1">
      <c r="T355" s="41"/>
      <c r="U355" s="41"/>
    </row>
    <row r="356" spans="9:21" ht="36" customHeight="1">
      <c r="I356" s="126"/>
      <c r="K356" s="127"/>
      <c r="T356" s="41"/>
      <c r="U356" s="41"/>
    </row>
    <row r="357" spans="9:21" ht="36" customHeight="1">
      <c r="T357" s="41"/>
      <c r="U357" s="41"/>
    </row>
    <row r="358" spans="9:21" ht="36" customHeight="1">
      <c r="T358" s="41"/>
      <c r="U358" s="41"/>
    </row>
  </sheetData>
  <autoFilter ref="A16:AM351" xr:uid="{ED05830D-B95A-4A5B-8683-79B45BFCAE70}"/>
  <mergeCells count="141">
    <mergeCell ref="L253:L254"/>
    <mergeCell ref="L272:L275"/>
    <mergeCell ref="L276:L278"/>
    <mergeCell ref="L280:L281"/>
    <mergeCell ref="L248:L249"/>
    <mergeCell ref="L209:L210"/>
    <mergeCell ref="L206:L207"/>
    <mergeCell ref="L227:L230"/>
    <mergeCell ref="M280:M281"/>
    <mergeCell ref="M243:M244"/>
    <mergeCell ref="M206:M207"/>
    <mergeCell ref="L142:L143"/>
    <mergeCell ref="L123:L124"/>
    <mergeCell ref="L125:L127"/>
    <mergeCell ref="L131:L132"/>
    <mergeCell ref="L133:L134"/>
    <mergeCell ref="L200:L202"/>
    <mergeCell ref="L169:L170"/>
    <mergeCell ref="L203:L205"/>
    <mergeCell ref="L231:L238"/>
    <mergeCell ref="U280:U281"/>
    <mergeCell ref="L283:L288"/>
    <mergeCell ref="M283:M288"/>
    <mergeCell ref="T283:T288"/>
    <mergeCell ref="U283:U288"/>
    <mergeCell ref="M272:M275"/>
    <mergeCell ref="L314:L315"/>
    <mergeCell ref="T272:T275"/>
    <mergeCell ref="U272:U275"/>
    <mergeCell ref="M276:M278"/>
    <mergeCell ref="T276:T278"/>
    <mergeCell ref="U276:U278"/>
    <mergeCell ref="T280:T281"/>
    <mergeCell ref="B350:D350"/>
    <mergeCell ref="L312:L313"/>
    <mergeCell ref="M312:M313"/>
    <mergeCell ref="T312:T313"/>
    <mergeCell ref="U312:U313"/>
    <mergeCell ref="M314:M315"/>
    <mergeCell ref="T314:T315"/>
    <mergeCell ref="U314:U315"/>
    <mergeCell ref="L292:L293"/>
    <mergeCell ref="M292:M293"/>
    <mergeCell ref="T292:T293"/>
    <mergeCell ref="U292:U293"/>
    <mergeCell ref="T299:T300"/>
    <mergeCell ref="U299:U300"/>
    <mergeCell ref="M320:M322"/>
    <mergeCell ref="M336:M337"/>
    <mergeCell ref="M339:M340"/>
    <mergeCell ref="T339:T340"/>
    <mergeCell ref="U339:U340"/>
    <mergeCell ref="T243:T244"/>
    <mergeCell ref="U243:U244"/>
    <mergeCell ref="M253:M254"/>
    <mergeCell ref="T253:T254"/>
    <mergeCell ref="U253:U254"/>
    <mergeCell ref="T248:T249"/>
    <mergeCell ref="U248:U249"/>
    <mergeCell ref="M248:M249"/>
    <mergeCell ref="M227:M230"/>
    <mergeCell ref="T227:T230"/>
    <mergeCell ref="U227:U230"/>
    <mergeCell ref="M231:M238"/>
    <mergeCell ref="T231:T238"/>
    <mergeCell ref="U231:U238"/>
    <mergeCell ref="T206:T207"/>
    <mergeCell ref="U206:U207"/>
    <mergeCell ref="M209:M210"/>
    <mergeCell ref="T209:T210"/>
    <mergeCell ref="U209:U210"/>
    <mergeCell ref="T197:T198"/>
    <mergeCell ref="U197:U198"/>
    <mergeCell ref="M200:M202"/>
    <mergeCell ref="T200:T202"/>
    <mergeCell ref="U200:U202"/>
    <mergeCell ref="M203:M205"/>
    <mergeCell ref="T203:T205"/>
    <mergeCell ref="U203:U205"/>
    <mergeCell ref="M139:M140"/>
    <mergeCell ref="T139:T140"/>
    <mergeCell ref="U139:U140"/>
    <mergeCell ref="M142:M143"/>
    <mergeCell ref="S142:S143"/>
    <mergeCell ref="T142:T143"/>
    <mergeCell ref="U142:U143"/>
    <mergeCell ref="M169:M170"/>
    <mergeCell ref="T169:T170"/>
    <mergeCell ref="U169:U170"/>
    <mergeCell ref="M133:M134"/>
    <mergeCell ref="T133:T134"/>
    <mergeCell ref="U133:U134"/>
    <mergeCell ref="M135:M137"/>
    <mergeCell ref="T135:T137"/>
    <mergeCell ref="U135:U137"/>
    <mergeCell ref="M125:M127"/>
    <mergeCell ref="T125:T127"/>
    <mergeCell ref="U125:U127"/>
    <mergeCell ref="M131:M132"/>
    <mergeCell ref="T131:T132"/>
    <mergeCell ref="U131:U132"/>
    <mergeCell ref="L120:L122"/>
    <mergeCell ref="M67:M68"/>
    <mergeCell ref="M123:M124"/>
    <mergeCell ref="T123:T124"/>
    <mergeCell ref="U123:U124"/>
    <mergeCell ref="AE59:AE61"/>
    <mergeCell ref="AF59:AF61"/>
    <mergeCell ref="AG59:AG61"/>
    <mergeCell ref="V59:V61"/>
    <mergeCell ref="W59:W61"/>
    <mergeCell ref="X59:X61"/>
    <mergeCell ref="Y59:Y61"/>
    <mergeCell ref="Z59:Z61"/>
    <mergeCell ref="AA59:AA61"/>
    <mergeCell ref="AD59:AD61"/>
    <mergeCell ref="M90:M91"/>
    <mergeCell ref="Z11:AA11"/>
    <mergeCell ref="Z6:AA6"/>
    <mergeCell ref="B349:D349"/>
    <mergeCell ref="B3:AJ4"/>
    <mergeCell ref="Z8:AA8"/>
    <mergeCell ref="Z10:AA10"/>
    <mergeCell ref="AE14:AG14"/>
    <mergeCell ref="AH14:AJ14"/>
    <mergeCell ref="O59:O61"/>
    <mergeCell ref="P59:P61"/>
    <mergeCell ref="Q59:Q61"/>
    <mergeCell ref="R59:R61"/>
    <mergeCell ref="L59:L61"/>
    <mergeCell ref="AH59:AH61"/>
    <mergeCell ref="AI59:AI61"/>
    <mergeCell ref="AJ59:AJ61"/>
    <mergeCell ref="B71:B72"/>
    <mergeCell ref="AB59:AB61"/>
    <mergeCell ref="AC59:AC61"/>
    <mergeCell ref="M59:M61"/>
    <mergeCell ref="N59:N61"/>
    <mergeCell ref="M120:M122"/>
    <mergeCell ref="T120:T122"/>
    <mergeCell ref="U120:U122"/>
  </mergeCells>
  <conditionalFormatting sqref="L135:L137">
    <cfRule type="duplicateValues" dxfId="0" priority="1"/>
  </conditionalFormatting>
  <dataValidations count="1">
    <dataValidation type="list" allowBlank="1" showInputMessage="1" showErrorMessage="1" sqref="V17:V60 AC17:AD60 V352 AC352:AD352 V62:V349 AC62:AD349" xr:uid="{22A56E4B-B041-4723-B452-4871584898DD}">
      <formula1>"SI,NO"</formula1>
    </dataValidation>
  </dataValidations>
  <pageMargins left="0.25" right="0.25" top="0.75" bottom="0.75" header="0.3" footer="0.3"/>
  <pageSetup paperSize="187" scale="32" fitToHeight="0" orientation="landscape" r:id="rId1"/>
  <rowBreaks count="1" manualBreakCount="1">
    <brk id="278"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C92 C104 C107</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AK308:AM308 AK296:AM302 AE17:AF60 AH17:AJ60 AK17:AM66 AK70:AM293 AK317:AM337 AE323:AF324 AH323:AJ324 AE309:AF318 AH309:AJ318 AE62:AF307 AH62:AJ307 AK343:AM346 AH352:AJ352 AE352:AF352 AE338:AF349 AH338:AJ349</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N262:O271 N17:O60 W17:W60 AG17:AG60 N276:O318 AG323:AG324 W323:W324 AG309:AG318 W309:W318 N62:O89 N91:O259 W62:W307 AG62:AG307 AG352 N352:O352 W352 AG338:AG349 W338:W349 N320:O349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2:M12"/>
  <sheetViews>
    <sheetView topLeftCell="A3" workbookViewId="0">
      <selection activeCell="M15" sqref="M15"/>
    </sheetView>
  </sheetViews>
  <sheetFormatPr baseColWidth="10" defaultRowHeight="15"/>
  <cols>
    <col min="5" max="5" width="14.7109375" customWidth="1"/>
    <col min="6" max="6" width="21.7109375" customWidth="1"/>
    <col min="7" max="7" width="42.140625" customWidth="1"/>
    <col min="8" max="9" width="14.140625" bestFit="1" customWidth="1"/>
    <col min="10" max="10" width="12.85546875" customWidth="1"/>
    <col min="11" max="11" width="14.140625" bestFit="1" customWidth="1"/>
    <col min="13" max="13" width="22.85546875" customWidth="1"/>
  </cols>
  <sheetData>
    <row r="2" spans="2:13" ht="15.75" thickBot="1"/>
    <row r="3" spans="2:13" ht="27">
      <c r="B3" s="112" t="s">
        <v>37</v>
      </c>
      <c r="C3" s="112" t="s">
        <v>38</v>
      </c>
      <c r="D3" s="112" t="s">
        <v>39</v>
      </c>
      <c r="E3" s="112" t="s">
        <v>40</v>
      </c>
      <c r="F3" s="112" t="s">
        <v>41</v>
      </c>
      <c r="G3" s="112" t="s">
        <v>42</v>
      </c>
      <c r="H3" s="46" t="s">
        <v>43</v>
      </c>
      <c r="I3" s="112" t="s">
        <v>686</v>
      </c>
      <c r="J3" s="112" t="s">
        <v>687</v>
      </c>
      <c r="K3" s="112" t="s">
        <v>688</v>
      </c>
      <c r="L3" s="113" t="s">
        <v>46</v>
      </c>
      <c r="M3" s="137" t="s">
        <v>870</v>
      </c>
    </row>
    <row r="4" spans="2:13" ht="45">
      <c r="B4" s="28" t="s">
        <v>3</v>
      </c>
      <c r="C4" s="141" t="s">
        <v>163</v>
      </c>
      <c r="D4" s="141" t="s">
        <v>72</v>
      </c>
      <c r="E4" s="141" t="s">
        <v>7</v>
      </c>
      <c r="F4" s="141" t="s">
        <v>8</v>
      </c>
      <c r="G4" s="141" t="s">
        <v>169</v>
      </c>
      <c r="H4" s="145">
        <f>400000000-(1126692+377258+377258+1285200+312359892)</f>
        <v>84473700</v>
      </c>
      <c r="I4" s="145">
        <v>5000000</v>
      </c>
      <c r="J4" s="29"/>
      <c r="K4" s="136">
        <f>H4-I4</f>
        <v>79473700</v>
      </c>
      <c r="L4" s="71" t="s">
        <v>165</v>
      </c>
      <c r="M4" s="71"/>
    </row>
    <row r="5" spans="2:13" ht="45">
      <c r="B5" s="28" t="s">
        <v>3</v>
      </c>
      <c r="C5" s="141" t="s">
        <v>210</v>
      </c>
      <c r="D5" s="141" t="s">
        <v>211</v>
      </c>
      <c r="E5" s="141" t="s">
        <v>7</v>
      </c>
      <c r="F5" s="141" t="s">
        <v>8</v>
      </c>
      <c r="G5" s="141" t="s">
        <v>875</v>
      </c>
      <c r="H5" s="47"/>
      <c r="I5" s="141"/>
      <c r="J5" s="47">
        <v>5000000</v>
      </c>
      <c r="K5" s="136">
        <f>J5</f>
        <v>5000000</v>
      </c>
      <c r="L5" s="71" t="s">
        <v>173</v>
      </c>
      <c r="M5" s="140"/>
    </row>
    <row r="6" spans="2:13">
      <c r="H6" s="114">
        <f>SUM(H4:H5)</f>
        <v>84473700</v>
      </c>
      <c r="I6" s="114">
        <f>SUM(I4:I5)</f>
        <v>5000000</v>
      </c>
      <c r="J6" s="114">
        <f>SUM(J4:J5)</f>
        <v>5000000</v>
      </c>
      <c r="K6" s="114">
        <f>SUM(K4:K5)</f>
        <v>84473700</v>
      </c>
    </row>
    <row r="7" spans="2:13">
      <c r="K7" s="114">
        <f>H6-K6</f>
        <v>0</v>
      </c>
    </row>
    <row r="8" spans="2:13">
      <c r="K8" s="114"/>
    </row>
    <row r="12" spans="2:13">
      <c r="J12" s="114"/>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E460-65E6-4430-933F-E030CF3194B5}">
  <dimension ref="B3:C49"/>
  <sheetViews>
    <sheetView workbookViewId="0">
      <selection activeCell="E1" sqref="E1:E2"/>
    </sheetView>
  </sheetViews>
  <sheetFormatPr baseColWidth="10" defaultRowHeight="15"/>
  <cols>
    <col min="3" max="3" width="51.85546875" customWidth="1"/>
  </cols>
  <sheetData>
    <row r="3" spans="2:3" ht="15" customHeight="1">
      <c r="B3" s="133" t="s">
        <v>745</v>
      </c>
      <c r="C3" s="128" t="s">
        <v>746</v>
      </c>
    </row>
    <row r="4" spans="2:3" ht="15" customHeight="1">
      <c r="B4" s="134" t="s">
        <v>747</v>
      </c>
      <c r="C4" s="128" t="s">
        <v>748</v>
      </c>
    </row>
    <row r="5" spans="2:3" ht="15" customHeight="1">
      <c r="B5" s="134" t="s">
        <v>749</v>
      </c>
      <c r="C5" s="128" t="s">
        <v>750</v>
      </c>
    </row>
    <row r="6" spans="2:3" ht="15" customHeight="1">
      <c r="B6" s="134" t="s">
        <v>751</v>
      </c>
      <c r="C6" s="128" t="s">
        <v>752</v>
      </c>
    </row>
    <row r="7" spans="2:3" ht="15" customHeight="1">
      <c r="B7" s="134" t="s">
        <v>753</v>
      </c>
      <c r="C7" s="128" t="s">
        <v>754</v>
      </c>
    </row>
    <row r="8" spans="2:3" ht="15" customHeight="1">
      <c r="B8" s="134" t="s">
        <v>755</v>
      </c>
      <c r="C8" s="128" t="s">
        <v>756</v>
      </c>
    </row>
    <row r="9" spans="2:3" ht="15" customHeight="1">
      <c r="B9" s="134" t="s">
        <v>757</v>
      </c>
      <c r="C9" s="128" t="s">
        <v>758</v>
      </c>
    </row>
    <row r="10" spans="2:3" ht="15" customHeight="1">
      <c r="B10" s="134" t="s">
        <v>759</v>
      </c>
      <c r="C10" s="128" t="s">
        <v>760</v>
      </c>
    </row>
    <row r="11" spans="2:3" ht="15" customHeight="1">
      <c r="B11" s="134" t="s">
        <v>761</v>
      </c>
      <c r="C11" s="128" t="s">
        <v>762</v>
      </c>
    </row>
    <row r="12" spans="2:3">
      <c r="B12" s="134" t="s">
        <v>763</v>
      </c>
      <c r="C12" s="128" t="s">
        <v>764</v>
      </c>
    </row>
    <row r="13" spans="2:3" ht="15" customHeight="1">
      <c r="B13" s="134" t="s">
        <v>765</v>
      </c>
      <c r="C13" s="128" t="s">
        <v>766</v>
      </c>
    </row>
    <row r="14" spans="2:3" ht="15" customHeight="1">
      <c r="B14" s="134" t="s">
        <v>767</v>
      </c>
      <c r="C14" s="128" t="s">
        <v>768</v>
      </c>
    </row>
    <row r="15" spans="2:3" ht="15" customHeight="1">
      <c r="B15" s="134" t="s">
        <v>769</v>
      </c>
      <c r="C15" s="128" t="s">
        <v>770</v>
      </c>
    </row>
    <row r="16" spans="2:3" ht="15" customHeight="1">
      <c r="B16" s="134" t="s">
        <v>771</v>
      </c>
      <c r="C16" s="128" t="s">
        <v>772</v>
      </c>
    </row>
    <row r="17" spans="2:3" ht="15" customHeight="1">
      <c r="B17" s="134" t="s">
        <v>773</v>
      </c>
      <c r="C17" s="128" t="s">
        <v>774</v>
      </c>
    </row>
    <row r="18" spans="2:3" ht="15" customHeight="1">
      <c r="B18" s="134" t="s">
        <v>775</v>
      </c>
      <c r="C18" s="128" t="s">
        <v>776</v>
      </c>
    </row>
    <row r="19" spans="2:3" ht="15" customHeight="1">
      <c r="B19" s="134" t="s">
        <v>777</v>
      </c>
      <c r="C19" s="128" t="s">
        <v>778</v>
      </c>
    </row>
    <row r="20" spans="2:3" ht="15" customHeight="1">
      <c r="B20" s="134" t="s">
        <v>779</v>
      </c>
      <c r="C20" s="128" t="s">
        <v>780</v>
      </c>
    </row>
    <row r="21" spans="2:3" ht="15" customHeight="1">
      <c r="B21" s="134" t="s">
        <v>781</v>
      </c>
      <c r="C21" s="128" t="s">
        <v>782</v>
      </c>
    </row>
    <row r="22" spans="2:3" ht="15" customHeight="1">
      <c r="B22" s="134" t="s">
        <v>783</v>
      </c>
      <c r="C22" s="128" t="s">
        <v>784</v>
      </c>
    </row>
    <row r="23" spans="2:3" ht="15" customHeight="1">
      <c r="B23" s="134" t="s">
        <v>785</v>
      </c>
      <c r="C23" s="128" t="s">
        <v>786</v>
      </c>
    </row>
    <row r="24" spans="2:3" ht="15" customHeight="1">
      <c r="B24" s="134" t="s">
        <v>787</v>
      </c>
      <c r="C24" s="128" t="s">
        <v>788</v>
      </c>
    </row>
    <row r="25" spans="2:3" ht="15" customHeight="1">
      <c r="B25" s="134" t="s">
        <v>789</v>
      </c>
      <c r="C25" s="128" t="s">
        <v>790</v>
      </c>
    </row>
    <row r="26" spans="2:3" ht="15" customHeight="1">
      <c r="B26" s="134" t="s">
        <v>791</v>
      </c>
      <c r="C26" s="128" t="s">
        <v>792</v>
      </c>
    </row>
    <row r="27" spans="2:3" ht="15" customHeight="1">
      <c r="B27" s="135">
        <v>37185</v>
      </c>
      <c r="C27" s="128" t="s">
        <v>793</v>
      </c>
    </row>
    <row r="28" spans="2:3" ht="15" customHeight="1">
      <c r="B28" s="135">
        <v>37550</v>
      </c>
      <c r="C28" s="128" t="s">
        <v>794</v>
      </c>
    </row>
    <row r="29" spans="2:3" ht="15" customHeight="1">
      <c r="B29" s="135">
        <v>37915</v>
      </c>
      <c r="C29" s="128" t="s">
        <v>795</v>
      </c>
    </row>
    <row r="30" spans="2:3" ht="15" customHeight="1">
      <c r="B30" s="135">
        <v>39011</v>
      </c>
      <c r="C30" s="128" t="s">
        <v>796</v>
      </c>
    </row>
    <row r="31" spans="2:3" ht="15" customHeight="1">
      <c r="B31" s="135">
        <v>39376</v>
      </c>
      <c r="C31" s="128" t="s">
        <v>797</v>
      </c>
    </row>
    <row r="32" spans="2:3" ht="15" customHeight="1">
      <c r="B32" s="135">
        <v>39742</v>
      </c>
      <c r="C32" s="128" t="s">
        <v>798</v>
      </c>
    </row>
    <row r="33" spans="2:3" ht="15" customHeight="1">
      <c r="B33" s="135">
        <v>40472</v>
      </c>
      <c r="C33" s="128" t="s">
        <v>799</v>
      </c>
    </row>
    <row r="34" spans="2:3" ht="15" customHeight="1">
      <c r="B34" s="135">
        <v>41203</v>
      </c>
      <c r="C34" s="128" t="s">
        <v>800</v>
      </c>
    </row>
    <row r="35" spans="2:3" ht="15" customHeight="1">
      <c r="B35" s="135">
        <v>43394</v>
      </c>
      <c r="C35" s="128" t="s">
        <v>801</v>
      </c>
    </row>
    <row r="36" spans="2:3" ht="15" customHeight="1">
      <c r="B36" s="135">
        <v>43759</v>
      </c>
      <c r="C36" s="128" t="s">
        <v>802</v>
      </c>
    </row>
    <row r="37" spans="2:3" ht="15" customHeight="1">
      <c r="B37" s="135">
        <v>44490</v>
      </c>
      <c r="C37" s="128" t="s">
        <v>803</v>
      </c>
    </row>
    <row r="38" spans="2:3" ht="15" customHeight="1">
      <c r="B38" s="135">
        <v>44855</v>
      </c>
      <c r="C38" s="128" t="s">
        <v>804</v>
      </c>
    </row>
    <row r="39" spans="2:3" ht="15" customHeight="1">
      <c r="B39" s="135">
        <v>45220</v>
      </c>
      <c r="C39" s="128" t="s">
        <v>805</v>
      </c>
    </row>
    <row r="40" spans="2:3" ht="15" customHeight="1">
      <c r="B40" s="135">
        <v>45586</v>
      </c>
      <c r="C40" s="128" t="s">
        <v>806</v>
      </c>
    </row>
    <row r="41" spans="2:3" ht="15" customHeight="1">
      <c r="B41" s="134" t="s">
        <v>807</v>
      </c>
      <c r="C41" s="128" t="s">
        <v>808</v>
      </c>
    </row>
    <row r="42" spans="2:3" ht="15" customHeight="1">
      <c r="B42" s="134" t="s">
        <v>809</v>
      </c>
      <c r="C42" s="128" t="s">
        <v>810</v>
      </c>
    </row>
    <row r="43" spans="2:3" ht="15" customHeight="1">
      <c r="B43" s="134" t="s">
        <v>811</v>
      </c>
      <c r="C43" s="128" t="s">
        <v>812</v>
      </c>
    </row>
    <row r="44" spans="2:3" ht="15" customHeight="1">
      <c r="B44" s="134" t="s">
        <v>813</v>
      </c>
      <c r="C44" s="128" t="s">
        <v>814</v>
      </c>
    </row>
    <row r="45" spans="2:3" ht="15" customHeight="1">
      <c r="B45" s="134" t="s">
        <v>815</v>
      </c>
      <c r="C45" s="128" t="s">
        <v>816</v>
      </c>
    </row>
    <row r="46" spans="2:3" ht="15" customHeight="1">
      <c r="B46" s="134" t="s">
        <v>817</v>
      </c>
      <c r="C46" s="128" t="s">
        <v>818</v>
      </c>
    </row>
    <row r="47" spans="2:3" ht="15" customHeight="1">
      <c r="B47" s="134" t="s">
        <v>819</v>
      </c>
      <c r="C47" s="128" t="s">
        <v>820</v>
      </c>
    </row>
    <row r="48" spans="2:3" ht="15" customHeight="1">
      <c r="B48" s="134" t="s">
        <v>821</v>
      </c>
      <c r="C48" s="128" t="s">
        <v>822</v>
      </c>
    </row>
    <row r="49" spans="2:3" ht="15" customHeight="1">
      <c r="B49" s="134" t="s">
        <v>823</v>
      </c>
      <c r="C49" s="128" t="s">
        <v>824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B509F-70FE-44D7-B2CC-03EBD76C4F5F}">
  <dimension ref="B4:C47"/>
  <sheetViews>
    <sheetView topLeftCell="A16" workbookViewId="0">
      <selection activeCell="H28" sqref="H28"/>
    </sheetView>
  </sheetViews>
  <sheetFormatPr baseColWidth="10" defaultRowHeight="15"/>
  <cols>
    <col min="2" max="2" width="15.140625" style="130" bestFit="1" customWidth="1"/>
    <col min="3" max="3" width="55.5703125" customWidth="1"/>
  </cols>
  <sheetData>
    <row r="4" spans="2:3">
      <c r="B4" s="131" t="s">
        <v>825</v>
      </c>
      <c r="C4" s="128" t="s">
        <v>826</v>
      </c>
    </row>
    <row r="5" spans="2:3">
      <c r="B5" s="132">
        <v>1310</v>
      </c>
      <c r="C5" s="128" t="s">
        <v>827</v>
      </c>
    </row>
    <row r="6" spans="2:3">
      <c r="B6" s="132">
        <v>1316</v>
      </c>
      <c r="C6" s="128" t="s">
        <v>828</v>
      </c>
    </row>
    <row r="7" spans="2:3">
      <c r="B7" s="132">
        <v>1317</v>
      </c>
      <c r="C7" s="128" t="s">
        <v>829</v>
      </c>
    </row>
    <row r="8" spans="2:3">
      <c r="B8" s="132">
        <v>1320</v>
      </c>
      <c r="C8" s="128" t="s">
        <v>830</v>
      </c>
    </row>
    <row r="9" spans="2:3">
      <c r="B9" s="132">
        <v>1321</v>
      </c>
      <c r="C9" s="128" t="s">
        <v>831</v>
      </c>
    </row>
    <row r="10" spans="2:3">
      <c r="B10" s="132">
        <v>1322</v>
      </c>
      <c r="C10" s="128" t="s">
        <v>832</v>
      </c>
    </row>
    <row r="11" spans="2:3">
      <c r="B11" s="132">
        <v>1324</v>
      </c>
      <c r="C11" s="128" t="s">
        <v>833</v>
      </c>
    </row>
    <row r="12" spans="2:3">
      <c r="B12" s="132">
        <v>1325</v>
      </c>
      <c r="C12" s="128" t="s">
        <v>834</v>
      </c>
    </row>
    <row r="13" spans="2:3">
      <c r="B13" s="132">
        <v>1326</v>
      </c>
      <c r="C13" s="128" t="s">
        <v>835</v>
      </c>
    </row>
    <row r="14" spans="2:3">
      <c r="B14" s="132">
        <v>1327</v>
      </c>
      <c r="C14" s="128" t="s">
        <v>836</v>
      </c>
    </row>
    <row r="15" spans="2:3">
      <c r="B15" s="132">
        <v>1328</v>
      </c>
      <c r="C15" s="128" t="s">
        <v>837</v>
      </c>
    </row>
    <row r="16" spans="2:3">
      <c r="B16" s="132">
        <v>1330</v>
      </c>
      <c r="C16" s="128" t="s">
        <v>838</v>
      </c>
    </row>
    <row r="17" spans="2:3">
      <c r="B17" s="132">
        <v>1331</v>
      </c>
      <c r="C17" s="128" t="s">
        <v>839</v>
      </c>
    </row>
    <row r="18" spans="2:3">
      <c r="B18" s="132">
        <v>1332</v>
      </c>
      <c r="C18" s="128" t="s">
        <v>840</v>
      </c>
    </row>
    <row r="19" spans="2:3">
      <c r="B19" s="132">
        <v>1335</v>
      </c>
      <c r="C19" s="128" t="s">
        <v>841</v>
      </c>
    </row>
    <row r="20" spans="2:3">
      <c r="B20" s="132">
        <v>1340</v>
      </c>
      <c r="C20" s="128" t="s">
        <v>842</v>
      </c>
    </row>
    <row r="21" spans="2:3">
      <c r="B21" s="132">
        <v>1380</v>
      </c>
      <c r="C21" s="128" t="s">
        <v>843</v>
      </c>
    </row>
    <row r="22" spans="2:3">
      <c r="B22" s="132">
        <v>1390</v>
      </c>
      <c r="C22" s="128" t="s">
        <v>844</v>
      </c>
    </row>
    <row r="23" spans="2:3">
      <c r="B23" s="132">
        <v>1410</v>
      </c>
      <c r="C23" s="128" t="s">
        <v>845</v>
      </c>
    </row>
    <row r="24" spans="2:3">
      <c r="B24" s="132">
        <v>1420</v>
      </c>
      <c r="C24" s="128" t="s">
        <v>846</v>
      </c>
    </row>
    <row r="25" spans="2:3">
      <c r="B25" s="132">
        <v>1430</v>
      </c>
      <c r="C25" s="128" t="s">
        <v>847</v>
      </c>
    </row>
    <row r="26" spans="2:3">
      <c r="B26" s="132">
        <v>1440</v>
      </c>
      <c r="C26" s="128" t="s">
        <v>848</v>
      </c>
    </row>
    <row r="27" spans="2:3">
      <c r="B27" s="132">
        <v>1470</v>
      </c>
      <c r="C27" s="128" t="s">
        <v>849</v>
      </c>
    </row>
    <row r="28" spans="2:3">
      <c r="B28" s="132">
        <v>1480</v>
      </c>
      <c r="C28" s="128" t="s">
        <v>850</v>
      </c>
    </row>
    <row r="29" spans="2:3">
      <c r="B29" s="132">
        <v>1510</v>
      </c>
      <c r="C29" s="128" t="s">
        <v>851</v>
      </c>
    </row>
    <row r="30" spans="2:3">
      <c r="B30" s="132">
        <v>1610</v>
      </c>
      <c r="C30" s="128" t="s">
        <v>852</v>
      </c>
    </row>
    <row r="31" spans="2:3">
      <c r="B31" s="132">
        <v>1620</v>
      </c>
      <c r="C31" s="128" t="s">
        <v>853</v>
      </c>
    </row>
    <row r="32" spans="2:3">
      <c r="B32" s="132">
        <v>1630</v>
      </c>
      <c r="C32" s="128" t="s">
        <v>854</v>
      </c>
    </row>
    <row r="33" spans="2:3">
      <c r="B33" s="132">
        <v>1640</v>
      </c>
      <c r="C33" s="128" t="s">
        <v>855</v>
      </c>
    </row>
    <row r="34" spans="2:3">
      <c r="B34" s="132">
        <v>1650</v>
      </c>
      <c r="C34" s="128" t="s">
        <v>856</v>
      </c>
    </row>
    <row r="35" spans="2:3">
      <c r="B35" s="132">
        <v>41102</v>
      </c>
      <c r="C35" s="128" t="s">
        <v>857</v>
      </c>
    </row>
    <row r="36" spans="2:3">
      <c r="B36" s="132">
        <v>41201</v>
      </c>
      <c r="C36" s="128" t="s">
        <v>858</v>
      </c>
    </row>
    <row r="37" spans="2:3">
      <c r="B37" s="132">
        <v>42101</v>
      </c>
      <c r="C37" s="129" t="s">
        <v>859</v>
      </c>
    </row>
    <row r="38" spans="2:3">
      <c r="B38" s="132">
        <v>42102</v>
      </c>
      <c r="C38" s="129" t="s">
        <v>860</v>
      </c>
    </row>
    <row r="39" spans="2:3" ht="25.5">
      <c r="B39" s="132">
        <v>42103</v>
      </c>
      <c r="C39" s="129" t="s">
        <v>861</v>
      </c>
    </row>
    <row r="40" spans="2:3">
      <c r="B40" s="132">
        <v>43102</v>
      </c>
      <c r="C40" s="129" t="s">
        <v>862</v>
      </c>
    </row>
    <row r="41" spans="2:3">
      <c r="B41" s="132">
        <v>43103</v>
      </c>
      <c r="C41" s="129" t="s">
        <v>863</v>
      </c>
    </row>
    <row r="42" spans="2:3">
      <c r="B42" s="132">
        <v>43104</v>
      </c>
      <c r="C42" s="129" t="s">
        <v>864</v>
      </c>
    </row>
    <row r="43" spans="2:3" ht="25.5">
      <c r="B43" s="132">
        <v>43201</v>
      </c>
      <c r="C43" s="129" t="s">
        <v>865</v>
      </c>
    </row>
    <row r="44" spans="2:3">
      <c r="B44" s="132">
        <v>43202</v>
      </c>
      <c r="C44" s="129" t="s">
        <v>866</v>
      </c>
    </row>
    <row r="45" spans="2:3">
      <c r="B45" s="132">
        <v>43203</v>
      </c>
      <c r="C45" s="129" t="s">
        <v>867</v>
      </c>
    </row>
    <row r="46" spans="2:3">
      <c r="B46" s="132">
        <v>44101</v>
      </c>
      <c r="C46" s="129" t="s">
        <v>868</v>
      </c>
    </row>
    <row r="47" spans="2:3" ht="25.5">
      <c r="B47" s="132">
        <v>44102</v>
      </c>
      <c r="C47" s="129" t="s">
        <v>869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501F-5D17-487E-962F-5859CA3DA82F}">
  <dimension ref="A3:H8"/>
  <sheetViews>
    <sheetView workbookViewId="0">
      <selection activeCell="J18" sqref="J18"/>
    </sheetView>
  </sheetViews>
  <sheetFormatPr baseColWidth="10" defaultRowHeight="15"/>
  <cols>
    <col min="1" max="1" width="28.85546875" customWidth="1"/>
    <col min="2" max="2" width="6.7109375" customWidth="1"/>
    <col min="3" max="3" width="18.140625" customWidth="1"/>
    <col min="4" max="4" width="14.85546875" customWidth="1"/>
    <col min="5" max="5" width="33.140625" customWidth="1"/>
    <col min="7" max="7" width="12.5703125" bestFit="1" customWidth="1"/>
    <col min="8" max="8" width="18" customWidth="1"/>
    <col min="10" max="10" width="46.28515625" customWidth="1"/>
    <col min="11" max="11" width="18" customWidth="1"/>
    <col min="12" max="12" width="11.85546875" bestFit="1" customWidth="1"/>
    <col min="13" max="13" width="7.28515625" bestFit="1" customWidth="1"/>
    <col min="15" max="15" width="47.140625" customWidth="1"/>
    <col min="16" max="16" width="12" bestFit="1" customWidth="1"/>
    <col min="19" max="19" width="11.7109375" bestFit="1" customWidth="1"/>
  </cols>
  <sheetData>
    <row r="3" spans="1:8">
      <c r="B3" s="109"/>
      <c r="C3" s="109" t="s">
        <v>721</v>
      </c>
      <c r="D3" s="109" t="s">
        <v>722</v>
      </c>
      <c r="E3" s="109" t="s">
        <v>718</v>
      </c>
      <c r="F3" s="109"/>
      <c r="G3" s="109"/>
      <c r="H3" s="109"/>
    </row>
    <row r="4" spans="1:8">
      <c r="A4" t="s">
        <v>717</v>
      </c>
      <c r="B4" s="109"/>
      <c r="C4" s="109"/>
      <c r="D4" s="109"/>
      <c r="E4" s="121">
        <v>45636</v>
      </c>
      <c r="F4" s="109" t="s">
        <v>719</v>
      </c>
      <c r="G4" s="122">
        <v>181200000</v>
      </c>
      <c r="H4" s="122"/>
    </row>
    <row r="5" spans="1:8">
      <c r="A5" t="s">
        <v>720</v>
      </c>
      <c r="B5" s="109"/>
      <c r="C5" s="121">
        <v>45402</v>
      </c>
      <c r="D5" s="121">
        <v>45766</v>
      </c>
      <c r="E5" s="121">
        <v>45406</v>
      </c>
      <c r="F5" s="109"/>
      <c r="G5" s="122">
        <v>7730478</v>
      </c>
      <c r="H5" s="122"/>
    </row>
    <row r="6" spans="1:8">
      <c r="A6" t="s">
        <v>723</v>
      </c>
      <c r="B6" s="109">
        <v>88</v>
      </c>
      <c r="C6" s="121">
        <v>45631</v>
      </c>
      <c r="D6" s="121">
        <v>45658</v>
      </c>
      <c r="E6" s="121">
        <v>45630</v>
      </c>
      <c r="F6" s="109"/>
      <c r="G6" s="122">
        <v>171643220</v>
      </c>
      <c r="H6" s="207">
        <f>G6+G7+G8</f>
        <v>272181560</v>
      </c>
    </row>
    <row r="7" spans="1:8">
      <c r="A7" t="s">
        <v>723</v>
      </c>
      <c r="B7" s="109">
        <v>123</v>
      </c>
      <c r="C7" s="121">
        <v>45631</v>
      </c>
      <c r="D7" s="121">
        <v>45658</v>
      </c>
      <c r="E7" s="121">
        <v>45630</v>
      </c>
      <c r="F7" s="109"/>
      <c r="G7" s="122">
        <v>42474670</v>
      </c>
      <c r="H7" s="207"/>
    </row>
    <row r="8" spans="1:8">
      <c r="B8" s="109">
        <v>166</v>
      </c>
      <c r="C8" s="121">
        <v>45631</v>
      </c>
      <c r="D8" s="121">
        <v>45661</v>
      </c>
      <c r="E8" s="121">
        <v>45630</v>
      </c>
      <c r="F8" s="109"/>
      <c r="G8" s="122">
        <v>58063670</v>
      </c>
      <c r="H8" s="207"/>
    </row>
  </sheetData>
  <mergeCells count="1">
    <mergeCell ref="H6:H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cols>
    <col min="2" max="2" width="40.7109375" bestFit="1" customWidth="1"/>
    <col min="3" max="3" width="22.85546875" customWidth="1"/>
  </cols>
  <sheetData>
    <row r="3" spans="2:3">
      <c r="B3" s="109" t="s">
        <v>38</v>
      </c>
      <c r="C3" s="109" t="s">
        <v>680</v>
      </c>
    </row>
    <row r="4" spans="2:3">
      <c r="B4" s="110" t="s">
        <v>142</v>
      </c>
      <c r="C4" s="111">
        <v>20330647641</v>
      </c>
    </row>
    <row r="5" spans="2:3">
      <c r="B5" s="110" t="s">
        <v>203</v>
      </c>
      <c r="C5" s="111">
        <v>282630806</v>
      </c>
    </row>
    <row r="6" spans="2:3">
      <c r="B6" s="110" t="s">
        <v>210</v>
      </c>
      <c r="C6" s="111">
        <v>506097508</v>
      </c>
    </row>
    <row r="7" spans="2:3">
      <c r="B7" s="110" t="s">
        <v>207</v>
      </c>
      <c r="C7" s="111">
        <v>16500000</v>
      </c>
    </row>
    <row r="8" spans="2:3">
      <c r="B8" s="110" t="s">
        <v>159</v>
      </c>
      <c r="C8" s="111">
        <v>2012142315</v>
      </c>
    </row>
    <row r="9" spans="2:3">
      <c r="B9" s="110" t="s">
        <v>321</v>
      </c>
      <c r="C9" s="111">
        <v>4975262</v>
      </c>
    </row>
    <row r="10" spans="2:3">
      <c r="B10" s="110" t="s">
        <v>314</v>
      </c>
      <c r="C10" s="111">
        <v>71033144</v>
      </c>
    </row>
    <row r="11" spans="2:3">
      <c r="B11" s="110" t="s">
        <v>134</v>
      </c>
      <c r="C11" s="111">
        <v>80640000</v>
      </c>
    </row>
    <row r="12" spans="2:3">
      <c r="B12" s="110" t="s">
        <v>416</v>
      </c>
      <c r="C12" s="111">
        <v>129099568</v>
      </c>
    </row>
    <row r="13" spans="2:3">
      <c r="B13" s="110" t="s">
        <v>71</v>
      </c>
      <c r="C13" s="111">
        <v>1603837379</v>
      </c>
    </row>
    <row r="14" spans="2:3">
      <c r="B14" s="110" t="s">
        <v>163</v>
      </c>
      <c r="C14" s="111">
        <v>1410902185</v>
      </c>
    </row>
    <row r="15" spans="2:3">
      <c r="B15" s="110" t="s">
        <v>253</v>
      </c>
      <c r="C15" s="111">
        <v>1800000000</v>
      </c>
    </row>
    <row r="16" spans="2:3">
      <c r="B16" s="110" t="s">
        <v>436</v>
      </c>
      <c r="C16" s="111">
        <v>192254410</v>
      </c>
    </row>
    <row r="17" spans="2:3">
      <c r="B17" s="110" t="s">
        <v>536</v>
      </c>
      <c r="C17" s="111">
        <v>1000000000</v>
      </c>
    </row>
    <row r="18" spans="2:3">
      <c r="B18" s="110" t="s">
        <v>451</v>
      </c>
      <c r="C18" s="111">
        <v>92902590</v>
      </c>
    </row>
    <row r="19" spans="2:3">
      <c r="B19" s="110" t="s">
        <v>151</v>
      </c>
      <c r="C19" s="111">
        <v>2888136178</v>
      </c>
    </row>
    <row r="20" spans="2:3">
      <c r="B20" s="110" t="s">
        <v>466</v>
      </c>
      <c r="C20" s="111">
        <v>374938450</v>
      </c>
    </row>
    <row r="21" spans="2:3">
      <c r="B21" s="110" t="s">
        <v>550</v>
      </c>
      <c r="C21" s="111">
        <v>50121900</v>
      </c>
    </row>
    <row r="22" spans="2:3">
      <c r="B22" s="110" t="s">
        <v>127</v>
      </c>
      <c r="C22" s="111">
        <v>67923603</v>
      </c>
    </row>
    <row r="23" spans="2:3">
      <c r="B23" s="110" t="s">
        <v>139</v>
      </c>
      <c r="C23" s="111">
        <v>99947000</v>
      </c>
    </row>
    <row r="24" spans="2:3">
      <c r="B24" s="110" t="s">
        <v>287</v>
      </c>
      <c r="C24" s="111">
        <v>332041539</v>
      </c>
    </row>
    <row r="25" spans="2:3">
      <c r="B25" s="110" t="s">
        <v>257</v>
      </c>
      <c r="C25" s="111">
        <v>55229177</v>
      </c>
    </row>
    <row r="26" spans="2:3">
      <c r="B26" s="110" t="s">
        <v>214</v>
      </c>
      <c r="C26" s="111">
        <v>274946605</v>
      </c>
    </row>
    <row r="27" spans="2:3">
      <c r="B27" s="110" t="s">
        <v>532</v>
      </c>
      <c r="C27" s="111">
        <v>7270000</v>
      </c>
    </row>
    <row r="28" spans="2:3">
      <c r="B28" s="109" t="s">
        <v>681</v>
      </c>
      <c r="C28" s="111">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PAA V18 del 2026</vt:lpstr>
      <vt:lpstr>Actualiaciones</vt:lpstr>
      <vt:lpstr>Recursos</vt:lpstr>
      <vt:lpstr>Auxiliares</vt:lpstr>
      <vt:lpstr>Hoja1</vt:lpstr>
      <vt:lpstr>Resumen Auxiliar</vt:lpstr>
      <vt:lpstr>'PAA V18 del 2026'!Área_de_impresión</vt:lpstr>
      <vt:lpstr>'PAA V18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GLENDA JULIANA HINCAPIE AGUDELO</cp:lastModifiedBy>
  <cp:lastPrinted>2026-03-27T22:42:43Z</cp:lastPrinted>
  <dcterms:created xsi:type="dcterms:W3CDTF">2026-01-09T15:42:26Z</dcterms:created>
  <dcterms:modified xsi:type="dcterms:W3CDTF">2026-04-14T19:13:39Z</dcterms:modified>
</cp:coreProperties>
</file>