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svillamizarm\Downloads\"/>
    </mc:Choice>
  </mc:AlternateContent>
  <xr:revisionPtr revIDLastSave="0" documentId="13_ncr:1_{C9691A07-1B0C-42DF-B5FB-0470D5EA9B66}" xr6:coauthVersionLast="47" xr6:coauthVersionMax="47" xr10:uidLastSave="{00000000-0000-0000-0000-000000000000}"/>
  <bookViews>
    <workbookView xWindow="-120" yWindow="-120" windowWidth="20730" windowHeight="11160" xr2:uid="{F0BA23FE-CE94-4859-BB04-38AB944E553B}"/>
  </bookViews>
  <sheets>
    <sheet name="PAA V26 del 2026" sheetId="2" r:id="rId1"/>
    <sheet name="Vigilancia" sheetId="8" state="hidden" r:id="rId2"/>
    <sheet name="Actualiaciones" sheetId="4" r:id="rId3"/>
    <sheet name="Recursos" sheetId="6" state="hidden" r:id="rId4"/>
    <sheet name="Auxiliares" sheetId="7" state="hidden" r:id="rId5"/>
    <sheet name="Hoja1" sheetId="5" state="hidden" r:id="rId6"/>
    <sheet name="Resumen Auxiliar" sheetId="3" state="hidden" r:id="rId7"/>
  </sheets>
  <externalReferences>
    <externalReference r:id="rId8"/>
    <externalReference r:id="rId9"/>
  </externalReferences>
  <definedNames>
    <definedName name="_xlnm._FilterDatabase" localSheetId="0" hidden="1">'PAA V26 del 2026'!$A$16:$AM$367</definedName>
    <definedName name="_xlnm.Print_Area" localSheetId="0">'PAA V26 del 2026'!$A$1:$AM$366</definedName>
    <definedName name="_xlnm.Print_Titles" localSheetId="0">'PAA V26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4" i="4" l="1"/>
  <c r="T364" i="2"/>
  <c r="U364" i="2" s="1"/>
  <c r="M364" i="2"/>
  <c r="H63" i="2"/>
  <c r="H146" i="2" l="1"/>
  <c r="M363" i="2"/>
  <c r="M362" i="2"/>
  <c r="M361" i="2"/>
  <c r="M360" i="2"/>
  <c r="M359" i="2"/>
  <c r="T360" i="2"/>
  <c r="U360" i="2" s="1"/>
  <c r="T361" i="2"/>
  <c r="U361" i="2" s="1"/>
  <c r="T362" i="2"/>
  <c r="U362" i="2" s="1"/>
  <c r="T363" i="2"/>
  <c r="U363" i="2" s="1"/>
  <c r="T359" i="2"/>
  <c r="U359" i="2" s="1"/>
  <c r="I5" i="4"/>
  <c r="J5" i="4"/>
  <c r="H5" i="4"/>
  <c r="H167" i="2"/>
  <c r="H142" i="2"/>
  <c r="H128" i="2"/>
  <c r="H126" i="2"/>
  <c r="H125" i="2"/>
  <c r="K5" i="4"/>
  <c r="H116" i="2"/>
  <c r="T358" i="2"/>
  <c r="U358" i="2" s="1"/>
  <c r="H118" i="2"/>
  <c r="K7" i="4" l="1"/>
  <c r="H87" i="2"/>
  <c r="H79" i="2"/>
  <c r="H70" i="2" l="1"/>
  <c r="H66" i="2"/>
  <c r="M117" i="2" l="1"/>
  <c r="T117" i="2"/>
  <c r="U117" i="2" s="1"/>
  <c r="J4" i="8" l="1"/>
  <c r="J12" i="8" s="1"/>
  <c r="I5" i="8"/>
  <c r="J5" i="8" s="1"/>
  <c r="I6" i="8"/>
  <c r="J6" i="8" s="1"/>
  <c r="I12" i="8" l="1"/>
  <c r="H222" i="2" l="1"/>
  <c r="H6" i="5" l="1"/>
  <c r="T356" i="2"/>
  <c r="U356" i="2" s="1"/>
  <c r="M356" i="2"/>
  <c r="M355" i="2"/>
  <c r="M354" i="2"/>
  <c r="H354" i="2"/>
  <c r="T354" i="2" s="1"/>
  <c r="U354" i="2" s="1"/>
  <c r="T353" i="2"/>
  <c r="U353" i="2" s="1"/>
  <c r="M353" i="2"/>
  <c r="T352" i="2"/>
  <c r="U352" i="2" s="1"/>
  <c r="M352" i="2"/>
  <c r="T351" i="2"/>
  <c r="U351" i="2" s="1"/>
  <c r="M351" i="2"/>
  <c r="M350" i="2"/>
  <c r="H350" i="2"/>
  <c r="T350" i="2" s="1"/>
  <c r="U350" i="2" s="1"/>
  <c r="T349" i="2"/>
  <c r="U349" i="2" s="1"/>
  <c r="M349" i="2"/>
  <c r="T348" i="2"/>
  <c r="U348" i="2" s="1"/>
  <c r="M348" i="2"/>
  <c r="T346" i="2"/>
  <c r="U346" i="2" s="1"/>
  <c r="M346" i="2"/>
  <c r="T344" i="2"/>
  <c r="U344" i="2" s="1"/>
  <c r="M344" i="2"/>
  <c r="M343" i="2"/>
  <c r="T342" i="2"/>
  <c r="U342" i="2" s="1"/>
  <c r="T341" i="2"/>
  <c r="U341" i="2" s="1"/>
  <c r="M341" i="2"/>
  <c r="T340" i="2"/>
  <c r="U340" i="2" s="1"/>
  <c r="M340" i="2"/>
  <c r="T339" i="2"/>
  <c r="U339" i="2" s="1"/>
  <c r="M339" i="2"/>
  <c r="T338" i="2"/>
  <c r="U338" i="2" s="1"/>
  <c r="M338" i="2"/>
  <c r="T337" i="2"/>
  <c r="U337" i="2" s="1"/>
  <c r="M337" i="2"/>
  <c r="T336" i="2"/>
  <c r="U336" i="2" s="1"/>
  <c r="M336" i="2"/>
  <c r="T335" i="2"/>
  <c r="U335" i="2" s="1"/>
  <c r="M335" i="2"/>
  <c r="T334" i="2"/>
  <c r="U334" i="2" s="1"/>
  <c r="M334" i="2"/>
  <c r="T333" i="2"/>
  <c r="U333" i="2" s="1"/>
  <c r="M333" i="2"/>
  <c r="T332" i="2"/>
  <c r="U332" i="2" s="1"/>
  <c r="M332" i="2"/>
  <c r="T331" i="2"/>
  <c r="U331" i="2" s="1"/>
  <c r="M331" i="2"/>
  <c r="T330" i="2"/>
  <c r="U330" i="2" s="1"/>
  <c r="M330" i="2"/>
  <c r="T329" i="2"/>
  <c r="U329" i="2" s="1"/>
  <c r="M329" i="2"/>
  <c r="T328" i="2"/>
  <c r="U328" i="2" s="1"/>
  <c r="M328" i="2"/>
  <c r="T327" i="2"/>
  <c r="U327" i="2" s="1"/>
  <c r="T326" i="2"/>
  <c r="U326" i="2" s="1"/>
  <c r="T325" i="2"/>
  <c r="U325" i="2" s="1"/>
  <c r="T324" i="2"/>
  <c r="U324" i="2" s="1"/>
  <c r="M324" i="2"/>
  <c r="T323" i="2"/>
  <c r="U323" i="2" s="1"/>
  <c r="T322" i="2"/>
  <c r="U322" i="2" s="1"/>
  <c r="M322" i="2"/>
  <c r="T321" i="2"/>
  <c r="U321" i="2" s="1"/>
  <c r="M321" i="2"/>
  <c r="T319" i="2"/>
  <c r="U319" i="2" s="1"/>
  <c r="M319" i="2"/>
  <c r="H318" i="2"/>
  <c r="T317" i="2"/>
  <c r="U317" i="2" s="1"/>
  <c r="M317" i="2"/>
  <c r="M316" i="2"/>
  <c r="H316" i="2"/>
  <c r="T316" i="2" s="1"/>
  <c r="U316" i="2" s="1"/>
  <c r="T315" i="2"/>
  <c r="U315" i="2" s="1"/>
  <c r="M315" i="2"/>
  <c r="T314" i="2"/>
  <c r="U314" i="2" s="1"/>
  <c r="M314" i="2"/>
  <c r="T313" i="2"/>
  <c r="U313" i="2" s="1"/>
  <c r="M313" i="2"/>
  <c r="T312" i="2"/>
  <c r="U312" i="2" s="1"/>
  <c r="M312" i="2"/>
  <c r="M311" i="2"/>
  <c r="H311" i="2"/>
  <c r="T311" i="2" s="1"/>
  <c r="U311" i="2" s="1"/>
  <c r="T310" i="2"/>
  <c r="U310" i="2" s="1"/>
  <c r="M310" i="2"/>
  <c r="T309" i="2"/>
  <c r="U309" i="2" s="1"/>
  <c r="M309" i="2"/>
  <c r="T308" i="2"/>
  <c r="U308" i="2" s="1"/>
  <c r="M308" i="2"/>
  <c r="T307" i="2"/>
  <c r="U307" i="2" s="1"/>
  <c r="M307" i="2"/>
  <c r="T306" i="2"/>
  <c r="U306" i="2" s="1"/>
  <c r="M306" i="2"/>
  <c r="M305" i="2"/>
  <c r="T304" i="2"/>
  <c r="U304" i="2" s="1"/>
  <c r="M304" i="2"/>
  <c r="T303" i="2"/>
  <c r="U303" i="2" s="1"/>
  <c r="M303" i="2"/>
  <c r="T302" i="2"/>
  <c r="U302" i="2" s="1"/>
  <c r="M302" i="2"/>
  <c r="T301" i="2"/>
  <c r="U301" i="2" s="1"/>
  <c r="M301" i="2"/>
  <c r="T300" i="2"/>
  <c r="U300" i="2" s="1"/>
  <c r="M300" i="2"/>
  <c r="T299" i="2"/>
  <c r="U299" i="2" s="1"/>
  <c r="M299" i="2"/>
  <c r="T297" i="2"/>
  <c r="U297" i="2" s="1"/>
  <c r="M297" i="2"/>
  <c r="T296" i="2"/>
  <c r="U296" i="2" s="1"/>
  <c r="M296" i="2"/>
  <c r="T295" i="2"/>
  <c r="U295" i="2" s="1"/>
  <c r="M295" i="2"/>
  <c r="T294" i="2"/>
  <c r="U294" i="2" s="1"/>
  <c r="M294" i="2"/>
  <c r="H290" i="2"/>
  <c r="T288" i="2"/>
  <c r="U288" i="2" s="1"/>
  <c r="M288" i="2"/>
  <c r="M287" i="2"/>
  <c r="H287" i="2"/>
  <c r="T287" i="2" s="1"/>
  <c r="U287" i="2" s="1"/>
  <c r="T285" i="2"/>
  <c r="U285" i="2" s="1"/>
  <c r="M285" i="2"/>
  <c r="T284" i="2"/>
  <c r="U284" i="2" s="1"/>
  <c r="T281" i="2"/>
  <c r="U281" i="2" s="1"/>
  <c r="M281" i="2"/>
  <c r="T277" i="2"/>
  <c r="U277" i="2" s="1"/>
  <c r="M277" i="2"/>
  <c r="T276" i="2"/>
  <c r="U276" i="2" s="1"/>
  <c r="M276" i="2"/>
  <c r="T275" i="2"/>
  <c r="U275" i="2" s="1"/>
  <c r="M275" i="2"/>
  <c r="T274" i="2"/>
  <c r="U274" i="2" s="1"/>
  <c r="M274" i="2"/>
  <c r="M273" i="2"/>
  <c r="H273" i="2"/>
  <c r="T273" i="2" s="1"/>
  <c r="U273" i="2" s="1"/>
  <c r="T272" i="2"/>
  <c r="U272" i="2" s="1"/>
  <c r="M272" i="2"/>
  <c r="T271" i="2"/>
  <c r="U271" i="2" s="1"/>
  <c r="M271" i="2"/>
  <c r="T270" i="2"/>
  <c r="U270" i="2" s="1"/>
  <c r="M270" i="2"/>
  <c r="T269" i="2"/>
  <c r="U269" i="2" s="1"/>
  <c r="M269" i="2"/>
  <c r="H269" i="2"/>
  <c r="T268" i="2"/>
  <c r="U268" i="2" s="1"/>
  <c r="M268" i="2"/>
  <c r="T267" i="2"/>
  <c r="U267" i="2" s="1"/>
  <c r="M267" i="2"/>
  <c r="T266" i="2"/>
  <c r="U266" i="2" s="1"/>
  <c r="M266" i="2"/>
  <c r="T265" i="2"/>
  <c r="U265" i="2" s="1"/>
  <c r="M265" i="2"/>
  <c r="T264" i="2"/>
  <c r="U264" i="2" s="1"/>
  <c r="M264" i="2"/>
  <c r="T263" i="2"/>
  <c r="U263" i="2" s="1"/>
  <c r="M263" i="2"/>
  <c r="T262" i="2"/>
  <c r="U262" i="2" s="1"/>
  <c r="M262" i="2"/>
  <c r="T261" i="2"/>
  <c r="U261" i="2" s="1"/>
  <c r="M261" i="2"/>
  <c r="T260" i="2"/>
  <c r="U260" i="2" s="1"/>
  <c r="M260" i="2"/>
  <c r="M259" i="2"/>
  <c r="H259" i="2"/>
  <c r="T259" i="2" s="1"/>
  <c r="U259" i="2" s="1"/>
  <c r="M258" i="2"/>
  <c r="H258" i="2"/>
  <c r="T258" i="2" s="1"/>
  <c r="U258" i="2" s="1"/>
  <c r="T257" i="2"/>
  <c r="U257" i="2" s="1"/>
  <c r="M257" i="2"/>
  <c r="T255" i="2"/>
  <c r="U255" i="2" s="1"/>
  <c r="M255" i="2"/>
  <c r="T254" i="2"/>
  <c r="U254" i="2" s="1"/>
  <c r="M254" i="2"/>
  <c r="T253" i="2"/>
  <c r="U253" i="2" s="1"/>
  <c r="M253" i="2"/>
  <c r="T252" i="2"/>
  <c r="U252" i="2" s="1"/>
  <c r="M252" i="2"/>
  <c r="T250" i="2"/>
  <c r="U250" i="2" s="1"/>
  <c r="M250" i="2"/>
  <c r="T249" i="2"/>
  <c r="U249" i="2" s="1"/>
  <c r="M249" i="2"/>
  <c r="T248" i="2"/>
  <c r="U248" i="2" s="1"/>
  <c r="M248" i="2"/>
  <c r="T247" i="2"/>
  <c r="U247" i="2" s="1"/>
  <c r="M247" i="2"/>
  <c r="T245" i="2"/>
  <c r="U245" i="2" s="1"/>
  <c r="M245" i="2"/>
  <c r="M244" i="2"/>
  <c r="H244" i="2"/>
  <c r="T244" i="2" s="1"/>
  <c r="U244" i="2" s="1"/>
  <c r="T243" i="2"/>
  <c r="U243" i="2" s="1"/>
  <c r="M243" i="2"/>
  <c r="T242" i="2"/>
  <c r="U242" i="2" s="1"/>
  <c r="M242" i="2"/>
  <c r="T241" i="2"/>
  <c r="U241" i="2" s="1"/>
  <c r="T233" i="2"/>
  <c r="U233" i="2" s="1"/>
  <c r="M233" i="2"/>
  <c r="T229" i="2"/>
  <c r="U229" i="2" s="1"/>
  <c r="M229" i="2"/>
  <c r="T228" i="2"/>
  <c r="U228" i="2" s="1"/>
  <c r="M228" i="2"/>
  <c r="T227" i="2"/>
  <c r="U227" i="2" s="1"/>
  <c r="M227" i="2"/>
  <c r="T226" i="2"/>
  <c r="U226" i="2" s="1"/>
  <c r="M226" i="2"/>
  <c r="T225" i="2"/>
  <c r="U225" i="2" s="1"/>
  <c r="M225" i="2"/>
  <c r="T224" i="2"/>
  <c r="U224" i="2" s="1"/>
  <c r="M224" i="2"/>
  <c r="T223" i="2"/>
  <c r="U223" i="2" s="1"/>
  <c r="M223" i="2"/>
  <c r="T222" i="2"/>
  <c r="U222" i="2" s="1"/>
  <c r="M222" i="2"/>
  <c r="T221" i="2"/>
  <c r="U221" i="2" s="1"/>
  <c r="M221" i="2"/>
  <c r="T220" i="2"/>
  <c r="U220" i="2" s="1"/>
  <c r="M220" i="2"/>
  <c r="M219" i="2"/>
  <c r="H219" i="2"/>
  <c r="T219" i="2" s="1"/>
  <c r="U219" i="2" s="1"/>
  <c r="T218" i="2"/>
  <c r="U218" i="2" s="1"/>
  <c r="M218" i="2"/>
  <c r="M217" i="2"/>
  <c r="H217" i="2"/>
  <c r="T217" i="2" s="1"/>
  <c r="U217" i="2" s="1"/>
  <c r="T216" i="2"/>
  <c r="U216" i="2" s="1"/>
  <c r="M216" i="2"/>
  <c r="T215" i="2"/>
  <c r="U215" i="2" s="1"/>
  <c r="M215" i="2"/>
  <c r="T214" i="2"/>
  <c r="U214" i="2" s="1"/>
  <c r="M214" i="2"/>
  <c r="T213" i="2"/>
  <c r="U213" i="2" s="1"/>
  <c r="M213" i="2"/>
  <c r="T211" i="2"/>
  <c r="U211" i="2" s="1"/>
  <c r="M211" i="2"/>
  <c r="T210" i="2"/>
  <c r="U210" i="2" s="1"/>
  <c r="M210" i="2"/>
  <c r="T208" i="2"/>
  <c r="U208" i="2" s="1"/>
  <c r="M208" i="2"/>
  <c r="T205" i="2"/>
  <c r="U205" i="2" s="1"/>
  <c r="M205" i="2"/>
  <c r="T202" i="2"/>
  <c r="U202" i="2" s="1"/>
  <c r="M202" i="2"/>
  <c r="T201" i="2"/>
  <c r="U201" i="2" s="1"/>
  <c r="M201" i="2"/>
  <c r="M200" i="2"/>
  <c r="T199" i="2"/>
  <c r="U199" i="2" s="1"/>
  <c r="M199" i="2"/>
  <c r="T198" i="2"/>
  <c r="U198" i="2" s="1"/>
  <c r="M198" i="2"/>
  <c r="T197" i="2"/>
  <c r="U197" i="2" s="1"/>
  <c r="M197" i="2"/>
  <c r="T196" i="2"/>
  <c r="U196" i="2" s="1"/>
  <c r="M196" i="2"/>
  <c r="T195" i="2"/>
  <c r="U195" i="2" s="1"/>
  <c r="M195" i="2"/>
  <c r="T194" i="2"/>
  <c r="U194" i="2" s="1"/>
  <c r="M194" i="2"/>
  <c r="M193" i="2"/>
  <c r="H193" i="2"/>
  <c r="T193" i="2" s="1"/>
  <c r="U193" i="2" s="1"/>
  <c r="T192" i="2"/>
  <c r="U192" i="2" s="1"/>
  <c r="M192" i="2"/>
  <c r="H191" i="2"/>
  <c r="T191" i="2" s="1"/>
  <c r="U191" i="2" s="1"/>
  <c r="T190" i="2"/>
  <c r="U190" i="2" s="1"/>
  <c r="M190" i="2"/>
  <c r="M189" i="2"/>
  <c r="H189" i="2"/>
  <c r="T189" i="2" s="1"/>
  <c r="U189" i="2" s="1"/>
  <c r="T188" i="2"/>
  <c r="U188" i="2" s="1"/>
  <c r="M188" i="2"/>
  <c r="T187" i="2"/>
  <c r="U187" i="2" s="1"/>
  <c r="M187" i="2"/>
  <c r="H186" i="2"/>
  <c r="T186" i="2" s="1"/>
  <c r="U186" i="2" s="1"/>
  <c r="M185" i="2"/>
  <c r="H185" i="2"/>
  <c r="T185" i="2" s="1"/>
  <c r="U185" i="2" s="1"/>
  <c r="T184" i="2"/>
  <c r="U184" i="2" s="1"/>
  <c r="M184" i="2"/>
  <c r="T183" i="2"/>
  <c r="U183" i="2" s="1"/>
  <c r="M183" i="2"/>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3" i="2"/>
  <c r="U173" i="2" s="1"/>
  <c r="M173" i="2"/>
  <c r="T171" i="2"/>
  <c r="U171" i="2" s="1"/>
  <c r="M171" i="2"/>
  <c r="T170" i="2"/>
  <c r="U170" i="2" s="1"/>
  <c r="M170" i="2"/>
  <c r="T169" i="2"/>
  <c r="U169" i="2" s="1"/>
  <c r="M169" i="2"/>
  <c r="T168" i="2"/>
  <c r="U168" i="2" s="1"/>
  <c r="M168" i="2"/>
  <c r="T167" i="2"/>
  <c r="U167" i="2" s="1"/>
  <c r="M167" i="2"/>
  <c r="M166" i="2"/>
  <c r="H166" i="2"/>
  <c r="T166" i="2" s="1"/>
  <c r="U166" i="2" s="1"/>
  <c r="M165" i="2"/>
  <c r="H165" i="2"/>
  <c r="T165" i="2" s="1"/>
  <c r="U165" i="2" s="1"/>
  <c r="T164" i="2"/>
  <c r="U164" i="2" s="1"/>
  <c r="M164" i="2"/>
  <c r="T163" i="2"/>
  <c r="U163" i="2" s="1"/>
  <c r="M163" i="2"/>
  <c r="T162" i="2"/>
  <c r="U162" i="2" s="1"/>
  <c r="M162" i="2"/>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T152" i="2"/>
  <c r="U152" i="2" s="1"/>
  <c r="M152" i="2"/>
  <c r="M151" i="2"/>
  <c r="H151" i="2"/>
  <c r="T151" i="2" s="1"/>
  <c r="U151" i="2" s="1"/>
  <c r="T150" i="2"/>
  <c r="U150" i="2" s="1"/>
  <c r="T149" i="2"/>
  <c r="U149" i="2" s="1"/>
  <c r="M148" i="2"/>
  <c r="H148" i="2"/>
  <c r="T148" i="2" s="1"/>
  <c r="U148" i="2" s="1"/>
  <c r="T147" i="2"/>
  <c r="U147" i="2" s="1"/>
  <c r="M147" i="2"/>
  <c r="T146" i="2"/>
  <c r="U146" i="2" s="1"/>
  <c r="M146" i="2"/>
  <c r="T144" i="2"/>
  <c r="U144" i="2" s="1"/>
  <c r="M144" i="2"/>
  <c r="T143" i="2"/>
  <c r="U143" i="2" s="1"/>
  <c r="M143" i="2"/>
  <c r="T141" i="2"/>
  <c r="U141" i="2" s="1"/>
  <c r="M141" i="2"/>
  <c r="T140" i="2"/>
  <c r="U140" i="2" s="1"/>
  <c r="M140" i="2"/>
  <c r="T137" i="2"/>
  <c r="U137" i="2" s="1"/>
  <c r="M137" i="2"/>
  <c r="H136" i="2"/>
  <c r="M135" i="2"/>
  <c r="H135" i="2"/>
  <c r="H134" i="2"/>
  <c r="M133" i="2"/>
  <c r="H133" i="2"/>
  <c r="M132" i="2"/>
  <c r="H132" i="2"/>
  <c r="T132" i="2" s="1"/>
  <c r="U132" i="2" s="1"/>
  <c r="M131" i="2"/>
  <c r="H131" i="2"/>
  <c r="T131" i="2" s="1"/>
  <c r="U131" i="2" s="1"/>
  <c r="T130" i="2"/>
  <c r="U130" i="2" s="1"/>
  <c r="M130" i="2"/>
  <c r="H129" i="2"/>
  <c r="M127" i="2"/>
  <c r="H127" i="2"/>
  <c r="T125" i="2"/>
  <c r="U125" i="2" s="1"/>
  <c r="M125" i="2"/>
  <c r="T122" i="2"/>
  <c r="U122" i="2" s="1"/>
  <c r="M122" i="2"/>
  <c r="T121" i="2"/>
  <c r="U121" i="2" s="1"/>
  <c r="M121" i="2"/>
  <c r="T120" i="2"/>
  <c r="U120" i="2" s="1"/>
  <c r="M120" i="2"/>
  <c r="T119" i="2"/>
  <c r="U119" i="2" s="1"/>
  <c r="M119" i="2"/>
  <c r="T118" i="2"/>
  <c r="U118" i="2" s="1"/>
  <c r="M118" i="2"/>
  <c r="T116" i="2"/>
  <c r="U116" i="2" s="1"/>
  <c r="M116" i="2"/>
  <c r="T115" i="2"/>
  <c r="U115" i="2" s="1"/>
  <c r="M115" i="2"/>
  <c r="T114" i="2"/>
  <c r="U114" i="2" s="1"/>
  <c r="M114" i="2"/>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T105" i="2"/>
  <c r="U105" i="2" s="1"/>
  <c r="M105" i="2"/>
  <c r="M104" i="2"/>
  <c r="H104" i="2"/>
  <c r="T104" i="2" s="1"/>
  <c r="U104" i="2" s="1"/>
  <c r="T103" i="2"/>
  <c r="U103" i="2" s="1"/>
  <c r="M103" i="2"/>
  <c r="T102" i="2"/>
  <c r="U102" i="2" s="1"/>
  <c r="M102" i="2"/>
  <c r="T101" i="2"/>
  <c r="U101" i="2" s="1"/>
  <c r="M101" i="2"/>
  <c r="M100" i="2"/>
  <c r="H100" i="2"/>
  <c r="T100" i="2" s="1"/>
  <c r="U100" i="2" s="1"/>
  <c r="T99" i="2"/>
  <c r="U99" i="2" s="1"/>
  <c r="M99" i="2"/>
  <c r="T98" i="2"/>
  <c r="U98" i="2" s="1"/>
  <c r="M98" i="2"/>
  <c r="T97" i="2"/>
  <c r="U97" i="2" s="1"/>
  <c r="M97" i="2"/>
  <c r="T96" i="2"/>
  <c r="U96" i="2" s="1"/>
  <c r="M96" i="2"/>
  <c r="T95" i="2"/>
  <c r="U95" i="2" s="1"/>
  <c r="M95" i="2"/>
  <c r="M94" i="2"/>
  <c r="H94" i="2"/>
  <c r="T94" i="2" s="1"/>
  <c r="U94" i="2" s="1"/>
  <c r="M93" i="2"/>
  <c r="H93" i="2"/>
  <c r="T93" i="2" s="1"/>
  <c r="U93" i="2" s="1"/>
  <c r="T92" i="2"/>
  <c r="U92" i="2" s="1"/>
  <c r="T91" i="2"/>
  <c r="U91" i="2" s="1"/>
  <c r="M91" i="2"/>
  <c r="T90" i="2"/>
  <c r="U90" i="2" s="1"/>
  <c r="M90" i="2"/>
  <c r="M89" i="2"/>
  <c r="H89" i="2"/>
  <c r="T89" i="2" s="1"/>
  <c r="U89" i="2" s="1"/>
  <c r="T88" i="2"/>
  <c r="U88" i="2" s="1"/>
  <c r="M88" i="2"/>
  <c r="H88" i="2"/>
  <c r="T87" i="2"/>
  <c r="U87" i="2" s="1"/>
  <c r="M87" i="2"/>
  <c r="T86" i="2"/>
  <c r="U86" i="2" s="1"/>
  <c r="M86" i="2"/>
  <c r="T85" i="2"/>
  <c r="U85" i="2" s="1"/>
  <c r="M85" i="2"/>
  <c r="M84" i="2"/>
  <c r="H84" i="2"/>
  <c r="T84" i="2" s="1"/>
  <c r="U84" i="2" s="1"/>
  <c r="T83" i="2"/>
  <c r="U83" i="2" s="1"/>
  <c r="M83" i="2"/>
  <c r="M82" i="2"/>
  <c r="H82" i="2"/>
  <c r="T82" i="2" s="1"/>
  <c r="U82" i="2" s="1"/>
  <c r="T81" i="2"/>
  <c r="U81" i="2" s="1"/>
  <c r="M81" i="2"/>
  <c r="T80" i="2"/>
  <c r="U80" i="2" s="1"/>
  <c r="M80" i="2"/>
  <c r="T79" i="2"/>
  <c r="U79" i="2" s="1"/>
  <c r="M79" i="2"/>
  <c r="T78" i="2"/>
  <c r="U78" i="2" s="1"/>
  <c r="M78" i="2"/>
  <c r="T77" i="2"/>
  <c r="U77" i="2" s="1"/>
  <c r="M77" i="2"/>
  <c r="T76" i="2"/>
  <c r="U76" i="2" s="1"/>
  <c r="M76" i="2"/>
  <c r="T75" i="2"/>
  <c r="U75" i="2" s="1"/>
  <c r="M75" i="2"/>
  <c r="T74" i="2"/>
  <c r="U74" i="2" s="1"/>
  <c r="M74" i="2"/>
  <c r="U73" i="2"/>
  <c r="T72" i="2"/>
  <c r="U72" i="2" s="1"/>
  <c r="M72" i="2"/>
  <c r="M73" i="2" s="1"/>
  <c r="T71" i="2"/>
  <c r="U71" i="2" s="1"/>
  <c r="M71" i="2"/>
  <c r="T70" i="2"/>
  <c r="U70" i="2" s="1"/>
  <c r="M70" i="2"/>
  <c r="T69" i="2"/>
  <c r="U69" i="2" s="1"/>
  <c r="M68" i="2"/>
  <c r="H68" i="2"/>
  <c r="T68" i="2" s="1"/>
  <c r="U68" i="2" s="1"/>
  <c r="T67" i="2"/>
  <c r="U67" i="2" s="1"/>
  <c r="M67" i="2"/>
  <c r="M66" i="2"/>
  <c r="T66" i="2"/>
  <c r="U66" i="2" s="1"/>
  <c r="M65" i="2"/>
  <c r="H65" i="2"/>
  <c r="T65" i="2" s="1"/>
  <c r="U65" i="2" s="1"/>
  <c r="H64" i="2"/>
  <c r="T64" i="2" s="1"/>
  <c r="U64" i="2" s="1"/>
  <c r="M63" i="2"/>
  <c r="T63" i="2"/>
  <c r="U63" i="2" s="1"/>
  <c r="T62" i="2"/>
  <c r="U62" i="2" s="1"/>
  <c r="M62" i="2"/>
  <c r="M59" i="2"/>
  <c r="T58" i="2"/>
  <c r="U58" i="2" s="1"/>
  <c r="M58" i="2"/>
  <c r="T57" i="2"/>
  <c r="U57" i="2" s="1"/>
  <c r="M57" i="2"/>
  <c r="T56" i="2"/>
  <c r="U56" i="2" s="1"/>
  <c r="M56" i="2"/>
  <c r="T55" i="2"/>
  <c r="U55" i="2" s="1"/>
  <c r="M55" i="2"/>
  <c r="M54" i="2"/>
  <c r="H54" i="2"/>
  <c r="T54" i="2" s="1"/>
  <c r="U54" i="2" s="1"/>
  <c r="T53" i="2"/>
  <c r="U53" i="2" s="1"/>
  <c r="M53" i="2"/>
  <c r="T52" i="2"/>
  <c r="U52" i="2" s="1"/>
  <c r="M52" i="2"/>
  <c r="T51" i="2"/>
  <c r="U51" i="2" s="1"/>
  <c r="M51" i="2"/>
  <c r="T50" i="2"/>
  <c r="U50" i="2" s="1"/>
  <c r="M50" i="2"/>
  <c r="M49" i="2"/>
  <c r="H49" i="2"/>
  <c r="T49" i="2" s="1"/>
  <c r="U49" i="2" s="1"/>
  <c r="T48" i="2"/>
  <c r="U48" i="2" s="1"/>
  <c r="M48" i="2"/>
  <c r="T47" i="2"/>
  <c r="U47" i="2" s="1"/>
  <c r="M47" i="2"/>
  <c r="T46" i="2"/>
  <c r="U46" i="2" s="1"/>
  <c r="M46" i="2"/>
  <c r="T45" i="2"/>
  <c r="U45" i="2" s="1"/>
  <c r="M45" i="2"/>
  <c r="M44" i="2"/>
  <c r="H44" i="2"/>
  <c r="T44" i="2" s="1"/>
  <c r="U44" i="2" s="1"/>
  <c r="T43" i="2"/>
  <c r="U43" i="2" s="1"/>
  <c r="M43" i="2"/>
  <c r="M42" i="2"/>
  <c r="H42" i="2"/>
  <c r="T42" i="2" s="1"/>
  <c r="U42" i="2" s="1"/>
  <c r="T41" i="2"/>
  <c r="U41" i="2" s="1"/>
  <c r="M41" i="2"/>
  <c r="T40" i="2"/>
  <c r="U40" i="2" s="1"/>
  <c r="M40" i="2"/>
  <c r="M39" i="2"/>
  <c r="H39" i="2"/>
  <c r="T39" i="2" s="1"/>
  <c r="U39" i="2" s="1"/>
  <c r="T38" i="2"/>
  <c r="U38" i="2" s="1"/>
  <c r="M38" i="2"/>
  <c r="M37" i="2"/>
  <c r="H37" i="2"/>
  <c r="T37" i="2" s="1"/>
  <c r="U37" i="2" s="1"/>
  <c r="T36" i="2"/>
  <c r="U36" i="2" s="1"/>
  <c r="M36" i="2"/>
  <c r="M35" i="2"/>
  <c r="H35" i="2"/>
  <c r="T35" i="2" s="1"/>
  <c r="U35" i="2" s="1"/>
  <c r="M34" i="2"/>
  <c r="H34" i="2"/>
  <c r="T34" i="2" s="1"/>
  <c r="U34" i="2" s="1"/>
  <c r="M33" i="2"/>
  <c r="H33" i="2"/>
  <c r="T33" i="2" s="1"/>
  <c r="U33" i="2" s="1"/>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M22" i="2"/>
  <c r="H22" i="2"/>
  <c r="T22" i="2" s="1"/>
  <c r="U22" i="2" s="1"/>
  <c r="T21" i="2"/>
  <c r="U21" i="2" s="1"/>
  <c r="M21" i="2"/>
  <c r="T20" i="2"/>
  <c r="U20" i="2" s="1"/>
  <c r="M20" i="2"/>
  <c r="T19" i="2"/>
  <c r="U19" i="2" s="1"/>
  <c r="M19" i="2"/>
  <c r="T18" i="2"/>
  <c r="U18" i="2" s="1"/>
  <c r="M18" i="2"/>
  <c r="T17" i="2"/>
  <c r="U17" i="2" s="1"/>
  <c r="M17" i="2"/>
  <c r="T135" i="2" l="1"/>
  <c r="U135" i="2" s="1"/>
  <c r="T133" i="2"/>
  <c r="U133" i="2" s="1"/>
  <c r="T127" i="2"/>
  <c r="U12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H64" authorId="1" shapeId="0" xr:uid="{686101F9-66E1-4D30-8FBB-E9BE14EEAD86}">
      <text>
        <r>
          <rPr>
            <b/>
            <sz val="9"/>
            <color indexed="81"/>
            <rFont val="Tahoma"/>
            <family val="2"/>
          </rPr>
          <t>CLAUDIA MARCELA HERNANDEZ REYES:</t>
        </r>
        <r>
          <rPr>
            <sz val="9"/>
            <color indexed="81"/>
            <rFont val="Tahoma"/>
            <family val="2"/>
          </rPr>
          <t xml:space="preserve">
CDP 218 RP 493</t>
        </r>
      </text>
    </comment>
    <comment ref="H65" authorId="1" shapeId="0" xr:uid="{B5265D6A-EC6A-44F7-B76A-1CFBF390C6C3}">
      <text>
        <r>
          <rPr>
            <b/>
            <sz val="9"/>
            <color indexed="81"/>
            <rFont val="Tahoma"/>
            <family val="2"/>
          </rPr>
          <t>CLAUDIA MARCELA HERNANDEZ REYES:</t>
        </r>
        <r>
          <rPr>
            <sz val="9"/>
            <color indexed="81"/>
            <rFont val="Tahoma"/>
            <family val="2"/>
          </rPr>
          <t xml:space="preserve">
CDP 217 Y RP 492</t>
        </r>
      </text>
    </comment>
    <comment ref="H67" authorId="1" shapeId="0" xr:uid="{4F0FE686-65B6-4D58-94A6-D6FF8326A2FB}">
      <text>
        <r>
          <rPr>
            <b/>
            <sz val="9"/>
            <color indexed="81"/>
            <rFont val="Tahoma"/>
            <family val="2"/>
          </rPr>
          <t>CLAUDIA MARCELA HERNANDEZ REYES:</t>
        </r>
        <r>
          <rPr>
            <sz val="9"/>
            <color indexed="81"/>
            <rFont val="Tahoma"/>
            <family val="2"/>
          </rPr>
          <t xml:space="preserve">
Se debe realizar modificación de auxiliar</t>
        </r>
      </text>
    </comment>
    <comment ref="H68" authorId="1" shapeId="0" xr:uid="{0C16858F-8012-41D3-B347-6EC52F0FE82B}">
      <text>
        <r>
          <rPr>
            <b/>
            <sz val="9"/>
            <color indexed="81"/>
            <rFont val="Tahoma"/>
            <family val="2"/>
          </rPr>
          <t>CLAUDIA MARCELA HERNANDEZ REYES:</t>
        </r>
        <r>
          <rPr>
            <sz val="9"/>
            <color indexed="81"/>
            <rFont val="Tahoma"/>
            <family val="2"/>
          </rPr>
          <t xml:space="preserve">
CDP 216 y RP 353</t>
        </r>
      </text>
    </comment>
    <comment ref="H69" authorId="1" shapeId="0" xr:uid="{0CA74E1D-B00B-4393-9B0B-F2B4717656CF}">
      <text>
        <r>
          <rPr>
            <b/>
            <sz val="9"/>
            <color indexed="81"/>
            <rFont val="Tahoma"/>
            <family val="2"/>
          </rPr>
          <t>CLAUDIA MARCELA HERNANDEZ REYES:</t>
        </r>
        <r>
          <rPr>
            <sz val="9"/>
            <color indexed="81"/>
            <rFont val="Tahoma"/>
            <family val="2"/>
          </rPr>
          <t xml:space="preserve">
CDP 216 y RP 353</t>
        </r>
      </text>
    </comment>
    <comment ref="E92"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7"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8"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6"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C117" authorId="1" shapeId="0" xr:uid="{FF1E637C-F26A-405B-9828-373FCB957275}">
      <text>
        <r>
          <rPr>
            <b/>
            <sz val="9"/>
            <color indexed="81"/>
            <rFont val="Tahoma"/>
            <family val="2"/>
          </rPr>
          <t>CLAUDIA MARCELA HERNANDEZ REYES:</t>
        </r>
        <r>
          <rPr>
            <sz val="9"/>
            <color indexed="81"/>
            <rFont val="Tahoma"/>
            <family val="2"/>
          </rPr>
          <t xml:space="preserve">
1335 SERVICIOS PÚBLICOS</t>
        </r>
      </text>
    </comment>
    <comment ref="T133" authorId="3" shapeId="0" xr:uid="{F94E51EE-E7EE-43E4-A291-1AC20FBEE01C}">
      <text>
        <r>
          <rPr>
            <b/>
            <sz val="9"/>
            <color indexed="81"/>
            <rFont val="Tahoma"/>
            <family val="2"/>
          </rPr>
          <t xml:space="preserve">CTO 820 DE 2025 EJECUTADO
$ 118.830.947 </t>
        </r>
      </text>
    </comment>
    <comment ref="U133" authorId="3" shapeId="0" xr:uid="{1D2961E7-7C67-4CE3-907C-4B24FFEF2DCB}">
      <text>
        <r>
          <rPr>
            <b/>
            <sz val="9"/>
            <color indexed="81"/>
            <rFont val="Tahoma"/>
            <family val="2"/>
          </rPr>
          <t xml:space="preserve">CTO 820 DE 2025 EJECUTADO
$ 118.830.947 </t>
        </r>
      </text>
    </comment>
    <comment ref="L142"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6"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5"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6"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10"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5"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6"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7"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18"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5"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6"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42"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7"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63"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7"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69"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70" authorId="1" shapeId="0" xr:uid="{EA007840-AD9D-4B18-99C0-5EA0A2ACDB56}">
      <text>
        <r>
          <rPr>
            <b/>
            <sz val="9"/>
            <color indexed="81"/>
            <rFont val="Tahoma"/>
            <family val="2"/>
          </rPr>
          <t>CLAUDIA MARCELA HERNANDEZ REYES:</t>
        </r>
        <r>
          <rPr>
            <sz val="9"/>
            <color indexed="81"/>
            <rFont val="Tahoma"/>
            <family val="2"/>
          </rPr>
          <t xml:space="preserve">
Contratación</t>
        </r>
      </text>
    </comment>
    <comment ref="L271" authorId="1" shapeId="0" xr:uid="{9BFB2521-A44D-42C0-9C9A-3F33CEDF6921}">
      <text>
        <r>
          <rPr>
            <b/>
            <sz val="9"/>
            <color indexed="81"/>
            <rFont val="Tahoma"/>
            <family val="2"/>
          </rPr>
          <t>CLAUDIA MARCELA HERNANDEZ REYES:</t>
        </r>
        <r>
          <rPr>
            <sz val="9"/>
            <color indexed="81"/>
            <rFont val="Tahoma"/>
            <family val="2"/>
          </rPr>
          <t xml:space="preserve">
Contratación</t>
        </r>
      </text>
    </comment>
    <comment ref="L272" authorId="1" shapeId="0" xr:uid="{B9181E1A-161F-4FE6-80BC-873E9D3038B6}">
      <text>
        <r>
          <rPr>
            <b/>
            <sz val="9"/>
            <color indexed="81"/>
            <rFont val="Tahoma"/>
            <family val="2"/>
          </rPr>
          <t>CLAUDIA MARCELA HERNANDEZ REYES:</t>
        </r>
        <r>
          <rPr>
            <sz val="9"/>
            <color indexed="81"/>
            <rFont val="Tahoma"/>
            <family val="2"/>
          </rPr>
          <t xml:space="preserve">
Contratación</t>
        </r>
      </text>
    </comment>
    <comment ref="L273"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306"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14"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 ref="H322" authorId="1" shapeId="0" xr:uid="{DF01C4A4-BF26-4A18-80D3-0602D8845E6F}">
      <text>
        <r>
          <rPr>
            <b/>
            <sz val="9"/>
            <color indexed="81"/>
            <rFont val="Tahoma"/>
            <family val="2"/>
          </rPr>
          <t>CLAUDIA MARCELA HERNANDEZ REYES:</t>
        </r>
        <r>
          <rPr>
            <sz val="9"/>
            <color indexed="81"/>
            <rFont val="Tahoma"/>
            <family val="2"/>
          </rPr>
          <t xml:space="preserve">
CDP 411 y RP 419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3" authorId="0" shapeId="0" xr:uid="{36742275-64FB-4130-B544-6BD968B327CB}">
      <text>
        <r>
          <rPr>
            <sz val="9"/>
            <color indexed="81"/>
            <rFont val="Tahoma"/>
            <family val="2"/>
          </rPr>
          <t xml:space="preserve">
SI: Modificación
NUEVO: Agregar ITEM
ELIMINAR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3" authorId="0" shapeId="0" xr:uid="{7E06C858-38C7-4CD9-A9E4-284737AD0128}">
      <text>
        <r>
          <rPr>
            <sz val="9"/>
            <color indexed="81"/>
            <rFont val="Tahoma"/>
            <family val="2"/>
          </rPr>
          <t xml:space="preserve">
SI: Modificación
NUEVO: Agregar ITEM
ELIMINAR</t>
        </r>
      </text>
    </comment>
  </commentList>
</comments>
</file>

<file path=xl/sharedStrings.xml><?xml version="1.0" encoding="utf-8"?>
<sst xmlns="http://schemas.openxmlformats.org/spreadsheetml/2006/main" count="10092" uniqueCount="934">
  <si>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</si>
  <si>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</si>
  <si>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</si>
  <si>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</si>
  <si>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</si>
  <si>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</si>
  <si>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</si>
  <si>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</si>
  <si>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</si>
  <si>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</si>
  <si>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</si>
  <si>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</si>
  <si>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</si>
  <si>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</si>
  <si>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</si>
  <si>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</si>
  <si>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</si>
  <si>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</si>
  <si>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</si>
  <si>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</si>
  <si>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</si>
  <si>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</si>
  <si>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</si>
  <si>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</si>
  <si>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</si>
  <si>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</si>
  <si>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</si>
  <si>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</si>
  <si>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</si>
  <si>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</si>
  <si>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</si>
  <si>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</si>
  <si>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</si>
  <si>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</si>
  <si>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</si>
  <si>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</si>
  <si>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</si>
  <si>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</si>
  <si>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</si>
  <si>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</si>
  <si>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</si>
  <si>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</si>
  <si>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</si>
  <si>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</si>
  <si>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</si>
  <si>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</si>
  <si>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</si>
  <si>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</si>
  <si>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</si>
  <si>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</si>
  <si>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</si>
  <si>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</si>
  <si>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</si>
  <si>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</si>
  <si>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</si>
  <si>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</si>
  <si>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</si>
  <si>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</si>
  <si>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</si>
  <si>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</si>
  <si>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</si>
  <si>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</si>
  <si>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</si>
  <si>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</si>
  <si>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</si>
  <si>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</si>
  <si>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</si>
  <si>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</si>
  <si>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</si>
  <si>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</si>
  <si>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</si>
  <si>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</si>
  <si>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</si>
  <si>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</si>
  <si>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</si>
  <si>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</si>
  <si>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</si>
  <si>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</si>
  <si>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</si>
  <si>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</si>
  <si>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</si>
  <si>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</si>
  <si>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</si>
  <si>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</si>
  <si>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</si>
  <si>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</si>
  <si>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</si>
  <si>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</si>
  <si>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</si>
  <si>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</si>
  <si>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</si>
  <si>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</si>
  <si>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</si>
  <si>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</si>
  <si>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</si>
  <si>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</si>
  <si>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</si>
  <si>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</si>
  <si>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</si>
  <si>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</si>
  <si>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</si>
  <si>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</si>
  <si>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</si>
  <si>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</si>
  <si>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</si>
  <si>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</si>
  <si>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</si>
  <si>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</si>
  <si>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</si>
  <si>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</si>
  <si>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</si>
  <si>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</si>
  <si>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</si>
  <si>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</si>
  <si>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</si>
  <si>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</si>
  <si>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</si>
  <si>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</si>
  <si>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</si>
  <si>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</si>
  <si>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</si>
  <si>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</si>
  <si>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</si>
  <si>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</si>
  <si>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</si>
  <si>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</si>
  <si>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</si>
  <si>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</si>
  <si>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</si>
  <si>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</si>
  <si>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</si>
  <si>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</si>
  <si>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</si>
  <si>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</si>
  <si>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</si>
  <si>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</si>
  <si>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</si>
  <si>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</si>
  <si>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</si>
  <si>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</si>
  <si>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</si>
  <si>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</si>
  <si>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</si>
  <si>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</si>
  <si>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</si>
  <si>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</si>
  <si>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</si>
  <si>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</si>
  <si>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</si>
  <si>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</si>
  <si>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</si>
  <si>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</si>
  <si>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</si>
  <si>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</si>
  <si>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</si>
  <si>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</si>
  <si>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</si>
  <si>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</si>
  <si>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</si>
  <si>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</si>
  <si>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</si>
  <si>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</si>
  <si>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</si>
  <si>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</si>
  <si>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</si>
  <si>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</si>
  <si>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</si>
  <si>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</si>
  <si>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</si>
  <si>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</si>
  <si>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</si>
  <si>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</si>
  <si>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</si>
  <si>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</si>
  <si>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</si>
  <si>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</si>
  <si>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</si>
  <si>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</si>
  <si>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</si>
  <si>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</si>
  <si>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</si>
  <si>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</si>
  <si>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</si>
  <si>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</si>
  <si>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</si>
  <si>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</si>
  <si>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</si>
  <si>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</si>
  <si>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</si>
  <si>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</si>
  <si>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</si>
  <si>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</si>
  <si>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</si>
  <si>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</si>
  <si>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</si>
  <si>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</si>
  <si>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</si>
  <si>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</si>
  <si>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</si>
  <si>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</si>
  <si>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</si>
  <si>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</si>
  <si>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</si>
  <si>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</si>
  <si>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</si>
  <si>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</si>
  <si>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</si>
  <si>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</si>
  <si>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</si>
  <si>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</si>
  <si>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</si>
  <si>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</si>
  <si>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</si>
  <si>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</si>
  <si>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</si>
  <si>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</si>
  <si>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</si>
  <si>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</si>
  <si>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</si>
  <si>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</si>
  <si>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</si>
  <si>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</si>
  <si>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</si>
  <si>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</si>
  <si>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</si>
  <si>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</si>
  <si>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</si>
  <si>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</si>
  <si>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</si>
  <si>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</si>
  <si>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</si>
  <si>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</si>
  <si>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</si>
  <si>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</si>
  <si>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</si>
  <si>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</si>
  <si>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</si>
  <si>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</si>
  <si>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</si>
  <si>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</si>
  <si>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</si>
  <si>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</si>
  <si>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</si>
  <si>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</si>
  <si>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</si>
  <si>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</si>
  <si>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</si>
  <si>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</si>
  <si>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</si>
  <si>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</si>
  <si>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</si>
  <si>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</si>
  <si>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</si>
  <si>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</si>
  <si>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</si>
  <si>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</si>
  <si>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</si>
  <si>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</si>
  <si>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</si>
  <si>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</si>
  <si>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</si>
  <si>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</si>
  <si>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</si>
  <si>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</si>
  <si>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</si>
  <si>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</si>
  <si>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</si>
  <si>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</si>
  <si>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</si>
  <si>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</si>
  <si>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</si>
  <si>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</si>
  <si>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</si>
  <si>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</si>
  <si>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</si>
  <si>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</si>
  <si>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</si>
  <si>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</si>
  <si>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</si>
  <si>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</si>
  <si>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</si>
  <si>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</si>
  <si>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</si>
  <si>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</si>
  <si>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</si>
  <si>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</si>
  <si>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</si>
  <si>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</si>
  <si>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</si>
  <si>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</si>
  <si>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</si>
  <si>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</si>
  <si>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</si>
  <si>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</si>
  <si>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</si>
  <si>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</si>
  <si>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</si>
  <si>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</si>
  <si>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</si>
  <si>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</si>
  <si>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</si>
  <si>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</si>
  <si>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</si>
  <si>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</si>
  <si>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</si>
  <si>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</si>
  <si>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</si>
  <si>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</si>
  <si>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</si>
  <si>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</si>
  <si>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</si>
  <si>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</si>
  <si>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</si>
  <si>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</si>
  <si>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</si>
  <si>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</si>
  <si>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</si>
  <si>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</si>
  <si>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</si>
  <si>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</si>
  <si>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</si>
  <si>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</si>
  <si>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</si>
  <si>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</si>
  <si>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</si>
  <si>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</si>
  <si>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</si>
  <si>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</si>
  <si>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</si>
  <si>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</si>
  <si>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</si>
  <si>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</si>
  <si>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</si>
  <si>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</si>
  <si>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</si>
  <si>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</si>
  <si>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</si>
  <si>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</si>
  <si>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</si>
  <si>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</si>
  <si>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</si>
  <si>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</si>
  <si>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</si>
  <si>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</si>
  <si>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</si>
  <si>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</si>
  <si>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</si>
  <si>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</si>
  <si>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</si>
  <si>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</si>
  <si>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</si>
  <si>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</si>
  <si>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</si>
  <si>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</si>
  <si>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</si>
  <si>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</si>
  <si>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</si>
  <si>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</si>
  <si>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</si>
  <si>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</si>
  <si>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</si>
  <si>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</si>
  <si>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</si>
  <si>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</si>
  <si>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</si>
  <si>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</si>
  <si>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</si>
  <si>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</si>
  <si>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</si>
  <si>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</si>
  <si>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</si>
  <si>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</si>
  <si>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</si>
  <si>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</si>
  <si>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</si>
  <si>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</si>
  <si>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</si>
  <si>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</si>
  <si>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</si>
  <si>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</si>
  <si>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</si>
  <si>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</si>
  <si>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</si>
  <si>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</si>
  <si>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</si>
  <si>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</si>
  <si>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</si>
  <si>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</si>
  <si>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</si>
  <si>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</si>
  <si>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</si>
  <si>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</si>
  <si>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</si>
  <si>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</si>
  <si>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</si>
  <si>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</si>
  <si>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</si>
  <si>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</si>
  <si>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</si>
  <si>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</si>
  <si>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</si>
  <si>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</si>
  <si>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</si>
  <si>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</si>
  <si>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</si>
  <si>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</si>
  <si>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</si>
  <si>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</si>
  <si>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</si>
  <si>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</si>
  <si>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</si>
  <si>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</si>
  <si>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</si>
  <si>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</si>
  <si>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</si>
  <si>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</si>
  <si>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</si>
  <si>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</si>
  <si>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</si>
  <si>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</si>
  <si>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</si>
  <si>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</si>
  <si>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</si>
  <si>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</si>
  <si>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</si>
  <si>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</si>
  <si>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</si>
  <si>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</si>
  <si>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</si>
  <si>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</si>
  <si>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</si>
  <si>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</si>
  <si>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</si>
  <si>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</si>
  <si>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</si>
  <si>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</si>
  <si>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</si>
  <si>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</si>
  <si>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</si>
  <si>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</si>
  <si>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</si>
  <si>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</si>
  <si>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</si>
  <si>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</si>
  <si>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</si>
  <si>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</si>
  <si>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</si>
  <si>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</si>
  <si>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</si>
  <si>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</si>
  <si>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</si>
  <si>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</si>
  <si>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</si>
  <si>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</si>
  <si>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</si>
  <si>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</si>
  <si>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</si>
  <si>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</si>
  <si>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</si>
  <si>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</si>
  <si>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</si>
  <si>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</si>
  <si>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</si>
  <si>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</si>
  <si>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</si>
  <si>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</si>
  <si>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</si>
  <si>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</si>
  <si>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</si>
  <si>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</si>
  <si>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</si>
  <si>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</si>
  <si>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</si>
  <si>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</si>
  <si>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</si>
  <si>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</si>
  <si>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</si>
  <si>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</si>
  <si>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</si>
  <si>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</si>
  <si>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</si>
  <si>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</si>
  <si>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</si>
  <si>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</si>
  <si>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</si>
  <si>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</si>
  <si>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</si>
  <si>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</si>
  <si>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</si>
  <si>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</si>
  <si>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</si>
  <si>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</si>
  <si>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</si>
  <si>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</si>
  <si>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</si>
  <si>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</si>
  <si>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</si>
  <si>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</si>
  <si>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</si>
  <si>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</si>
  <si>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</si>
  <si>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</si>
  <si>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</si>
  <si>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</si>
  <si>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</si>
  <si>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</si>
  <si>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</si>
  <si>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</si>
  <si>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</si>
  <si>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</si>
  <si>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</si>
  <si>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</si>
  <si>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</si>
  <si>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</si>
  <si>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</si>
  <si>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</si>
  <si>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</si>
  <si>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</si>
  <si>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</si>
  <si>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</si>
  <si>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</si>
  <si>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</si>
  <si>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</si>
  <si>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</si>
  <si>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</si>
  <si>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</si>
  <si>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</si>
  <si>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</si>
  <si>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</si>
  <si>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</si>
  <si>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</si>
  <si>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</si>
  <si>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</si>
  <si>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</si>
  <si>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</si>
  <si>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</si>
  <si>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</si>
  <si>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</si>
  <si>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</si>
  <si>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</si>
  <si>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</si>
  <si>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</si>
  <si>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</si>
  <si>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</si>
  <si>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</si>
  <si>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</si>
  <si>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</si>
  <si>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</si>
  <si>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</si>
  <si>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</si>
  <si>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</si>
  <si>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</si>
  <si>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</si>
  <si>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</si>
  <si>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</si>
  <si>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</si>
  <si>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</si>
  <si>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</si>
  <si>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</si>
  <si>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</si>
  <si>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</si>
  <si>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</si>
  <si>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</si>
  <si>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</si>
  <si>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</si>
  <si>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</si>
  <si>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</si>
  <si>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</si>
  <si>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</si>
  <si>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</si>
  <si>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</si>
  <si>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</si>
  <si>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</si>
  <si>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</si>
  <si>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</si>
  <si>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</si>
  <si>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</si>
  <si>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</si>
  <si>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</si>
  <si>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</si>
  <si>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</si>
  <si>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</si>
  <si>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</si>
  <si>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</si>
  <si>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</si>
  <si>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</si>
  <si>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</si>
  <si>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</si>
  <si>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</si>
  <si>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</si>
  <si>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</si>
  <si>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</si>
  <si>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</si>
  <si>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</si>
  <si>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</si>
  <si>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</si>
  <si>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</si>
  <si>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</si>
  <si>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</si>
  <si>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</si>
  <si>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</si>
  <si>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</si>
  <si>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</si>
  <si>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</si>
  <si>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</si>
  <si>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</si>
  <si>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</si>
  <si>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</si>
  <si>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</si>
  <si>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</si>
  <si>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</si>
  <si>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</si>
  <si>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</si>
  <si>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</si>
  <si>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</si>
  <si>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</si>
  <si>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</si>
  <si>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</si>
  <si>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</si>
  <si>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</si>
  <si>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</si>
  <si>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</si>
  <si>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</si>
  <si>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</si>
  <si>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</si>
  <si>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</si>
  <si>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</si>
  <si>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</si>
  <si>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</si>
  <si>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</si>
  <si>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</si>
  <si>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</si>
  <si>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</si>
  <si>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</si>
  <si>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</si>
  <si>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</si>
  <si>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</si>
  <si>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</si>
  <si>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</si>
  <si>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</si>
  <si>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</si>
  <si>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</si>
  <si>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</si>
  <si>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</si>
  <si>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</si>
  <si>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</si>
  <si>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</si>
  <si>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</si>
  <si>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</si>
  <si>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</si>
  <si>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</si>
  <si>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</si>
  <si>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</si>
  <si>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</si>
  <si>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</si>
  <si>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</si>
  <si>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</si>
  <si>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</si>
  <si>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</si>
  <si>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</si>
  <si>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</si>
  <si>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</si>
  <si>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</si>
  <si>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</si>
  <si>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</si>
  <si>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</si>
  <si>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</si>
  <si>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</si>
  <si>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</si>
  <si>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</si>
  <si>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</si>
  <si>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</si>
  <si>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</si>
  <si>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</si>
  <si>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</si>
  <si>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</si>
  <si>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</si>
  <si>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</si>
  <si>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</si>
  <si>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</si>
  <si>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</si>
  <si>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</si>
  <si>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</si>
  <si>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</si>
  <si>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</si>
  <si>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</si>
  <si>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</si>
  <si>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</si>
  <si>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</si>
  <si>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</si>
  <si>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</si>
  <si>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</si>
  <si>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</si>
  <si>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</si>
  <si>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</si>
  <si>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</si>
  <si>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</si>
  <si>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</si>
  <si>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</si>
  <si>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</si>
  <si>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</si>
  <si>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No aplica</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</si>
  <si>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</si>
  <si>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</si>
  <si>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</si>
  <si>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</si>
  <si>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</si>
  <si>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FUN-149</t>
  </si>
  <si>
    <t>26131500; 26131800</t>
  </si>
  <si>
    <t>Adquirir equipos de sistema de alimentación ininterrumpida (UPS) para la protección y respaldo eléctrico de los equipos tecnológicos de la Universidad Pedagógica Nacional.</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</si>
  <si>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</si>
  <si>
    <t>FUN-150</t>
  </si>
  <si>
    <t>Prestar los servicios para la demarcación y mantenimiento de las canchas deportivas de las Instalaciones de Valmaría -UPN.</t>
  </si>
  <si>
    <t>Otros muebles N.C.P</t>
  </si>
  <si>
    <t>FUN-151</t>
  </si>
  <si>
    <t>NAIO PALOMINO</t>
  </si>
  <si>
    <t>Firma</t>
  </si>
  <si>
    <t>seis meses</t>
  </si>
  <si>
    <t>ALIANZA COLOMBOFRANCESA</t>
  </si>
  <si>
    <t>inicia</t>
  </si>
  <si>
    <t xml:space="preserve">Termina </t>
  </si>
  <si>
    <t>IDC CONSTRUCCIONES S.A.S.</t>
  </si>
  <si>
    <t>2.1.2.02.01.000</t>
  </si>
  <si>
    <t>Agricultura, Silvicultura y productos de la pesca.</t>
  </si>
  <si>
    <t>Maquinaria de informática, y sus partes, piezas y accesorios </t>
  </si>
  <si>
    <t>Minerales, electricidad, gas y agua.</t>
  </si>
  <si>
    <t>Productos alimenticios, bebidas y tabaco, textiles, prendas de vestir y productos de cuero.</t>
  </si>
  <si>
    <t>Otros bienes transportables (excepto productos metálicos, maquinaria y equipo).</t>
  </si>
  <si>
    <t>Productos metálicos y paquetes de Software</t>
  </si>
  <si>
    <t>Servicios de alojamiento; servicios de suministro de comidas y bebidas; servicios de transporte; y servicios de distribución de electricidad, gas y agua.</t>
  </si>
  <si>
    <t>Servicios prestados a las empresas y servicios de producción.</t>
  </si>
  <si>
    <t>CAJA MENOR IPN</t>
  </si>
  <si>
    <t>POA 1331 - CAJA MENOR IPN</t>
  </si>
  <si>
    <t xml:space="preserve">2.1.8.01.14 </t>
  </si>
  <si>
    <t>Transferencia Fondo de Desarrollo de la Educación superior FODESEP - Artículo 91 Ley 30 de 1992</t>
  </si>
  <si>
    <t>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t>
  </si>
  <si>
    <t xml:space="preserve">2.1.2.01.01.004.01.01.04 </t>
  </si>
  <si>
    <t>Amparar el pago de los gastos de alquiler de equipos para el adecuado y correcto desarrollo de las Ceremonias de grados ordinarios 2025-2 que tendrán lugar en Compensar Av. 68.</t>
  </si>
  <si>
    <t>FUN-152</t>
  </si>
  <si>
    <t>Adición a la orden de compra no. 008 del 2026  cuyo objeto es "Adquirir equipos de comunicación para las aulas académicas y sus respectivos soportes y bases para su instalación con el fin de contribuir con el bienestar de los estudiantes del Instituto Pedagógico Nacional"</t>
  </si>
  <si>
    <t>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t>
  </si>
  <si>
    <t>Amparar el apoyo socieconómicos para la comunidad UPN, participación en la carrera Run 70 años UPN</t>
  </si>
  <si>
    <r>
      <rPr>
        <b/>
        <sz val="10"/>
        <rFont val="Arial"/>
        <family val="2"/>
      </rPr>
      <t>CÓDIGO</t>
    </r>
  </si>
  <si>
    <r>
      <rPr>
        <b/>
        <sz val="10"/>
        <rFont val="Arial"/>
        <family val="2"/>
      </rPr>
      <t>CONCEPTO DEL RECURSO</t>
    </r>
  </si>
  <si>
    <r>
      <rPr>
        <sz val="10"/>
        <rFont val="Arial MT"/>
        <family val="2"/>
      </rPr>
      <t>17</t>
    </r>
  </si>
  <si>
    <r>
      <rPr>
        <sz val="10"/>
        <rFont val="Arial MT"/>
        <family val="2"/>
      </rPr>
      <t>Recursos Estampilla Universidad Nacional y Otras Universidades</t>
    </r>
  </si>
  <si>
    <r>
      <rPr>
        <sz val="10"/>
        <rFont val="Arial MT"/>
        <family val="2"/>
      </rPr>
      <t>26</t>
    </r>
  </si>
  <si>
    <r>
      <rPr>
        <sz val="10"/>
        <rFont val="Arial MT"/>
        <family val="2"/>
      </rPr>
      <t>Recursos Estampilla Universidad Pedagógica Nacional</t>
    </r>
  </si>
  <si>
    <r>
      <rPr>
        <sz val="10"/>
        <rFont val="Arial MT"/>
        <family val="2"/>
      </rPr>
      <t>10.01</t>
    </r>
  </si>
  <si>
    <r>
      <rPr>
        <sz val="10"/>
        <rFont val="Arial MT"/>
        <family val="2"/>
      </rPr>
      <t>Aportes Funcionamiento</t>
    </r>
  </si>
  <si>
    <r>
      <rPr>
        <sz val="10"/>
        <rFont val="Arial MT"/>
        <family val="2"/>
      </rPr>
      <t>10.02</t>
    </r>
  </si>
  <si>
    <r>
      <rPr>
        <sz val="10"/>
        <rFont val="Arial MT"/>
        <family val="2"/>
      </rPr>
      <t>Aportes Inversión</t>
    </r>
  </si>
  <si>
    <r>
      <rPr>
        <sz val="10"/>
        <rFont val="Arial MT"/>
        <family val="2"/>
      </rPr>
      <t>10.03</t>
    </r>
  </si>
  <si>
    <r>
      <rPr>
        <sz val="10"/>
        <rFont val="Arial MT"/>
        <family val="2"/>
      </rPr>
      <t>Inversión PFC</t>
    </r>
  </si>
  <si>
    <r>
      <rPr>
        <sz val="10"/>
        <rFont val="Arial MT"/>
        <family val="2"/>
      </rPr>
      <t>10.05</t>
    </r>
  </si>
  <si>
    <r>
      <rPr>
        <sz val="10"/>
        <rFont val="Arial MT"/>
        <family val="2"/>
      </rPr>
      <t>Excedentes de Cooperativas Nación</t>
    </r>
  </si>
  <si>
    <r>
      <rPr>
        <sz val="10"/>
        <rFont val="Arial MT"/>
        <family val="2"/>
      </rPr>
      <t>10.06</t>
    </r>
  </si>
  <si>
    <r>
      <rPr>
        <sz val="10"/>
        <rFont val="Arial MT"/>
        <family val="2"/>
      </rPr>
      <t>Aportes Nación Inversión Infraestructura</t>
    </r>
  </si>
  <si>
    <r>
      <rPr>
        <sz val="10"/>
        <rFont val="Arial MT"/>
        <family val="2"/>
      </rPr>
      <t>10.08</t>
    </r>
  </si>
  <si>
    <r>
      <rPr>
        <sz val="10"/>
        <rFont val="Arial MT"/>
        <family val="2"/>
      </rPr>
      <t>Recuperación votaciones</t>
    </r>
  </si>
  <si>
    <r>
      <rPr>
        <sz val="10"/>
        <rFont val="Arial MT"/>
        <family val="2"/>
      </rPr>
      <t>10.09</t>
    </r>
  </si>
  <si>
    <r>
      <rPr>
        <sz val="10"/>
        <rFont val="Arial MT"/>
        <family val="2"/>
      </rPr>
      <t>CESU</t>
    </r>
  </si>
  <si>
    <r>
      <rPr>
        <sz val="10"/>
        <rFont val="Arial MT"/>
        <family val="2"/>
      </rPr>
      <t>10.10</t>
    </r>
  </si>
  <si>
    <r>
      <rPr>
        <sz val="10"/>
        <rFont val="Arial MT"/>
        <family val="2"/>
      </rPr>
      <t>Plan Integral de Cobertura (PIC)</t>
    </r>
  </si>
  <si>
    <r>
      <rPr>
        <sz val="10"/>
        <rFont val="Arial MT"/>
        <family val="2"/>
      </rPr>
      <t>10.12</t>
    </r>
  </si>
  <si>
    <r>
      <rPr>
        <sz val="10"/>
        <rFont val="Arial MT"/>
        <family val="2"/>
      </rPr>
      <t>Devolución IVA - Instituciones de Educación Superior</t>
    </r>
  </si>
  <si>
    <r>
      <rPr>
        <sz val="10"/>
        <rFont val="Arial MT"/>
        <family val="2"/>
      </rPr>
      <t>10.17</t>
    </r>
  </si>
  <si>
    <r>
      <rPr>
        <sz val="10"/>
        <rFont val="Arial MT"/>
        <family val="2"/>
      </rPr>
      <t>Aportes funcionamiento - IPN</t>
    </r>
  </si>
  <si>
    <r>
      <rPr>
        <sz val="10"/>
        <rFont val="Arial MT"/>
        <family val="2"/>
      </rPr>
      <t>10.18</t>
    </r>
  </si>
  <si>
    <r>
      <rPr>
        <sz val="10"/>
        <rFont val="Arial MT"/>
        <family val="2"/>
      </rPr>
      <t>Inversión Plan Fomento Bienestar PFB</t>
    </r>
  </si>
  <si>
    <r>
      <rPr>
        <sz val="10"/>
        <rFont val="Arial MT"/>
        <family val="2"/>
      </rPr>
      <t>10.19</t>
    </r>
  </si>
  <si>
    <r>
      <rPr>
        <sz val="10"/>
        <rFont val="Arial MT"/>
        <family val="2"/>
      </rPr>
      <t>Aportes Nación PIC-Territorial</t>
    </r>
  </si>
  <si>
    <r>
      <rPr>
        <sz val="10"/>
        <rFont val="Arial MT"/>
        <family val="2"/>
      </rPr>
      <t>10.21</t>
    </r>
  </si>
  <si>
    <r>
      <rPr>
        <sz val="10"/>
        <rFont val="Arial MT"/>
        <family val="2"/>
      </rPr>
      <t>Aportes Nación Formalización</t>
    </r>
  </si>
  <si>
    <r>
      <rPr>
        <sz val="10"/>
        <rFont val="Arial MT"/>
        <family val="2"/>
      </rPr>
      <t>10.22</t>
    </r>
  </si>
  <si>
    <r>
      <rPr>
        <sz val="10"/>
        <rFont val="Arial MT"/>
        <family val="2"/>
      </rPr>
      <t>Matrículas Pregrado-Política de Gratuidad</t>
    </r>
  </si>
  <si>
    <r>
      <rPr>
        <sz val="10"/>
        <rFont val="Arial MT"/>
        <family val="2"/>
      </rPr>
      <t>20.01</t>
    </r>
  </si>
  <si>
    <r>
      <rPr>
        <sz val="10"/>
        <rFont val="Arial MT"/>
        <family val="2"/>
      </rPr>
      <t>Recursos Propios</t>
    </r>
  </si>
  <si>
    <r>
      <rPr>
        <sz val="10"/>
        <rFont val="Arial MT"/>
        <family val="2"/>
      </rPr>
      <t>20.02</t>
    </r>
  </si>
  <si>
    <r>
      <rPr>
        <sz val="10"/>
        <rFont val="Arial MT"/>
        <family val="2"/>
      </rPr>
      <t>Servicios de Asesorías</t>
    </r>
  </si>
  <si>
    <r>
      <rPr>
        <sz val="10"/>
        <rFont val="Arial MT"/>
        <family val="2"/>
      </rPr>
      <t>20.03</t>
    </r>
  </si>
  <si>
    <r>
      <rPr>
        <sz val="10"/>
        <rFont val="Arial MT"/>
        <family val="2"/>
      </rPr>
      <t>Servicios de Extensión</t>
    </r>
  </si>
  <si>
    <r>
      <rPr>
        <sz val="10"/>
        <rFont val="Arial MT"/>
        <family val="2"/>
      </rPr>
      <t>20.04</t>
    </r>
  </si>
  <si>
    <r>
      <rPr>
        <sz val="10"/>
        <rFont val="Arial MT"/>
        <family val="2"/>
      </rPr>
      <t>Aportes de Otras Entidades</t>
    </r>
  </si>
  <si>
    <r>
      <rPr>
        <sz val="10"/>
        <rFont val="Arial MT"/>
        <family val="2"/>
      </rPr>
      <t>20.07</t>
    </r>
  </si>
  <si>
    <r>
      <rPr>
        <sz val="10"/>
        <rFont val="Arial MT"/>
        <family val="2"/>
      </rPr>
      <t>Aportes de Otras Entidades-Bogotá</t>
    </r>
  </si>
  <si>
    <r>
      <rPr>
        <sz val="10"/>
        <rFont val="Arial MT"/>
        <family val="2"/>
      </rPr>
      <t>20.11</t>
    </r>
  </si>
  <si>
    <r>
      <rPr>
        <sz val="10"/>
        <rFont val="Arial MT"/>
        <family val="2"/>
      </rPr>
      <t>Recursos Propios Atenea JE 3</t>
    </r>
  </si>
  <si>
    <r>
      <rPr>
        <sz val="10"/>
        <rFont val="Arial MT"/>
        <family val="2"/>
      </rPr>
      <t>20.12</t>
    </r>
  </si>
  <si>
    <r>
      <rPr>
        <sz val="10"/>
        <rFont val="Arial MT"/>
        <family val="2"/>
      </rPr>
      <t>Recursos Propios Atenea JE 4</t>
    </r>
  </si>
  <si>
    <r>
      <rPr>
        <sz val="10"/>
        <rFont val="Arial MT"/>
        <family val="2"/>
      </rPr>
      <t>Recursos del Balance – Recursos Nación funcionamiento</t>
    </r>
  </si>
  <si>
    <r>
      <rPr>
        <sz val="10"/>
        <rFont val="Arial MT"/>
        <family val="2"/>
      </rPr>
      <t>Recursos del Balance - Recursos Nación Inversión</t>
    </r>
  </si>
  <si>
    <r>
      <rPr>
        <sz val="10"/>
        <rFont val="Arial MT"/>
        <family val="2"/>
      </rPr>
      <t>Rendimientos Financieros - Recursos Nación</t>
    </r>
  </si>
  <si>
    <r>
      <rPr>
        <sz val="10"/>
        <rFont val="Arial MT"/>
        <family val="2"/>
      </rPr>
      <t>Recursos del balance Plan de Fomento a la Calidad</t>
    </r>
  </si>
  <si>
    <r>
      <rPr>
        <sz val="10"/>
        <rFont val="Arial MT"/>
        <family val="2"/>
      </rPr>
      <t>Rendimientos recursos Plan de Fomento a la Calidad</t>
    </r>
  </si>
  <si>
    <r>
      <rPr>
        <sz val="10"/>
        <rFont val="Arial MT"/>
        <family val="2"/>
      </rPr>
      <t>Rendimientos Financieros Nación - Excedentes Cooperativas MEN</t>
    </r>
  </si>
  <si>
    <r>
      <rPr>
        <sz val="10"/>
        <rFont val="Arial MT"/>
        <family val="2"/>
      </rPr>
      <t>Rendimientos Recursos Nación Inversión</t>
    </r>
  </si>
  <si>
    <r>
      <rPr>
        <sz val="10"/>
        <rFont val="Arial MT"/>
        <family val="2"/>
      </rPr>
      <t>Recursos del Balance - Devolución IVA</t>
    </r>
  </si>
  <si>
    <r>
      <rPr>
        <sz val="10"/>
        <rFont val="Arial MT"/>
        <family val="2"/>
      </rPr>
      <t>Rendimientos Financieros - Aportes Funcionamiento IPN-UPN</t>
    </r>
  </si>
  <si>
    <r>
      <rPr>
        <sz val="10"/>
        <rFont val="Arial MT"/>
        <family val="2"/>
      </rPr>
      <t>Rendimientos Financieros - Devolución IVA</t>
    </r>
  </si>
  <si>
    <r>
      <rPr>
        <sz val="10"/>
        <rFont val="Arial MT"/>
        <family val="2"/>
      </rPr>
      <t>Rendimientos Financieros Nación Inversión-Infraestructura</t>
    </r>
  </si>
  <si>
    <r>
      <rPr>
        <sz val="10"/>
        <rFont val="Arial MT"/>
        <family val="2"/>
      </rPr>
      <t>Recursos del balance Plan de formalización laboral</t>
    </r>
  </si>
  <si>
    <r>
      <rPr>
        <sz val="10"/>
        <rFont val="Arial MT"/>
        <family val="2"/>
      </rPr>
      <t>Recursos del balance Plan de Fomento de bienestar</t>
    </r>
  </si>
  <si>
    <r>
      <rPr>
        <sz val="10"/>
        <rFont val="Arial MT"/>
        <family val="2"/>
      </rPr>
      <t>Recursos del balance nación funcionamiento PIC territorial</t>
    </r>
  </si>
  <si>
    <r>
      <rPr>
        <sz val="10"/>
        <rFont val="Arial MT"/>
        <family val="2"/>
      </rPr>
      <t>21.17.01</t>
    </r>
  </si>
  <si>
    <r>
      <rPr>
        <sz val="10"/>
        <rFont val="Arial MT"/>
        <family val="2"/>
      </rPr>
      <t>Recursos del balance estampilla UNAL</t>
    </r>
  </si>
  <si>
    <r>
      <rPr>
        <sz val="10"/>
        <rFont val="Arial MT"/>
        <family val="2"/>
      </rPr>
      <t>21.17.02</t>
    </r>
  </si>
  <si>
    <r>
      <rPr>
        <sz val="10"/>
        <rFont val="Arial MT"/>
        <family val="2"/>
      </rPr>
      <t>Rendimientos Estampilla UNAL</t>
    </r>
  </si>
  <si>
    <r>
      <rPr>
        <sz val="10"/>
        <rFont val="Arial MT"/>
        <family val="2"/>
      </rPr>
      <t>21.20.01</t>
    </r>
  </si>
  <si>
    <r>
      <rPr>
        <sz val="10"/>
        <rFont val="Arial MT"/>
        <family val="2"/>
      </rPr>
      <t>Rendimientos Financieros – Recursos Propios</t>
    </r>
  </si>
  <si>
    <r>
      <rPr>
        <sz val="10"/>
        <rFont val="Arial MT"/>
        <family val="2"/>
      </rPr>
      <t>21.20.04</t>
    </r>
  </si>
  <si>
    <r>
      <rPr>
        <sz val="10"/>
        <rFont val="Arial MT"/>
        <family val="2"/>
      </rPr>
      <t>Recursos del balance aportes otras entidades</t>
    </r>
  </si>
  <si>
    <r>
      <rPr>
        <sz val="10"/>
        <rFont val="Arial MT"/>
        <family val="2"/>
      </rPr>
      <t>21.20.06</t>
    </r>
  </si>
  <si>
    <r>
      <rPr>
        <sz val="10"/>
        <rFont val="Arial MT"/>
        <family val="2"/>
      </rPr>
      <t>Recursos del balance cooperativas gestión</t>
    </r>
  </si>
  <si>
    <r>
      <rPr>
        <sz val="10"/>
        <rFont val="Arial MT"/>
        <family val="2"/>
      </rPr>
      <t>21.20.08</t>
    </r>
  </si>
  <si>
    <r>
      <rPr>
        <sz val="10"/>
        <rFont val="Arial MT"/>
        <family val="2"/>
      </rPr>
      <t>Rendimientos recursos cooperativas gestión</t>
    </r>
  </si>
  <si>
    <r>
      <rPr>
        <sz val="10"/>
        <rFont val="Arial MT"/>
        <family val="2"/>
      </rPr>
      <t>21.20.20</t>
    </r>
  </si>
  <si>
    <r>
      <rPr>
        <sz val="10"/>
        <rFont val="Arial MT"/>
        <family val="2"/>
      </rPr>
      <t>Recursos del Balance - Infraestructura, Dotación y Tecnología</t>
    </r>
  </si>
  <si>
    <r>
      <rPr>
        <sz val="10"/>
        <rFont val="Arial MT"/>
        <family val="2"/>
      </rPr>
      <t>21.26.01</t>
    </r>
  </si>
  <si>
    <r>
      <rPr>
        <sz val="10"/>
        <rFont val="Arial MT"/>
        <family val="2"/>
      </rPr>
      <t>Recursos del Balance – Estampilla UPN</t>
    </r>
  </si>
  <si>
    <r>
      <rPr>
        <sz val="10"/>
        <rFont val="Arial MT"/>
        <family val="2"/>
      </rPr>
      <t>21.26.02</t>
    </r>
  </si>
  <si>
    <r>
      <rPr>
        <sz val="10"/>
        <rFont val="Arial MT"/>
        <family val="2"/>
      </rPr>
      <t>Rendimientos Financieros – Estampilla UPN</t>
    </r>
  </si>
  <si>
    <r>
      <rPr>
        <b/>
        <sz val="10"/>
        <rFont val="Arial"/>
        <family val="2"/>
      </rPr>
      <t>Código Auxiliar</t>
    </r>
  </si>
  <si>
    <r>
      <rPr>
        <b/>
        <sz val="10"/>
        <rFont val="Arial"/>
        <family val="2"/>
      </rPr>
      <t>Nombre Auxiliar</t>
    </r>
  </si>
  <si>
    <r>
      <rPr>
        <sz val="10"/>
        <rFont val="Arial MT"/>
        <family val="2"/>
      </rPr>
      <t>Gastos de Personal</t>
    </r>
  </si>
  <si>
    <r>
      <rPr>
        <sz val="10"/>
        <rFont val="Arial MT"/>
        <family val="2"/>
      </rPr>
      <t>PIC - regionalización</t>
    </r>
  </si>
  <si>
    <r>
      <rPr>
        <sz val="10"/>
        <rFont val="Arial MT"/>
        <family val="2"/>
      </rPr>
      <t>Plan de Formalización Laboral</t>
    </r>
  </si>
  <si>
    <r>
      <rPr>
        <sz val="10"/>
        <rFont val="Arial MT"/>
        <family val="2"/>
      </rPr>
      <t>Soporte Institucional</t>
    </r>
  </si>
  <si>
    <r>
      <rPr>
        <sz val="10"/>
        <rFont val="Arial MT"/>
        <family val="2"/>
      </rPr>
      <t>Gestión Ambiental</t>
    </r>
  </si>
  <si>
    <r>
      <rPr>
        <sz val="10"/>
        <rFont val="Arial MT"/>
        <family val="2"/>
      </rPr>
      <t>Subdirección de Admisiones y Registro</t>
    </r>
  </si>
  <si>
    <r>
      <rPr>
        <sz val="10"/>
        <rFont val="Arial MT"/>
        <family val="2"/>
      </rPr>
      <t>Centro de Egresados</t>
    </r>
  </si>
  <si>
    <r>
      <rPr>
        <sz val="10"/>
        <rFont val="Arial MT"/>
        <family val="2"/>
      </rPr>
      <t>SGSI</t>
    </r>
  </si>
  <si>
    <r>
      <rPr>
        <sz val="10"/>
        <rFont val="Arial MT"/>
        <family val="2"/>
      </rPr>
      <t>Secretaría General</t>
    </r>
  </si>
  <si>
    <r>
      <rPr>
        <sz val="10"/>
        <rFont val="Arial MT"/>
        <family val="2"/>
      </rPr>
      <t>Subdirección de Recursos Educativos</t>
    </r>
  </si>
  <si>
    <r>
      <rPr>
        <sz val="10"/>
        <rFont val="Arial MT"/>
        <family val="2"/>
      </rPr>
      <t>Capacitación</t>
    </r>
  </si>
  <si>
    <r>
      <rPr>
        <sz val="10"/>
        <rFont val="Arial MT"/>
        <family val="2"/>
      </rPr>
      <t>Facultad de Bellas Artes</t>
    </r>
  </si>
  <si>
    <r>
      <rPr>
        <sz val="10"/>
        <rFont val="Arial MT"/>
        <family val="2"/>
      </rPr>
      <t>Caja Menor</t>
    </r>
  </si>
  <si>
    <r>
      <rPr>
        <sz val="10"/>
        <rFont val="Arial MT"/>
        <family val="2"/>
      </rPr>
      <t>Arrendamiento</t>
    </r>
  </si>
  <si>
    <r>
      <rPr>
        <sz val="10"/>
        <rFont val="Arial MT"/>
        <family val="2"/>
      </rPr>
      <t>Servicios públicos</t>
    </r>
  </si>
  <si>
    <r>
      <rPr>
        <sz val="10"/>
        <rFont val="Arial MT"/>
        <family val="2"/>
      </rPr>
      <t>Facultad de Ciencias y Tecnología</t>
    </r>
  </si>
  <si>
    <r>
      <rPr>
        <sz val="10"/>
        <rFont val="Arial MT"/>
        <family val="2"/>
      </rPr>
      <t>Contratistas</t>
    </r>
  </si>
  <si>
    <r>
      <rPr>
        <sz val="10"/>
        <rFont val="Arial MT"/>
        <family val="2"/>
      </rPr>
      <t>ETICT</t>
    </r>
  </si>
  <si>
    <r>
      <rPr>
        <sz val="10"/>
        <rFont val="Arial MT"/>
        <family val="2"/>
      </rPr>
      <t>Cafetería</t>
    </r>
  </si>
  <si>
    <r>
      <rPr>
        <sz val="10"/>
        <rFont val="Arial MT"/>
        <family val="2"/>
      </rPr>
      <t>Restaurante</t>
    </r>
  </si>
  <si>
    <r>
      <rPr>
        <sz val="10"/>
        <rFont val="Arial MT"/>
        <family val="2"/>
      </rPr>
      <t>Deporte</t>
    </r>
  </si>
  <si>
    <r>
      <rPr>
        <sz val="10"/>
        <rFont val="Arial MT"/>
        <family val="2"/>
      </rPr>
      <t>Cultura</t>
    </r>
  </si>
  <si>
    <r>
      <rPr>
        <sz val="10"/>
        <rFont val="Arial MT"/>
        <family val="2"/>
      </rPr>
      <t>Salud</t>
    </r>
  </si>
  <si>
    <r>
      <rPr>
        <sz val="10"/>
        <rFont val="Arial MT"/>
        <family val="2"/>
      </rPr>
      <t>Bienestar Universitario</t>
    </r>
  </si>
  <si>
    <r>
      <rPr>
        <sz val="10"/>
        <rFont val="Arial MT"/>
        <family val="2"/>
      </rPr>
      <t>Seguridad y Salud en el Trabajo</t>
    </r>
  </si>
  <si>
    <r>
      <rPr>
        <sz val="10"/>
        <rFont val="Arial MT"/>
        <family val="2"/>
      </rPr>
      <t>Asesorías</t>
    </r>
  </si>
  <si>
    <r>
      <rPr>
        <sz val="10"/>
        <rFont val="Arial MT"/>
        <family val="2"/>
      </rPr>
      <t>Extensión</t>
    </r>
  </si>
  <si>
    <r>
      <rPr>
        <sz val="10"/>
        <rFont val="Arial MT"/>
        <family val="2"/>
      </rPr>
      <t>Centro de Lenguas</t>
    </r>
  </si>
  <si>
    <r>
      <rPr>
        <sz val="10"/>
        <rFont val="Arial MT"/>
        <family val="2"/>
      </rPr>
      <t>Instituto Pedagógico Nacional</t>
    </r>
  </si>
  <si>
    <r>
      <rPr>
        <sz val="10"/>
        <rFont val="Arial MT"/>
        <family val="2"/>
      </rPr>
      <t>Emisora</t>
    </r>
  </si>
  <si>
    <r>
      <rPr>
        <sz val="10"/>
        <rFont val="Arial MT"/>
        <family val="2"/>
      </rPr>
      <t>Formación de lengua extranjera</t>
    </r>
  </si>
  <si>
    <r>
      <rPr>
        <sz val="10"/>
        <rFont val="Arial MT"/>
        <family val="2"/>
      </rPr>
      <t>Formación académica y desarrollo profesoral</t>
    </r>
  </si>
  <si>
    <r>
      <rPr>
        <sz val="10"/>
        <rFont val="Arial MT"/>
        <family val="2"/>
      </rPr>
      <t>Movilidad docente y estudiantil</t>
    </r>
  </si>
  <si>
    <r>
      <rPr>
        <sz val="10"/>
        <rFont val="Arial MT"/>
        <family val="2"/>
      </rPr>
      <t>Desarrollo de la Política de Investigación</t>
    </r>
  </si>
  <si>
    <r>
      <rPr>
        <sz val="10"/>
        <rFont val="Arial MT"/>
        <family val="2"/>
      </rPr>
      <t>Mejoramiento de la producción, circulación y apropiación social del conocimiento</t>
    </r>
  </si>
  <si>
    <r>
      <rPr>
        <sz val="10"/>
        <rFont val="Arial MT"/>
        <family val="2"/>
      </rPr>
      <t>Mejoramiento de la infraestructura tecnológica</t>
    </r>
  </si>
  <si>
    <r>
      <rPr>
        <sz val="10"/>
        <rFont val="Arial MT"/>
        <family val="2"/>
      </rPr>
      <t>Gestión de bases de datos e infraestructura bibliográfica</t>
    </r>
  </si>
  <si>
    <r>
      <rPr>
        <sz val="10"/>
        <rFont val="Arial MT"/>
        <family val="2"/>
      </rPr>
      <t>Gestión y memoria documental institucional</t>
    </r>
  </si>
  <si>
    <r>
      <rPr>
        <sz val="10"/>
        <rFont val="Arial MT"/>
        <family val="2"/>
      </rPr>
      <t>Construcción de la Facultad de Educación Física del proyecto VALMARÍA</t>
    </r>
  </si>
  <si>
    <r>
      <rPr>
        <sz val="10"/>
        <rFont val="Arial MT"/>
        <family val="2"/>
      </rPr>
      <t>Gestión y mejoramiento de la infraestructura y dotación UPN</t>
    </r>
  </si>
  <si>
    <r>
      <rPr>
        <sz val="10"/>
        <rFont val="Arial MT"/>
        <family val="2"/>
      </rPr>
      <t>Construcción y adquisición de nuevas instalaciones</t>
    </r>
  </si>
  <si>
    <r>
      <rPr>
        <sz val="10"/>
        <rFont val="Arial MT"/>
        <family val="2"/>
      </rPr>
      <t>Bienestar estudiantil integral</t>
    </r>
  </si>
  <si>
    <r>
      <rPr>
        <sz val="10"/>
        <rFont val="Arial MT"/>
        <family val="2"/>
      </rPr>
      <t>Fortalecimiento  del  acceso,  la  permanencia  y  la  calidad  de  la  educación  superior  UPN- ATENEA</t>
    </r>
  </si>
  <si>
    <t>Observación</t>
  </si>
  <si>
    <t>FUN-153</t>
  </si>
  <si>
    <t>Amparar la adición al contrato No. 1474 de 2025, cuyo objeto es: Prestar el Servicios de mantenimiento y reparación de maquinaria y otro equipo DATACENTER</t>
  </si>
  <si>
    <t>Amparar los gastos relacionados con la compra de hornos microondas para las instalaciones de Valmaría, con el propósito de garantizar el bienestar de los estudiantes de la UPN.</t>
  </si>
  <si>
    <t>Amparar el pago de los gastos de alquiler de espacios físicos para el adecuado y correcto desarrollo de las Ceremonias de grados extemporáneos 2025-2 de la Universidad Pedagógica Nacional.</t>
  </si>
  <si>
    <t>Amparar el pago de los gastos de transporte terrestre requeridos para las salidas académicas de la Universidad Pedagógica Nacional programadas durante el periodo del 15 al 24 de abril del 2026 con el fin de garantizar el adecuado desarrollo de las actividades misionales y el desplazamiento seguro, oportuno y eficiente de la comunidad universitaria.</t>
  </si>
  <si>
    <t>Amparar el pago de la inscripción al Festival Cultural en la modalidad competitiva  -  ASCUN.</t>
  </si>
  <si>
    <t>1320- ARRENDAMIENTOS</t>
  </si>
  <si>
    <t>Amparar el pago de la cuota de sostenimiento de la Red Colombiana de Posgrados- RCP, correspondiente al año 2026.</t>
  </si>
  <si>
    <t>FUN-154</t>
  </si>
  <si>
    <t>Adición al contrato No. 451 del 2026 cuyo objeto es "Prestar el servicio de logística y suministro de material pedagógico para el desarrollo de la actividad académica y cultural del día del maestro en la vigencia" </t>
  </si>
  <si>
    <t>Amparar el apoyo socieconómico para la comunidad UPN, en el marco de la participación de la carrera Run 70 años UPN</t>
  </si>
  <si>
    <t>Unidad</t>
  </si>
  <si>
    <t>No. poa</t>
  </si>
  <si>
    <t>Poa</t>
  </si>
  <si>
    <t>Código seccion</t>
  </si>
  <si>
    <t>Código concepto</t>
  </si>
  <si>
    <t>Código auxiliar</t>
  </si>
  <si>
    <t>Código recurso</t>
  </si>
  <si>
    <t>Seccion</t>
  </si>
  <si>
    <t>Concepto</t>
  </si>
  <si>
    <t>Valor inicial</t>
  </si>
  <si>
    <t>Valor modificaciones</t>
  </si>
  <si>
    <t>Valor programado</t>
  </si>
  <si>
    <t>Valor solicitudes</t>
  </si>
  <si>
    <t>Valor disponible</t>
  </si>
  <si>
    <t>Centro</t>
  </si>
  <si>
    <t>Auxiliar</t>
  </si>
  <si>
    <t>Recurso</t>
  </si>
  <si>
    <t>Estado</t>
  </si>
  <si>
    <t>Usuario</t>
  </si>
  <si>
    <t>Fecha elaboracion</t>
  </si>
  <si>
    <t>Vigencia</t>
  </si>
  <si>
    <t>132-Presupuesto VAD</t>
  </si>
  <si>
    <t>132-000051</t>
  </si>
  <si>
    <t>POA  1320 - FUN-019</t>
  </si>
  <si>
    <t>$89,586,116.00</t>
  </si>
  <si>
    <t>$0.00</t>
  </si>
  <si>
    <t>DESPACHO VICERRECTORIA ADMINISTRATIVA Y FINANCIERA</t>
  </si>
  <si>
    <t>Soporte Institucional</t>
  </si>
  <si>
    <t>Aportes Nación Política Gratuidad</t>
  </si>
  <si>
    <t>APROBADO</t>
  </si>
  <si>
    <t>CMHERNANDEZR</t>
  </si>
  <si>
    <t>$1,233,053,260.00</t>
  </si>
  <si>
    <t>Recursos del Balance - Gratuidad</t>
  </si>
  <si>
    <t>132-000009</t>
  </si>
  <si>
    <t>POA - VIGENCIA FUTURA</t>
  </si>
  <si>
    <t>$3,718,182,321.00</t>
  </si>
  <si>
    <t>$4,672,034,552.00</t>
  </si>
  <si>
    <t>$7,825,216,919.00</t>
  </si>
  <si>
    <t>$564,999,954.00</t>
  </si>
  <si>
    <t>$1,935,876,768.00</t>
  </si>
  <si>
    <t>$229,421,298.00</t>
  </si>
  <si>
    <t>Recursos del Balance - Propios</t>
  </si>
  <si>
    <t>si</t>
  </si>
  <si>
    <t>Solicitud</t>
  </si>
  <si>
    <t>Si</t>
  </si>
  <si>
    <t>Amparar el apoyo socieconómico para l comunidad UPN, ene l marco de la prticipación de la crrera RUN 70 añor UPN</t>
  </si>
  <si>
    <t xml:space="preserve">2.1.2.02.01.004 </t>
  </si>
  <si>
    <t xml:space="preserve">2.1.2.01.01.003.02.07 </t>
  </si>
  <si>
    <t>2.1.2.02.01.002 </t>
  </si>
  <si>
    <t>Amparar la adquisición de menaje, lencería y electrodomésticos requeridos para la dotación y adecuado funcionamiento de las instalaciones de Villeta y Tulipanes, garantizando las condiciones necesarias para su operación y prestación de servicios.</t>
  </si>
  <si>
    <t>Vigilancia</t>
  </si>
  <si>
    <t>Aseo</t>
  </si>
  <si>
    <t>Resolución 0568 del 12 de Junio</t>
  </si>
  <si>
    <t>PAA Versión No. 026- 2026</t>
  </si>
  <si>
    <t>Amparar los gastos relacionados con el desarrollo del evento del 27.º Encuentro de Geometría y sus Aplicaciones de la Universidad Pedagógica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</si>
</sst>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 numFmtId="167" formatCode="dd\.mm\.yy;@"/>
  </numFmts>
  <fonts count="29">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
      <sz val="7"/>
      <name val="Arial"/>
      <family val="2"/>
    </font>
    <font>
      <b/>
      <sz val="10"/>
      <name val="Arial"/>
      <family val="2"/>
    </font>
    <font>
      <sz val="10"/>
      <name val="Arial MT"/>
    </font>
    <font>
      <sz val="10"/>
      <name val="Arial MT"/>
      <family val="2"/>
    </font>
    <font>
      <sz val="10"/>
      <color rgb="FF000000"/>
      <name val="Arial MT"/>
      <family val="2"/>
    </font>
    <font>
      <b/>
      <sz val="8"/>
      <color theme="1"/>
      <name val="Calibri"/>
      <family val="2"/>
      <scheme val="minor"/>
    </font>
    <font>
      <sz val="8"/>
      <color theme="1"/>
      <name val="Calibri"/>
      <family val="2"/>
      <scheme val="minor"/>
    </font>
    <font>
      <sz val="8"/>
      <color rgb="FFFF0000"/>
      <name val="Calibri"/>
      <family val="2"/>
      <scheme val="minor"/>
    </font>
    <font>
      <sz val="12"/>
      <color rgb="FF242424"/>
      <name val="Calibri"/>
      <family val="2"/>
      <scheme val="minor"/>
    </font>
    <font>
      <sz val="10"/>
      <name val="Arial"/>
      <family val="2"/>
    </font>
  </fonts>
  <fills count="22">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
      <patternFill patternType="solid">
        <fgColor theme="9" tint="0.39997558519241921"/>
        <bgColor indexed="64"/>
      </patternFill>
    </fill>
    <fill>
      <patternFill patternType="solid">
        <fgColor theme="5" tint="0.39997558519241921"/>
        <bgColor indexed="64"/>
      </patternFill>
    </fill>
  </fills>
  <borders count="22">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273">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4" applyNumberFormat="1" applyFont="1" applyFill="1" applyBorder="1" applyAlignment="1" applyProtection="1">
      <alignment horizontal="center" vertical="center" wrapText="1"/>
    </xf>
    <xf numFmtId="0" fontId="2" fillId="2" borderId="0" xfId="1" applyNumberFormat="1" applyFont="1" applyFill="1" applyBorder="1" applyAlignment="1" applyProtection="1">
      <alignment horizontal="center" vertical="center" wrapText="1"/>
    </xf>
    <xf numFmtId="0" fontId="15" fillId="2" borderId="0" xfId="6" applyFont="1" applyFill="1" applyBorder="1" applyAlignment="1" applyProtection="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5" fontId="0" fillId="0" borderId="0" xfId="0" applyNumberFormat="1"/>
    <xf numFmtId="5" fontId="2" fillId="10" borderId="18" xfId="1" applyNumberFormat="1" applyFont="1" applyFill="1" applyBorder="1" applyAlignment="1" applyProtection="1">
      <alignment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9"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xf>
    <xf numFmtId="14" fontId="0" fillId="0" borderId="17" xfId="0" applyNumberFormat="1" applyBorder="1" applyAlignment="1">
      <alignment horizontal="center" vertical="center"/>
    </xf>
    <xf numFmtId="164" fontId="0" fillId="0" borderId="17" xfId="0" applyNumberFormat="1" applyBorder="1" applyAlignment="1">
      <alignment horizontal="right" vertical="center"/>
    </xf>
    <xf numFmtId="0" fontId="19" fillId="14" borderId="17" xfId="0" applyFont="1" applyFill="1" applyBorder="1" applyAlignment="1">
      <alignment horizontal="center" vertical="center" wrapText="1"/>
    </xf>
    <xf numFmtId="0" fontId="19" fillId="2" borderId="17" xfId="0" applyFont="1" applyFill="1" applyBorder="1" applyAlignment="1">
      <alignment horizontal="center" vertical="center" wrapText="1"/>
    </xf>
    <xf numFmtId="5" fontId="2" fillId="0" borderId="0" xfId="0" applyNumberFormat="1" applyFont="1" applyAlignment="1">
      <alignment horizontal="center" vertical="center" wrapText="1"/>
    </xf>
    <xf numFmtId="5" fontId="2" fillId="0" borderId="0" xfId="0" applyNumberFormat="1" applyFont="1" applyAlignment="1">
      <alignment horizontal="center" wrapText="1"/>
    </xf>
    <xf numFmtId="0" fontId="20" fillId="0" borderId="17" xfId="0" applyFont="1" applyBorder="1" applyAlignment="1">
      <alignment vertical="top" wrapText="1"/>
    </xf>
    <xf numFmtId="0" fontId="21" fillId="0" borderId="17" xfId="0" applyFont="1" applyBorder="1" applyAlignment="1">
      <alignment horizontal="left" vertical="top" wrapText="1"/>
    </xf>
    <xf numFmtId="0" fontId="0" fillId="0" borderId="0" xfId="0" applyAlignment="1">
      <alignment horizontal="left"/>
    </xf>
    <xf numFmtId="0" fontId="20" fillId="0" borderId="17" xfId="0" applyFont="1" applyBorder="1" applyAlignment="1">
      <alignment horizontal="left" vertical="top" wrapText="1"/>
    </xf>
    <xf numFmtId="1" fontId="23" fillId="0" borderId="17" xfId="0" applyNumberFormat="1" applyFont="1" applyBorder="1" applyAlignment="1">
      <alignment horizontal="left" vertical="top" shrinkToFit="1"/>
    </xf>
    <xf numFmtId="0" fontId="20" fillId="0" borderId="17" xfId="0" applyFont="1" applyBorder="1" applyAlignment="1">
      <alignment horizontal="center" vertical="top" wrapText="1"/>
    </xf>
    <xf numFmtId="0" fontId="21" fillId="0" borderId="17" xfId="0" applyFont="1" applyBorder="1" applyAlignment="1">
      <alignment horizontal="center" vertical="top" wrapText="1"/>
    </xf>
    <xf numFmtId="167" fontId="23" fillId="0" borderId="17" xfId="0" applyNumberFormat="1" applyFont="1" applyBorder="1" applyAlignment="1">
      <alignment horizontal="center" vertical="top" shrinkToFit="1"/>
    </xf>
    <xf numFmtId="0" fontId="5" fillId="3" borderId="19" xfId="2" applyFont="1" applyFill="1" applyBorder="1" applyAlignment="1" applyProtection="1">
      <alignment horizontal="center" vertical="center" wrapText="1"/>
    </xf>
    <xf numFmtId="0" fontId="19" fillId="10" borderId="17"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3" borderId="17"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3" borderId="17"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9" borderId="18"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1" borderId="17" xfId="0" applyFont="1" applyFill="1" applyBorder="1" applyAlignment="1">
      <alignment horizontal="center" vertical="center" wrapText="1"/>
    </xf>
    <xf numFmtId="0" fontId="24" fillId="0" borderId="0" xfId="0" applyFont="1" applyAlignment="1">
      <alignment horizontal="center" vertical="center"/>
    </xf>
    <xf numFmtId="0" fontId="25" fillId="0" borderId="0" xfId="0" applyFont="1"/>
    <xf numFmtId="22" fontId="25" fillId="0" borderId="0" xfId="0" applyNumberFormat="1" applyFont="1"/>
    <xf numFmtId="6" fontId="26" fillId="0" borderId="0" xfId="0" applyNumberFormat="1" applyFont="1"/>
    <xf numFmtId="5" fontId="18" fillId="10" borderId="17" xfId="1" applyNumberFormat="1" applyFont="1" applyFill="1" applyBorder="1" applyAlignment="1" applyProtection="1">
      <alignment vertical="center" wrapText="1"/>
    </xf>
    <xf numFmtId="6" fontId="26" fillId="11" borderId="0" xfId="0" applyNumberFormat="1" applyFont="1" applyFill="1" applyAlignment="1">
      <alignment horizontal="right"/>
    </xf>
    <xf numFmtId="5" fontId="2" fillId="11" borderId="17" xfId="1" applyNumberFormat="1" applyFont="1" applyFill="1" applyBorder="1" applyAlignment="1" applyProtection="1">
      <alignment vertical="center" wrapText="1"/>
    </xf>
    <xf numFmtId="6" fontId="26" fillId="20" borderId="0" xfId="0" applyNumberFormat="1" applyFont="1" applyFill="1" applyAlignment="1">
      <alignment horizontal="right"/>
    </xf>
    <xf numFmtId="5" fontId="2" fillId="20" borderId="17" xfId="1" applyNumberFormat="1" applyFont="1" applyFill="1" applyBorder="1" applyAlignment="1" applyProtection="1">
      <alignment vertical="center" wrapText="1"/>
    </xf>
    <xf numFmtId="6" fontId="26" fillId="21" borderId="0" xfId="0" applyNumberFormat="1" applyFont="1" applyFill="1" applyAlignment="1">
      <alignment horizontal="right"/>
    </xf>
    <xf numFmtId="5" fontId="2" fillId="21" borderId="17" xfId="1" applyNumberFormat="1" applyFont="1" applyFill="1" applyBorder="1" applyAlignment="1" applyProtection="1">
      <alignment vertical="center" wrapText="1"/>
    </xf>
    <xf numFmtId="0" fontId="25" fillId="0" borderId="0" xfId="0" applyFont="1" applyAlignment="1">
      <alignment horizontal="right"/>
    </xf>
    <xf numFmtId="0" fontId="0" fillId="0" borderId="0" xfId="0" applyAlignment="1">
      <alignment horizontal="right"/>
    </xf>
    <xf numFmtId="0" fontId="18" fillId="10" borderId="17" xfId="0" applyFont="1" applyFill="1" applyBorder="1" applyAlignment="1">
      <alignment horizontal="center" vertical="center" wrapText="1"/>
    </xf>
    <xf numFmtId="5" fontId="18" fillId="10" borderId="17" xfId="0" applyNumberFormat="1" applyFont="1" applyFill="1" applyBorder="1" applyAlignment="1">
      <alignment horizontal="center" vertical="center" wrapText="1"/>
    </xf>
    <xf numFmtId="5" fontId="2" fillId="10" borderId="17" xfId="0" applyNumberFormat="1" applyFont="1" applyFill="1" applyBorder="1" applyAlignment="1">
      <alignment horizontal="center" vertical="center" wrapText="1"/>
    </xf>
    <xf numFmtId="5" fontId="2" fillId="12" borderId="17" xfId="0" applyNumberFormat="1" applyFont="1" applyFill="1" applyBorder="1" applyAlignment="1">
      <alignment horizontal="center" vertical="center" wrapText="1"/>
    </xf>
    <xf numFmtId="3" fontId="27" fillId="0" borderId="0" xfId="0" applyNumberFormat="1" applyFont="1"/>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2" borderId="0" xfId="0" applyFont="1" applyFill="1" applyBorder="1" applyAlignment="1">
      <alignment horizontal="center" vertical="center" wrapText="1"/>
    </xf>
    <xf numFmtId="5" fontId="2" fillId="2" borderId="0" xfId="0" applyNumberFormat="1" applyFont="1" applyFill="1" applyBorder="1" applyAlignment="1">
      <alignment horizontal="right" vertical="center" wrapText="1"/>
    </xf>
    <xf numFmtId="0" fontId="2" fillId="2" borderId="0" xfId="0" applyFont="1" applyFill="1" applyBorder="1" applyAlignment="1" applyProtection="1">
      <alignment horizontal="center" vertical="center" wrapText="1"/>
      <protection locked="0"/>
    </xf>
    <xf numFmtId="164" fontId="2" fillId="2" borderId="0" xfId="0" applyNumberFormat="1" applyFont="1" applyFill="1" applyBorder="1" applyAlignment="1">
      <alignment horizontal="center" vertical="center" wrapText="1"/>
    </xf>
    <xf numFmtId="3" fontId="2" fillId="2" borderId="0" xfId="0" applyNumberFormat="1" applyFont="1" applyFill="1" applyBorder="1" applyAlignment="1">
      <alignment horizontal="center" vertical="center" wrapText="1"/>
    </xf>
    <xf numFmtId="5" fontId="5" fillId="3" borderId="14" xfId="2"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8" fillId="0" borderId="17" xfId="0" applyFont="1" applyBorder="1" applyAlignment="1">
      <alignment vertical="top" wrapText="1"/>
    </xf>
    <xf numFmtId="5" fontId="2" fillId="13" borderId="17" xfId="4" applyNumberFormat="1" applyFont="1" applyFill="1" applyBorder="1" applyAlignment="1" applyProtection="1">
      <alignment horizontal="center" vertical="center" wrapText="1"/>
    </xf>
    <xf numFmtId="0" fontId="5" fillId="3" borderId="18" xfId="2" applyFont="1" applyFill="1" applyBorder="1" applyAlignment="1" applyProtection="1">
      <alignment horizontal="center" vertical="center" wrapText="1"/>
    </xf>
    <xf numFmtId="0" fontId="5" fillId="6" borderId="18" xfId="2" applyFont="1" applyFill="1" applyBorder="1" applyAlignment="1" applyProtection="1">
      <alignment horizontal="center" vertical="center" wrapText="1"/>
    </xf>
    <xf numFmtId="0" fontId="2" fillId="10" borderId="18"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18"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12" fillId="2" borderId="21" xfId="0" applyFont="1" applyFill="1" applyBorder="1" applyAlignment="1">
      <alignment horizontal="center" wrapText="1"/>
    </xf>
    <xf numFmtId="0" fontId="2" fillId="10" borderId="19" xfId="0" applyFont="1" applyFill="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2" borderId="18"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17" fillId="3" borderId="4"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164" fontId="0" fillId="0" borderId="17" xfId="0" applyNumberFormat="1" applyBorder="1" applyAlignment="1">
      <alignment horizontal="right" vertical="center"/>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sheetPr>
    <pageSetUpPr fitToPage="1"/>
  </sheetPr>
  <dimension ref="A1:XFA373"/>
  <sheetViews>
    <sheetView tabSelected="1" view="pageBreakPreview" topLeftCell="R1" zoomScale="70" zoomScaleNormal="100" zoomScaleSheetLayoutView="70" workbookViewId="0">
      <selection activeCell="AE11" sqref="AE11"/>
    </sheetView>
  </sheetViews>
  <sheetFormatPr baseColWidth="10" defaultColWidth="53.140625" defaultRowHeight="36" customHeight="1"/>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60.140625" style="41" customWidth="1"/>
    <col min="7" max="7" width="57.5703125" style="41" customWidth="1"/>
    <col min="8" max="8" width="14.140625" style="49" customWidth="1"/>
    <col min="9" max="9" width="9.85546875" style="42" customWidth="1"/>
    <col min="10" max="10" width="12" style="42" customWidth="1"/>
    <col min="11" max="11" width="15.5703125" style="41" bestFit="1" customWidth="1"/>
    <col min="12" max="12" width="20.7109375" style="42" customWidth="1"/>
    <col min="13" max="13" width="43.85546875" style="41" customWidth="1"/>
    <col min="14" max="15" width="9.28515625" style="2" customWidth="1"/>
    <col min="16" max="16" width="11.140625" style="2" bestFit="1" customWidth="1"/>
    <col min="17" max="17" width="12.42578125" style="2" customWidth="1"/>
    <col min="18" max="18" width="15.5703125" style="2" bestFit="1" customWidth="1"/>
    <col min="19" max="19" width="13" style="99"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c r="A2" s="53"/>
      <c r="B2" s="61"/>
      <c r="C2"/>
      <c r="D2" s="8"/>
      <c r="E2" s="9"/>
      <c r="F2" s="9"/>
      <c r="G2" s="9"/>
      <c r="H2" s="44"/>
      <c r="I2" s="3"/>
      <c r="J2" s="3"/>
      <c r="K2" s="3"/>
      <c r="L2" s="3"/>
      <c r="M2" s="3"/>
      <c r="N2" s="53"/>
      <c r="O2" s="53"/>
      <c r="P2" s="53"/>
      <c r="Q2" s="53"/>
      <c r="R2" s="53"/>
      <c r="S2" s="53"/>
      <c r="T2" s="62"/>
      <c r="U2" s="62"/>
      <c r="V2" s="3"/>
      <c r="W2" s="3"/>
      <c r="X2" s="53"/>
      <c r="Y2" s="53"/>
      <c r="Z2" s="53"/>
      <c r="AA2" s="53"/>
      <c r="AB2" s="53"/>
      <c r="AC2" s="53"/>
      <c r="AD2" s="53"/>
      <c r="AE2" s="53"/>
      <c r="AF2" s="53"/>
      <c r="AG2" s="53"/>
      <c r="AH2" s="53"/>
      <c r="AI2" s="53"/>
      <c r="AJ2" s="63"/>
      <c r="AK2" s="60"/>
      <c r="AL2" s="60"/>
      <c r="AM2" s="60"/>
    </row>
    <row r="3" spans="1:39" s="17" customFormat="1" ht="12.75" customHeight="1">
      <c r="A3" s="6"/>
      <c r="B3" s="257" t="s">
        <v>28</v>
      </c>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9"/>
      <c r="AK3" s="4"/>
      <c r="AL3" s="4"/>
      <c r="AM3" s="4"/>
    </row>
    <row r="4" spans="1:39" s="17" customFormat="1" ht="27.75" customHeight="1">
      <c r="A4" s="6"/>
      <c r="B4" s="257"/>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9"/>
      <c r="AK4" s="101"/>
      <c r="AL4" s="101"/>
      <c r="AM4" s="101"/>
    </row>
    <row r="5" spans="1:39" s="15" customFormat="1" ht="12.75" customHeight="1">
      <c r="A5" s="6"/>
      <c r="B5" s="5"/>
      <c r="C5" s="6"/>
      <c r="D5" s="6"/>
      <c r="E5" s="7"/>
      <c r="F5" s="7"/>
      <c r="G5" s="7"/>
      <c r="H5" s="102"/>
      <c r="I5" s="7"/>
      <c r="J5" s="7"/>
      <c r="K5" s="7"/>
      <c r="L5" s="7"/>
      <c r="M5" s="7"/>
      <c r="N5" s="7"/>
      <c r="O5" s="7"/>
      <c r="S5" s="6"/>
      <c r="T5" s="50"/>
      <c r="U5" s="50"/>
      <c r="V5" s="16"/>
      <c r="W5" s="16"/>
      <c r="AD5" s="6"/>
      <c r="AE5" s="6"/>
      <c r="AF5" s="6"/>
      <c r="AG5" s="6"/>
      <c r="AH5" s="6"/>
      <c r="AI5" s="6"/>
      <c r="AJ5" s="10"/>
      <c r="AK5" s="11"/>
      <c r="AL5" s="11"/>
      <c r="AM5" s="11"/>
    </row>
    <row r="6" spans="1:39" s="15" customFormat="1" ht="12.75" customHeight="1">
      <c r="A6" s="6"/>
      <c r="B6" s="5"/>
      <c r="C6" s="6"/>
      <c r="D6" s="6"/>
      <c r="E6" s="7"/>
      <c r="F6" s="7"/>
      <c r="G6" s="7"/>
      <c r="H6" s="102"/>
      <c r="I6" s="7"/>
      <c r="J6" s="7"/>
      <c r="K6" s="7"/>
      <c r="L6" s="7"/>
      <c r="M6" s="7"/>
      <c r="S6" s="6"/>
      <c r="T6" s="50"/>
      <c r="U6" s="50"/>
      <c r="V6" s="16"/>
      <c r="W6" s="16"/>
      <c r="Z6" s="255" t="s">
        <v>29</v>
      </c>
      <c r="AA6" s="256"/>
      <c r="AB6" s="6"/>
      <c r="AC6" s="6"/>
      <c r="AD6" s="6"/>
      <c r="AE6" s="6"/>
      <c r="AF6" s="6"/>
      <c r="AG6" s="6"/>
      <c r="AH6" s="6"/>
      <c r="AI6" s="6"/>
      <c r="AJ6" s="10"/>
      <c r="AK6" s="11"/>
      <c r="AL6" s="11"/>
      <c r="AM6" s="11"/>
    </row>
    <row r="7" spans="1:39" s="15" customFormat="1" ht="12.75" customHeight="1">
      <c r="A7" s="6"/>
      <c r="B7" s="5"/>
      <c r="C7" s="6"/>
      <c r="D7" s="6"/>
      <c r="E7" s="7"/>
      <c r="F7" s="6"/>
      <c r="G7" s="7"/>
      <c r="H7" s="102"/>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c r="A8" s="6"/>
      <c r="B8" s="5"/>
      <c r="C8" s="6"/>
      <c r="D8" s="6"/>
      <c r="E8" s="7"/>
      <c r="F8" s="6"/>
      <c r="G8" s="7"/>
      <c r="H8" s="102"/>
      <c r="I8" s="7"/>
      <c r="J8" s="7"/>
      <c r="K8" s="7"/>
      <c r="L8" s="7"/>
      <c r="M8" s="7"/>
      <c r="N8" s="6"/>
      <c r="O8" s="6"/>
      <c r="P8" s="6"/>
      <c r="Q8" s="6"/>
      <c r="R8" s="6"/>
      <c r="S8" s="6"/>
      <c r="T8" s="50"/>
      <c r="U8" s="50"/>
      <c r="V8" s="7"/>
      <c r="W8" s="7"/>
      <c r="X8" s="6"/>
      <c r="Y8" s="6"/>
      <c r="Z8" s="255" t="s">
        <v>31</v>
      </c>
      <c r="AA8" s="256"/>
      <c r="AB8" s="6"/>
      <c r="AC8" s="6"/>
      <c r="AD8" s="6"/>
      <c r="AE8" s="6"/>
      <c r="AF8" s="6"/>
      <c r="AG8" s="6"/>
      <c r="AH8" s="6"/>
      <c r="AI8" s="6"/>
      <c r="AJ8" s="10"/>
      <c r="AK8" s="11"/>
      <c r="AL8" s="11"/>
      <c r="AM8" s="11"/>
    </row>
    <row r="9" spans="1:39" s="15" customFormat="1" ht="12.75" customHeight="1">
      <c r="A9" s="6"/>
      <c r="B9" s="14"/>
      <c r="E9" s="16"/>
      <c r="F9" s="6"/>
      <c r="G9" s="7"/>
      <c r="H9" s="102"/>
      <c r="I9" s="7"/>
      <c r="J9" s="7"/>
      <c r="K9" s="7"/>
      <c r="L9" s="7"/>
      <c r="M9" s="7"/>
      <c r="N9" s="6"/>
      <c r="O9" s="6"/>
      <c r="P9" s="6"/>
      <c r="Q9" s="6"/>
      <c r="R9" s="6"/>
      <c r="S9" s="6"/>
      <c r="T9" s="50"/>
      <c r="U9" s="50"/>
      <c r="V9" s="7"/>
      <c r="W9" s="7"/>
      <c r="X9" s="6"/>
      <c r="Y9" s="6"/>
      <c r="Z9" s="103" t="s">
        <v>32</v>
      </c>
      <c r="AA9" s="13"/>
      <c r="AB9" s="6"/>
      <c r="AC9" s="6"/>
      <c r="AD9" s="6"/>
      <c r="AE9" s="6"/>
      <c r="AF9" s="6"/>
      <c r="AG9" s="6"/>
      <c r="AH9" s="6"/>
      <c r="AI9" s="6"/>
      <c r="AJ9" s="10"/>
      <c r="AK9" s="11"/>
      <c r="AL9" s="11"/>
      <c r="AM9" s="11"/>
    </row>
    <row r="10" spans="1:39" s="17" customFormat="1" ht="16.5" customHeight="1">
      <c r="A10" s="6"/>
      <c r="B10" s="14"/>
      <c r="C10" s="15"/>
      <c r="D10" s="15"/>
      <c r="E10" s="16"/>
      <c r="F10" s="6"/>
      <c r="G10" s="7"/>
      <c r="H10" s="102"/>
      <c r="I10" s="7"/>
      <c r="J10" s="7"/>
      <c r="K10" s="7"/>
      <c r="L10" s="7"/>
      <c r="M10" s="7"/>
      <c r="N10" s="6"/>
      <c r="O10" s="6"/>
      <c r="P10" s="6"/>
      <c r="Q10" s="6"/>
      <c r="R10" s="6"/>
      <c r="S10" s="6"/>
      <c r="T10" s="50"/>
      <c r="U10" s="50"/>
      <c r="V10" s="7"/>
      <c r="W10" s="7"/>
      <c r="X10" s="6"/>
      <c r="Y10" s="6"/>
      <c r="Z10" s="255" t="s">
        <v>33</v>
      </c>
      <c r="AA10" s="256"/>
      <c r="AB10" s="6"/>
      <c r="AC10" s="6"/>
      <c r="AD10" s="6"/>
      <c r="AE10" s="6"/>
      <c r="AF10" s="6"/>
      <c r="AG10" s="6"/>
      <c r="AH10" s="6"/>
      <c r="AI10" s="6"/>
      <c r="AJ10" s="10"/>
      <c r="AK10" s="11"/>
      <c r="AL10" s="11"/>
      <c r="AM10" s="11"/>
    </row>
    <row r="11" spans="1:39" s="17" customFormat="1" ht="12.75" customHeight="1">
      <c r="A11" s="6"/>
      <c r="B11" s="14"/>
      <c r="C11" s="15"/>
      <c r="D11" s="15"/>
      <c r="E11" s="16"/>
      <c r="F11" s="6"/>
      <c r="G11" s="7"/>
      <c r="H11" s="102"/>
      <c r="I11" s="7"/>
      <c r="J11" s="7"/>
      <c r="K11" s="7"/>
      <c r="L11" s="7"/>
      <c r="M11" s="7"/>
      <c r="N11" s="6"/>
      <c r="O11" s="6"/>
      <c r="P11" s="6"/>
      <c r="Q11" s="6"/>
      <c r="R11" s="6"/>
      <c r="S11" s="6"/>
      <c r="T11" s="50"/>
      <c r="U11" s="50"/>
      <c r="V11" s="7"/>
      <c r="W11" s="7"/>
      <c r="X11" s="6"/>
      <c r="Y11" s="6"/>
      <c r="Z11" s="255" t="s">
        <v>932</v>
      </c>
      <c r="AA11" s="256"/>
      <c r="AB11" s="6"/>
      <c r="AC11" s="6"/>
      <c r="AD11" s="6"/>
      <c r="AE11" s="6"/>
      <c r="AF11" s="6"/>
      <c r="AG11" s="6"/>
      <c r="AH11" s="6"/>
      <c r="AI11" s="6"/>
      <c r="AJ11" s="10"/>
      <c r="AK11" s="11"/>
      <c r="AL11" s="11"/>
      <c r="AM11" s="11"/>
    </row>
    <row r="12" spans="1:39" s="8" customFormat="1" ht="12.75" customHeight="1">
      <c r="A12" s="53"/>
      <c r="B12" s="61"/>
      <c r="E12" s="9"/>
      <c r="F12" s="53"/>
      <c r="G12" s="3"/>
      <c r="H12" s="45"/>
      <c r="I12" s="3"/>
      <c r="J12" s="3"/>
      <c r="K12" s="3"/>
      <c r="L12" s="3"/>
      <c r="M12" s="3"/>
      <c r="N12" s="53"/>
      <c r="O12" s="53"/>
      <c r="P12" s="53"/>
      <c r="Q12" s="53"/>
      <c r="R12" s="53"/>
      <c r="S12" s="53"/>
      <c r="T12" s="62"/>
      <c r="U12" s="62"/>
      <c r="V12" s="3"/>
      <c r="W12" s="3"/>
      <c r="X12" s="53"/>
      <c r="Y12" s="53"/>
      <c r="Z12" s="53"/>
      <c r="AA12" s="53"/>
      <c r="AB12" s="53"/>
      <c r="AC12" s="53"/>
      <c r="AD12" s="53"/>
      <c r="AE12" s="53"/>
      <c r="AF12" s="53"/>
      <c r="AG12" s="53"/>
      <c r="AH12" s="53"/>
      <c r="AI12" s="53"/>
      <c r="AJ12" s="63"/>
      <c r="AK12" s="60"/>
      <c r="AL12" s="60"/>
      <c r="AM12" s="60"/>
    </row>
    <row r="13" spans="1:39" s="8" customFormat="1" ht="12.75" customHeight="1" thickBot="1">
      <c r="A13" s="53"/>
      <c r="B13" s="61"/>
      <c r="E13" s="9"/>
      <c r="F13" s="53"/>
      <c r="G13" s="3"/>
      <c r="H13" s="45"/>
      <c r="I13" s="3"/>
      <c r="J13" s="64"/>
      <c r="K13" s="3"/>
      <c r="L13" s="3"/>
      <c r="M13" s="3"/>
      <c r="N13" s="53"/>
      <c r="O13" s="53"/>
      <c r="P13" s="53"/>
      <c r="Q13" s="53"/>
      <c r="R13" s="53"/>
      <c r="S13" s="53"/>
      <c r="T13" s="62"/>
      <c r="U13" s="62"/>
      <c r="V13" s="3"/>
      <c r="W13" s="3"/>
      <c r="X13" s="53"/>
      <c r="Y13" s="53"/>
      <c r="Z13" s="53"/>
      <c r="AA13" s="53"/>
      <c r="AB13" s="53"/>
      <c r="AC13" s="53"/>
      <c r="AD13" s="53"/>
      <c r="AE13" s="53"/>
      <c r="AF13" s="53"/>
      <c r="AG13" s="53"/>
      <c r="AH13" s="53"/>
      <c r="AI13" s="53"/>
      <c r="AJ13" s="63"/>
      <c r="AK13" s="60"/>
      <c r="AL13" s="60"/>
      <c r="AM13" s="60"/>
    </row>
    <row r="14" spans="1:39" ht="12.75" customHeight="1">
      <c r="A14" s="53"/>
      <c r="B14" s="61"/>
      <c r="C14" s="8"/>
      <c r="D14" s="8"/>
      <c r="E14" s="9"/>
      <c r="F14" s="53"/>
      <c r="G14" s="3"/>
      <c r="H14" s="45"/>
      <c r="I14" s="3"/>
      <c r="J14" s="3"/>
      <c r="K14" s="3"/>
      <c r="L14" s="3"/>
      <c r="M14" s="3"/>
      <c r="N14" s="53"/>
      <c r="O14" s="53"/>
      <c r="P14" s="53"/>
      <c r="Q14" s="53"/>
      <c r="R14" s="53"/>
      <c r="S14" s="53"/>
      <c r="T14" s="62"/>
      <c r="U14" s="62"/>
      <c r="V14" s="3"/>
      <c r="W14" s="3"/>
      <c r="X14" s="53"/>
      <c r="Y14" s="53"/>
      <c r="Z14" s="53"/>
      <c r="AA14" s="53"/>
      <c r="AB14" s="53"/>
      <c r="AC14" s="53"/>
      <c r="AD14" s="53"/>
      <c r="AE14" s="260" t="s">
        <v>35</v>
      </c>
      <c r="AF14" s="261"/>
      <c r="AG14" s="262"/>
      <c r="AH14" s="263" t="s">
        <v>36</v>
      </c>
      <c r="AI14" s="264"/>
      <c r="AJ14" s="265"/>
      <c r="AK14" s="65"/>
      <c r="AL14" s="65"/>
      <c r="AM14" s="65"/>
    </row>
    <row r="15" spans="1:39" ht="12.75" customHeight="1" thickBot="1">
      <c r="A15" s="53"/>
      <c r="B15" s="61"/>
      <c r="C15" s="8"/>
      <c r="D15" s="8"/>
      <c r="E15" s="9"/>
      <c r="F15" s="53"/>
      <c r="G15" s="3"/>
      <c r="H15" s="45"/>
      <c r="I15" s="18"/>
      <c r="J15" s="18"/>
      <c r="K15" s="3"/>
      <c r="L15" s="3"/>
      <c r="M15" s="3"/>
      <c r="N15" s="53"/>
      <c r="O15" s="53"/>
      <c r="P15" s="53"/>
      <c r="Q15" s="53"/>
      <c r="R15" s="53"/>
      <c r="S15" s="53"/>
      <c r="T15" s="62"/>
      <c r="U15" s="62"/>
      <c r="V15" s="3"/>
      <c r="W15" s="3"/>
      <c r="X15" s="53"/>
      <c r="Y15" s="53"/>
      <c r="Z15" s="53"/>
      <c r="AA15" s="53"/>
      <c r="AB15" s="53"/>
      <c r="AC15" s="53"/>
      <c r="AD15" s="53"/>
      <c r="AE15" s="66"/>
      <c r="AF15" s="67"/>
      <c r="AG15" s="67"/>
      <c r="AH15" s="68"/>
      <c r="AI15" s="69"/>
      <c r="AJ15" s="70"/>
      <c r="AK15" s="65"/>
      <c r="AL15" s="65"/>
      <c r="AM15" s="65"/>
    </row>
    <row r="16" spans="1:39" s="17" customFormat="1" ht="78.75" customHeight="1">
      <c r="A16" s="6"/>
      <c r="B16" s="19" t="s">
        <v>37</v>
      </c>
      <c r="C16" s="20" t="s">
        <v>38</v>
      </c>
      <c r="D16" s="20" t="s">
        <v>39</v>
      </c>
      <c r="E16" s="20" t="s">
        <v>40</v>
      </c>
      <c r="F16" s="20" t="s">
        <v>41</v>
      </c>
      <c r="G16" s="20" t="s">
        <v>42</v>
      </c>
      <c r="H16" s="201" t="s">
        <v>43</v>
      </c>
      <c r="I16" s="20" t="s">
        <v>44</v>
      </c>
      <c r="J16" s="20" t="s">
        <v>45</v>
      </c>
      <c r="K16" s="22" t="s">
        <v>46</v>
      </c>
      <c r="L16" s="22" t="s">
        <v>47</v>
      </c>
      <c r="M16" s="22" t="s">
        <v>48</v>
      </c>
      <c r="N16" s="22" t="s">
        <v>49</v>
      </c>
      <c r="O16" s="22" t="s">
        <v>50</v>
      </c>
      <c r="P16" s="22" t="s">
        <v>51</v>
      </c>
      <c r="Q16" s="22" t="s">
        <v>52</v>
      </c>
      <c r="R16" s="22" t="s">
        <v>53</v>
      </c>
      <c r="S16" s="100" t="s">
        <v>54</v>
      </c>
      <c r="T16" s="100" t="s">
        <v>55</v>
      </c>
      <c r="U16" s="100"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c r="A17" s="53"/>
      <c r="B17" s="28" t="s">
        <v>3</v>
      </c>
      <c r="C17" s="52" t="s">
        <v>71</v>
      </c>
      <c r="D17" s="52" t="s">
        <v>72</v>
      </c>
      <c r="E17" s="52" t="s">
        <v>73</v>
      </c>
      <c r="F17" s="52" t="s">
        <v>74</v>
      </c>
      <c r="G17" s="52" t="s">
        <v>75</v>
      </c>
      <c r="H17" s="47">
        <v>15000000</v>
      </c>
      <c r="I17" s="52" t="s">
        <v>76</v>
      </c>
      <c r="J17" s="29" t="s">
        <v>76</v>
      </c>
      <c r="K17" s="71" t="s">
        <v>77</v>
      </c>
      <c r="L17" s="72" t="s">
        <v>78</v>
      </c>
      <c r="M17" s="52" t="str">
        <f t="shared" ref="M17:M59" si="0">G17</f>
        <v>Gastos por Caja Menor</v>
      </c>
      <c r="N17" s="31">
        <v>1</v>
      </c>
      <c r="O17" s="31">
        <v>1</v>
      </c>
      <c r="P17" s="73">
        <v>11</v>
      </c>
      <c r="Q17" s="74" t="s">
        <v>79</v>
      </c>
      <c r="R17" s="74" t="s">
        <v>80</v>
      </c>
      <c r="S17" s="52" t="s">
        <v>1</v>
      </c>
      <c r="T17" s="75">
        <f>H17</f>
        <v>15000000</v>
      </c>
      <c r="U17" s="76">
        <f t="shared" ref="U17:U148" si="1">T17</f>
        <v>15000000</v>
      </c>
      <c r="V17" s="31" t="s">
        <v>76</v>
      </c>
      <c r="W17" s="31" t="s">
        <v>81</v>
      </c>
      <c r="X17" s="77" t="s">
        <v>82</v>
      </c>
      <c r="Y17" s="32" t="s">
        <v>83</v>
      </c>
      <c r="Z17" s="33" t="s">
        <v>3</v>
      </c>
      <c r="AA17" s="30" t="s">
        <v>84</v>
      </c>
      <c r="AB17" s="78" t="s">
        <v>85</v>
      </c>
      <c r="AC17" s="31" t="s">
        <v>76</v>
      </c>
      <c r="AD17" s="31" t="s">
        <v>86</v>
      </c>
      <c r="AE17" s="79" t="s">
        <v>87</v>
      </c>
      <c r="AF17" s="79" t="s">
        <v>88</v>
      </c>
      <c r="AG17" s="79" t="s">
        <v>89</v>
      </c>
      <c r="AH17" s="79" t="s">
        <v>90</v>
      </c>
      <c r="AI17" s="79" t="s">
        <v>90</v>
      </c>
      <c r="AJ17" s="79" t="s">
        <v>90</v>
      </c>
      <c r="AK17" s="80"/>
      <c r="AL17" s="80"/>
      <c r="AM17" s="80"/>
    </row>
    <row r="18" spans="1:39" ht="26.25" customHeight="1">
      <c r="A18" s="53"/>
      <c r="B18" s="28" t="s">
        <v>3</v>
      </c>
      <c r="C18" s="52" t="s">
        <v>71</v>
      </c>
      <c r="D18" s="52" t="s">
        <v>72</v>
      </c>
      <c r="E18" s="52" t="s">
        <v>91</v>
      </c>
      <c r="F18" s="52" t="s">
        <v>92</v>
      </c>
      <c r="G18" s="52" t="s">
        <v>75</v>
      </c>
      <c r="H18" s="47">
        <v>8000000</v>
      </c>
      <c r="I18" s="52" t="s">
        <v>76</v>
      </c>
      <c r="J18" s="29" t="s">
        <v>76</v>
      </c>
      <c r="K18" s="71" t="s">
        <v>77</v>
      </c>
      <c r="L18" s="72" t="s">
        <v>78</v>
      </c>
      <c r="M18" s="52" t="str">
        <f t="shared" si="0"/>
        <v>Gastos por Caja Menor</v>
      </c>
      <c r="N18" s="31">
        <v>1</v>
      </c>
      <c r="O18" s="31">
        <v>1</v>
      </c>
      <c r="P18" s="73">
        <v>11</v>
      </c>
      <c r="Q18" s="74" t="s">
        <v>79</v>
      </c>
      <c r="R18" s="74" t="s">
        <v>80</v>
      </c>
      <c r="S18" s="52" t="s">
        <v>1</v>
      </c>
      <c r="T18" s="75">
        <f>H18</f>
        <v>8000000</v>
      </c>
      <c r="U18" s="76">
        <f t="shared" si="1"/>
        <v>8000000</v>
      </c>
      <c r="V18" s="31" t="s">
        <v>76</v>
      </c>
      <c r="W18" s="31" t="s">
        <v>81</v>
      </c>
      <c r="X18" s="77" t="s">
        <v>82</v>
      </c>
      <c r="Y18" s="32" t="s">
        <v>83</v>
      </c>
      <c r="Z18" s="33" t="s">
        <v>3</v>
      </c>
      <c r="AA18" s="30" t="s">
        <v>84</v>
      </c>
      <c r="AB18" s="78" t="s">
        <v>85</v>
      </c>
      <c r="AC18" s="31" t="s">
        <v>76</v>
      </c>
      <c r="AD18" s="31" t="s">
        <v>86</v>
      </c>
      <c r="AE18" s="79" t="s">
        <v>87</v>
      </c>
      <c r="AF18" s="79" t="s">
        <v>88</v>
      </c>
      <c r="AG18" s="79" t="s">
        <v>89</v>
      </c>
      <c r="AH18" s="79" t="s">
        <v>90</v>
      </c>
      <c r="AI18" s="79" t="s">
        <v>90</v>
      </c>
      <c r="AJ18" s="79" t="s">
        <v>90</v>
      </c>
      <c r="AK18" s="80"/>
      <c r="AL18" s="80"/>
      <c r="AM18" s="80"/>
    </row>
    <row r="19" spans="1:39" ht="26.25" customHeight="1">
      <c r="A19" s="53"/>
      <c r="B19" s="28" t="s">
        <v>3</v>
      </c>
      <c r="C19" s="52" t="s">
        <v>71</v>
      </c>
      <c r="D19" s="52" t="s">
        <v>72</v>
      </c>
      <c r="E19" s="52" t="s">
        <v>93</v>
      </c>
      <c r="F19" s="52" t="s">
        <v>94</v>
      </c>
      <c r="G19" s="52" t="s">
        <v>75</v>
      </c>
      <c r="H19" s="47">
        <v>2000000</v>
      </c>
      <c r="I19" s="52" t="s">
        <v>76</v>
      </c>
      <c r="J19" s="29" t="s">
        <v>76</v>
      </c>
      <c r="K19" s="71" t="s">
        <v>77</v>
      </c>
      <c r="L19" s="72" t="s">
        <v>78</v>
      </c>
      <c r="M19" s="52" t="str">
        <f t="shared" si="0"/>
        <v>Gastos por Caja Menor</v>
      </c>
      <c r="N19" s="31">
        <v>1</v>
      </c>
      <c r="O19" s="31">
        <v>1</v>
      </c>
      <c r="P19" s="73">
        <v>11</v>
      </c>
      <c r="Q19" s="74" t="s">
        <v>79</v>
      </c>
      <c r="R19" s="74" t="s">
        <v>80</v>
      </c>
      <c r="S19" s="52" t="s">
        <v>1</v>
      </c>
      <c r="T19" s="75">
        <f t="shared" ref="T19:T51" si="2">H19</f>
        <v>2000000</v>
      </c>
      <c r="U19" s="76">
        <f t="shared" si="1"/>
        <v>2000000</v>
      </c>
      <c r="V19" s="31" t="s">
        <v>76</v>
      </c>
      <c r="W19" s="31" t="s">
        <v>81</v>
      </c>
      <c r="X19" s="77" t="s">
        <v>82</v>
      </c>
      <c r="Y19" s="32" t="s">
        <v>83</v>
      </c>
      <c r="Z19" s="33" t="s">
        <v>3</v>
      </c>
      <c r="AA19" s="30" t="s">
        <v>84</v>
      </c>
      <c r="AB19" s="78" t="s">
        <v>85</v>
      </c>
      <c r="AC19" s="31" t="s">
        <v>76</v>
      </c>
      <c r="AD19" s="31" t="s">
        <v>86</v>
      </c>
      <c r="AE19" s="79" t="s">
        <v>87</v>
      </c>
      <c r="AF19" s="79" t="s">
        <v>88</v>
      </c>
      <c r="AG19" s="79" t="s">
        <v>89</v>
      </c>
      <c r="AH19" s="79" t="s">
        <v>90</v>
      </c>
      <c r="AI19" s="79" t="s">
        <v>90</v>
      </c>
      <c r="AJ19" s="79" t="s">
        <v>90</v>
      </c>
      <c r="AK19" s="80"/>
      <c r="AL19" s="80"/>
      <c r="AM19" s="80"/>
    </row>
    <row r="20" spans="1:39" s="34" customFormat="1" ht="26.25" customHeight="1">
      <c r="A20" s="53"/>
      <c r="B20" s="28" t="s">
        <v>3</v>
      </c>
      <c r="C20" s="52" t="s">
        <v>71</v>
      </c>
      <c r="D20" s="52" t="s">
        <v>72</v>
      </c>
      <c r="E20" s="52" t="s">
        <v>95</v>
      </c>
      <c r="F20" s="52" t="s">
        <v>96</v>
      </c>
      <c r="G20" s="52" t="s">
        <v>75</v>
      </c>
      <c r="H20" s="47">
        <v>5260000</v>
      </c>
      <c r="I20" s="52" t="s">
        <v>76</v>
      </c>
      <c r="J20" s="29" t="s">
        <v>76</v>
      </c>
      <c r="K20" s="71" t="s">
        <v>77</v>
      </c>
      <c r="L20" s="72" t="s">
        <v>78</v>
      </c>
      <c r="M20" s="52" t="str">
        <f t="shared" si="0"/>
        <v>Gastos por Caja Menor</v>
      </c>
      <c r="N20" s="31">
        <v>1</v>
      </c>
      <c r="O20" s="31">
        <v>1</v>
      </c>
      <c r="P20" s="73">
        <v>11</v>
      </c>
      <c r="Q20" s="74" t="s">
        <v>79</v>
      </c>
      <c r="R20" s="74" t="s">
        <v>80</v>
      </c>
      <c r="S20" s="52" t="s">
        <v>1</v>
      </c>
      <c r="T20" s="75">
        <f t="shared" si="2"/>
        <v>5260000</v>
      </c>
      <c r="U20" s="76">
        <f t="shared" si="1"/>
        <v>5260000</v>
      </c>
      <c r="V20" s="31" t="s">
        <v>76</v>
      </c>
      <c r="W20" s="31" t="s">
        <v>81</v>
      </c>
      <c r="X20" s="77" t="s">
        <v>82</v>
      </c>
      <c r="Y20" s="32" t="s">
        <v>83</v>
      </c>
      <c r="Z20" s="33" t="s">
        <v>3</v>
      </c>
      <c r="AA20" s="30" t="s">
        <v>84</v>
      </c>
      <c r="AB20" s="78" t="s">
        <v>85</v>
      </c>
      <c r="AC20" s="31" t="s">
        <v>76</v>
      </c>
      <c r="AD20" s="31" t="s">
        <v>86</v>
      </c>
      <c r="AE20" s="79" t="s">
        <v>87</v>
      </c>
      <c r="AF20" s="79" t="s">
        <v>88</v>
      </c>
      <c r="AG20" s="79" t="s">
        <v>89</v>
      </c>
      <c r="AH20" s="79" t="s">
        <v>90</v>
      </c>
      <c r="AI20" s="79" t="s">
        <v>90</v>
      </c>
      <c r="AJ20" s="79" t="s">
        <v>90</v>
      </c>
      <c r="AK20" s="80"/>
      <c r="AL20" s="80"/>
      <c r="AM20" s="80"/>
    </row>
    <row r="21" spans="1:39" ht="26.25" customHeight="1">
      <c r="A21" s="53"/>
      <c r="B21" s="28" t="s">
        <v>3</v>
      </c>
      <c r="C21" s="52" t="s">
        <v>71</v>
      </c>
      <c r="D21" s="52" t="s">
        <v>72</v>
      </c>
      <c r="E21" s="52" t="s">
        <v>97</v>
      </c>
      <c r="F21" s="52" t="s">
        <v>98</v>
      </c>
      <c r="G21" s="52" t="s">
        <v>75</v>
      </c>
      <c r="H21" s="47">
        <v>4208000</v>
      </c>
      <c r="I21" s="52" t="s">
        <v>76</v>
      </c>
      <c r="J21" s="29" t="s">
        <v>76</v>
      </c>
      <c r="K21" s="71" t="s">
        <v>77</v>
      </c>
      <c r="L21" s="72" t="s">
        <v>78</v>
      </c>
      <c r="M21" s="52" t="str">
        <f t="shared" si="0"/>
        <v>Gastos por Caja Menor</v>
      </c>
      <c r="N21" s="31">
        <v>1</v>
      </c>
      <c r="O21" s="31">
        <v>1</v>
      </c>
      <c r="P21" s="73">
        <v>11</v>
      </c>
      <c r="Q21" s="74" t="s">
        <v>79</v>
      </c>
      <c r="R21" s="74" t="s">
        <v>80</v>
      </c>
      <c r="S21" s="52" t="s">
        <v>1</v>
      </c>
      <c r="T21" s="75">
        <f t="shared" si="2"/>
        <v>4208000</v>
      </c>
      <c r="U21" s="76">
        <f t="shared" si="1"/>
        <v>4208000</v>
      </c>
      <c r="V21" s="31" t="s">
        <v>76</v>
      </c>
      <c r="W21" s="31" t="s">
        <v>81</v>
      </c>
      <c r="X21" s="77" t="s">
        <v>82</v>
      </c>
      <c r="Y21" s="32" t="s">
        <v>83</v>
      </c>
      <c r="Z21" s="33" t="s">
        <v>3</v>
      </c>
      <c r="AA21" s="30" t="s">
        <v>84</v>
      </c>
      <c r="AB21" s="78" t="s">
        <v>85</v>
      </c>
      <c r="AC21" s="31" t="s">
        <v>76</v>
      </c>
      <c r="AD21" s="31" t="s">
        <v>86</v>
      </c>
      <c r="AE21" s="79" t="s">
        <v>87</v>
      </c>
      <c r="AF21" s="79" t="s">
        <v>88</v>
      </c>
      <c r="AG21" s="79" t="s">
        <v>89</v>
      </c>
      <c r="AH21" s="79" t="s">
        <v>90</v>
      </c>
      <c r="AI21" s="79" t="s">
        <v>90</v>
      </c>
      <c r="AJ21" s="79" t="s">
        <v>90</v>
      </c>
      <c r="AK21" s="80"/>
      <c r="AL21" s="80"/>
      <c r="AM21" s="80"/>
    </row>
    <row r="22" spans="1:39" ht="26.25" customHeight="1">
      <c r="A22" s="53"/>
      <c r="B22" s="28" t="s">
        <v>3</v>
      </c>
      <c r="C22" s="52" t="s">
        <v>71</v>
      </c>
      <c r="D22" s="52" t="s">
        <v>72</v>
      </c>
      <c r="E22" s="52" t="s">
        <v>99</v>
      </c>
      <c r="F22" s="52" t="s">
        <v>100</v>
      </c>
      <c r="G22" s="52" t="s">
        <v>75</v>
      </c>
      <c r="H22" s="47">
        <f>10000000+10000000 -1800000</f>
        <v>18200000</v>
      </c>
      <c r="I22" s="52" t="s">
        <v>76</v>
      </c>
      <c r="J22" s="29" t="s">
        <v>429</v>
      </c>
      <c r="K22" s="71" t="s">
        <v>77</v>
      </c>
      <c r="L22" s="72" t="s">
        <v>78</v>
      </c>
      <c r="M22" s="52" t="str">
        <f t="shared" si="0"/>
        <v>Gastos por Caja Menor</v>
      </c>
      <c r="N22" s="31">
        <v>1</v>
      </c>
      <c r="O22" s="31">
        <v>1</v>
      </c>
      <c r="P22" s="73">
        <v>11</v>
      </c>
      <c r="Q22" s="74" t="s">
        <v>79</v>
      </c>
      <c r="R22" s="74" t="s">
        <v>80</v>
      </c>
      <c r="S22" s="52" t="s">
        <v>1</v>
      </c>
      <c r="T22" s="75">
        <f t="shared" si="2"/>
        <v>18200000</v>
      </c>
      <c r="U22" s="76">
        <f t="shared" si="1"/>
        <v>18200000</v>
      </c>
      <c r="V22" s="31" t="s">
        <v>76</v>
      </c>
      <c r="W22" s="31" t="s">
        <v>81</v>
      </c>
      <c r="X22" s="77" t="s">
        <v>82</v>
      </c>
      <c r="Y22" s="32" t="s">
        <v>83</v>
      </c>
      <c r="Z22" s="33" t="s">
        <v>3</v>
      </c>
      <c r="AA22" s="30" t="s">
        <v>84</v>
      </c>
      <c r="AB22" s="78" t="s">
        <v>85</v>
      </c>
      <c r="AC22" s="31" t="s">
        <v>76</v>
      </c>
      <c r="AD22" s="31" t="s">
        <v>86</v>
      </c>
      <c r="AE22" s="79" t="s">
        <v>87</v>
      </c>
      <c r="AF22" s="79" t="s">
        <v>88</v>
      </c>
      <c r="AG22" s="79" t="s">
        <v>89</v>
      </c>
      <c r="AH22" s="79" t="s">
        <v>90</v>
      </c>
      <c r="AI22" s="79" t="s">
        <v>90</v>
      </c>
      <c r="AJ22" s="79" t="s">
        <v>90</v>
      </c>
      <c r="AK22" s="80"/>
      <c r="AL22" s="80"/>
      <c r="AM22" s="80"/>
    </row>
    <row r="23" spans="1:39" ht="26.25" customHeight="1">
      <c r="A23" s="53"/>
      <c r="B23" s="28" t="s">
        <v>3</v>
      </c>
      <c r="C23" s="52" t="s">
        <v>71</v>
      </c>
      <c r="D23" s="52" t="s">
        <v>72</v>
      </c>
      <c r="E23" s="52" t="s">
        <v>101</v>
      </c>
      <c r="F23" s="52" t="s">
        <v>102</v>
      </c>
      <c r="G23" s="52" t="s">
        <v>75</v>
      </c>
      <c r="H23" s="47">
        <v>3156000</v>
      </c>
      <c r="I23" s="52" t="s">
        <v>76</v>
      </c>
      <c r="J23" s="29" t="s">
        <v>76</v>
      </c>
      <c r="K23" s="71" t="s">
        <v>77</v>
      </c>
      <c r="L23" s="72" t="s">
        <v>78</v>
      </c>
      <c r="M23" s="52" t="str">
        <f t="shared" si="0"/>
        <v>Gastos por Caja Menor</v>
      </c>
      <c r="N23" s="31">
        <v>1</v>
      </c>
      <c r="O23" s="31">
        <v>1</v>
      </c>
      <c r="P23" s="73">
        <v>11</v>
      </c>
      <c r="Q23" s="74" t="s">
        <v>79</v>
      </c>
      <c r="R23" s="74" t="s">
        <v>80</v>
      </c>
      <c r="S23" s="52" t="s">
        <v>1</v>
      </c>
      <c r="T23" s="75">
        <f t="shared" si="2"/>
        <v>3156000</v>
      </c>
      <c r="U23" s="76">
        <f t="shared" si="1"/>
        <v>3156000</v>
      </c>
      <c r="V23" s="31" t="s">
        <v>76</v>
      </c>
      <c r="W23" s="31" t="s">
        <v>81</v>
      </c>
      <c r="X23" s="77" t="s">
        <v>82</v>
      </c>
      <c r="Y23" s="32" t="s">
        <v>83</v>
      </c>
      <c r="Z23" s="33" t="s">
        <v>3</v>
      </c>
      <c r="AA23" s="30" t="s">
        <v>84</v>
      </c>
      <c r="AB23" s="78" t="s">
        <v>85</v>
      </c>
      <c r="AC23" s="31" t="s">
        <v>76</v>
      </c>
      <c r="AD23" s="31" t="s">
        <v>86</v>
      </c>
      <c r="AE23" s="79" t="s">
        <v>87</v>
      </c>
      <c r="AF23" s="79" t="s">
        <v>88</v>
      </c>
      <c r="AG23" s="79" t="s">
        <v>89</v>
      </c>
      <c r="AH23" s="79" t="s">
        <v>90</v>
      </c>
      <c r="AI23" s="79" t="s">
        <v>90</v>
      </c>
      <c r="AJ23" s="79" t="s">
        <v>90</v>
      </c>
      <c r="AK23" s="80"/>
      <c r="AL23" s="80"/>
      <c r="AM23" s="80"/>
    </row>
    <row r="24" spans="1:39" ht="26.25" customHeight="1">
      <c r="A24" s="53"/>
      <c r="B24" s="28" t="s">
        <v>3</v>
      </c>
      <c r="C24" s="52" t="s">
        <v>71</v>
      </c>
      <c r="D24" s="52" t="s">
        <v>72</v>
      </c>
      <c r="E24" s="52" t="s">
        <v>103</v>
      </c>
      <c r="F24" s="52" t="s">
        <v>104</v>
      </c>
      <c r="G24" s="52" t="s">
        <v>75</v>
      </c>
      <c r="H24" s="47">
        <v>5260000</v>
      </c>
      <c r="I24" s="52" t="s">
        <v>76</v>
      </c>
      <c r="J24" s="29" t="s">
        <v>76</v>
      </c>
      <c r="K24" s="71" t="s">
        <v>77</v>
      </c>
      <c r="L24" s="72" t="s">
        <v>78</v>
      </c>
      <c r="M24" s="52" t="str">
        <f t="shared" si="0"/>
        <v>Gastos por Caja Menor</v>
      </c>
      <c r="N24" s="31">
        <v>1</v>
      </c>
      <c r="O24" s="31">
        <v>1</v>
      </c>
      <c r="P24" s="73">
        <v>11</v>
      </c>
      <c r="Q24" s="74" t="s">
        <v>79</v>
      </c>
      <c r="R24" s="74" t="s">
        <v>80</v>
      </c>
      <c r="S24" s="52" t="s">
        <v>1</v>
      </c>
      <c r="T24" s="75">
        <f t="shared" si="2"/>
        <v>5260000</v>
      </c>
      <c r="U24" s="76">
        <f t="shared" si="1"/>
        <v>5260000</v>
      </c>
      <c r="V24" s="31" t="s">
        <v>76</v>
      </c>
      <c r="W24" s="31" t="s">
        <v>81</v>
      </c>
      <c r="X24" s="77" t="s">
        <v>82</v>
      </c>
      <c r="Y24" s="32" t="s">
        <v>83</v>
      </c>
      <c r="Z24" s="33" t="s">
        <v>3</v>
      </c>
      <c r="AA24" s="30" t="s">
        <v>84</v>
      </c>
      <c r="AB24" s="78" t="s">
        <v>85</v>
      </c>
      <c r="AC24" s="31" t="s">
        <v>76</v>
      </c>
      <c r="AD24" s="31" t="s">
        <v>86</v>
      </c>
      <c r="AE24" s="79" t="s">
        <v>87</v>
      </c>
      <c r="AF24" s="79" t="s">
        <v>88</v>
      </c>
      <c r="AG24" s="79" t="s">
        <v>89</v>
      </c>
      <c r="AH24" s="79" t="s">
        <v>90</v>
      </c>
      <c r="AI24" s="79" t="s">
        <v>90</v>
      </c>
      <c r="AJ24" s="79" t="s">
        <v>90</v>
      </c>
      <c r="AK24" s="80"/>
      <c r="AL24" s="80"/>
      <c r="AM24" s="80"/>
    </row>
    <row r="25" spans="1:39" ht="26.25" customHeight="1">
      <c r="A25" s="53"/>
      <c r="B25" s="28" t="s">
        <v>3</v>
      </c>
      <c r="C25" s="52" t="s">
        <v>71</v>
      </c>
      <c r="D25" s="52" t="s">
        <v>72</v>
      </c>
      <c r="E25" s="52" t="s">
        <v>105</v>
      </c>
      <c r="F25" s="52" t="s">
        <v>106</v>
      </c>
      <c r="G25" s="52" t="s">
        <v>75</v>
      </c>
      <c r="H25" s="47">
        <v>6312000</v>
      </c>
      <c r="I25" s="52" t="s">
        <v>76</v>
      </c>
      <c r="J25" s="29" t="s">
        <v>76</v>
      </c>
      <c r="K25" s="71" t="s">
        <v>77</v>
      </c>
      <c r="L25" s="72" t="s">
        <v>78</v>
      </c>
      <c r="M25" s="52" t="str">
        <f t="shared" si="0"/>
        <v>Gastos por Caja Menor</v>
      </c>
      <c r="N25" s="31">
        <v>1</v>
      </c>
      <c r="O25" s="31">
        <v>1</v>
      </c>
      <c r="P25" s="73">
        <v>11</v>
      </c>
      <c r="Q25" s="74" t="s">
        <v>79</v>
      </c>
      <c r="R25" s="74" t="s">
        <v>80</v>
      </c>
      <c r="S25" s="52" t="s">
        <v>1</v>
      </c>
      <c r="T25" s="75">
        <f t="shared" si="2"/>
        <v>6312000</v>
      </c>
      <c r="U25" s="76">
        <f t="shared" si="1"/>
        <v>6312000</v>
      </c>
      <c r="V25" s="31" t="s">
        <v>76</v>
      </c>
      <c r="W25" s="31" t="s">
        <v>81</v>
      </c>
      <c r="X25" s="77" t="s">
        <v>82</v>
      </c>
      <c r="Y25" s="32" t="s">
        <v>83</v>
      </c>
      <c r="Z25" s="33" t="s">
        <v>3</v>
      </c>
      <c r="AA25" s="30" t="s">
        <v>84</v>
      </c>
      <c r="AB25" s="78" t="s">
        <v>85</v>
      </c>
      <c r="AC25" s="31" t="s">
        <v>76</v>
      </c>
      <c r="AD25" s="31" t="s">
        <v>86</v>
      </c>
      <c r="AE25" s="79" t="s">
        <v>87</v>
      </c>
      <c r="AF25" s="79" t="s">
        <v>88</v>
      </c>
      <c r="AG25" s="79" t="s">
        <v>89</v>
      </c>
      <c r="AH25" s="79" t="s">
        <v>90</v>
      </c>
      <c r="AI25" s="79" t="s">
        <v>90</v>
      </c>
      <c r="AJ25" s="79" t="s">
        <v>90</v>
      </c>
      <c r="AK25" s="80"/>
      <c r="AL25" s="80"/>
      <c r="AM25" s="80"/>
    </row>
    <row r="26" spans="1:39" s="34" customFormat="1" ht="26.25" customHeight="1">
      <c r="A26" s="53"/>
      <c r="B26" s="28" t="s">
        <v>3</v>
      </c>
      <c r="C26" s="52" t="s">
        <v>71</v>
      </c>
      <c r="D26" s="52" t="s">
        <v>72</v>
      </c>
      <c r="E26" s="52" t="s">
        <v>107</v>
      </c>
      <c r="F26" s="52" t="s">
        <v>108</v>
      </c>
      <c r="G26" s="52" t="s">
        <v>75</v>
      </c>
      <c r="H26" s="47">
        <v>4000000</v>
      </c>
      <c r="I26" s="52" t="s">
        <v>76</v>
      </c>
      <c r="J26" s="29" t="s">
        <v>76</v>
      </c>
      <c r="K26" s="71" t="s">
        <v>77</v>
      </c>
      <c r="L26" s="72" t="s">
        <v>78</v>
      </c>
      <c r="M26" s="52" t="str">
        <f t="shared" si="0"/>
        <v>Gastos por Caja Menor</v>
      </c>
      <c r="N26" s="31">
        <v>1</v>
      </c>
      <c r="O26" s="31">
        <v>1</v>
      </c>
      <c r="P26" s="73">
        <v>11</v>
      </c>
      <c r="Q26" s="74" t="s">
        <v>79</v>
      </c>
      <c r="R26" s="74" t="s">
        <v>80</v>
      </c>
      <c r="S26" s="52" t="s">
        <v>1</v>
      </c>
      <c r="T26" s="75">
        <f t="shared" si="2"/>
        <v>4000000</v>
      </c>
      <c r="U26" s="76">
        <f t="shared" si="1"/>
        <v>4000000</v>
      </c>
      <c r="V26" s="31" t="s">
        <v>76</v>
      </c>
      <c r="W26" s="31" t="s">
        <v>81</v>
      </c>
      <c r="X26" s="77" t="s">
        <v>82</v>
      </c>
      <c r="Y26" s="32" t="s">
        <v>83</v>
      </c>
      <c r="Z26" s="33" t="s">
        <v>3</v>
      </c>
      <c r="AA26" s="30" t="s">
        <v>84</v>
      </c>
      <c r="AB26" s="78" t="s">
        <v>85</v>
      </c>
      <c r="AC26" s="31" t="s">
        <v>76</v>
      </c>
      <c r="AD26" s="31" t="s">
        <v>86</v>
      </c>
      <c r="AE26" s="79" t="s">
        <v>87</v>
      </c>
      <c r="AF26" s="79" t="s">
        <v>88</v>
      </c>
      <c r="AG26" s="79" t="s">
        <v>89</v>
      </c>
      <c r="AH26" s="79" t="s">
        <v>90</v>
      </c>
      <c r="AI26" s="79" t="s">
        <v>90</v>
      </c>
      <c r="AJ26" s="79" t="s">
        <v>90</v>
      </c>
      <c r="AK26" s="80"/>
      <c r="AL26" s="80"/>
      <c r="AM26" s="80"/>
    </row>
    <row r="27" spans="1:39" ht="26.25" customHeight="1">
      <c r="A27" s="53"/>
      <c r="B27" s="28" t="s">
        <v>3</v>
      </c>
      <c r="C27" s="52" t="s">
        <v>71</v>
      </c>
      <c r="D27" s="52" t="s">
        <v>72</v>
      </c>
      <c r="E27" s="52" t="s">
        <v>109</v>
      </c>
      <c r="F27" s="52" t="s">
        <v>110</v>
      </c>
      <c r="G27" s="52" t="s">
        <v>75</v>
      </c>
      <c r="H27" s="47">
        <v>5260000</v>
      </c>
      <c r="I27" s="52" t="s">
        <v>76</v>
      </c>
      <c r="J27" s="29" t="s">
        <v>76</v>
      </c>
      <c r="K27" s="71" t="s">
        <v>77</v>
      </c>
      <c r="L27" s="72" t="s">
        <v>78</v>
      </c>
      <c r="M27" s="52" t="str">
        <f t="shared" si="0"/>
        <v>Gastos por Caja Menor</v>
      </c>
      <c r="N27" s="31">
        <v>1</v>
      </c>
      <c r="O27" s="31">
        <v>1</v>
      </c>
      <c r="P27" s="73">
        <v>11</v>
      </c>
      <c r="Q27" s="74" t="s">
        <v>79</v>
      </c>
      <c r="R27" s="74" t="s">
        <v>80</v>
      </c>
      <c r="S27" s="52" t="s">
        <v>1</v>
      </c>
      <c r="T27" s="75">
        <f t="shared" si="2"/>
        <v>5260000</v>
      </c>
      <c r="U27" s="76">
        <f t="shared" si="1"/>
        <v>5260000</v>
      </c>
      <c r="V27" s="31" t="s">
        <v>76</v>
      </c>
      <c r="W27" s="31" t="s">
        <v>81</v>
      </c>
      <c r="X27" s="77" t="s">
        <v>82</v>
      </c>
      <c r="Y27" s="32" t="s">
        <v>83</v>
      </c>
      <c r="Z27" s="33" t="s">
        <v>3</v>
      </c>
      <c r="AA27" s="30" t="s">
        <v>84</v>
      </c>
      <c r="AB27" s="78" t="s">
        <v>85</v>
      </c>
      <c r="AC27" s="31" t="s">
        <v>76</v>
      </c>
      <c r="AD27" s="31" t="s">
        <v>86</v>
      </c>
      <c r="AE27" s="79" t="s">
        <v>87</v>
      </c>
      <c r="AF27" s="79" t="s">
        <v>88</v>
      </c>
      <c r="AG27" s="79" t="s">
        <v>89</v>
      </c>
      <c r="AH27" s="79" t="s">
        <v>90</v>
      </c>
      <c r="AI27" s="79" t="s">
        <v>90</v>
      </c>
      <c r="AJ27" s="79" t="s">
        <v>90</v>
      </c>
      <c r="AK27" s="80"/>
      <c r="AL27" s="80"/>
      <c r="AM27" s="80"/>
    </row>
    <row r="28" spans="1:39" ht="38.25" customHeight="1">
      <c r="A28" s="53"/>
      <c r="B28" s="28" t="s">
        <v>3</v>
      </c>
      <c r="C28" s="52" t="s">
        <v>71</v>
      </c>
      <c r="D28" s="52" t="s">
        <v>72</v>
      </c>
      <c r="E28" s="52" t="s">
        <v>111</v>
      </c>
      <c r="F28" s="52" t="s">
        <v>112</v>
      </c>
      <c r="G28" s="52" t="s">
        <v>75</v>
      </c>
      <c r="H28" s="47">
        <v>5260000</v>
      </c>
      <c r="I28" s="52" t="s">
        <v>76</v>
      </c>
      <c r="J28" s="29" t="s">
        <v>76</v>
      </c>
      <c r="K28" s="71" t="s">
        <v>77</v>
      </c>
      <c r="L28" s="72" t="s">
        <v>78</v>
      </c>
      <c r="M28" s="52" t="str">
        <f t="shared" si="0"/>
        <v>Gastos por Caja Menor</v>
      </c>
      <c r="N28" s="31">
        <v>1</v>
      </c>
      <c r="O28" s="31">
        <v>1</v>
      </c>
      <c r="P28" s="73">
        <v>11</v>
      </c>
      <c r="Q28" s="74" t="s">
        <v>79</v>
      </c>
      <c r="R28" s="74" t="s">
        <v>80</v>
      </c>
      <c r="S28" s="52" t="s">
        <v>1</v>
      </c>
      <c r="T28" s="75">
        <f t="shared" si="2"/>
        <v>5260000</v>
      </c>
      <c r="U28" s="76">
        <f t="shared" si="1"/>
        <v>5260000</v>
      </c>
      <c r="V28" s="31" t="s">
        <v>76</v>
      </c>
      <c r="W28" s="31" t="s">
        <v>81</v>
      </c>
      <c r="X28" s="77" t="s">
        <v>82</v>
      </c>
      <c r="Y28" s="32" t="s">
        <v>83</v>
      </c>
      <c r="Z28" s="33" t="s">
        <v>3</v>
      </c>
      <c r="AA28" s="30" t="s">
        <v>84</v>
      </c>
      <c r="AB28" s="78" t="s">
        <v>85</v>
      </c>
      <c r="AC28" s="31" t="s">
        <v>76</v>
      </c>
      <c r="AD28" s="31" t="s">
        <v>86</v>
      </c>
      <c r="AE28" s="79" t="s">
        <v>87</v>
      </c>
      <c r="AF28" s="79" t="s">
        <v>88</v>
      </c>
      <c r="AG28" s="79" t="s">
        <v>89</v>
      </c>
      <c r="AH28" s="79" t="s">
        <v>90</v>
      </c>
      <c r="AI28" s="79" t="s">
        <v>90</v>
      </c>
      <c r="AJ28" s="79" t="s">
        <v>90</v>
      </c>
      <c r="AK28" s="80"/>
      <c r="AL28" s="80"/>
      <c r="AM28" s="80"/>
    </row>
    <row r="29" spans="1:39" ht="26.25" customHeight="1">
      <c r="A29" s="53"/>
      <c r="B29" s="28" t="s">
        <v>3</v>
      </c>
      <c r="C29" s="52" t="s">
        <v>71</v>
      </c>
      <c r="D29" s="52" t="s">
        <v>72</v>
      </c>
      <c r="E29" s="52" t="s">
        <v>113</v>
      </c>
      <c r="F29" s="52" t="s">
        <v>114</v>
      </c>
      <c r="G29" s="52" t="s">
        <v>75</v>
      </c>
      <c r="H29" s="47">
        <v>3000000</v>
      </c>
      <c r="I29" s="52" t="s">
        <v>76</v>
      </c>
      <c r="J29" s="29" t="s">
        <v>76</v>
      </c>
      <c r="K29" s="71" t="s">
        <v>77</v>
      </c>
      <c r="L29" s="72" t="s">
        <v>78</v>
      </c>
      <c r="M29" s="52" t="str">
        <f t="shared" si="0"/>
        <v>Gastos por Caja Menor</v>
      </c>
      <c r="N29" s="31">
        <v>1</v>
      </c>
      <c r="O29" s="31">
        <v>1</v>
      </c>
      <c r="P29" s="73">
        <v>11</v>
      </c>
      <c r="Q29" s="74" t="s">
        <v>79</v>
      </c>
      <c r="R29" s="74" t="s">
        <v>80</v>
      </c>
      <c r="S29" s="52" t="s">
        <v>1</v>
      </c>
      <c r="T29" s="75">
        <f t="shared" si="2"/>
        <v>3000000</v>
      </c>
      <c r="U29" s="76">
        <f t="shared" si="1"/>
        <v>3000000</v>
      </c>
      <c r="V29" s="31" t="s">
        <v>76</v>
      </c>
      <c r="W29" s="31" t="s">
        <v>81</v>
      </c>
      <c r="X29" s="77" t="s">
        <v>82</v>
      </c>
      <c r="Y29" s="32" t="s">
        <v>83</v>
      </c>
      <c r="Z29" s="33" t="s">
        <v>3</v>
      </c>
      <c r="AA29" s="30" t="s">
        <v>84</v>
      </c>
      <c r="AB29" s="78" t="s">
        <v>85</v>
      </c>
      <c r="AC29" s="31" t="s">
        <v>76</v>
      </c>
      <c r="AD29" s="31" t="s">
        <v>86</v>
      </c>
      <c r="AE29" s="79" t="s">
        <v>87</v>
      </c>
      <c r="AF29" s="79" t="s">
        <v>88</v>
      </c>
      <c r="AG29" s="79" t="s">
        <v>89</v>
      </c>
      <c r="AH29" s="79" t="s">
        <v>90</v>
      </c>
      <c r="AI29" s="79" t="s">
        <v>90</v>
      </c>
      <c r="AJ29" s="79" t="s">
        <v>90</v>
      </c>
      <c r="AK29" s="80"/>
      <c r="AL29" s="80"/>
      <c r="AM29" s="80"/>
    </row>
    <row r="30" spans="1:39" ht="26.25" customHeight="1">
      <c r="A30" s="53"/>
      <c r="B30" s="28" t="s">
        <v>3</v>
      </c>
      <c r="C30" s="52" t="s">
        <v>71</v>
      </c>
      <c r="D30" s="52" t="s">
        <v>72</v>
      </c>
      <c r="E30" s="52" t="s">
        <v>115</v>
      </c>
      <c r="F30" s="52" t="s">
        <v>116</v>
      </c>
      <c r="G30" s="52" t="s">
        <v>75</v>
      </c>
      <c r="H30" s="47">
        <v>5000000</v>
      </c>
      <c r="I30" s="52" t="s">
        <v>76</v>
      </c>
      <c r="J30" s="29" t="s">
        <v>76</v>
      </c>
      <c r="K30" s="71" t="s">
        <v>77</v>
      </c>
      <c r="L30" s="72" t="s">
        <v>78</v>
      </c>
      <c r="M30" s="52" t="str">
        <f t="shared" si="0"/>
        <v>Gastos por Caja Menor</v>
      </c>
      <c r="N30" s="31">
        <v>1</v>
      </c>
      <c r="O30" s="31">
        <v>1</v>
      </c>
      <c r="P30" s="73">
        <v>11</v>
      </c>
      <c r="Q30" s="74" t="s">
        <v>79</v>
      </c>
      <c r="R30" s="74" t="s">
        <v>80</v>
      </c>
      <c r="S30" s="52" t="s">
        <v>1</v>
      </c>
      <c r="T30" s="75">
        <f t="shared" si="2"/>
        <v>5000000</v>
      </c>
      <c r="U30" s="76">
        <f t="shared" si="1"/>
        <v>5000000</v>
      </c>
      <c r="V30" s="31" t="s">
        <v>76</v>
      </c>
      <c r="W30" s="31" t="s">
        <v>81</v>
      </c>
      <c r="X30" s="77" t="s">
        <v>82</v>
      </c>
      <c r="Y30" s="32" t="s">
        <v>83</v>
      </c>
      <c r="Z30" s="33" t="s">
        <v>3</v>
      </c>
      <c r="AA30" s="30" t="s">
        <v>84</v>
      </c>
      <c r="AB30" s="78" t="s">
        <v>85</v>
      </c>
      <c r="AC30" s="31" t="s">
        <v>76</v>
      </c>
      <c r="AD30" s="31" t="s">
        <v>86</v>
      </c>
      <c r="AE30" s="79" t="s">
        <v>87</v>
      </c>
      <c r="AF30" s="79" t="s">
        <v>88</v>
      </c>
      <c r="AG30" s="79" t="s">
        <v>89</v>
      </c>
      <c r="AH30" s="79" t="s">
        <v>90</v>
      </c>
      <c r="AI30" s="79" t="s">
        <v>90</v>
      </c>
      <c r="AJ30" s="79" t="s">
        <v>90</v>
      </c>
      <c r="AK30" s="80"/>
      <c r="AL30" s="80"/>
      <c r="AM30" s="80"/>
    </row>
    <row r="31" spans="1:39" ht="26.25" customHeight="1">
      <c r="A31" s="53"/>
      <c r="B31" s="28" t="s">
        <v>3</v>
      </c>
      <c r="C31" s="52" t="s">
        <v>71</v>
      </c>
      <c r="D31" s="52" t="s">
        <v>72</v>
      </c>
      <c r="E31" s="52" t="s">
        <v>117</v>
      </c>
      <c r="F31" s="52" t="s">
        <v>118</v>
      </c>
      <c r="G31" s="52" t="s">
        <v>75</v>
      </c>
      <c r="H31" s="47">
        <v>3000000</v>
      </c>
      <c r="I31" s="52" t="s">
        <v>76</v>
      </c>
      <c r="J31" s="29" t="s">
        <v>76</v>
      </c>
      <c r="K31" s="71" t="s">
        <v>77</v>
      </c>
      <c r="L31" s="72" t="s">
        <v>78</v>
      </c>
      <c r="M31" s="52" t="str">
        <f t="shared" si="0"/>
        <v>Gastos por Caja Menor</v>
      </c>
      <c r="N31" s="31">
        <v>1</v>
      </c>
      <c r="O31" s="31">
        <v>1</v>
      </c>
      <c r="P31" s="73">
        <v>11</v>
      </c>
      <c r="Q31" s="74" t="s">
        <v>79</v>
      </c>
      <c r="R31" s="74" t="s">
        <v>80</v>
      </c>
      <c r="S31" s="52" t="s">
        <v>1</v>
      </c>
      <c r="T31" s="75">
        <f t="shared" si="2"/>
        <v>3000000</v>
      </c>
      <c r="U31" s="76">
        <f t="shared" si="1"/>
        <v>3000000</v>
      </c>
      <c r="V31" s="31" t="s">
        <v>76</v>
      </c>
      <c r="W31" s="31" t="s">
        <v>81</v>
      </c>
      <c r="X31" s="77" t="s">
        <v>82</v>
      </c>
      <c r="Y31" s="32" t="s">
        <v>83</v>
      </c>
      <c r="Z31" s="33" t="s">
        <v>3</v>
      </c>
      <c r="AA31" s="30" t="s">
        <v>84</v>
      </c>
      <c r="AB31" s="78" t="s">
        <v>85</v>
      </c>
      <c r="AC31" s="31" t="s">
        <v>76</v>
      </c>
      <c r="AD31" s="31" t="s">
        <v>86</v>
      </c>
      <c r="AE31" s="79" t="s">
        <v>87</v>
      </c>
      <c r="AF31" s="79" t="s">
        <v>88</v>
      </c>
      <c r="AG31" s="79" t="s">
        <v>89</v>
      </c>
      <c r="AH31" s="79" t="s">
        <v>90</v>
      </c>
      <c r="AI31" s="79" t="s">
        <v>90</v>
      </c>
      <c r="AJ31" s="79" t="s">
        <v>90</v>
      </c>
      <c r="AK31" s="80"/>
      <c r="AL31" s="80"/>
      <c r="AM31" s="80"/>
    </row>
    <row r="32" spans="1:39" ht="26.25" customHeight="1">
      <c r="A32" s="53"/>
      <c r="B32" s="28" t="s">
        <v>3</v>
      </c>
      <c r="C32" s="52" t="s">
        <v>71</v>
      </c>
      <c r="D32" s="52" t="s">
        <v>72</v>
      </c>
      <c r="E32" s="52" t="s">
        <v>119</v>
      </c>
      <c r="F32" s="52" t="s">
        <v>120</v>
      </c>
      <c r="G32" s="52" t="s">
        <v>75</v>
      </c>
      <c r="H32" s="47">
        <v>3000000</v>
      </c>
      <c r="I32" s="52" t="s">
        <v>76</v>
      </c>
      <c r="J32" s="29" t="s">
        <v>76</v>
      </c>
      <c r="K32" s="71" t="s">
        <v>77</v>
      </c>
      <c r="L32" s="72" t="s">
        <v>78</v>
      </c>
      <c r="M32" s="52" t="str">
        <f t="shared" si="0"/>
        <v>Gastos por Caja Menor</v>
      </c>
      <c r="N32" s="31">
        <v>1</v>
      </c>
      <c r="O32" s="31">
        <v>1</v>
      </c>
      <c r="P32" s="73">
        <v>11</v>
      </c>
      <c r="Q32" s="74" t="s">
        <v>79</v>
      </c>
      <c r="R32" s="74" t="s">
        <v>80</v>
      </c>
      <c r="S32" s="52" t="s">
        <v>1</v>
      </c>
      <c r="T32" s="75">
        <f t="shared" si="2"/>
        <v>3000000</v>
      </c>
      <c r="U32" s="76">
        <f t="shared" si="1"/>
        <v>3000000</v>
      </c>
      <c r="V32" s="31" t="s">
        <v>76</v>
      </c>
      <c r="W32" s="31" t="s">
        <v>81</v>
      </c>
      <c r="X32" s="77" t="s">
        <v>82</v>
      </c>
      <c r="Y32" s="32" t="s">
        <v>83</v>
      </c>
      <c r="Z32" s="33" t="s">
        <v>3</v>
      </c>
      <c r="AA32" s="30" t="s">
        <v>84</v>
      </c>
      <c r="AB32" s="78" t="s">
        <v>85</v>
      </c>
      <c r="AC32" s="31" t="s">
        <v>76</v>
      </c>
      <c r="AD32" s="31" t="s">
        <v>86</v>
      </c>
      <c r="AE32" s="79" t="s">
        <v>87</v>
      </c>
      <c r="AF32" s="79" t="s">
        <v>88</v>
      </c>
      <c r="AG32" s="79" t="s">
        <v>89</v>
      </c>
      <c r="AH32" s="79" t="s">
        <v>90</v>
      </c>
      <c r="AI32" s="79" t="s">
        <v>90</v>
      </c>
      <c r="AJ32" s="79" t="s">
        <v>90</v>
      </c>
      <c r="AK32" s="80"/>
      <c r="AL32" s="80"/>
      <c r="AM32" s="80"/>
    </row>
    <row r="33" spans="1:39" ht="26.25" customHeight="1">
      <c r="A33" s="53"/>
      <c r="B33" s="28" t="s">
        <v>3</v>
      </c>
      <c r="C33" s="52" t="s">
        <v>71</v>
      </c>
      <c r="D33" s="52" t="s">
        <v>72</v>
      </c>
      <c r="E33" s="52" t="s">
        <v>121</v>
      </c>
      <c r="F33" s="52" t="s">
        <v>122</v>
      </c>
      <c r="G33" s="52" t="s">
        <v>75</v>
      </c>
      <c r="H33" s="47">
        <f>17000000-2400000</f>
        <v>14600000</v>
      </c>
      <c r="I33" s="52" t="s">
        <v>76</v>
      </c>
      <c r="J33" s="29" t="s">
        <v>76</v>
      </c>
      <c r="K33" s="71" t="s">
        <v>77</v>
      </c>
      <c r="L33" s="72" t="s">
        <v>78</v>
      </c>
      <c r="M33" s="52" t="str">
        <f t="shared" si="0"/>
        <v>Gastos por Caja Menor</v>
      </c>
      <c r="N33" s="31">
        <v>1</v>
      </c>
      <c r="O33" s="31">
        <v>1</v>
      </c>
      <c r="P33" s="73">
        <v>11</v>
      </c>
      <c r="Q33" s="74" t="s">
        <v>79</v>
      </c>
      <c r="R33" s="74" t="s">
        <v>80</v>
      </c>
      <c r="S33" s="52" t="s">
        <v>1</v>
      </c>
      <c r="T33" s="75">
        <f t="shared" si="2"/>
        <v>14600000</v>
      </c>
      <c r="U33" s="76">
        <f t="shared" si="1"/>
        <v>14600000</v>
      </c>
      <c r="V33" s="31" t="s">
        <v>76</v>
      </c>
      <c r="W33" s="31" t="s">
        <v>81</v>
      </c>
      <c r="X33" s="77" t="s">
        <v>82</v>
      </c>
      <c r="Y33" s="32" t="s">
        <v>83</v>
      </c>
      <c r="Z33" s="33" t="s">
        <v>3</v>
      </c>
      <c r="AA33" s="30" t="s">
        <v>84</v>
      </c>
      <c r="AB33" s="78" t="s">
        <v>85</v>
      </c>
      <c r="AC33" s="31" t="s">
        <v>76</v>
      </c>
      <c r="AD33" s="31" t="s">
        <v>86</v>
      </c>
      <c r="AE33" s="79" t="s">
        <v>87</v>
      </c>
      <c r="AF33" s="79" t="s">
        <v>88</v>
      </c>
      <c r="AG33" s="79" t="s">
        <v>89</v>
      </c>
      <c r="AH33" s="79" t="s">
        <v>90</v>
      </c>
      <c r="AI33" s="79" t="s">
        <v>90</v>
      </c>
      <c r="AJ33" s="79" t="s">
        <v>90</v>
      </c>
      <c r="AK33" s="80"/>
      <c r="AL33" s="80"/>
      <c r="AM33" s="80"/>
    </row>
    <row r="34" spans="1:39" s="34" customFormat="1" ht="26.25" customHeight="1">
      <c r="A34" s="53"/>
      <c r="B34" s="28" t="s">
        <v>3</v>
      </c>
      <c r="C34" s="52" t="s">
        <v>71</v>
      </c>
      <c r="D34" s="52" t="s">
        <v>72</v>
      </c>
      <c r="E34" s="52" t="s">
        <v>123</v>
      </c>
      <c r="F34" s="52" t="s">
        <v>124</v>
      </c>
      <c r="G34" s="52" t="s">
        <v>75</v>
      </c>
      <c r="H34" s="47">
        <f>6000000-900000</f>
        <v>5100000</v>
      </c>
      <c r="I34" s="52" t="s">
        <v>76</v>
      </c>
      <c r="J34" s="29" t="s">
        <v>76</v>
      </c>
      <c r="K34" s="71" t="s">
        <v>77</v>
      </c>
      <c r="L34" s="72" t="s">
        <v>78</v>
      </c>
      <c r="M34" s="52" t="str">
        <f t="shared" si="0"/>
        <v>Gastos por Caja Menor</v>
      </c>
      <c r="N34" s="31">
        <v>1</v>
      </c>
      <c r="O34" s="31">
        <v>1</v>
      </c>
      <c r="P34" s="73">
        <v>11</v>
      </c>
      <c r="Q34" s="74" t="s">
        <v>79</v>
      </c>
      <c r="R34" s="74" t="s">
        <v>80</v>
      </c>
      <c r="S34" s="52" t="s">
        <v>1</v>
      </c>
      <c r="T34" s="75">
        <f t="shared" si="2"/>
        <v>5100000</v>
      </c>
      <c r="U34" s="76">
        <f t="shared" si="1"/>
        <v>5100000</v>
      </c>
      <c r="V34" s="31" t="s">
        <v>76</v>
      </c>
      <c r="W34" s="31" t="s">
        <v>81</v>
      </c>
      <c r="X34" s="77" t="s">
        <v>82</v>
      </c>
      <c r="Y34" s="32" t="s">
        <v>83</v>
      </c>
      <c r="Z34" s="33" t="s">
        <v>3</v>
      </c>
      <c r="AA34" s="30" t="s">
        <v>84</v>
      </c>
      <c r="AB34" s="78" t="s">
        <v>85</v>
      </c>
      <c r="AC34" s="31" t="s">
        <v>76</v>
      </c>
      <c r="AD34" s="31" t="s">
        <v>86</v>
      </c>
      <c r="AE34" s="79" t="s">
        <v>87</v>
      </c>
      <c r="AF34" s="79" t="s">
        <v>88</v>
      </c>
      <c r="AG34" s="79" t="s">
        <v>89</v>
      </c>
      <c r="AH34" s="79" t="s">
        <v>90</v>
      </c>
      <c r="AI34" s="79" t="s">
        <v>90</v>
      </c>
      <c r="AJ34" s="79" t="s">
        <v>90</v>
      </c>
      <c r="AK34" s="80"/>
      <c r="AL34" s="80"/>
      <c r="AM34" s="80"/>
    </row>
    <row r="35" spans="1:39" s="35" customFormat="1" ht="26.25" customHeight="1">
      <c r="A35" s="53"/>
      <c r="B35" s="28" t="s">
        <v>3</v>
      </c>
      <c r="C35" s="52" t="s">
        <v>71</v>
      </c>
      <c r="D35" s="52" t="s">
        <v>72</v>
      </c>
      <c r="E35" s="52" t="s">
        <v>125</v>
      </c>
      <c r="F35" s="52" t="s">
        <v>126</v>
      </c>
      <c r="G35" s="52" t="s">
        <v>75</v>
      </c>
      <c r="H35" s="47">
        <f>26300000+15000000-(7500000)</f>
        <v>33800000</v>
      </c>
      <c r="I35" s="52" t="s">
        <v>76</v>
      </c>
      <c r="J35" s="29" t="s">
        <v>76</v>
      </c>
      <c r="K35" s="71" t="s">
        <v>77</v>
      </c>
      <c r="L35" s="72" t="s">
        <v>78</v>
      </c>
      <c r="M35" s="52" t="str">
        <f t="shared" si="0"/>
        <v>Gastos por Caja Menor</v>
      </c>
      <c r="N35" s="31">
        <v>1</v>
      </c>
      <c r="O35" s="31">
        <v>1</v>
      </c>
      <c r="P35" s="73">
        <v>11</v>
      </c>
      <c r="Q35" s="74" t="s">
        <v>79</v>
      </c>
      <c r="R35" s="74" t="s">
        <v>80</v>
      </c>
      <c r="S35" s="52" t="s">
        <v>1</v>
      </c>
      <c r="T35" s="75">
        <f t="shared" si="2"/>
        <v>33800000</v>
      </c>
      <c r="U35" s="76">
        <f t="shared" si="1"/>
        <v>33800000</v>
      </c>
      <c r="V35" s="31" t="s">
        <v>76</v>
      </c>
      <c r="W35" s="31" t="s">
        <v>81</v>
      </c>
      <c r="X35" s="77" t="s">
        <v>82</v>
      </c>
      <c r="Y35" s="32" t="s">
        <v>83</v>
      </c>
      <c r="Z35" s="33" t="s">
        <v>3</v>
      </c>
      <c r="AA35" s="30" t="s">
        <v>84</v>
      </c>
      <c r="AB35" s="78" t="s">
        <v>85</v>
      </c>
      <c r="AC35" s="31" t="s">
        <v>76</v>
      </c>
      <c r="AD35" s="31" t="s">
        <v>86</v>
      </c>
      <c r="AE35" s="79" t="s">
        <v>87</v>
      </c>
      <c r="AF35" s="79" t="s">
        <v>88</v>
      </c>
      <c r="AG35" s="79" t="s">
        <v>89</v>
      </c>
      <c r="AH35" s="79" t="s">
        <v>90</v>
      </c>
      <c r="AI35" s="79" t="s">
        <v>90</v>
      </c>
      <c r="AJ35" s="79" t="s">
        <v>90</v>
      </c>
      <c r="AK35" s="80"/>
      <c r="AL35" s="80"/>
      <c r="AM35" s="80"/>
    </row>
    <row r="36" spans="1:39" s="35" customFormat="1" ht="26.25" customHeight="1">
      <c r="A36" s="53"/>
      <c r="B36" s="28" t="s">
        <v>3</v>
      </c>
      <c r="C36" s="52" t="s">
        <v>127</v>
      </c>
      <c r="D36" s="52" t="s">
        <v>128</v>
      </c>
      <c r="E36" s="52" t="s">
        <v>125</v>
      </c>
      <c r="F36" s="52" t="s">
        <v>126</v>
      </c>
      <c r="G36" s="52" t="s">
        <v>75</v>
      </c>
      <c r="H36" s="47">
        <v>1000000</v>
      </c>
      <c r="I36" s="52" t="s">
        <v>76</v>
      </c>
      <c r="J36" s="29" t="s">
        <v>429</v>
      </c>
      <c r="K36" s="71" t="s">
        <v>77</v>
      </c>
      <c r="L36" s="72" t="s">
        <v>78</v>
      </c>
      <c r="M36" s="52" t="str">
        <f t="shared" si="0"/>
        <v>Gastos por Caja Menor</v>
      </c>
      <c r="N36" s="31">
        <v>1</v>
      </c>
      <c r="O36" s="31">
        <v>1</v>
      </c>
      <c r="P36" s="73">
        <v>11</v>
      </c>
      <c r="Q36" s="74" t="s">
        <v>79</v>
      </c>
      <c r="R36" s="74" t="s">
        <v>80</v>
      </c>
      <c r="S36" s="81" t="s">
        <v>1</v>
      </c>
      <c r="T36" s="75">
        <f t="shared" si="2"/>
        <v>1000000</v>
      </c>
      <c r="U36" s="76">
        <f>T36</f>
        <v>1000000</v>
      </c>
      <c r="V36" s="31" t="s">
        <v>76</v>
      </c>
      <c r="W36" s="31" t="s">
        <v>81</v>
      </c>
      <c r="X36" s="77" t="s">
        <v>82</v>
      </c>
      <c r="Y36" s="32" t="s">
        <v>83</v>
      </c>
      <c r="Z36" s="33" t="s">
        <v>3</v>
      </c>
      <c r="AA36" s="30" t="s">
        <v>84</v>
      </c>
      <c r="AB36" s="78" t="s">
        <v>85</v>
      </c>
      <c r="AC36" s="31" t="s">
        <v>76</v>
      </c>
      <c r="AD36" s="31" t="s">
        <v>86</v>
      </c>
      <c r="AE36" s="79" t="s">
        <v>87</v>
      </c>
      <c r="AF36" s="79" t="s">
        <v>88</v>
      </c>
      <c r="AG36" s="79" t="s">
        <v>89</v>
      </c>
      <c r="AH36" s="79" t="s">
        <v>90</v>
      </c>
      <c r="AI36" s="79" t="s">
        <v>90</v>
      </c>
      <c r="AJ36" s="79" t="s">
        <v>90</v>
      </c>
      <c r="AK36" s="80"/>
      <c r="AL36" s="80"/>
      <c r="AM36" s="80"/>
    </row>
    <row r="37" spans="1:39" s="35" customFormat="1" ht="26.25" customHeight="1">
      <c r="A37" s="53"/>
      <c r="B37" s="28" t="s">
        <v>3</v>
      </c>
      <c r="C37" s="52" t="s">
        <v>71</v>
      </c>
      <c r="D37" s="52" t="s">
        <v>72</v>
      </c>
      <c r="E37" s="52" t="s">
        <v>26</v>
      </c>
      <c r="F37" s="52" t="s">
        <v>18</v>
      </c>
      <c r="G37" s="52" t="s">
        <v>75</v>
      </c>
      <c r="H37" s="47">
        <f>105200000+30000000-(13500000)</f>
        <v>121700000</v>
      </c>
      <c r="I37" s="52" t="s">
        <v>76</v>
      </c>
      <c r="J37" s="29" t="s">
        <v>76</v>
      </c>
      <c r="K37" s="71" t="s">
        <v>77</v>
      </c>
      <c r="L37" s="72" t="s">
        <v>78</v>
      </c>
      <c r="M37" s="52" t="str">
        <f t="shared" si="0"/>
        <v>Gastos por Caja Menor</v>
      </c>
      <c r="N37" s="31">
        <v>1</v>
      </c>
      <c r="O37" s="31">
        <v>1</v>
      </c>
      <c r="P37" s="73">
        <v>11</v>
      </c>
      <c r="Q37" s="74" t="s">
        <v>79</v>
      </c>
      <c r="R37" s="74" t="s">
        <v>80</v>
      </c>
      <c r="S37" s="52" t="s">
        <v>1</v>
      </c>
      <c r="T37" s="75">
        <f t="shared" si="2"/>
        <v>121700000</v>
      </c>
      <c r="U37" s="76">
        <f t="shared" si="1"/>
        <v>121700000</v>
      </c>
      <c r="V37" s="31" t="s">
        <v>76</v>
      </c>
      <c r="W37" s="31" t="s">
        <v>81</v>
      </c>
      <c r="X37" s="77" t="s">
        <v>82</v>
      </c>
      <c r="Y37" s="32" t="s">
        <v>83</v>
      </c>
      <c r="Z37" s="33" t="s">
        <v>3</v>
      </c>
      <c r="AA37" s="30" t="s">
        <v>84</v>
      </c>
      <c r="AB37" s="78" t="s">
        <v>85</v>
      </c>
      <c r="AC37" s="31" t="s">
        <v>76</v>
      </c>
      <c r="AD37" s="31" t="s">
        <v>86</v>
      </c>
      <c r="AE37" s="79" t="s">
        <v>87</v>
      </c>
      <c r="AF37" s="79" t="s">
        <v>88</v>
      </c>
      <c r="AG37" s="79" t="s">
        <v>89</v>
      </c>
      <c r="AH37" s="79" t="s">
        <v>90</v>
      </c>
      <c r="AI37" s="79" t="s">
        <v>90</v>
      </c>
      <c r="AJ37" s="79" t="s">
        <v>90</v>
      </c>
      <c r="AK37" s="80"/>
      <c r="AL37" s="80"/>
      <c r="AM37" s="80"/>
    </row>
    <row r="38" spans="1:39" s="35" customFormat="1" ht="26.25" customHeight="1">
      <c r="A38" s="53"/>
      <c r="B38" s="28" t="s">
        <v>3</v>
      </c>
      <c r="C38" s="52" t="s">
        <v>127</v>
      </c>
      <c r="D38" s="52" t="s">
        <v>128</v>
      </c>
      <c r="E38" s="52" t="s">
        <v>26</v>
      </c>
      <c r="F38" s="52" t="s">
        <v>18</v>
      </c>
      <c r="G38" s="52" t="s">
        <v>75</v>
      </c>
      <c r="H38" s="47">
        <v>3156000</v>
      </c>
      <c r="I38" s="52" t="s">
        <v>76</v>
      </c>
      <c r="J38" s="29" t="s">
        <v>76</v>
      </c>
      <c r="K38" s="71" t="s">
        <v>77</v>
      </c>
      <c r="L38" s="72" t="s">
        <v>78</v>
      </c>
      <c r="M38" s="52" t="str">
        <f t="shared" si="0"/>
        <v>Gastos por Caja Menor</v>
      </c>
      <c r="N38" s="31">
        <v>1</v>
      </c>
      <c r="O38" s="31">
        <v>1</v>
      </c>
      <c r="P38" s="73">
        <v>11</v>
      </c>
      <c r="Q38" s="74" t="s">
        <v>79</v>
      </c>
      <c r="R38" s="74" t="s">
        <v>80</v>
      </c>
      <c r="S38" s="81" t="s">
        <v>1</v>
      </c>
      <c r="T38" s="75">
        <f t="shared" si="2"/>
        <v>3156000</v>
      </c>
      <c r="U38" s="76">
        <f>T38</f>
        <v>3156000</v>
      </c>
      <c r="V38" s="31" t="s">
        <v>76</v>
      </c>
      <c r="W38" s="31" t="s">
        <v>81</v>
      </c>
      <c r="X38" s="77" t="s">
        <v>82</v>
      </c>
      <c r="Y38" s="32" t="s">
        <v>83</v>
      </c>
      <c r="Z38" s="33" t="s">
        <v>3</v>
      </c>
      <c r="AA38" s="30" t="s">
        <v>84</v>
      </c>
      <c r="AB38" s="78" t="s">
        <v>85</v>
      </c>
      <c r="AC38" s="31" t="s">
        <v>76</v>
      </c>
      <c r="AD38" s="31" t="s">
        <v>86</v>
      </c>
      <c r="AE38" s="79" t="s">
        <v>87</v>
      </c>
      <c r="AF38" s="79" t="s">
        <v>88</v>
      </c>
      <c r="AG38" s="79" t="s">
        <v>89</v>
      </c>
      <c r="AH38" s="79" t="s">
        <v>90</v>
      </c>
      <c r="AI38" s="79" t="s">
        <v>90</v>
      </c>
      <c r="AJ38" s="79" t="s">
        <v>90</v>
      </c>
      <c r="AK38" s="80"/>
      <c r="AL38" s="80"/>
      <c r="AM38" s="80"/>
    </row>
    <row r="39" spans="1:39" s="35" customFormat="1" ht="26.25" customHeight="1">
      <c r="A39" s="53"/>
      <c r="B39" s="28" t="s">
        <v>3</v>
      </c>
      <c r="C39" s="52" t="s">
        <v>71</v>
      </c>
      <c r="D39" s="52" t="s">
        <v>72</v>
      </c>
      <c r="E39" s="52" t="s">
        <v>129</v>
      </c>
      <c r="F39" s="52" t="s">
        <v>130</v>
      </c>
      <c r="G39" s="52" t="s">
        <v>75</v>
      </c>
      <c r="H39" s="47">
        <f>74490000+20000000-(13500000)</f>
        <v>80990000</v>
      </c>
      <c r="I39" s="52" t="s">
        <v>76</v>
      </c>
      <c r="J39" s="29" t="s">
        <v>76</v>
      </c>
      <c r="K39" s="71" t="s">
        <v>77</v>
      </c>
      <c r="L39" s="72" t="s">
        <v>78</v>
      </c>
      <c r="M39" s="52" t="str">
        <f t="shared" si="0"/>
        <v>Gastos por Caja Menor</v>
      </c>
      <c r="N39" s="31">
        <v>1</v>
      </c>
      <c r="O39" s="31">
        <v>1</v>
      </c>
      <c r="P39" s="73">
        <v>11</v>
      </c>
      <c r="Q39" s="74" t="s">
        <v>79</v>
      </c>
      <c r="R39" s="74" t="s">
        <v>80</v>
      </c>
      <c r="S39" s="52" t="s">
        <v>1</v>
      </c>
      <c r="T39" s="75">
        <f t="shared" si="2"/>
        <v>80990000</v>
      </c>
      <c r="U39" s="76">
        <f t="shared" si="1"/>
        <v>80990000</v>
      </c>
      <c r="V39" s="31" t="s">
        <v>76</v>
      </c>
      <c r="W39" s="31" t="s">
        <v>81</v>
      </c>
      <c r="X39" s="77" t="s">
        <v>82</v>
      </c>
      <c r="Y39" s="32" t="s">
        <v>83</v>
      </c>
      <c r="Z39" s="33" t="s">
        <v>3</v>
      </c>
      <c r="AA39" s="30" t="s">
        <v>84</v>
      </c>
      <c r="AB39" s="78" t="s">
        <v>85</v>
      </c>
      <c r="AC39" s="31" t="s">
        <v>76</v>
      </c>
      <c r="AD39" s="31" t="s">
        <v>86</v>
      </c>
      <c r="AE39" s="79" t="s">
        <v>87</v>
      </c>
      <c r="AF39" s="79" t="s">
        <v>88</v>
      </c>
      <c r="AG39" s="79" t="s">
        <v>89</v>
      </c>
      <c r="AH39" s="79" t="s">
        <v>90</v>
      </c>
      <c r="AI39" s="79" t="s">
        <v>90</v>
      </c>
      <c r="AJ39" s="79" t="s">
        <v>90</v>
      </c>
      <c r="AK39" s="80"/>
      <c r="AL39" s="80"/>
      <c r="AM39" s="80"/>
    </row>
    <row r="40" spans="1:39" ht="26.25" customHeight="1">
      <c r="A40" s="53"/>
      <c r="B40" s="28" t="s">
        <v>3</v>
      </c>
      <c r="C40" s="52" t="s">
        <v>127</v>
      </c>
      <c r="D40" s="52" t="s">
        <v>128</v>
      </c>
      <c r="E40" s="52" t="s">
        <v>129</v>
      </c>
      <c r="F40" s="52" t="s">
        <v>130</v>
      </c>
      <c r="G40" s="52" t="s">
        <v>75</v>
      </c>
      <c r="H40" s="47">
        <v>1000000</v>
      </c>
      <c r="I40" s="52" t="s">
        <v>76</v>
      </c>
      <c r="J40" s="29" t="s">
        <v>76</v>
      </c>
      <c r="K40" s="71" t="s">
        <v>77</v>
      </c>
      <c r="L40" s="72" t="s">
        <v>78</v>
      </c>
      <c r="M40" s="52" t="str">
        <f t="shared" si="0"/>
        <v>Gastos por Caja Menor</v>
      </c>
      <c r="N40" s="31">
        <v>1</v>
      </c>
      <c r="O40" s="31">
        <v>1</v>
      </c>
      <c r="P40" s="73">
        <v>11</v>
      </c>
      <c r="Q40" s="74" t="s">
        <v>79</v>
      </c>
      <c r="R40" s="74" t="s">
        <v>80</v>
      </c>
      <c r="S40" s="81" t="s">
        <v>1</v>
      </c>
      <c r="T40" s="75">
        <f t="shared" si="2"/>
        <v>1000000</v>
      </c>
      <c r="U40" s="76">
        <f t="shared" si="1"/>
        <v>1000000</v>
      </c>
      <c r="V40" s="31" t="s">
        <v>76</v>
      </c>
      <c r="W40" s="31" t="s">
        <v>81</v>
      </c>
      <c r="X40" s="77" t="s">
        <v>82</v>
      </c>
      <c r="Y40" s="32" t="s">
        <v>83</v>
      </c>
      <c r="Z40" s="33" t="s">
        <v>3</v>
      </c>
      <c r="AA40" s="30" t="s">
        <v>84</v>
      </c>
      <c r="AB40" s="78" t="s">
        <v>85</v>
      </c>
      <c r="AC40" s="31" t="s">
        <v>76</v>
      </c>
      <c r="AD40" s="31" t="s">
        <v>86</v>
      </c>
      <c r="AE40" s="79" t="s">
        <v>87</v>
      </c>
      <c r="AF40" s="79" t="s">
        <v>88</v>
      </c>
      <c r="AG40" s="79" t="s">
        <v>89</v>
      </c>
      <c r="AH40" s="79" t="s">
        <v>90</v>
      </c>
      <c r="AI40" s="79" t="s">
        <v>90</v>
      </c>
      <c r="AJ40" s="79" t="s">
        <v>90</v>
      </c>
      <c r="AK40" s="80"/>
      <c r="AL40" s="80"/>
      <c r="AM40" s="80"/>
    </row>
    <row r="41" spans="1:39" ht="26.25" customHeight="1">
      <c r="A41" s="53"/>
      <c r="B41" s="28" t="s">
        <v>3</v>
      </c>
      <c r="C41" s="52" t="s">
        <v>71</v>
      </c>
      <c r="D41" s="52" t="s">
        <v>72</v>
      </c>
      <c r="E41" s="52" t="s">
        <v>131</v>
      </c>
      <c r="F41" s="52" t="s">
        <v>132</v>
      </c>
      <c r="G41" s="52" t="s">
        <v>75</v>
      </c>
      <c r="H41" s="47">
        <v>10520000</v>
      </c>
      <c r="I41" s="52" t="s">
        <v>76</v>
      </c>
      <c r="J41" s="29" t="s">
        <v>76</v>
      </c>
      <c r="K41" s="71" t="s">
        <v>77</v>
      </c>
      <c r="L41" s="72" t="s">
        <v>78</v>
      </c>
      <c r="M41" s="52" t="str">
        <f t="shared" si="0"/>
        <v>Gastos por Caja Menor</v>
      </c>
      <c r="N41" s="31">
        <v>1</v>
      </c>
      <c r="O41" s="31">
        <v>1</v>
      </c>
      <c r="P41" s="73">
        <v>11</v>
      </c>
      <c r="Q41" s="74" t="s">
        <v>79</v>
      </c>
      <c r="R41" s="74" t="s">
        <v>80</v>
      </c>
      <c r="S41" s="52" t="s">
        <v>1</v>
      </c>
      <c r="T41" s="75">
        <f t="shared" si="2"/>
        <v>10520000</v>
      </c>
      <c r="U41" s="76">
        <f t="shared" si="1"/>
        <v>10520000</v>
      </c>
      <c r="V41" s="31" t="s">
        <v>76</v>
      </c>
      <c r="W41" s="31" t="s">
        <v>81</v>
      </c>
      <c r="X41" s="77" t="s">
        <v>82</v>
      </c>
      <c r="Y41" s="32" t="s">
        <v>83</v>
      </c>
      <c r="Z41" s="33" t="s">
        <v>3</v>
      </c>
      <c r="AA41" s="30" t="s">
        <v>84</v>
      </c>
      <c r="AB41" s="78" t="s">
        <v>85</v>
      </c>
      <c r="AC41" s="31" t="s">
        <v>76</v>
      </c>
      <c r="AD41" s="31" t="s">
        <v>86</v>
      </c>
      <c r="AE41" s="79" t="s">
        <v>87</v>
      </c>
      <c r="AF41" s="79" t="s">
        <v>88</v>
      </c>
      <c r="AG41" s="79" t="s">
        <v>89</v>
      </c>
      <c r="AH41" s="79" t="s">
        <v>90</v>
      </c>
      <c r="AI41" s="79" t="s">
        <v>90</v>
      </c>
      <c r="AJ41" s="79" t="s">
        <v>90</v>
      </c>
      <c r="AK41" s="80"/>
      <c r="AL41" s="80"/>
      <c r="AM41" s="80"/>
    </row>
    <row r="42" spans="1:39" ht="26.25" customHeight="1">
      <c r="A42" s="53"/>
      <c r="B42" s="28" t="s">
        <v>3</v>
      </c>
      <c r="C42" s="52" t="s">
        <v>71</v>
      </c>
      <c r="D42" s="52" t="s">
        <v>72</v>
      </c>
      <c r="E42" s="52" t="s">
        <v>4</v>
      </c>
      <c r="F42" s="52" t="s">
        <v>6</v>
      </c>
      <c r="G42" s="52" t="s">
        <v>75</v>
      </c>
      <c r="H42" s="47">
        <f>190072651-12000000</f>
        <v>178072651</v>
      </c>
      <c r="I42" s="52" t="s">
        <v>76</v>
      </c>
      <c r="J42" s="29" t="s">
        <v>76</v>
      </c>
      <c r="K42" s="71" t="s">
        <v>77</v>
      </c>
      <c r="L42" s="72" t="s">
        <v>78</v>
      </c>
      <c r="M42" s="52" t="str">
        <f t="shared" si="0"/>
        <v>Gastos por Caja Menor</v>
      </c>
      <c r="N42" s="31">
        <v>1</v>
      </c>
      <c r="O42" s="31">
        <v>1</v>
      </c>
      <c r="P42" s="73">
        <v>11</v>
      </c>
      <c r="Q42" s="74" t="s">
        <v>79</v>
      </c>
      <c r="R42" s="74" t="s">
        <v>80</v>
      </c>
      <c r="S42" s="52" t="s">
        <v>1</v>
      </c>
      <c r="T42" s="75">
        <f t="shared" si="2"/>
        <v>178072651</v>
      </c>
      <c r="U42" s="76">
        <f t="shared" si="1"/>
        <v>178072651</v>
      </c>
      <c r="V42" s="31" t="s">
        <v>76</v>
      </c>
      <c r="W42" s="31" t="s">
        <v>81</v>
      </c>
      <c r="X42" s="77" t="s">
        <v>82</v>
      </c>
      <c r="Y42" s="32" t="s">
        <v>83</v>
      </c>
      <c r="Z42" s="33" t="s">
        <v>3</v>
      </c>
      <c r="AA42" s="30" t="s">
        <v>84</v>
      </c>
      <c r="AB42" s="78" t="s">
        <v>85</v>
      </c>
      <c r="AC42" s="31" t="s">
        <v>76</v>
      </c>
      <c r="AD42" s="31" t="s">
        <v>86</v>
      </c>
      <c r="AE42" s="79" t="s">
        <v>87</v>
      </c>
      <c r="AF42" s="79" t="s">
        <v>88</v>
      </c>
      <c r="AG42" s="79" t="s">
        <v>89</v>
      </c>
      <c r="AH42" s="79" t="s">
        <v>90</v>
      </c>
      <c r="AI42" s="79" t="s">
        <v>90</v>
      </c>
      <c r="AJ42" s="79" t="s">
        <v>90</v>
      </c>
      <c r="AK42" s="80"/>
      <c r="AL42" s="80"/>
      <c r="AM42" s="80"/>
    </row>
    <row r="43" spans="1:39" s="35" customFormat="1" ht="26.25" customHeight="1">
      <c r="A43" s="53"/>
      <c r="B43" s="28" t="s">
        <v>3</v>
      </c>
      <c r="C43" s="52" t="s">
        <v>71</v>
      </c>
      <c r="D43" s="52" t="s">
        <v>72</v>
      </c>
      <c r="E43" s="52" t="s">
        <v>7</v>
      </c>
      <c r="F43" s="52" t="s">
        <v>8</v>
      </c>
      <c r="G43" s="52" t="s">
        <v>75</v>
      </c>
      <c r="H43" s="47">
        <v>32846398</v>
      </c>
      <c r="I43" s="52" t="s">
        <v>76</v>
      </c>
      <c r="J43" s="29" t="s">
        <v>76</v>
      </c>
      <c r="K43" s="71" t="s">
        <v>77</v>
      </c>
      <c r="L43" s="72" t="s">
        <v>78</v>
      </c>
      <c r="M43" s="52" t="str">
        <f t="shared" si="0"/>
        <v>Gastos por Caja Menor</v>
      </c>
      <c r="N43" s="31">
        <v>1</v>
      </c>
      <c r="O43" s="31">
        <v>1</v>
      </c>
      <c r="P43" s="73">
        <v>11</v>
      </c>
      <c r="Q43" s="74" t="s">
        <v>79</v>
      </c>
      <c r="R43" s="74" t="s">
        <v>80</v>
      </c>
      <c r="S43" s="52" t="s">
        <v>1</v>
      </c>
      <c r="T43" s="75">
        <f t="shared" si="2"/>
        <v>32846398</v>
      </c>
      <c r="U43" s="76">
        <f t="shared" si="1"/>
        <v>32846398</v>
      </c>
      <c r="V43" s="31" t="s">
        <v>76</v>
      </c>
      <c r="W43" s="31" t="s">
        <v>81</v>
      </c>
      <c r="X43" s="77" t="s">
        <v>82</v>
      </c>
      <c r="Y43" s="32" t="s">
        <v>83</v>
      </c>
      <c r="Z43" s="33" t="s">
        <v>3</v>
      </c>
      <c r="AA43" s="30" t="s">
        <v>84</v>
      </c>
      <c r="AB43" s="78" t="s">
        <v>85</v>
      </c>
      <c r="AC43" s="31" t="s">
        <v>76</v>
      </c>
      <c r="AD43" s="31" t="s">
        <v>86</v>
      </c>
      <c r="AE43" s="79" t="s">
        <v>87</v>
      </c>
      <c r="AF43" s="79" t="s">
        <v>88</v>
      </c>
      <c r="AG43" s="79" t="s">
        <v>89</v>
      </c>
      <c r="AH43" s="79" t="s">
        <v>90</v>
      </c>
      <c r="AI43" s="79" t="s">
        <v>90</v>
      </c>
      <c r="AJ43" s="79" t="s">
        <v>90</v>
      </c>
      <c r="AK43" s="80"/>
      <c r="AL43" s="80"/>
      <c r="AM43" s="80"/>
    </row>
    <row r="44" spans="1:39" s="35" customFormat="1" ht="26.25" customHeight="1">
      <c r="A44" s="53"/>
      <c r="B44" s="28" t="s">
        <v>3</v>
      </c>
      <c r="C44" s="52" t="s">
        <v>71</v>
      </c>
      <c r="D44" s="52" t="s">
        <v>72</v>
      </c>
      <c r="E44" s="52" t="s">
        <v>9</v>
      </c>
      <c r="F44" s="52" t="s">
        <v>133</v>
      </c>
      <c r="G44" s="52" t="s">
        <v>75</v>
      </c>
      <c r="H44" s="47">
        <f>87172330-16500000</f>
        <v>70672330</v>
      </c>
      <c r="I44" s="52" t="s">
        <v>76</v>
      </c>
      <c r="J44" s="29" t="s">
        <v>76</v>
      </c>
      <c r="K44" s="71" t="s">
        <v>77</v>
      </c>
      <c r="L44" s="72" t="s">
        <v>78</v>
      </c>
      <c r="M44" s="52" t="str">
        <f t="shared" si="0"/>
        <v>Gastos por Caja Menor</v>
      </c>
      <c r="N44" s="31">
        <v>1</v>
      </c>
      <c r="O44" s="31">
        <v>1</v>
      </c>
      <c r="P44" s="73">
        <v>11</v>
      </c>
      <c r="Q44" s="74" t="s">
        <v>79</v>
      </c>
      <c r="R44" s="74" t="s">
        <v>80</v>
      </c>
      <c r="S44" s="52" t="s">
        <v>1</v>
      </c>
      <c r="T44" s="75">
        <f t="shared" si="2"/>
        <v>70672330</v>
      </c>
      <c r="U44" s="76">
        <f>T44</f>
        <v>70672330</v>
      </c>
      <c r="V44" s="31" t="s">
        <v>76</v>
      </c>
      <c r="W44" s="31" t="s">
        <v>81</v>
      </c>
      <c r="X44" s="77" t="s">
        <v>82</v>
      </c>
      <c r="Y44" s="32" t="s">
        <v>83</v>
      </c>
      <c r="Z44" s="33" t="s">
        <v>3</v>
      </c>
      <c r="AA44" s="30" t="s">
        <v>84</v>
      </c>
      <c r="AB44" s="78" t="s">
        <v>85</v>
      </c>
      <c r="AC44" s="31" t="s">
        <v>76</v>
      </c>
      <c r="AD44" s="31" t="s">
        <v>86</v>
      </c>
      <c r="AE44" s="79" t="s">
        <v>87</v>
      </c>
      <c r="AF44" s="79" t="s">
        <v>88</v>
      </c>
      <c r="AG44" s="79" t="s">
        <v>89</v>
      </c>
      <c r="AH44" s="79" t="s">
        <v>90</v>
      </c>
      <c r="AI44" s="79" t="s">
        <v>90</v>
      </c>
      <c r="AJ44" s="79" t="s">
        <v>90</v>
      </c>
      <c r="AK44" s="80"/>
      <c r="AL44" s="80"/>
      <c r="AM44" s="80"/>
    </row>
    <row r="45" spans="1:39" s="35" customFormat="1" ht="26.25" customHeight="1">
      <c r="A45" s="53"/>
      <c r="B45" s="28" t="s">
        <v>3</v>
      </c>
      <c r="C45" s="52" t="s">
        <v>71</v>
      </c>
      <c r="D45" s="52" t="s">
        <v>72</v>
      </c>
      <c r="E45" s="52" t="s">
        <v>11</v>
      </c>
      <c r="F45" s="52" t="s">
        <v>12</v>
      </c>
      <c r="G45" s="52" t="s">
        <v>75</v>
      </c>
      <c r="H45" s="47">
        <v>10520000</v>
      </c>
      <c r="I45" s="52" t="s">
        <v>76</v>
      </c>
      <c r="J45" s="29" t="s">
        <v>76</v>
      </c>
      <c r="K45" s="71" t="s">
        <v>77</v>
      </c>
      <c r="L45" s="72" t="s">
        <v>78</v>
      </c>
      <c r="M45" s="52" t="str">
        <f t="shared" si="0"/>
        <v>Gastos por Caja Menor</v>
      </c>
      <c r="N45" s="31">
        <v>1</v>
      </c>
      <c r="O45" s="31">
        <v>1</v>
      </c>
      <c r="P45" s="73">
        <v>11</v>
      </c>
      <c r="Q45" s="74" t="s">
        <v>79</v>
      </c>
      <c r="R45" s="74" t="s">
        <v>80</v>
      </c>
      <c r="S45" s="52" t="s">
        <v>1</v>
      </c>
      <c r="T45" s="75">
        <f t="shared" si="2"/>
        <v>10520000</v>
      </c>
      <c r="U45" s="76">
        <f t="shared" si="1"/>
        <v>10520000</v>
      </c>
      <c r="V45" s="31" t="s">
        <v>76</v>
      </c>
      <c r="W45" s="31" t="s">
        <v>81</v>
      </c>
      <c r="X45" s="77" t="s">
        <v>82</v>
      </c>
      <c r="Y45" s="32" t="s">
        <v>83</v>
      </c>
      <c r="Z45" s="33" t="s">
        <v>3</v>
      </c>
      <c r="AA45" s="30" t="s">
        <v>84</v>
      </c>
      <c r="AB45" s="78" t="s">
        <v>85</v>
      </c>
      <c r="AC45" s="31" t="s">
        <v>76</v>
      </c>
      <c r="AD45" s="31" t="s">
        <v>86</v>
      </c>
      <c r="AE45" s="79" t="s">
        <v>87</v>
      </c>
      <c r="AF45" s="79" t="s">
        <v>88</v>
      </c>
      <c r="AG45" s="79" t="s">
        <v>89</v>
      </c>
      <c r="AH45" s="79" t="s">
        <v>90</v>
      </c>
      <c r="AI45" s="79" t="s">
        <v>90</v>
      </c>
      <c r="AJ45" s="79" t="s">
        <v>90</v>
      </c>
      <c r="AK45" s="80"/>
      <c r="AL45" s="80"/>
      <c r="AM45" s="80"/>
    </row>
    <row r="46" spans="1:39" s="35" customFormat="1" ht="26.25" customHeight="1">
      <c r="A46" s="53"/>
      <c r="B46" s="28" t="s">
        <v>3</v>
      </c>
      <c r="C46" s="52" t="s">
        <v>134</v>
      </c>
      <c r="D46" s="52" t="s">
        <v>135</v>
      </c>
      <c r="E46" s="52" t="s">
        <v>11</v>
      </c>
      <c r="F46" s="52" t="s">
        <v>12</v>
      </c>
      <c r="G46" s="52" t="s">
        <v>75</v>
      </c>
      <c r="H46" s="47">
        <v>7000000</v>
      </c>
      <c r="I46" s="52" t="s">
        <v>76</v>
      </c>
      <c r="J46" s="29" t="s">
        <v>76</v>
      </c>
      <c r="K46" s="71" t="s">
        <v>77</v>
      </c>
      <c r="L46" s="72" t="s">
        <v>78</v>
      </c>
      <c r="M46" s="52" t="str">
        <f t="shared" si="0"/>
        <v>Gastos por Caja Menor</v>
      </c>
      <c r="N46" s="31">
        <v>1</v>
      </c>
      <c r="O46" s="31">
        <v>1</v>
      </c>
      <c r="P46" s="73">
        <v>11</v>
      </c>
      <c r="Q46" s="74" t="s">
        <v>79</v>
      </c>
      <c r="R46" s="74" t="s">
        <v>80</v>
      </c>
      <c r="S46" s="52" t="s">
        <v>1</v>
      </c>
      <c r="T46" s="75">
        <f t="shared" si="2"/>
        <v>7000000</v>
      </c>
      <c r="U46" s="76">
        <f t="shared" si="1"/>
        <v>7000000</v>
      </c>
      <c r="V46" s="31" t="s">
        <v>76</v>
      </c>
      <c r="W46" s="31" t="s">
        <v>81</v>
      </c>
      <c r="X46" s="77" t="s">
        <v>82</v>
      </c>
      <c r="Y46" s="32" t="s">
        <v>83</v>
      </c>
      <c r="Z46" s="33" t="s">
        <v>3</v>
      </c>
      <c r="AA46" s="30" t="s">
        <v>84</v>
      </c>
      <c r="AB46" s="78" t="s">
        <v>85</v>
      </c>
      <c r="AC46" s="31" t="s">
        <v>76</v>
      </c>
      <c r="AD46" s="31" t="s">
        <v>86</v>
      </c>
      <c r="AE46" s="79" t="s">
        <v>87</v>
      </c>
      <c r="AF46" s="79" t="s">
        <v>88</v>
      </c>
      <c r="AG46" s="79" t="s">
        <v>89</v>
      </c>
      <c r="AH46" s="79" t="s">
        <v>90</v>
      </c>
      <c r="AI46" s="79" t="s">
        <v>90</v>
      </c>
      <c r="AJ46" s="79" t="s">
        <v>90</v>
      </c>
      <c r="AK46" s="80"/>
      <c r="AL46" s="80"/>
      <c r="AM46" s="80"/>
    </row>
    <row r="47" spans="1:39" s="35" customFormat="1" ht="26.25" customHeight="1">
      <c r="A47" s="53"/>
      <c r="B47" s="28" t="s">
        <v>3</v>
      </c>
      <c r="C47" s="52" t="s">
        <v>71</v>
      </c>
      <c r="D47" s="52" t="s">
        <v>72</v>
      </c>
      <c r="E47" s="52" t="s">
        <v>136</v>
      </c>
      <c r="F47" s="52" t="s">
        <v>137</v>
      </c>
      <c r="G47" s="52" t="s">
        <v>75</v>
      </c>
      <c r="H47" s="47">
        <v>950000000</v>
      </c>
      <c r="I47" s="52" t="s">
        <v>76</v>
      </c>
      <c r="J47" s="29" t="s">
        <v>76</v>
      </c>
      <c r="K47" s="71" t="s">
        <v>138</v>
      </c>
      <c r="L47" s="72" t="s">
        <v>78</v>
      </c>
      <c r="M47" s="52" t="str">
        <f t="shared" si="0"/>
        <v>Gastos por Caja Menor</v>
      </c>
      <c r="N47" s="31">
        <v>1</v>
      </c>
      <c r="O47" s="31">
        <v>1</v>
      </c>
      <c r="P47" s="73">
        <v>11</v>
      </c>
      <c r="Q47" s="74" t="s">
        <v>79</v>
      </c>
      <c r="R47" s="74" t="s">
        <v>80</v>
      </c>
      <c r="S47" s="52" t="s">
        <v>1</v>
      </c>
      <c r="T47" s="75">
        <f t="shared" si="2"/>
        <v>950000000</v>
      </c>
      <c r="U47" s="76">
        <f t="shared" si="1"/>
        <v>950000000</v>
      </c>
      <c r="V47" s="31" t="s">
        <v>76</v>
      </c>
      <c r="W47" s="31" t="s">
        <v>81</v>
      </c>
      <c r="X47" s="77" t="s">
        <v>82</v>
      </c>
      <c r="Y47" s="32" t="s">
        <v>83</v>
      </c>
      <c r="Z47" s="33" t="s">
        <v>3</v>
      </c>
      <c r="AA47" s="30" t="s">
        <v>84</v>
      </c>
      <c r="AB47" s="78" t="s">
        <v>85</v>
      </c>
      <c r="AC47" s="31" t="s">
        <v>76</v>
      </c>
      <c r="AD47" s="31" t="s">
        <v>86</v>
      </c>
      <c r="AE47" s="79" t="s">
        <v>87</v>
      </c>
      <c r="AF47" s="79" t="s">
        <v>88</v>
      </c>
      <c r="AG47" s="79" t="s">
        <v>89</v>
      </c>
      <c r="AH47" s="79" t="s">
        <v>90</v>
      </c>
      <c r="AI47" s="79" t="s">
        <v>90</v>
      </c>
      <c r="AJ47" s="79" t="s">
        <v>90</v>
      </c>
      <c r="AK47" s="80"/>
      <c r="AL47" s="80"/>
      <c r="AM47" s="80"/>
    </row>
    <row r="48" spans="1:39" s="35" customFormat="1" ht="26.25" customHeight="1">
      <c r="A48" s="53"/>
      <c r="B48" s="28" t="s">
        <v>3</v>
      </c>
      <c r="C48" s="52" t="s">
        <v>139</v>
      </c>
      <c r="D48" s="52" t="s">
        <v>128</v>
      </c>
      <c r="E48" s="52" t="s">
        <v>13</v>
      </c>
      <c r="F48" s="52" t="s">
        <v>140</v>
      </c>
      <c r="G48" s="52" t="s">
        <v>141</v>
      </c>
      <c r="H48" s="47">
        <v>15000000</v>
      </c>
      <c r="I48" s="52" t="s">
        <v>76</v>
      </c>
      <c r="J48" s="29" t="s">
        <v>76</v>
      </c>
      <c r="K48" s="71" t="s">
        <v>77</v>
      </c>
      <c r="L48" s="72" t="s">
        <v>78</v>
      </c>
      <c r="M48" s="52" t="str">
        <f t="shared" si="0"/>
        <v xml:space="preserve">Amparar los apoyos económicos  </v>
      </c>
      <c r="N48" s="31">
        <v>1</v>
      </c>
      <c r="O48" s="31">
        <v>1</v>
      </c>
      <c r="P48" s="73">
        <v>11</v>
      </c>
      <c r="Q48" s="74" t="s">
        <v>79</v>
      </c>
      <c r="R48" s="74" t="s">
        <v>80</v>
      </c>
      <c r="S48" s="52" t="s">
        <v>14</v>
      </c>
      <c r="T48" s="75">
        <f t="shared" si="2"/>
        <v>15000000</v>
      </c>
      <c r="U48" s="76">
        <f t="shared" si="1"/>
        <v>15000000</v>
      </c>
      <c r="V48" s="31" t="s">
        <v>76</v>
      </c>
      <c r="W48" s="31" t="s">
        <v>81</v>
      </c>
      <c r="X48" s="77" t="s">
        <v>82</v>
      </c>
      <c r="Y48" s="32" t="s">
        <v>83</v>
      </c>
      <c r="Z48" s="33" t="s">
        <v>3</v>
      </c>
      <c r="AA48" s="30" t="s">
        <v>84</v>
      </c>
      <c r="AB48" s="78" t="s">
        <v>85</v>
      </c>
      <c r="AC48" s="31" t="s">
        <v>76</v>
      </c>
      <c r="AD48" s="31" t="s">
        <v>86</v>
      </c>
      <c r="AE48" s="79" t="s">
        <v>87</v>
      </c>
      <c r="AF48" s="79" t="s">
        <v>88</v>
      </c>
      <c r="AG48" s="79" t="s">
        <v>89</v>
      </c>
      <c r="AH48" s="79" t="s">
        <v>90</v>
      </c>
      <c r="AI48" s="79" t="s">
        <v>90</v>
      </c>
      <c r="AJ48" s="79" t="s">
        <v>90</v>
      </c>
      <c r="AK48" s="80"/>
      <c r="AL48" s="80"/>
      <c r="AM48" s="80"/>
    </row>
    <row r="49" spans="1:39" s="35" customFormat="1" ht="26.25" customHeight="1">
      <c r="A49" s="53"/>
      <c r="B49" s="28" t="s">
        <v>3</v>
      </c>
      <c r="C49" s="52" t="s">
        <v>142</v>
      </c>
      <c r="D49" s="52" t="s">
        <v>72</v>
      </c>
      <c r="E49" s="52" t="s">
        <v>13</v>
      </c>
      <c r="F49" s="52" t="s">
        <v>140</v>
      </c>
      <c r="G49" s="52" t="s">
        <v>143</v>
      </c>
      <c r="H49" s="47">
        <f>30000000-740220</f>
        <v>29259780</v>
      </c>
      <c r="I49" s="52" t="s">
        <v>76</v>
      </c>
      <c r="J49" s="29" t="s">
        <v>429</v>
      </c>
      <c r="K49" s="161" t="s">
        <v>144</v>
      </c>
      <c r="L49" s="72" t="s">
        <v>78</v>
      </c>
      <c r="M49" s="52" t="str">
        <f t="shared" si="0"/>
        <v xml:space="preserve">Amparar los apoyos económicos </v>
      </c>
      <c r="N49" s="31">
        <v>1</v>
      </c>
      <c r="O49" s="31">
        <v>1</v>
      </c>
      <c r="P49" s="73">
        <v>11</v>
      </c>
      <c r="Q49" s="74" t="s">
        <v>79</v>
      </c>
      <c r="R49" s="74" t="s">
        <v>80</v>
      </c>
      <c r="S49" s="52" t="s">
        <v>14</v>
      </c>
      <c r="T49" s="75">
        <f t="shared" si="2"/>
        <v>29259780</v>
      </c>
      <c r="U49" s="76">
        <f t="shared" si="1"/>
        <v>29259780</v>
      </c>
      <c r="V49" s="31" t="s">
        <v>76</v>
      </c>
      <c r="W49" s="31" t="s">
        <v>81</v>
      </c>
      <c r="X49" s="77" t="s">
        <v>82</v>
      </c>
      <c r="Y49" s="32" t="s">
        <v>83</v>
      </c>
      <c r="Z49" s="33" t="s">
        <v>3</v>
      </c>
      <c r="AA49" s="30" t="s">
        <v>84</v>
      </c>
      <c r="AB49" s="78" t="s">
        <v>85</v>
      </c>
      <c r="AC49" s="31" t="s">
        <v>76</v>
      </c>
      <c r="AD49" s="31" t="s">
        <v>86</v>
      </c>
      <c r="AE49" s="79" t="s">
        <v>87</v>
      </c>
      <c r="AF49" s="79" t="s">
        <v>88</v>
      </c>
      <c r="AG49" s="79" t="s">
        <v>89</v>
      </c>
      <c r="AH49" s="79" t="s">
        <v>90</v>
      </c>
      <c r="AI49" s="79" t="s">
        <v>90</v>
      </c>
      <c r="AJ49" s="79" t="s">
        <v>90</v>
      </c>
      <c r="AK49" s="80"/>
      <c r="AL49" s="80"/>
      <c r="AM49" s="80"/>
    </row>
    <row r="50" spans="1:39" s="35" customFormat="1" ht="26.25" customHeight="1">
      <c r="A50" s="53"/>
      <c r="B50" s="28" t="s">
        <v>3</v>
      </c>
      <c r="C50" s="52" t="s">
        <v>142</v>
      </c>
      <c r="D50" s="52" t="s">
        <v>72</v>
      </c>
      <c r="E50" s="52" t="s">
        <v>7</v>
      </c>
      <c r="F50" s="52" t="s">
        <v>8</v>
      </c>
      <c r="G50" s="52" t="s">
        <v>145</v>
      </c>
      <c r="H50" s="47">
        <v>2500000</v>
      </c>
      <c r="I50" s="52" t="s">
        <v>76</v>
      </c>
      <c r="J50" s="29" t="s">
        <v>76</v>
      </c>
      <c r="K50" s="71" t="s">
        <v>77</v>
      </c>
      <c r="L50" s="72" t="s">
        <v>78</v>
      </c>
      <c r="M50" s="52" t="str">
        <f t="shared" si="0"/>
        <v>Afiliación servicios pagos pse - ach</v>
      </c>
      <c r="N50" s="31">
        <v>1</v>
      </c>
      <c r="O50" s="31">
        <v>1</v>
      </c>
      <c r="P50" s="73">
        <v>11</v>
      </c>
      <c r="Q50" s="74" t="s">
        <v>79</v>
      </c>
      <c r="R50" s="74" t="s">
        <v>80</v>
      </c>
      <c r="S50" s="52" t="s">
        <v>1</v>
      </c>
      <c r="T50" s="75">
        <f t="shared" si="2"/>
        <v>2500000</v>
      </c>
      <c r="U50" s="76">
        <f t="shared" si="1"/>
        <v>2500000</v>
      </c>
      <c r="V50" s="31" t="s">
        <v>76</v>
      </c>
      <c r="W50" s="31" t="s">
        <v>81</v>
      </c>
      <c r="X50" s="77" t="s">
        <v>82</v>
      </c>
      <c r="Y50" s="32" t="s">
        <v>83</v>
      </c>
      <c r="Z50" s="33" t="s">
        <v>3</v>
      </c>
      <c r="AA50" s="30" t="s">
        <v>84</v>
      </c>
      <c r="AB50" s="78" t="s">
        <v>85</v>
      </c>
      <c r="AC50" s="31" t="s">
        <v>76</v>
      </c>
      <c r="AD50" s="31" t="s">
        <v>86</v>
      </c>
      <c r="AE50" s="79" t="s">
        <v>87</v>
      </c>
      <c r="AF50" s="79" t="s">
        <v>88</v>
      </c>
      <c r="AG50" s="79" t="s">
        <v>89</v>
      </c>
      <c r="AH50" s="79" t="s">
        <v>90</v>
      </c>
      <c r="AI50" s="79" t="s">
        <v>90</v>
      </c>
      <c r="AJ50" s="79" t="s">
        <v>90</v>
      </c>
      <c r="AK50" s="79" t="s">
        <v>90</v>
      </c>
      <c r="AL50" s="79" t="s">
        <v>90</v>
      </c>
      <c r="AM50" s="80"/>
    </row>
    <row r="51" spans="1:39" s="35" customFormat="1" ht="26.25" customHeight="1">
      <c r="A51" s="53"/>
      <c r="B51" s="28" t="s">
        <v>3</v>
      </c>
      <c r="C51" s="52" t="s">
        <v>71</v>
      </c>
      <c r="D51" s="52" t="s">
        <v>72</v>
      </c>
      <c r="E51" s="52" t="s">
        <v>146</v>
      </c>
      <c r="F51" s="52" t="s">
        <v>147</v>
      </c>
      <c r="G51" s="52" t="s">
        <v>75</v>
      </c>
      <c r="H51" s="47">
        <v>6000000</v>
      </c>
      <c r="I51" s="52" t="s">
        <v>76</v>
      </c>
      <c r="J51" s="29" t="s">
        <v>76</v>
      </c>
      <c r="K51" s="71" t="s">
        <v>77</v>
      </c>
      <c r="L51" s="72" t="s">
        <v>78</v>
      </c>
      <c r="M51" s="52" t="str">
        <f t="shared" si="0"/>
        <v>Gastos por Caja Menor</v>
      </c>
      <c r="N51" s="31">
        <v>1</v>
      </c>
      <c r="O51" s="31">
        <v>1</v>
      </c>
      <c r="P51" s="73">
        <v>11</v>
      </c>
      <c r="Q51" s="74" t="s">
        <v>79</v>
      </c>
      <c r="R51" s="74" t="s">
        <v>80</v>
      </c>
      <c r="S51" s="52" t="s">
        <v>1</v>
      </c>
      <c r="T51" s="75">
        <f t="shared" si="2"/>
        <v>6000000</v>
      </c>
      <c r="U51" s="76">
        <f t="shared" si="1"/>
        <v>6000000</v>
      </c>
      <c r="V51" s="31" t="s">
        <v>76</v>
      </c>
      <c r="W51" s="31" t="s">
        <v>81</v>
      </c>
      <c r="X51" s="77" t="s">
        <v>82</v>
      </c>
      <c r="Y51" s="32" t="s">
        <v>83</v>
      </c>
      <c r="Z51" s="33" t="s">
        <v>3</v>
      </c>
      <c r="AA51" s="30" t="s">
        <v>84</v>
      </c>
      <c r="AB51" s="78" t="s">
        <v>85</v>
      </c>
      <c r="AC51" s="31" t="s">
        <v>76</v>
      </c>
      <c r="AD51" s="31" t="s">
        <v>86</v>
      </c>
      <c r="AE51" s="79" t="s">
        <v>87</v>
      </c>
      <c r="AF51" s="79" t="s">
        <v>88</v>
      </c>
      <c r="AG51" s="79" t="s">
        <v>89</v>
      </c>
      <c r="AH51" s="79" t="s">
        <v>90</v>
      </c>
      <c r="AI51" s="79" t="s">
        <v>90</v>
      </c>
      <c r="AJ51" s="79" t="s">
        <v>90</v>
      </c>
      <c r="AK51" s="80"/>
      <c r="AL51" s="80"/>
      <c r="AM51" s="80"/>
    </row>
    <row r="52" spans="1:39" s="35" customFormat="1" ht="26.25" customHeight="1">
      <c r="A52" s="53"/>
      <c r="B52" s="28" t="s">
        <v>3</v>
      </c>
      <c r="C52" s="52" t="s">
        <v>142</v>
      </c>
      <c r="D52" s="52" t="s">
        <v>72</v>
      </c>
      <c r="E52" s="52" t="s">
        <v>7</v>
      </c>
      <c r="F52" s="52" t="s">
        <v>8</v>
      </c>
      <c r="G52" s="52" t="s">
        <v>148</v>
      </c>
      <c r="H52" s="47">
        <v>20000000</v>
      </c>
      <c r="I52" s="52" t="s">
        <v>76</v>
      </c>
      <c r="J52" s="29" t="s">
        <v>76</v>
      </c>
      <c r="K52" s="71" t="s">
        <v>149</v>
      </c>
      <c r="L52" s="72" t="s">
        <v>78</v>
      </c>
      <c r="M52" s="52" t="str">
        <f t="shared" si="0"/>
        <v xml:space="preserve">Amparar el pago de las pólizas del convenio 314-2023 suscrito con ATENEA "Programa Jóvenes a la U"  </v>
      </c>
      <c r="N52" s="31">
        <v>1</v>
      </c>
      <c r="O52" s="31">
        <v>1</v>
      </c>
      <c r="P52" s="73">
        <v>11</v>
      </c>
      <c r="Q52" s="74" t="s">
        <v>79</v>
      </c>
      <c r="R52" s="74" t="s">
        <v>80</v>
      </c>
      <c r="S52" s="81" t="s">
        <v>1</v>
      </c>
      <c r="T52" s="75">
        <f>H52</f>
        <v>20000000</v>
      </c>
      <c r="U52" s="76">
        <f t="shared" si="1"/>
        <v>20000000</v>
      </c>
      <c r="V52" s="31" t="s">
        <v>86</v>
      </c>
      <c r="W52" s="31"/>
      <c r="X52" s="77" t="s">
        <v>82</v>
      </c>
      <c r="Y52" s="32" t="s">
        <v>83</v>
      </c>
      <c r="Z52" s="33" t="s">
        <v>3</v>
      </c>
      <c r="AA52" s="30" t="s">
        <v>84</v>
      </c>
      <c r="AB52" s="78" t="s">
        <v>85</v>
      </c>
      <c r="AC52" s="31" t="s">
        <v>76</v>
      </c>
      <c r="AD52" s="31" t="s">
        <v>86</v>
      </c>
      <c r="AE52" s="79" t="s">
        <v>87</v>
      </c>
      <c r="AF52" s="79" t="s">
        <v>88</v>
      </c>
      <c r="AG52" s="79" t="s">
        <v>89</v>
      </c>
      <c r="AH52" s="79" t="s">
        <v>90</v>
      </c>
      <c r="AI52" s="79" t="s">
        <v>90</v>
      </c>
      <c r="AJ52" s="79" t="s">
        <v>90</v>
      </c>
      <c r="AK52" s="80"/>
      <c r="AL52" s="80"/>
      <c r="AM52" s="80"/>
    </row>
    <row r="53" spans="1:39" s="35" customFormat="1" ht="26.25" customHeight="1">
      <c r="A53" s="53"/>
      <c r="B53" s="28" t="s">
        <v>3</v>
      </c>
      <c r="C53" s="52" t="s">
        <v>142</v>
      </c>
      <c r="D53" s="52" t="s">
        <v>72</v>
      </c>
      <c r="E53" s="52" t="s">
        <v>9</v>
      </c>
      <c r="F53" s="52" t="s">
        <v>133</v>
      </c>
      <c r="G53" s="52" t="s">
        <v>150</v>
      </c>
      <c r="H53" s="47">
        <v>3718182321</v>
      </c>
      <c r="I53" s="52" t="s">
        <v>76</v>
      </c>
      <c r="J53" s="29" t="s">
        <v>76</v>
      </c>
      <c r="K53" s="71" t="s">
        <v>149</v>
      </c>
      <c r="L53" s="72" t="s">
        <v>78</v>
      </c>
      <c r="M53" s="52" t="str">
        <f t="shared" si="0"/>
        <v>Amparar la prestación del servicio de aseo  de la Universidad Pedagógica Nacional</v>
      </c>
      <c r="N53" s="31">
        <v>1</v>
      </c>
      <c r="O53" s="31">
        <v>1</v>
      </c>
      <c r="P53" s="73">
        <v>11</v>
      </c>
      <c r="Q53" s="74" t="s">
        <v>79</v>
      </c>
      <c r="R53" s="74" t="s">
        <v>80</v>
      </c>
      <c r="S53" s="81" t="s">
        <v>5</v>
      </c>
      <c r="T53" s="75">
        <f>H53</f>
        <v>3718182321</v>
      </c>
      <c r="U53" s="82">
        <f t="shared" si="1"/>
        <v>3718182321</v>
      </c>
      <c r="V53" s="31" t="s">
        <v>86</v>
      </c>
      <c r="W53" s="31"/>
      <c r="X53" s="77" t="s">
        <v>82</v>
      </c>
      <c r="Y53" s="32" t="s">
        <v>83</v>
      </c>
      <c r="Z53" s="33" t="s">
        <v>3</v>
      </c>
      <c r="AA53" s="30" t="s">
        <v>84</v>
      </c>
      <c r="AB53" s="78" t="s">
        <v>85</v>
      </c>
      <c r="AC53" s="31" t="s">
        <v>76</v>
      </c>
      <c r="AD53" s="31" t="s">
        <v>86</v>
      </c>
      <c r="AE53" s="79" t="s">
        <v>87</v>
      </c>
      <c r="AF53" s="79" t="s">
        <v>88</v>
      </c>
      <c r="AG53" s="79" t="s">
        <v>89</v>
      </c>
      <c r="AH53" s="79" t="s">
        <v>90</v>
      </c>
      <c r="AI53" s="79" t="s">
        <v>90</v>
      </c>
      <c r="AJ53" s="79" t="s">
        <v>90</v>
      </c>
      <c r="AK53" s="80"/>
      <c r="AL53" s="80"/>
      <c r="AM53" s="80"/>
    </row>
    <row r="54" spans="1:39" s="35" customFormat="1" ht="26.25" customHeight="1">
      <c r="A54" s="53"/>
      <c r="B54" s="28" t="s">
        <v>3</v>
      </c>
      <c r="C54" s="52" t="s">
        <v>151</v>
      </c>
      <c r="D54" s="52" t="s">
        <v>128</v>
      </c>
      <c r="E54" s="52" t="s">
        <v>9</v>
      </c>
      <c r="F54" s="52" t="s">
        <v>133</v>
      </c>
      <c r="G54" s="52" t="s">
        <v>152</v>
      </c>
      <c r="H54" s="47">
        <f>2494206905-2317251446</f>
        <v>176955459</v>
      </c>
      <c r="I54" s="52" t="s">
        <v>76</v>
      </c>
      <c r="J54" s="29" t="s">
        <v>429</v>
      </c>
      <c r="K54" s="71" t="s">
        <v>149</v>
      </c>
      <c r="L54" s="72" t="s">
        <v>78</v>
      </c>
      <c r="M54" s="52" t="str">
        <f t="shared" si="0"/>
        <v xml:space="preserve">Suministro de insumos para la operación del restaurante y cafetería de la Universidad Pedagógica Nacional. </v>
      </c>
      <c r="N54" s="31">
        <v>1</v>
      </c>
      <c r="O54" s="31">
        <v>1</v>
      </c>
      <c r="P54" s="73">
        <v>11</v>
      </c>
      <c r="Q54" s="74" t="s">
        <v>79</v>
      </c>
      <c r="R54" s="74" t="s">
        <v>80</v>
      </c>
      <c r="S54" s="81" t="s">
        <v>1</v>
      </c>
      <c r="T54" s="75">
        <f>H54</f>
        <v>176955459</v>
      </c>
      <c r="U54" s="82">
        <f t="shared" si="1"/>
        <v>176955459</v>
      </c>
      <c r="V54" s="31" t="s">
        <v>86</v>
      </c>
      <c r="W54" s="31"/>
      <c r="X54" s="77" t="s">
        <v>82</v>
      </c>
      <c r="Y54" s="32" t="s">
        <v>83</v>
      </c>
      <c r="Z54" s="33" t="s">
        <v>3</v>
      </c>
      <c r="AA54" s="30" t="s">
        <v>84</v>
      </c>
      <c r="AB54" s="78" t="s">
        <v>85</v>
      </c>
      <c r="AC54" s="31" t="s">
        <v>76</v>
      </c>
      <c r="AD54" s="31" t="s">
        <v>86</v>
      </c>
      <c r="AE54" s="79" t="s">
        <v>87</v>
      </c>
      <c r="AF54" s="79" t="s">
        <v>88</v>
      </c>
      <c r="AG54" s="79" t="s">
        <v>89</v>
      </c>
      <c r="AH54" s="79" t="s">
        <v>90</v>
      </c>
      <c r="AI54" s="79" t="s">
        <v>90</v>
      </c>
      <c r="AJ54" s="79" t="s">
        <v>90</v>
      </c>
      <c r="AK54" s="80"/>
      <c r="AL54" s="80"/>
      <c r="AM54" s="80"/>
    </row>
    <row r="55" spans="1:39" s="35" customFormat="1" ht="51" customHeight="1">
      <c r="A55" s="53"/>
      <c r="B55" s="28" t="s">
        <v>3</v>
      </c>
      <c r="C55" s="52" t="s">
        <v>142</v>
      </c>
      <c r="D55" s="52" t="s">
        <v>72</v>
      </c>
      <c r="E55" s="52" t="s">
        <v>7</v>
      </c>
      <c r="F55" s="52" t="s">
        <v>8</v>
      </c>
      <c r="G55" s="52" t="s">
        <v>153</v>
      </c>
      <c r="H55" s="47">
        <v>424697020</v>
      </c>
      <c r="I55" s="52" t="s">
        <v>76</v>
      </c>
      <c r="J55" s="29" t="s">
        <v>76</v>
      </c>
      <c r="K55" s="71" t="s">
        <v>149</v>
      </c>
      <c r="L55" s="72"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3">
        <v>11</v>
      </c>
      <c r="Q55" s="74" t="s">
        <v>79</v>
      </c>
      <c r="R55" s="74" t="s">
        <v>80</v>
      </c>
      <c r="S55" s="81" t="s">
        <v>1</v>
      </c>
      <c r="T55" s="75">
        <f t="shared" ref="T55:T121" si="3">H55</f>
        <v>424697020</v>
      </c>
      <c r="U55" s="76">
        <f t="shared" si="1"/>
        <v>424697020</v>
      </c>
      <c r="V55" s="31" t="s">
        <v>86</v>
      </c>
      <c r="W55" s="31"/>
      <c r="X55" s="77" t="s">
        <v>82</v>
      </c>
      <c r="Y55" s="32" t="s">
        <v>83</v>
      </c>
      <c r="Z55" s="33" t="s">
        <v>3</v>
      </c>
      <c r="AA55" s="30" t="s">
        <v>84</v>
      </c>
      <c r="AB55" s="78" t="s">
        <v>85</v>
      </c>
      <c r="AC55" s="31" t="s">
        <v>76</v>
      </c>
      <c r="AD55" s="31" t="s">
        <v>86</v>
      </c>
      <c r="AE55" s="79" t="s">
        <v>87</v>
      </c>
      <c r="AF55" s="79" t="s">
        <v>88</v>
      </c>
      <c r="AG55" s="79" t="s">
        <v>89</v>
      </c>
      <c r="AH55" s="79" t="s">
        <v>90</v>
      </c>
      <c r="AI55" s="79" t="s">
        <v>90</v>
      </c>
      <c r="AJ55" s="79" t="s">
        <v>90</v>
      </c>
      <c r="AK55" s="80"/>
      <c r="AL55" s="80"/>
      <c r="AM55" s="80"/>
    </row>
    <row r="56" spans="1:39" s="35" customFormat="1" ht="45" customHeight="1">
      <c r="A56" s="53"/>
      <c r="B56" s="28" t="s">
        <v>3</v>
      </c>
      <c r="C56" s="52" t="s">
        <v>142</v>
      </c>
      <c r="D56" s="52" t="s">
        <v>72</v>
      </c>
      <c r="E56" s="52" t="s">
        <v>7</v>
      </c>
      <c r="F56" s="52" t="s">
        <v>8</v>
      </c>
      <c r="G56" s="52" t="s">
        <v>154</v>
      </c>
      <c r="H56" s="47">
        <v>77081278</v>
      </c>
      <c r="I56" s="52" t="s">
        <v>76</v>
      </c>
      <c r="J56" s="29" t="s">
        <v>76</v>
      </c>
      <c r="K56" s="71" t="s">
        <v>149</v>
      </c>
      <c r="L56" s="72"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3">
        <v>11</v>
      </c>
      <c r="Q56" s="74" t="s">
        <v>79</v>
      </c>
      <c r="R56" s="74" t="s">
        <v>80</v>
      </c>
      <c r="S56" s="81" t="s">
        <v>5</v>
      </c>
      <c r="T56" s="75">
        <f t="shared" si="3"/>
        <v>77081278</v>
      </c>
      <c r="U56" s="76">
        <f t="shared" si="1"/>
        <v>77081278</v>
      </c>
      <c r="V56" s="31" t="s">
        <v>86</v>
      </c>
      <c r="W56" s="31"/>
      <c r="X56" s="77" t="s">
        <v>82</v>
      </c>
      <c r="Y56" s="32" t="s">
        <v>83</v>
      </c>
      <c r="Z56" s="33" t="s">
        <v>3</v>
      </c>
      <c r="AA56" s="30" t="s">
        <v>84</v>
      </c>
      <c r="AB56" s="78" t="s">
        <v>85</v>
      </c>
      <c r="AC56" s="31" t="s">
        <v>76</v>
      </c>
      <c r="AD56" s="31" t="s">
        <v>86</v>
      </c>
      <c r="AE56" s="79" t="s">
        <v>87</v>
      </c>
      <c r="AF56" s="79" t="s">
        <v>88</v>
      </c>
      <c r="AG56" s="79" t="s">
        <v>89</v>
      </c>
      <c r="AH56" s="79" t="s">
        <v>90</v>
      </c>
      <c r="AI56" s="79" t="s">
        <v>90</v>
      </c>
      <c r="AJ56" s="79" t="s">
        <v>90</v>
      </c>
      <c r="AK56" s="80"/>
      <c r="AL56" s="80"/>
      <c r="AM56" s="80"/>
    </row>
    <row r="57" spans="1:39" s="35" customFormat="1" ht="45" customHeight="1">
      <c r="A57" s="53"/>
      <c r="B57" s="28" t="s">
        <v>3</v>
      </c>
      <c r="C57" s="52" t="s">
        <v>142</v>
      </c>
      <c r="D57" s="52" t="s">
        <v>72</v>
      </c>
      <c r="E57" s="52" t="s">
        <v>7</v>
      </c>
      <c r="F57" s="52" t="s">
        <v>8</v>
      </c>
      <c r="G57" s="52" t="s">
        <v>154</v>
      </c>
      <c r="H57" s="47">
        <v>2752322</v>
      </c>
      <c r="I57" s="52" t="s">
        <v>76</v>
      </c>
      <c r="J57" s="29" t="s">
        <v>76</v>
      </c>
      <c r="K57" s="71" t="s">
        <v>149</v>
      </c>
      <c r="L57" s="72"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3">
        <v>11</v>
      </c>
      <c r="Q57" s="74" t="s">
        <v>79</v>
      </c>
      <c r="R57" s="74" t="s">
        <v>80</v>
      </c>
      <c r="S57" s="81" t="s">
        <v>1</v>
      </c>
      <c r="T57" s="75">
        <f t="shared" si="3"/>
        <v>2752322</v>
      </c>
      <c r="U57" s="76">
        <f t="shared" si="1"/>
        <v>2752322</v>
      </c>
      <c r="V57" s="31" t="s">
        <v>86</v>
      </c>
      <c r="W57" s="31"/>
      <c r="X57" s="77" t="s">
        <v>82</v>
      </c>
      <c r="Y57" s="32" t="s">
        <v>83</v>
      </c>
      <c r="Z57" s="33" t="s">
        <v>3</v>
      </c>
      <c r="AA57" s="30" t="s">
        <v>84</v>
      </c>
      <c r="AB57" s="78" t="s">
        <v>85</v>
      </c>
      <c r="AC57" s="31" t="s">
        <v>76</v>
      </c>
      <c r="AD57" s="31" t="s">
        <v>86</v>
      </c>
      <c r="AE57" s="79" t="s">
        <v>87</v>
      </c>
      <c r="AF57" s="79" t="s">
        <v>88</v>
      </c>
      <c r="AG57" s="79" t="s">
        <v>89</v>
      </c>
      <c r="AH57" s="79" t="s">
        <v>90</v>
      </c>
      <c r="AI57" s="79" t="s">
        <v>90</v>
      </c>
      <c r="AJ57" s="79" t="s">
        <v>90</v>
      </c>
      <c r="AK57" s="80"/>
      <c r="AL57" s="80"/>
      <c r="AM57" s="80"/>
    </row>
    <row r="58" spans="1:39" ht="47.25" customHeight="1">
      <c r="B58" s="28" t="s">
        <v>3</v>
      </c>
      <c r="C58" s="52" t="s">
        <v>142</v>
      </c>
      <c r="D58" s="52" t="s">
        <v>72</v>
      </c>
      <c r="E58" s="52" t="s">
        <v>7</v>
      </c>
      <c r="F58" s="52" t="s">
        <v>8</v>
      </c>
      <c r="G58" s="52" t="s">
        <v>155</v>
      </c>
      <c r="H58" s="47">
        <v>55000000</v>
      </c>
      <c r="I58" s="52" t="s">
        <v>76</v>
      </c>
      <c r="J58" s="29" t="s">
        <v>76</v>
      </c>
      <c r="K58" s="71" t="s">
        <v>149</v>
      </c>
      <c r="L58" s="72"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3">
        <v>11</v>
      </c>
      <c r="Q58" s="74" t="s">
        <v>79</v>
      </c>
      <c r="R58" s="74" t="s">
        <v>80</v>
      </c>
      <c r="S58" s="81" t="s">
        <v>1</v>
      </c>
      <c r="T58" s="75">
        <f t="shared" si="3"/>
        <v>55000000</v>
      </c>
      <c r="U58" s="76">
        <f t="shared" si="1"/>
        <v>55000000</v>
      </c>
      <c r="V58" s="31" t="s">
        <v>86</v>
      </c>
      <c r="W58" s="31"/>
      <c r="X58" s="77" t="s">
        <v>82</v>
      </c>
      <c r="Y58" s="32" t="s">
        <v>83</v>
      </c>
      <c r="Z58" s="33" t="s">
        <v>3</v>
      </c>
      <c r="AA58" s="30" t="s">
        <v>84</v>
      </c>
      <c r="AB58" s="78" t="s">
        <v>85</v>
      </c>
      <c r="AC58" s="31" t="s">
        <v>76</v>
      </c>
      <c r="AD58" s="31" t="s">
        <v>86</v>
      </c>
      <c r="AE58" s="79" t="s">
        <v>87</v>
      </c>
      <c r="AF58" s="79" t="s">
        <v>88</v>
      </c>
      <c r="AG58" s="79" t="s">
        <v>89</v>
      </c>
      <c r="AH58" s="79" t="s">
        <v>90</v>
      </c>
      <c r="AI58" s="79" t="s">
        <v>90</v>
      </c>
      <c r="AJ58" s="79" t="s">
        <v>90</v>
      </c>
      <c r="AK58" s="80"/>
      <c r="AL58" s="80"/>
      <c r="AM58" s="80"/>
    </row>
    <row r="59" spans="1:39" ht="26.25" customHeight="1">
      <c r="B59" s="104" t="s">
        <v>3</v>
      </c>
      <c r="C59" s="105" t="s">
        <v>142</v>
      </c>
      <c r="D59" s="105" t="s">
        <v>72</v>
      </c>
      <c r="E59" s="105" t="s">
        <v>9</v>
      </c>
      <c r="F59" s="105" t="s">
        <v>133</v>
      </c>
      <c r="G59" s="105" t="s">
        <v>156</v>
      </c>
      <c r="H59" s="47">
        <v>4672034552</v>
      </c>
      <c r="I59" s="52" t="s">
        <v>76</v>
      </c>
      <c r="J59" s="29" t="s">
        <v>76</v>
      </c>
      <c r="K59" s="71" t="s">
        <v>149</v>
      </c>
      <c r="L59" s="211" t="s">
        <v>78</v>
      </c>
      <c r="M59" s="214" t="str">
        <f t="shared" si="0"/>
        <v>Amparar la prestación del servicio de vigilancia y seguridad privada para las personas y bienes muebles e inmuebles de la Universidad Pedagógica Nacional”</v>
      </c>
      <c r="N59" s="235">
        <v>1</v>
      </c>
      <c r="O59" s="235">
        <v>1</v>
      </c>
      <c r="P59" s="266">
        <v>11</v>
      </c>
      <c r="Q59" s="269" t="s">
        <v>79</v>
      </c>
      <c r="R59" s="269" t="s">
        <v>157</v>
      </c>
      <c r="S59" s="81" t="s">
        <v>5</v>
      </c>
      <c r="T59" s="75">
        <v>4672034552</v>
      </c>
      <c r="U59" s="75">
        <v>4672034552</v>
      </c>
      <c r="V59" s="235" t="s">
        <v>86</v>
      </c>
      <c r="W59" s="235" t="s">
        <v>81</v>
      </c>
      <c r="X59" s="238" t="s">
        <v>82</v>
      </c>
      <c r="Y59" s="241" t="s">
        <v>83</v>
      </c>
      <c r="Z59" s="244" t="s">
        <v>3</v>
      </c>
      <c r="AA59" s="247" t="s">
        <v>84</v>
      </c>
      <c r="AB59" s="252" t="s">
        <v>85</v>
      </c>
      <c r="AC59" s="235" t="s">
        <v>76</v>
      </c>
      <c r="AD59" s="235" t="s">
        <v>86</v>
      </c>
      <c r="AE59" s="232" t="s">
        <v>87</v>
      </c>
      <c r="AF59" s="232" t="s">
        <v>88</v>
      </c>
      <c r="AG59" s="232" t="s">
        <v>89</v>
      </c>
      <c r="AH59" s="232" t="s">
        <v>90</v>
      </c>
      <c r="AI59" s="232" t="s">
        <v>90</v>
      </c>
      <c r="AJ59" s="232" t="s">
        <v>90</v>
      </c>
      <c r="AK59" s="80"/>
      <c r="AL59" s="80"/>
      <c r="AM59" s="80"/>
    </row>
    <row r="60" spans="1:39" ht="26.25" customHeight="1">
      <c r="B60" s="104" t="s">
        <v>3</v>
      </c>
      <c r="C60" s="105" t="s">
        <v>142</v>
      </c>
      <c r="D60" s="105" t="s">
        <v>72</v>
      </c>
      <c r="E60" s="105" t="s">
        <v>9</v>
      </c>
      <c r="F60" s="105" t="s">
        <v>133</v>
      </c>
      <c r="G60" s="105" t="s">
        <v>156</v>
      </c>
      <c r="H60" s="47">
        <v>229421298</v>
      </c>
      <c r="I60" s="52" t="s">
        <v>76</v>
      </c>
      <c r="J60" s="29" t="s">
        <v>76</v>
      </c>
      <c r="K60" s="71" t="s">
        <v>149</v>
      </c>
      <c r="L60" s="213"/>
      <c r="M60" s="221"/>
      <c r="N60" s="236"/>
      <c r="O60" s="236"/>
      <c r="P60" s="267"/>
      <c r="Q60" s="270"/>
      <c r="R60" s="270"/>
      <c r="S60" s="81" t="s">
        <v>14</v>
      </c>
      <c r="T60" s="75">
        <v>229421298</v>
      </c>
      <c r="U60" s="75">
        <v>229421298</v>
      </c>
      <c r="V60" s="236"/>
      <c r="W60" s="236"/>
      <c r="X60" s="239"/>
      <c r="Y60" s="242"/>
      <c r="Z60" s="245"/>
      <c r="AA60" s="248"/>
      <c r="AB60" s="253"/>
      <c r="AC60" s="236"/>
      <c r="AD60" s="236"/>
      <c r="AE60" s="233"/>
      <c r="AF60" s="233"/>
      <c r="AG60" s="233"/>
      <c r="AH60" s="233"/>
      <c r="AI60" s="233"/>
      <c r="AJ60" s="233"/>
      <c r="AK60" s="80"/>
      <c r="AL60" s="80"/>
      <c r="AM60" s="80"/>
    </row>
    <row r="61" spans="1:39" s="35" customFormat="1" ht="26.25" customHeight="1">
      <c r="A61" s="53"/>
      <c r="B61" s="104" t="s">
        <v>3</v>
      </c>
      <c r="C61" s="105" t="s">
        <v>142</v>
      </c>
      <c r="D61" s="105" t="s">
        <v>72</v>
      </c>
      <c r="E61" s="105" t="s">
        <v>9</v>
      </c>
      <c r="F61" s="105" t="s">
        <v>133</v>
      </c>
      <c r="G61" s="105" t="s">
        <v>156</v>
      </c>
      <c r="H61" s="47">
        <v>1935876768</v>
      </c>
      <c r="I61" s="52" t="s">
        <v>76</v>
      </c>
      <c r="J61" s="29" t="s">
        <v>76</v>
      </c>
      <c r="K61" s="71" t="s">
        <v>149</v>
      </c>
      <c r="L61" s="212"/>
      <c r="M61" s="215"/>
      <c r="N61" s="237"/>
      <c r="O61" s="237"/>
      <c r="P61" s="268"/>
      <c r="Q61" s="271"/>
      <c r="R61" s="271"/>
      <c r="S61" s="81" t="s">
        <v>158</v>
      </c>
      <c r="T61" s="75">
        <v>1935876768</v>
      </c>
      <c r="U61" s="75">
        <v>1935876768</v>
      </c>
      <c r="V61" s="237"/>
      <c r="W61" s="237"/>
      <c r="X61" s="240"/>
      <c r="Y61" s="243"/>
      <c r="Z61" s="246"/>
      <c r="AA61" s="249"/>
      <c r="AB61" s="254"/>
      <c r="AC61" s="237"/>
      <c r="AD61" s="237"/>
      <c r="AE61" s="234"/>
      <c r="AF61" s="234"/>
      <c r="AG61" s="234"/>
      <c r="AH61" s="234"/>
      <c r="AI61" s="234"/>
      <c r="AJ61" s="234"/>
      <c r="AK61" s="80"/>
      <c r="AL61" s="80"/>
      <c r="AM61" s="80"/>
    </row>
    <row r="62" spans="1:39" s="35" customFormat="1" ht="26.25" customHeight="1">
      <c r="A62" s="53"/>
      <c r="B62" s="28" t="s">
        <v>3</v>
      </c>
      <c r="C62" s="52" t="s">
        <v>159</v>
      </c>
      <c r="D62" s="52" t="s">
        <v>160</v>
      </c>
      <c r="E62" s="52" t="s">
        <v>161</v>
      </c>
      <c r="F62" s="52" t="s">
        <v>133</v>
      </c>
      <c r="G62" s="52" t="s">
        <v>162</v>
      </c>
      <c r="H62" s="47">
        <v>692403520</v>
      </c>
      <c r="I62" s="52" t="s">
        <v>76</v>
      </c>
      <c r="J62" s="29" t="s">
        <v>76</v>
      </c>
      <c r="K62" s="71"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3">
        <v>11</v>
      </c>
      <c r="Q62" s="74" t="s">
        <v>79</v>
      </c>
      <c r="R62" s="74" t="s">
        <v>80</v>
      </c>
      <c r="S62" s="52" t="s">
        <v>1</v>
      </c>
      <c r="T62" s="76">
        <f t="shared" si="3"/>
        <v>692403520</v>
      </c>
      <c r="U62" s="76">
        <f t="shared" si="1"/>
        <v>692403520</v>
      </c>
      <c r="V62" s="31" t="s">
        <v>86</v>
      </c>
      <c r="W62" s="31"/>
      <c r="X62" s="77" t="s">
        <v>82</v>
      </c>
      <c r="Y62" s="32" t="s">
        <v>83</v>
      </c>
      <c r="Z62" s="33" t="s">
        <v>3</v>
      </c>
      <c r="AA62" s="30" t="s">
        <v>84</v>
      </c>
      <c r="AB62" s="78" t="s">
        <v>85</v>
      </c>
      <c r="AC62" s="31" t="s">
        <v>76</v>
      </c>
      <c r="AD62" s="31" t="s">
        <v>86</v>
      </c>
      <c r="AE62" s="79" t="s">
        <v>87</v>
      </c>
      <c r="AF62" s="79" t="s">
        <v>88</v>
      </c>
      <c r="AG62" s="79" t="s">
        <v>89</v>
      </c>
      <c r="AH62" s="79" t="s">
        <v>90</v>
      </c>
      <c r="AI62" s="79" t="s">
        <v>90</v>
      </c>
      <c r="AJ62" s="79" t="s">
        <v>90</v>
      </c>
      <c r="AK62" s="2"/>
      <c r="AL62" s="2"/>
    </row>
    <row r="63" spans="1:39" s="35" customFormat="1" ht="26.25" customHeight="1">
      <c r="A63" s="53"/>
      <c r="B63" s="28" t="s">
        <v>3</v>
      </c>
      <c r="C63" s="52" t="s">
        <v>163</v>
      </c>
      <c r="D63" s="52" t="s">
        <v>72</v>
      </c>
      <c r="E63" s="52" t="s">
        <v>7</v>
      </c>
      <c r="F63" s="52" t="s">
        <v>164</v>
      </c>
      <c r="G63" s="52" t="s">
        <v>682</v>
      </c>
      <c r="H63" s="47">
        <f>196232190+1126692+118100000+79259500</f>
        <v>394718382</v>
      </c>
      <c r="I63" s="52" t="s">
        <v>76</v>
      </c>
      <c r="J63" s="29" t="s">
        <v>76</v>
      </c>
      <c r="K63" s="71" t="s">
        <v>165</v>
      </c>
      <c r="L63" s="72" t="s">
        <v>78</v>
      </c>
      <c r="M63" s="52" t="str">
        <f>G63</f>
        <v>Amparar el canon de arrendamiento al Contrato No. 542 de 2024 - inmueble ubicado en la CALLE 73 No. 14 - 21/27/29 INTERIORES 1 y 2  de la ciudad de Bogotá D.C</v>
      </c>
      <c r="N63" s="31">
        <v>1</v>
      </c>
      <c r="O63" s="31">
        <v>1</v>
      </c>
      <c r="P63" s="73">
        <v>11</v>
      </c>
      <c r="Q63" s="74" t="s">
        <v>79</v>
      </c>
      <c r="R63" s="74" t="s">
        <v>80</v>
      </c>
      <c r="S63" s="52" t="s">
        <v>5</v>
      </c>
      <c r="T63" s="75">
        <f t="shared" si="3"/>
        <v>394718382</v>
      </c>
      <c r="U63" s="76">
        <f t="shared" si="1"/>
        <v>394718382</v>
      </c>
      <c r="V63" s="31" t="s">
        <v>76</v>
      </c>
      <c r="W63" s="31" t="s">
        <v>81</v>
      </c>
      <c r="X63" s="77" t="s">
        <v>82</v>
      </c>
      <c r="Y63" s="32" t="s">
        <v>83</v>
      </c>
      <c r="Z63" s="33" t="s">
        <v>3</v>
      </c>
      <c r="AA63" s="30" t="s">
        <v>84</v>
      </c>
      <c r="AB63" s="78" t="s">
        <v>85</v>
      </c>
      <c r="AC63" s="31" t="s">
        <v>76</v>
      </c>
      <c r="AD63" s="31" t="s">
        <v>86</v>
      </c>
      <c r="AE63" s="79" t="s">
        <v>87</v>
      </c>
      <c r="AF63" s="79" t="s">
        <v>88</v>
      </c>
      <c r="AG63" s="79" t="s">
        <v>89</v>
      </c>
      <c r="AH63" s="79" t="s">
        <v>90</v>
      </c>
      <c r="AI63" s="79" t="s">
        <v>90</v>
      </c>
      <c r="AJ63" s="79" t="s">
        <v>90</v>
      </c>
      <c r="AK63" s="80"/>
      <c r="AL63" s="80"/>
      <c r="AM63" s="80"/>
    </row>
    <row r="64" spans="1:39" s="35" customFormat="1" ht="26.25" customHeight="1">
      <c r="A64" s="53"/>
      <c r="B64" s="28" t="s">
        <v>3</v>
      </c>
      <c r="C64" s="52" t="s">
        <v>163</v>
      </c>
      <c r="D64" s="52" t="s">
        <v>72</v>
      </c>
      <c r="E64" s="52" t="s">
        <v>7</v>
      </c>
      <c r="F64" s="52" t="s">
        <v>8</v>
      </c>
      <c r="G64" s="52" t="s">
        <v>166</v>
      </c>
      <c r="H64" s="47">
        <f>65705648+377258</f>
        <v>66082906</v>
      </c>
      <c r="I64" s="52" t="s">
        <v>76</v>
      </c>
      <c r="J64" s="29" t="s">
        <v>429</v>
      </c>
      <c r="K64" s="71" t="s">
        <v>165</v>
      </c>
      <c r="L64" s="72" t="s">
        <v>78</v>
      </c>
      <c r="M64" s="52" t="s">
        <v>167</v>
      </c>
      <c r="N64" s="31">
        <v>1</v>
      </c>
      <c r="O64" s="31">
        <v>1</v>
      </c>
      <c r="P64" s="73">
        <v>11</v>
      </c>
      <c r="Q64" s="74" t="s">
        <v>79</v>
      </c>
      <c r="R64" s="74" t="s">
        <v>80</v>
      </c>
      <c r="S64" s="52" t="s">
        <v>5</v>
      </c>
      <c r="T64" s="75">
        <f t="shared" si="3"/>
        <v>66082906</v>
      </c>
      <c r="U64" s="76">
        <f t="shared" si="1"/>
        <v>66082906</v>
      </c>
      <c r="V64" s="31" t="s">
        <v>76</v>
      </c>
      <c r="W64" s="31" t="s">
        <v>81</v>
      </c>
      <c r="X64" s="77" t="s">
        <v>82</v>
      </c>
      <c r="Y64" s="32" t="s">
        <v>83</v>
      </c>
      <c r="Z64" s="33" t="s">
        <v>3</v>
      </c>
      <c r="AA64" s="30" t="s">
        <v>84</v>
      </c>
      <c r="AB64" s="78" t="s">
        <v>85</v>
      </c>
      <c r="AC64" s="31" t="s">
        <v>76</v>
      </c>
      <c r="AD64" s="31" t="s">
        <v>86</v>
      </c>
      <c r="AE64" s="79" t="s">
        <v>87</v>
      </c>
      <c r="AF64" s="79" t="s">
        <v>88</v>
      </c>
      <c r="AG64" s="79" t="s">
        <v>89</v>
      </c>
      <c r="AH64" s="79" t="s">
        <v>90</v>
      </c>
      <c r="AI64" s="79" t="s">
        <v>90</v>
      </c>
      <c r="AJ64" s="79" t="s">
        <v>90</v>
      </c>
      <c r="AK64" s="80"/>
      <c r="AL64" s="80"/>
      <c r="AM64" s="80"/>
    </row>
    <row r="65" spans="1:39" s="35" customFormat="1" ht="26.25" customHeight="1">
      <c r="A65" s="53"/>
      <c r="B65" s="28" t="s">
        <v>3</v>
      </c>
      <c r="C65" s="52" t="s">
        <v>163</v>
      </c>
      <c r="D65" s="52" t="s">
        <v>72</v>
      </c>
      <c r="E65" s="52" t="s">
        <v>7</v>
      </c>
      <c r="F65" s="52" t="s">
        <v>8</v>
      </c>
      <c r="G65" s="52" t="s">
        <v>168</v>
      </c>
      <c r="H65" s="47">
        <f>65705648+377258</f>
        <v>66082906</v>
      </c>
      <c r="I65" s="52" t="s">
        <v>76</v>
      </c>
      <c r="J65" s="29" t="s">
        <v>429</v>
      </c>
      <c r="K65" s="71" t="s">
        <v>165</v>
      </c>
      <c r="L65" s="72" t="s">
        <v>78</v>
      </c>
      <c r="M65" s="52" t="str">
        <f>G65</f>
        <v xml:space="preserve">Amparar el canon de arrendamiento del Contrato No. 898 de 2003 - ubicado en la Cra 22#73-31 (Sección Educación Inicial del Instituto Pedagógico Nacional). </v>
      </c>
      <c r="N65" s="31">
        <v>1</v>
      </c>
      <c r="O65" s="31">
        <v>1</v>
      </c>
      <c r="P65" s="73">
        <v>11</v>
      </c>
      <c r="Q65" s="74" t="s">
        <v>79</v>
      </c>
      <c r="R65" s="74" t="s">
        <v>80</v>
      </c>
      <c r="S65" s="52" t="s">
        <v>5</v>
      </c>
      <c r="T65" s="75">
        <f t="shared" si="3"/>
        <v>66082906</v>
      </c>
      <c r="U65" s="76">
        <f t="shared" si="1"/>
        <v>66082906</v>
      </c>
      <c r="V65" s="31" t="s">
        <v>76</v>
      </c>
      <c r="W65" s="31" t="s">
        <v>81</v>
      </c>
      <c r="X65" s="77" t="s">
        <v>82</v>
      </c>
      <c r="Y65" s="32" t="s">
        <v>83</v>
      </c>
      <c r="Z65" s="33" t="s">
        <v>3</v>
      </c>
      <c r="AA65" s="30" t="s">
        <v>84</v>
      </c>
      <c r="AB65" s="78" t="s">
        <v>85</v>
      </c>
      <c r="AC65" s="31" t="s">
        <v>76</v>
      </c>
      <c r="AD65" s="31" t="s">
        <v>86</v>
      </c>
      <c r="AE65" s="79" t="s">
        <v>87</v>
      </c>
      <c r="AF65" s="79" t="s">
        <v>88</v>
      </c>
      <c r="AG65" s="79" t="s">
        <v>89</v>
      </c>
      <c r="AH65" s="79" t="s">
        <v>90</v>
      </c>
      <c r="AI65" s="79" t="s">
        <v>90</v>
      </c>
      <c r="AJ65" s="79" t="s">
        <v>90</v>
      </c>
      <c r="AK65" s="80"/>
      <c r="AL65" s="80"/>
      <c r="AM65" s="80"/>
    </row>
    <row r="66" spans="1:39" s="35" customFormat="1" ht="26.25" customHeight="1">
      <c r="A66" s="53"/>
      <c r="B66" s="28" t="s">
        <v>3</v>
      </c>
      <c r="C66" s="52" t="s">
        <v>163</v>
      </c>
      <c r="D66" s="52" t="s">
        <v>72</v>
      </c>
      <c r="E66" s="52" t="s">
        <v>7</v>
      </c>
      <c r="F66" s="52" t="s">
        <v>8</v>
      </c>
      <c r="G66" s="52" t="s">
        <v>169</v>
      </c>
      <c r="H66" s="47">
        <f>400000000-(1126692+377258+377258+1285200+312359892+5000000+214200)</f>
        <v>79259500</v>
      </c>
      <c r="I66" s="52" t="s">
        <v>76</v>
      </c>
      <c r="J66" s="29" t="s">
        <v>76</v>
      </c>
      <c r="K66" s="71" t="s">
        <v>165</v>
      </c>
      <c r="L66" s="72" t="s">
        <v>78</v>
      </c>
      <c r="M66" s="52" t="str">
        <f>+G66</f>
        <v xml:space="preserve">Amparar el canon de arrendamiento de los inmuebles de la UPN  </v>
      </c>
      <c r="N66" s="31">
        <v>1</v>
      </c>
      <c r="O66" s="31">
        <v>1</v>
      </c>
      <c r="P66" s="73">
        <v>11</v>
      </c>
      <c r="Q66" s="74" t="s">
        <v>79</v>
      </c>
      <c r="R66" s="74" t="s">
        <v>80</v>
      </c>
      <c r="S66" s="52" t="s">
        <v>5</v>
      </c>
      <c r="T66" s="75">
        <f t="shared" si="3"/>
        <v>79259500</v>
      </c>
      <c r="U66" s="76">
        <f t="shared" si="1"/>
        <v>79259500</v>
      </c>
      <c r="V66" s="31" t="s">
        <v>76</v>
      </c>
      <c r="W66" s="31" t="s">
        <v>81</v>
      </c>
      <c r="X66" s="77" t="s">
        <v>82</v>
      </c>
      <c r="Y66" s="32" t="s">
        <v>83</v>
      </c>
      <c r="Z66" s="33" t="s">
        <v>3</v>
      </c>
      <c r="AA66" s="30" t="s">
        <v>84</v>
      </c>
      <c r="AB66" s="78" t="s">
        <v>85</v>
      </c>
      <c r="AC66" s="31" t="s">
        <v>76</v>
      </c>
      <c r="AD66" s="31" t="s">
        <v>86</v>
      </c>
      <c r="AE66" s="79" t="s">
        <v>87</v>
      </c>
      <c r="AF66" s="79" t="s">
        <v>88</v>
      </c>
      <c r="AG66" s="79" t="s">
        <v>89</v>
      </c>
      <c r="AH66" s="79" t="s">
        <v>90</v>
      </c>
      <c r="AI66" s="79" t="s">
        <v>90</v>
      </c>
      <c r="AJ66" s="79" t="s">
        <v>90</v>
      </c>
      <c r="AK66" s="80"/>
      <c r="AL66" s="80"/>
      <c r="AM66" s="80"/>
    </row>
    <row r="67" spans="1:39" s="35" customFormat="1" ht="26.25" customHeight="1">
      <c r="A67" s="53"/>
      <c r="B67" s="28" t="s">
        <v>3</v>
      </c>
      <c r="C67" s="147" t="s">
        <v>874</v>
      </c>
      <c r="D67" s="147" t="s">
        <v>72</v>
      </c>
      <c r="E67" s="147" t="s">
        <v>7</v>
      </c>
      <c r="F67" s="147" t="s">
        <v>8</v>
      </c>
      <c r="G67" s="147" t="s">
        <v>169</v>
      </c>
      <c r="H67" s="47">
        <v>4600000</v>
      </c>
      <c r="I67" s="147" t="s">
        <v>76</v>
      </c>
      <c r="J67" s="29" t="s">
        <v>76</v>
      </c>
      <c r="K67" s="71" t="s">
        <v>165</v>
      </c>
      <c r="L67" s="150" t="s">
        <v>78</v>
      </c>
      <c r="M67" s="147" t="str">
        <f>+G67</f>
        <v xml:space="preserve">Amparar el canon de arrendamiento de los inmuebles de la UPN  </v>
      </c>
      <c r="N67" s="31">
        <v>1</v>
      </c>
      <c r="O67" s="31">
        <v>1</v>
      </c>
      <c r="P67" s="73">
        <v>11</v>
      </c>
      <c r="Q67" s="74" t="s">
        <v>79</v>
      </c>
      <c r="R67" s="74" t="s">
        <v>80</v>
      </c>
      <c r="S67" s="147" t="s">
        <v>14</v>
      </c>
      <c r="T67" s="148">
        <f>H67</f>
        <v>4600000</v>
      </c>
      <c r="U67" s="149">
        <f>T67</f>
        <v>4600000</v>
      </c>
      <c r="V67" s="31" t="s">
        <v>76</v>
      </c>
      <c r="W67" s="31" t="s">
        <v>81</v>
      </c>
      <c r="X67" s="77" t="s">
        <v>82</v>
      </c>
      <c r="Y67" s="32" t="s">
        <v>83</v>
      </c>
      <c r="Z67" s="33" t="s">
        <v>3</v>
      </c>
      <c r="AA67" s="30" t="s">
        <v>84</v>
      </c>
      <c r="AB67" s="78" t="s">
        <v>85</v>
      </c>
      <c r="AC67" s="31" t="s">
        <v>76</v>
      </c>
      <c r="AD67" s="31" t="s">
        <v>86</v>
      </c>
      <c r="AE67" s="79" t="s">
        <v>87</v>
      </c>
      <c r="AF67" s="79" t="s">
        <v>88</v>
      </c>
      <c r="AG67" s="79" t="s">
        <v>89</v>
      </c>
      <c r="AH67" s="79" t="s">
        <v>90</v>
      </c>
      <c r="AI67" s="79" t="s">
        <v>90</v>
      </c>
      <c r="AJ67" s="79" t="s">
        <v>90</v>
      </c>
      <c r="AK67" s="80"/>
      <c r="AL67" s="80"/>
      <c r="AM67" s="80"/>
    </row>
    <row r="68" spans="1:39" ht="26.25" customHeight="1">
      <c r="A68" s="3"/>
      <c r="B68" s="28" t="s">
        <v>3</v>
      </c>
      <c r="C68" s="52" t="s">
        <v>163</v>
      </c>
      <c r="D68" s="52" t="s">
        <v>72</v>
      </c>
      <c r="E68" s="52" t="s">
        <v>24</v>
      </c>
      <c r="F68" s="52" t="s">
        <v>164</v>
      </c>
      <c r="G68" s="52" t="s">
        <v>170</v>
      </c>
      <c r="H68" s="47">
        <f>459419699</f>
        <v>459419699</v>
      </c>
      <c r="I68" s="52" t="s">
        <v>76</v>
      </c>
      <c r="J68" s="29" t="s">
        <v>76</v>
      </c>
      <c r="K68" s="71" t="s">
        <v>165</v>
      </c>
      <c r="L68" s="72" t="s">
        <v>78</v>
      </c>
      <c r="M68" s="214" t="str">
        <f>G68</f>
        <v>Amparar el canon de arrendamiento del Contrato Arriendo No. 002 de  AK 15 No. 80- 52- CENTRO DE LENGUAS</v>
      </c>
      <c r="N68" s="31">
        <v>1</v>
      </c>
      <c r="O68" s="31">
        <v>1</v>
      </c>
      <c r="P68" s="73">
        <v>11</v>
      </c>
      <c r="Q68" s="74" t="s">
        <v>79</v>
      </c>
      <c r="R68" s="74" t="s">
        <v>80</v>
      </c>
      <c r="S68" s="52" t="s">
        <v>5</v>
      </c>
      <c r="T68" s="75">
        <f t="shared" si="3"/>
        <v>459419699</v>
      </c>
      <c r="U68" s="76">
        <f t="shared" si="1"/>
        <v>459419699</v>
      </c>
      <c r="V68" s="31" t="s">
        <v>76</v>
      </c>
      <c r="W68" s="31" t="s">
        <v>81</v>
      </c>
      <c r="X68" s="77" t="s">
        <v>82</v>
      </c>
      <c r="Y68" s="32" t="s">
        <v>83</v>
      </c>
      <c r="Z68" s="33" t="s">
        <v>15</v>
      </c>
      <c r="AA68" s="30" t="s">
        <v>84</v>
      </c>
      <c r="AB68" s="78" t="s">
        <v>85</v>
      </c>
      <c r="AC68" s="31" t="s">
        <v>76</v>
      </c>
      <c r="AD68" s="31" t="s">
        <v>86</v>
      </c>
      <c r="AE68" s="79" t="s">
        <v>87</v>
      </c>
      <c r="AF68" s="79" t="s">
        <v>88</v>
      </c>
      <c r="AG68" s="79" t="s">
        <v>89</v>
      </c>
      <c r="AH68" s="79" t="s">
        <v>90</v>
      </c>
      <c r="AI68" s="79" t="s">
        <v>90</v>
      </c>
      <c r="AJ68" s="79" t="s">
        <v>90</v>
      </c>
      <c r="AK68" s="3"/>
      <c r="AL68" s="3"/>
      <c r="AM68" s="3"/>
    </row>
    <row r="69" spans="1:39" ht="26.25" customHeight="1">
      <c r="A69" s="3"/>
      <c r="B69" s="28" t="s">
        <v>3</v>
      </c>
      <c r="C69" s="52" t="s">
        <v>163</v>
      </c>
      <c r="D69" s="52" t="s">
        <v>72</v>
      </c>
      <c r="E69" s="52" t="s">
        <v>24</v>
      </c>
      <c r="F69" s="52" t="s">
        <v>164</v>
      </c>
      <c r="G69" s="52" t="s">
        <v>170</v>
      </c>
      <c r="H69" s="47">
        <v>2637817</v>
      </c>
      <c r="I69" s="52" t="s">
        <v>76</v>
      </c>
      <c r="J69" s="29" t="s">
        <v>76</v>
      </c>
      <c r="K69" s="71" t="s">
        <v>165</v>
      </c>
      <c r="L69" s="72" t="s">
        <v>78</v>
      </c>
      <c r="M69" s="215"/>
      <c r="N69" s="31">
        <v>1</v>
      </c>
      <c r="O69" s="31">
        <v>1</v>
      </c>
      <c r="P69" s="73">
        <v>11</v>
      </c>
      <c r="Q69" s="74" t="s">
        <v>79</v>
      </c>
      <c r="R69" s="74" t="s">
        <v>80</v>
      </c>
      <c r="S69" s="52" t="s">
        <v>1</v>
      </c>
      <c r="T69" s="75">
        <f>H69</f>
        <v>2637817</v>
      </c>
      <c r="U69" s="76">
        <f>T69</f>
        <v>2637817</v>
      </c>
      <c r="V69" s="31" t="s">
        <v>76</v>
      </c>
      <c r="W69" s="31" t="s">
        <v>81</v>
      </c>
      <c r="X69" s="77" t="s">
        <v>82</v>
      </c>
      <c r="Y69" s="32" t="s">
        <v>83</v>
      </c>
      <c r="Z69" s="33" t="s">
        <v>15</v>
      </c>
      <c r="AA69" s="30" t="s">
        <v>84</v>
      </c>
      <c r="AB69" s="78" t="s">
        <v>85</v>
      </c>
      <c r="AC69" s="31" t="s">
        <v>76</v>
      </c>
      <c r="AD69" s="31" t="s">
        <v>86</v>
      </c>
      <c r="AE69" s="79" t="s">
        <v>87</v>
      </c>
      <c r="AF69" s="79" t="s">
        <v>88</v>
      </c>
      <c r="AG69" s="79" t="s">
        <v>89</v>
      </c>
      <c r="AH69" s="79" t="s">
        <v>90</v>
      </c>
      <c r="AI69" s="79" t="s">
        <v>90</v>
      </c>
      <c r="AJ69" s="79" t="s">
        <v>90</v>
      </c>
      <c r="AK69" s="3"/>
      <c r="AL69" s="3"/>
      <c r="AM69" s="3"/>
    </row>
    <row r="70" spans="1:39" s="8" customFormat="1" ht="26.25" customHeight="1">
      <c r="A70" s="53"/>
      <c r="B70" s="28" t="s">
        <v>3</v>
      </c>
      <c r="C70" s="52" t="s">
        <v>163</v>
      </c>
      <c r="D70" s="52" t="s">
        <v>72</v>
      </c>
      <c r="E70" s="52" t="s">
        <v>7</v>
      </c>
      <c r="F70" s="52" t="s">
        <v>164</v>
      </c>
      <c r="G70" s="52" t="s">
        <v>171</v>
      </c>
      <c r="H70" s="47">
        <f>223839000+1285200+214200</f>
        <v>225338400</v>
      </c>
      <c r="I70" s="52" t="s">
        <v>76</v>
      </c>
      <c r="J70" s="29" t="s">
        <v>76</v>
      </c>
      <c r="K70" s="71" t="s">
        <v>165</v>
      </c>
      <c r="L70" s="72" t="s">
        <v>78</v>
      </c>
      <c r="M70" s="52" t="str">
        <f>G70</f>
        <v>Amparar el canon de arrendamiento del Contrato de Arriendo No 536 del 2021, ubicado en la carrera 9 No 70-69 de la ciudad de Bogotá D.C </v>
      </c>
      <c r="N70" s="31">
        <v>1</v>
      </c>
      <c r="O70" s="31">
        <v>1</v>
      </c>
      <c r="P70" s="73">
        <v>11</v>
      </c>
      <c r="Q70" s="74" t="s">
        <v>79</v>
      </c>
      <c r="R70" s="74" t="s">
        <v>80</v>
      </c>
      <c r="S70" s="52" t="s">
        <v>5</v>
      </c>
      <c r="T70" s="75">
        <f t="shared" si="3"/>
        <v>225338400</v>
      </c>
      <c r="U70" s="76">
        <f t="shared" si="1"/>
        <v>225338400</v>
      </c>
      <c r="V70" s="31" t="s">
        <v>76</v>
      </c>
      <c r="W70" s="31" t="s">
        <v>81</v>
      </c>
      <c r="X70" s="77" t="s">
        <v>82</v>
      </c>
      <c r="Y70" s="32" t="s">
        <v>83</v>
      </c>
      <c r="Z70" s="33" t="s">
        <v>3</v>
      </c>
      <c r="AA70" s="30" t="s">
        <v>84</v>
      </c>
      <c r="AB70" s="78" t="s">
        <v>85</v>
      </c>
      <c r="AC70" s="31" t="s">
        <v>76</v>
      </c>
      <c r="AD70" s="31" t="s">
        <v>86</v>
      </c>
      <c r="AE70" s="79" t="s">
        <v>87</v>
      </c>
      <c r="AF70" s="79" t="s">
        <v>88</v>
      </c>
      <c r="AG70" s="79" t="s">
        <v>89</v>
      </c>
      <c r="AH70" s="79" t="s">
        <v>90</v>
      </c>
      <c r="AI70" s="79" t="s">
        <v>90</v>
      </c>
      <c r="AJ70" s="79" t="s">
        <v>90</v>
      </c>
    </row>
    <row r="71" spans="1:39" s="8" customFormat="1" ht="26.25" customHeight="1">
      <c r="A71" s="53"/>
      <c r="B71" s="28" t="s">
        <v>3</v>
      </c>
      <c r="C71" s="52" t="s">
        <v>142</v>
      </c>
      <c r="D71" s="52" t="s">
        <v>72</v>
      </c>
      <c r="E71" s="52" t="s">
        <v>7</v>
      </c>
      <c r="F71" s="52" t="s">
        <v>8</v>
      </c>
      <c r="G71" s="52" t="s">
        <v>172</v>
      </c>
      <c r="H71" s="47">
        <v>18000000</v>
      </c>
      <c r="I71" s="52" t="s">
        <v>76</v>
      </c>
      <c r="J71" s="29" t="s">
        <v>76</v>
      </c>
      <c r="K71" s="71" t="s">
        <v>173</v>
      </c>
      <c r="L71" s="72" t="s">
        <v>78</v>
      </c>
      <c r="M71" s="52" t="str">
        <f>G71</f>
        <v>Amparar el pago de los SOAT "Seguro Obligatorio De Automóviles" de los vehículos de  propiedad de la Universidad Pedagógica Nacional</v>
      </c>
      <c r="N71" s="31">
        <v>1</v>
      </c>
      <c r="O71" s="31">
        <v>1</v>
      </c>
      <c r="P71" s="73">
        <v>11</v>
      </c>
      <c r="Q71" s="74" t="s">
        <v>79</v>
      </c>
      <c r="R71" s="74" t="s">
        <v>80</v>
      </c>
      <c r="S71" s="81" t="s">
        <v>1</v>
      </c>
      <c r="T71" s="75">
        <f t="shared" si="3"/>
        <v>18000000</v>
      </c>
      <c r="U71" s="76">
        <f t="shared" si="1"/>
        <v>18000000</v>
      </c>
      <c r="V71" s="31" t="s">
        <v>76</v>
      </c>
      <c r="W71" s="31" t="s">
        <v>81</v>
      </c>
      <c r="X71" s="77" t="s">
        <v>82</v>
      </c>
      <c r="Y71" s="32" t="s">
        <v>83</v>
      </c>
      <c r="Z71" s="33" t="s">
        <v>3</v>
      </c>
      <c r="AA71" s="30" t="s">
        <v>84</v>
      </c>
      <c r="AB71" s="78" t="s">
        <v>85</v>
      </c>
      <c r="AC71" s="31" t="s">
        <v>76</v>
      </c>
      <c r="AD71" s="31" t="s">
        <v>86</v>
      </c>
      <c r="AE71" s="79" t="s">
        <v>87</v>
      </c>
      <c r="AF71" s="79" t="s">
        <v>88</v>
      </c>
      <c r="AG71" s="79" t="s">
        <v>89</v>
      </c>
      <c r="AH71" s="79" t="s">
        <v>90</v>
      </c>
      <c r="AI71" s="79" t="s">
        <v>90</v>
      </c>
      <c r="AJ71" s="79" t="s">
        <v>90</v>
      </c>
    </row>
    <row r="72" spans="1:39" s="35" customFormat="1" ht="26.25" customHeight="1">
      <c r="A72" s="53"/>
      <c r="B72" s="250" t="s">
        <v>3</v>
      </c>
      <c r="C72" s="52" t="s">
        <v>134</v>
      </c>
      <c r="D72" s="52" t="s">
        <v>135</v>
      </c>
      <c r="E72" s="52" t="s">
        <v>11</v>
      </c>
      <c r="F72" s="52" t="s">
        <v>12</v>
      </c>
      <c r="G72" s="52" t="s">
        <v>174</v>
      </c>
      <c r="H72" s="111">
        <v>66640000</v>
      </c>
      <c r="I72" s="52" t="s">
        <v>76</v>
      </c>
      <c r="J72" s="29" t="s">
        <v>76</v>
      </c>
      <c r="K72" s="71" t="s">
        <v>175</v>
      </c>
      <c r="L72" s="72" t="s">
        <v>78</v>
      </c>
      <c r="M72" s="52" t="str">
        <f>G72</f>
        <v xml:space="preserve">Plan de capacitación para la vigencia </v>
      </c>
      <c r="N72" s="31">
        <v>1</v>
      </c>
      <c r="O72" s="31">
        <v>1</v>
      </c>
      <c r="P72" s="73">
        <v>11</v>
      </c>
      <c r="Q72" s="74" t="s">
        <v>79</v>
      </c>
      <c r="R72" s="74" t="s">
        <v>80</v>
      </c>
      <c r="S72" s="52" t="s">
        <v>1</v>
      </c>
      <c r="T72" s="75">
        <f>H72</f>
        <v>66640000</v>
      </c>
      <c r="U72" s="76">
        <f t="shared" si="1"/>
        <v>66640000</v>
      </c>
      <c r="V72" s="31" t="s">
        <v>76</v>
      </c>
      <c r="W72" s="31" t="s">
        <v>81</v>
      </c>
      <c r="X72" s="77" t="s">
        <v>82</v>
      </c>
      <c r="Y72" s="32" t="s">
        <v>83</v>
      </c>
      <c r="Z72" s="33" t="s">
        <v>3</v>
      </c>
      <c r="AA72" s="30" t="s">
        <v>84</v>
      </c>
      <c r="AB72" s="78" t="s">
        <v>85</v>
      </c>
      <c r="AC72" s="31" t="s">
        <v>76</v>
      </c>
      <c r="AD72" s="31" t="s">
        <v>86</v>
      </c>
      <c r="AE72" s="79" t="s">
        <v>87</v>
      </c>
      <c r="AF72" s="79" t="s">
        <v>88</v>
      </c>
      <c r="AG72" s="79" t="s">
        <v>89</v>
      </c>
      <c r="AH72" s="79" t="s">
        <v>90</v>
      </c>
      <c r="AI72" s="79" t="s">
        <v>90</v>
      </c>
      <c r="AJ72" s="79" t="s">
        <v>90</v>
      </c>
      <c r="AK72" s="80"/>
      <c r="AL72" s="80"/>
      <c r="AM72" s="80"/>
    </row>
    <row r="73" spans="1:39" s="35" customFormat="1" ht="26.25" customHeight="1">
      <c r="A73" s="53"/>
      <c r="B73" s="251"/>
      <c r="C73" s="52" t="s">
        <v>134</v>
      </c>
      <c r="D73" s="52" t="s">
        <v>135</v>
      </c>
      <c r="E73" s="52" t="s">
        <v>11</v>
      </c>
      <c r="F73" s="52" t="s">
        <v>12</v>
      </c>
      <c r="G73" s="52" t="s">
        <v>174</v>
      </c>
      <c r="H73" s="111">
        <v>7000000</v>
      </c>
      <c r="I73" s="52" t="s">
        <v>76</v>
      </c>
      <c r="J73" s="29" t="s">
        <v>76</v>
      </c>
      <c r="K73" s="71" t="s">
        <v>175</v>
      </c>
      <c r="L73" s="72" t="s">
        <v>78</v>
      </c>
      <c r="M73" s="52" t="str">
        <f>M72</f>
        <v xml:space="preserve">Plan de capacitación para la vigencia </v>
      </c>
      <c r="N73" s="31">
        <v>1</v>
      </c>
      <c r="O73" s="31">
        <v>1</v>
      </c>
      <c r="P73" s="73">
        <v>11</v>
      </c>
      <c r="Q73" s="74" t="s">
        <v>79</v>
      </c>
      <c r="R73" s="74" t="s">
        <v>80</v>
      </c>
      <c r="S73" s="52" t="s">
        <v>14</v>
      </c>
      <c r="T73" s="75">
        <v>7000000</v>
      </c>
      <c r="U73" s="76">
        <f>T73</f>
        <v>7000000</v>
      </c>
      <c r="V73" s="31" t="s">
        <v>76</v>
      </c>
      <c r="W73" s="31" t="s">
        <v>81</v>
      </c>
      <c r="X73" s="77" t="s">
        <v>82</v>
      </c>
      <c r="Y73" s="32" t="s">
        <v>83</v>
      </c>
      <c r="Z73" s="33" t="s">
        <v>3</v>
      </c>
      <c r="AA73" s="30" t="s">
        <v>84</v>
      </c>
      <c r="AB73" s="78" t="s">
        <v>85</v>
      </c>
      <c r="AC73" s="31" t="s">
        <v>76</v>
      </c>
      <c r="AD73" s="31" t="s">
        <v>86</v>
      </c>
      <c r="AE73" s="79" t="s">
        <v>87</v>
      </c>
      <c r="AF73" s="79" t="s">
        <v>88</v>
      </c>
      <c r="AG73" s="79" t="s">
        <v>89</v>
      </c>
      <c r="AH73" s="79" t="s">
        <v>90</v>
      </c>
      <c r="AI73" s="79" t="s">
        <v>90</v>
      </c>
      <c r="AJ73" s="79" t="s">
        <v>90</v>
      </c>
      <c r="AK73" s="80"/>
      <c r="AL73" s="80"/>
      <c r="AM73" s="80"/>
    </row>
    <row r="74" spans="1:39" s="35" customFormat="1" ht="26.25" customHeight="1">
      <c r="A74" s="53"/>
      <c r="B74" s="28" t="s">
        <v>3</v>
      </c>
      <c r="C74" s="52" t="s">
        <v>142</v>
      </c>
      <c r="D74" s="52" t="s">
        <v>176</v>
      </c>
      <c r="E74" s="52" t="s">
        <v>177</v>
      </c>
      <c r="F74" s="52" t="s">
        <v>178</v>
      </c>
      <c r="G74" s="52" t="s">
        <v>179</v>
      </c>
      <c r="H74" s="47">
        <v>450000</v>
      </c>
      <c r="I74" s="52" t="s">
        <v>76</v>
      </c>
      <c r="J74" s="29" t="s">
        <v>76</v>
      </c>
      <c r="K74" s="71" t="s">
        <v>180</v>
      </c>
      <c r="L74" s="72" t="s">
        <v>78</v>
      </c>
      <c r="M74" s="52" t="str">
        <f t="shared" ref="M74:M121" si="4">G74</f>
        <v>Amparar el pago de la cuota anual del Consejo de Educación Popular de América Latina y el Caribe - CEAAL</v>
      </c>
      <c r="N74" s="31">
        <v>1</v>
      </c>
      <c r="O74" s="31">
        <v>1</v>
      </c>
      <c r="P74" s="73">
        <v>11</v>
      </c>
      <c r="Q74" s="74" t="s">
        <v>79</v>
      </c>
      <c r="R74" s="74" t="s">
        <v>80</v>
      </c>
      <c r="S74" s="81" t="s">
        <v>14</v>
      </c>
      <c r="T74" s="75">
        <f t="shared" si="3"/>
        <v>450000</v>
      </c>
      <c r="U74" s="76">
        <f t="shared" si="1"/>
        <v>450000</v>
      </c>
      <c r="V74" s="31" t="s">
        <v>76</v>
      </c>
      <c r="W74" s="31" t="s">
        <v>81</v>
      </c>
      <c r="X74" s="77" t="s">
        <v>82</v>
      </c>
      <c r="Y74" s="32" t="s">
        <v>83</v>
      </c>
      <c r="Z74" s="33" t="s">
        <v>181</v>
      </c>
      <c r="AA74" s="30" t="s">
        <v>84</v>
      </c>
      <c r="AB74" s="78" t="s">
        <v>85</v>
      </c>
      <c r="AC74" s="31" t="s">
        <v>76</v>
      </c>
      <c r="AD74" s="31" t="s">
        <v>86</v>
      </c>
      <c r="AE74" s="79" t="s">
        <v>87</v>
      </c>
      <c r="AF74" s="79" t="s">
        <v>88</v>
      </c>
      <c r="AG74" s="79" t="s">
        <v>89</v>
      </c>
      <c r="AH74" s="79" t="s">
        <v>90</v>
      </c>
      <c r="AI74" s="79" t="s">
        <v>90</v>
      </c>
      <c r="AJ74" s="79" t="s">
        <v>90</v>
      </c>
      <c r="AK74" s="80"/>
      <c r="AL74" s="80"/>
      <c r="AM74" s="80"/>
    </row>
    <row r="75" spans="1:39" s="35" customFormat="1" ht="26.25" customHeight="1">
      <c r="A75" s="53"/>
      <c r="B75" s="28" t="s">
        <v>3</v>
      </c>
      <c r="C75" s="52" t="s">
        <v>142</v>
      </c>
      <c r="D75" s="52" t="s">
        <v>176</v>
      </c>
      <c r="E75" s="52" t="s">
        <v>177</v>
      </c>
      <c r="F75" s="52" t="s">
        <v>178</v>
      </c>
      <c r="G75" s="52" t="s">
        <v>182</v>
      </c>
      <c r="H75" s="47">
        <v>7500000</v>
      </c>
      <c r="I75" s="52" t="s">
        <v>76</v>
      </c>
      <c r="J75" s="29" t="s">
        <v>76</v>
      </c>
      <c r="K75" s="71" t="s">
        <v>180</v>
      </c>
      <c r="L75" s="72" t="s">
        <v>78</v>
      </c>
      <c r="M75" s="52" t="str">
        <f t="shared" si="4"/>
        <v>Amparar el pago de la cuota anual de la Asociación Universitaria Iberoamericana de Postgrados - AUIP</v>
      </c>
      <c r="N75" s="31">
        <v>1</v>
      </c>
      <c r="O75" s="31">
        <v>1</v>
      </c>
      <c r="P75" s="73">
        <v>11</v>
      </c>
      <c r="Q75" s="74" t="s">
        <v>79</v>
      </c>
      <c r="R75" s="74" t="s">
        <v>80</v>
      </c>
      <c r="S75" s="81" t="s">
        <v>14</v>
      </c>
      <c r="T75" s="75">
        <f t="shared" si="3"/>
        <v>7500000</v>
      </c>
      <c r="U75" s="76">
        <f t="shared" si="1"/>
        <v>7500000</v>
      </c>
      <c r="V75" s="31" t="s">
        <v>76</v>
      </c>
      <c r="W75" s="31" t="s">
        <v>81</v>
      </c>
      <c r="X75" s="77" t="s">
        <v>82</v>
      </c>
      <c r="Y75" s="32" t="s">
        <v>83</v>
      </c>
      <c r="Z75" s="33" t="s">
        <v>181</v>
      </c>
      <c r="AA75" s="30" t="s">
        <v>84</v>
      </c>
      <c r="AB75" s="78" t="s">
        <v>85</v>
      </c>
      <c r="AC75" s="31" t="s">
        <v>76</v>
      </c>
      <c r="AD75" s="31" t="s">
        <v>86</v>
      </c>
      <c r="AE75" s="79" t="s">
        <v>87</v>
      </c>
      <c r="AF75" s="79" t="s">
        <v>88</v>
      </c>
      <c r="AG75" s="79" t="s">
        <v>89</v>
      </c>
      <c r="AH75" s="79" t="s">
        <v>90</v>
      </c>
      <c r="AI75" s="79" t="s">
        <v>90</v>
      </c>
      <c r="AJ75" s="79" t="s">
        <v>90</v>
      </c>
      <c r="AK75" s="80"/>
      <c r="AL75" s="80"/>
      <c r="AM75" s="80"/>
    </row>
    <row r="76" spans="1:39" s="35" customFormat="1" ht="26.25" customHeight="1">
      <c r="A76" s="53"/>
      <c r="B76" s="28" t="s">
        <v>3</v>
      </c>
      <c r="C76" s="52" t="s">
        <v>142</v>
      </c>
      <c r="D76" s="52" t="s">
        <v>176</v>
      </c>
      <c r="E76" s="52" t="s">
        <v>177</v>
      </c>
      <c r="F76" s="52" t="s">
        <v>178</v>
      </c>
      <c r="G76" s="52" t="s">
        <v>183</v>
      </c>
      <c r="H76" s="47">
        <v>5445000</v>
      </c>
      <c r="I76" s="52" t="s">
        <v>76</v>
      </c>
      <c r="J76" s="29" t="s">
        <v>76</v>
      </c>
      <c r="K76" s="71" t="s">
        <v>180</v>
      </c>
      <c r="L76" s="72" t="s">
        <v>78</v>
      </c>
      <c r="M76" s="52" t="str">
        <f t="shared" si="4"/>
        <v>Amparar el pago de la cuota anual de la Unión de Universidades de América Latina y el Caribe - UDUAL</v>
      </c>
      <c r="N76" s="31">
        <v>1</v>
      </c>
      <c r="O76" s="31">
        <v>1</v>
      </c>
      <c r="P76" s="73">
        <v>11</v>
      </c>
      <c r="Q76" s="74" t="s">
        <v>79</v>
      </c>
      <c r="R76" s="74" t="s">
        <v>80</v>
      </c>
      <c r="S76" s="81" t="s">
        <v>14</v>
      </c>
      <c r="T76" s="75">
        <f t="shared" si="3"/>
        <v>5445000</v>
      </c>
      <c r="U76" s="76">
        <f t="shared" si="1"/>
        <v>5445000</v>
      </c>
      <c r="V76" s="31" t="s">
        <v>76</v>
      </c>
      <c r="W76" s="31" t="s">
        <v>81</v>
      </c>
      <c r="X76" s="77" t="s">
        <v>82</v>
      </c>
      <c r="Y76" s="32" t="s">
        <v>83</v>
      </c>
      <c r="Z76" s="33" t="s">
        <v>181</v>
      </c>
      <c r="AA76" s="30" t="s">
        <v>84</v>
      </c>
      <c r="AB76" s="78" t="s">
        <v>85</v>
      </c>
      <c r="AC76" s="31" t="s">
        <v>76</v>
      </c>
      <c r="AD76" s="31" t="s">
        <v>86</v>
      </c>
      <c r="AE76" s="79" t="s">
        <v>87</v>
      </c>
      <c r="AF76" s="79" t="s">
        <v>88</v>
      </c>
      <c r="AG76" s="79" t="s">
        <v>89</v>
      </c>
      <c r="AH76" s="79" t="s">
        <v>90</v>
      </c>
      <c r="AI76" s="79" t="s">
        <v>90</v>
      </c>
      <c r="AJ76" s="79" t="s">
        <v>90</v>
      </c>
      <c r="AK76" s="80"/>
      <c r="AL76" s="80"/>
      <c r="AM76" s="80"/>
    </row>
    <row r="77" spans="1:39" s="35" customFormat="1" ht="26.25" customHeight="1">
      <c r="A77" s="53"/>
      <c r="B77" s="28" t="s">
        <v>3</v>
      </c>
      <c r="C77" s="52" t="s">
        <v>142</v>
      </c>
      <c r="D77" s="52" t="s">
        <v>176</v>
      </c>
      <c r="E77" s="52" t="s">
        <v>177</v>
      </c>
      <c r="F77" s="52" t="s">
        <v>178</v>
      </c>
      <c r="G77" s="52" t="s">
        <v>184</v>
      </c>
      <c r="H77" s="47">
        <v>4500000</v>
      </c>
      <c r="I77" s="52" t="s">
        <v>76</v>
      </c>
      <c r="J77" s="29" t="s">
        <v>76</v>
      </c>
      <c r="K77" s="71" t="s">
        <v>180</v>
      </c>
      <c r="L77" s="72" t="s">
        <v>78</v>
      </c>
      <c r="M77" s="52" t="str">
        <f t="shared" si="4"/>
        <v>Amparar el pago de la membresía del Consejo Latinoamericano de Ciencias Sociales - CLACSO</v>
      </c>
      <c r="N77" s="31">
        <v>1</v>
      </c>
      <c r="O77" s="31">
        <v>1</v>
      </c>
      <c r="P77" s="73">
        <v>11</v>
      </c>
      <c r="Q77" s="74" t="s">
        <v>79</v>
      </c>
      <c r="R77" s="74" t="s">
        <v>80</v>
      </c>
      <c r="S77" s="81" t="s">
        <v>14</v>
      </c>
      <c r="T77" s="75">
        <f t="shared" si="3"/>
        <v>4500000</v>
      </c>
      <c r="U77" s="76">
        <f t="shared" si="1"/>
        <v>4500000</v>
      </c>
      <c r="V77" s="31" t="s">
        <v>76</v>
      </c>
      <c r="W77" s="31" t="s">
        <v>81</v>
      </c>
      <c r="X77" s="77" t="s">
        <v>82</v>
      </c>
      <c r="Y77" s="32" t="s">
        <v>83</v>
      </c>
      <c r="Z77" s="33" t="s">
        <v>181</v>
      </c>
      <c r="AA77" s="30" t="s">
        <v>84</v>
      </c>
      <c r="AB77" s="78" t="s">
        <v>85</v>
      </c>
      <c r="AC77" s="31" t="s">
        <v>76</v>
      </c>
      <c r="AD77" s="31" t="s">
        <v>86</v>
      </c>
      <c r="AE77" s="79" t="s">
        <v>87</v>
      </c>
      <c r="AF77" s="79" t="s">
        <v>88</v>
      </c>
      <c r="AG77" s="79" t="s">
        <v>89</v>
      </c>
      <c r="AH77" s="79" t="s">
        <v>90</v>
      </c>
      <c r="AI77" s="79" t="s">
        <v>90</v>
      </c>
      <c r="AJ77" s="79" t="s">
        <v>90</v>
      </c>
      <c r="AK77" s="80"/>
      <c r="AL77" s="80"/>
      <c r="AM77" s="80"/>
    </row>
    <row r="78" spans="1:39" s="35" customFormat="1" ht="26.25" customHeight="1">
      <c r="A78" s="53"/>
      <c r="B78" s="28" t="s">
        <v>3</v>
      </c>
      <c r="C78" s="52" t="s">
        <v>142</v>
      </c>
      <c r="D78" s="52" t="s">
        <v>176</v>
      </c>
      <c r="E78" s="52" t="s">
        <v>185</v>
      </c>
      <c r="F78" s="52" t="s">
        <v>178</v>
      </c>
      <c r="G78" s="52" t="s">
        <v>186</v>
      </c>
      <c r="H78" s="47">
        <v>3131700</v>
      </c>
      <c r="I78" s="52" t="s">
        <v>76</v>
      </c>
      <c r="J78" s="29" t="s">
        <v>76</v>
      </c>
      <c r="K78" s="71" t="s">
        <v>180</v>
      </c>
      <c r="L78" s="72" t="s">
        <v>78</v>
      </c>
      <c r="M78" s="52" t="str">
        <f t="shared" si="4"/>
        <v>Amparar el pago de la cuota de sostenimiento anual de la Asociación Colombiana de Facultades de Humanidades y de Ciencias Sociales</v>
      </c>
      <c r="N78" s="31">
        <v>1</v>
      </c>
      <c r="O78" s="31">
        <v>1</v>
      </c>
      <c r="P78" s="73">
        <v>11</v>
      </c>
      <c r="Q78" s="74" t="s">
        <v>79</v>
      </c>
      <c r="R78" s="74" t="s">
        <v>80</v>
      </c>
      <c r="S78" s="81" t="s">
        <v>14</v>
      </c>
      <c r="T78" s="75">
        <f t="shared" si="3"/>
        <v>3131700</v>
      </c>
      <c r="U78" s="76">
        <f t="shared" si="1"/>
        <v>3131700</v>
      </c>
      <c r="V78" s="31" t="s">
        <v>76</v>
      </c>
      <c r="W78" s="31" t="s">
        <v>81</v>
      </c>
      <c r="X78" s="77" t="s">
        <v>82</v>
      </c>
      <c r="Y78" s="32" t="s">
        <v>83</v>
      </c>
      <c r="Z78" s="33" t="s">
        <v>181</v>
      </c>
      <c r="AA78" s="30" t="s">
        <v>84</v>
      </c>
      <c r="AB78" s="78" t="s">
        <v>85</v>
      </c>
      <c r="AC78" s="31" t="s">
        <v>76</v>
      </c>
      <c r="AD78" s="31" t="s">
        <v>86</v>
      </c>
      <c r="AE78" s="79" t="s">
        <v>87</v>
      </c>
      <c r="AF78" s="79" t="s">
        <v>88</v>
      </c>
      <c r="AG78" s="79" t="s">
        <v>89</v>
      </c>
      <c r="AH78" s="79" t="s">
        <v>90</v>
      </c>
      <c r="AI78" s="79" t="s">
        <v>90</v>
      </c>
      <c r="AJ78" s="79" t="s">
        <v>90</v>
      </c>
      <c r="AK78" s="80"/>
      <c r="AL78" s="80"/>
      <c r="AM78" s="80"/>
    </row>
    <row r="79" spans="1:39" s="35" customFormat="1" ht="26.25" customHeight="1">
      <c r="A79" s="53"/>
      <c r="B79" s="28" t="s">
        <v>3</v>
      </c>
      <c r="C79" s="52" t="s">
        <v>142</v>
      </c>
      <c r="D79" s="52" t="s">
        <v>176</v>
      </c>
      <c r="E79" s="52" t="s">
        <v>185</v>
      </c>
      <c r="F79" s="52" t="s">
        <v>178</v>
      </c>
      <c r="G79" s="52" t="s">
        <v>187</v>
      </c>
      <c r="H79" s="47">
        <f>3289000-740220</f>
        <v>2548780</v>
      </c>
      <c r="I79" s="52" t="s">
        <v>76</v>
      </c>
      <c r="J79" s="29" t="s">
        <v>429</v>
      </c>
      <c r="K79" s="71" t="s">
        <v>180</v>
      </c>
      <c r="L79" s="72" t="s">
        <v>78</v>
      </c>
      <c r="M79" s="52" t="str">
        <f t="shared" si="4"/>
        <v xml:space="preserve">Amparar el pago de la cuota de ACAC </v>
      </c>
      <c r="N79" s="31">
        <v>1</v>
      </c>
      <c r="O79" s="31">
        <v>1</v>
      </c>
      <c r="P79" s="73">
        <v>11</v>
      </c>
      <c r="Q79" s="74" t="s">
        <v>79</v>
      </c>
      <c r="R79" s="74" t="s">
        <v>80</v>
      </c>
      <c r="S79" s="81" t="s">
        <v>14</v>
      </c>
      <c r="T79" s="75">
        <f t="shared" si="3"/>
        <v>2548780</v>
      </c>
      <c r="U79" s="76">
        <f t="shared" si="1"/>
        <v>2548780</v>
      </c>
      <c r="V79" s="31" t="s">
        <v>76</v>
      </c>
      <c r="W79" s="31" t="s">
        <v>81</v>
      </c>
      <c r="X79" s="77" t="s">
        <v>82</v>
      </c>
      <c r="Y79" s="32" t="s">
        <v>83</v>
      </c>
      <c r="Z79" s="33" t="s">
        <v>181</v>
      </c>
      <c r="AA79" s="30" t="s">
        <v>84</v>
      </c>
      <c r="AB79" s="78" t="s">
        <v>85</v>
      </c>
      <c r="AC79" s="31" t="s">
        <v>76</v>
      </c>
      <c r="AD79" s="31" t="s">
        <v>86</v>
      </c>
      <c r="AE79" s="79" t="s">
        <v>87</v>
      </c>
      <c r="AF79" s="79" t="s">
        <v>88</v>
      </c>
      <c r="AG79" s="79" t="s">
        <v>89</v>
      </c>
      <c r="AH79" s="79" t="s">
        <v>90</v>
      </c>
      <c r="AI79" s="79" t="s">
        <v>90</v>
      </c>
      <c r="AJ79" s="79" t="s">
        <v>90</v>
      </c>
      <c r="AK79" s="80"/>
      <c r="AL79" s="80"/>
      <c r="AM79" s="80"/>
    </row>
    <row r="80" spans="1:39" s="35" customFormat="1" ht="26.25" customHeight="1">
      <c r="A80" s="53"/>
      <c r="B80" s="28" t="s">
        <v>3</v>
      </c>
      <c r="C80" s="52" t="s">
        <v>142</v>
      </c>
      <c r="D80" s="52" t="s">
        <v>176</v>
      </c>
      <c r="E80" s="52" t="s">
        <v>185</v>
      </c>
      <c r="F80" s="52" t="s">
        <v>178</v>
      </c>
      <c r="G80" s="52" t="s">
        <v>188</v>
      </c>
      <c r="H80" s="47">
        <v>6263400</v>
      </c>
      <c r="I80" s="52" t="s">
        <v>76</v>
      </c>
      <c r="J80" s="29" t="s">
        <v>76</v>
      </c>
      <c r="K80" s="71" t="s">
        <v>180</v>
      </c>
      <c r="L80" s="72" t="s">
        <v>78</v>
      </c>
      <c r="M80" s="52" t="str">
        <f t="shared" si="4"/>
        <v>Amparar el pago de la membresía del año  de la Facultad de Bellas Artes en la Asociación Colombiana de Programas y Facultades de Artes ACOFARTES.</v>
      </c>
      <c r="N80" s="31">
        <v>1</v>
      </c>
      <c r="O80" s="31">
        <v>1</v>
      </c>
      <c r="P80" s="73">
        <v>11</v>
      </c>
      <c r="Q80" s="74" t="s">
        <v>79</v>
      </c>
      <c r="R80" s="74" t="s">
        <v>80</v>
      </c>
      <c r="S80" s="81" t="s">
        <v>14</v>
      </c>
      <c r="T80" s="75">
        <f t="shared" si="3"/>
        <v>6263400</v>
      </c>
      <c r="U80" s="76">
        <f t="shared" si="1"/>
        <v>6263400</v>
      </c>
      <c r="V80" s="31" t="s">
        <v>76</v>
      </c>
      <c r="W80" s="31" t="s">
        <v>81</v>
      </c>
      <c r="X80" s="77" t="s">
        <v>82</v>
      </c>
      <c r="Y80" s="32" t="s">
        <v>83</v>
      </c>
      <c r="Z80" s="33" t="s">
        <v>181</v>
      </c>
      <c r="AA80" s="30" t="s">
        <v>84</v>
      </c>
      <c r="AB80" s="78" t="s">
        <v>85</v>
      </c>
      <c r="AC80" s="31" t="s">
        <v>76</v>
      </c>
      <c r="AD80" s="31" t="s">
        <v>86</v>
      </c>
      <c r="AE80" s="79" t="s">
        <v>87</v>
      </c>
      <c r="AF80" s="79" t="s">
        <v>88</v>
      </c>
      <c r="AG80" s="79" t="s">
        <v>89</v>
      </c>
      <c r="AH80" s="79" t="s">
        <v>90</v>
      </c>
      <c r="AI80" s="79" t="s">
        <v>90</v>
      </c>
      <c r="AJ80" s="79" t="s">
        <v>90</v>
      </c>
      <c r="AK80" s="80"/>
      <c r="AL80" s="80"/>
      <c r="AM80" s="80"/>
    </row>
    <row r="81" spans="1:39" s="35" customFormat="1" ht="26.25" customHeight="1">
      <c r="A81" s="53"/>
      <c r="B81" s="28" t="s">
        <v>3</v>
      </c>
      <c r="C81" s="52" t="s">
        <v>142</v>
      </c>
      <c r="D81" s="52" t="s">
        <v>176</v>
      </c>
      <c r="E81" s="52" t="s">
        <v>185</v>
      </c>
      <c r="F81" s="52" t="s">
        <v>178</v>
      </c>
      <c r="G81" s="52" t="s">
        <v>189</v>
      </c>
      <c r="H81" s="47">
        <v>2083318</v>
      </c>
      <c r="I81" s="52" t="s">
        <v>76</v>
      </c>
      <c r="J81" s="29" t="s">
        <v>76</v>
      </c>
      <c r="K81" s="71" t="s">
        <v>180</v>
      </c>
      <c r="L81" s="72" t="s">
        <v>78</v>
      </c>
      <c r="M81" s="52" t="str">
        <f t="shared" si="4"/>
        <v>Amparar el pago de la cuota de afiliación con el Instituto Colombiano de Normas Técnicas y Certificación ICONTEC</v>
      </c>
      <c r="N81" s="31">
        <v>1</v>
      </c>
      <c r="O81" s="31">
        <v>1</v>
      </c>
      <c r="P81" s="73">
        <v>11</v>
      </c>
      <c r="Q81" s="74" t="s">
        <v>79</v>
      </c>
      <c r="R81" s="74" t="s">
        <v>80</v>
      </c>
      <c r="S81" s="81" t="s">
        <v>14</v>
      </c>
      <c r="T81" s="75">
        <f t="shared" si="3"/>
        <v>2083318</v>
      </c>
      <c r="U81" s="76">
        <f t="shared" si="1"/>
        <v>2083318</v>
      </c>
      <c r="V81" s="31" t="s">
        <v>76</v>
      </c>
      <c r="W81" s="31" t="s">
        <v>81</v>
      </c>
      <c r="X81" s="77" t="s">
        <v>82</v>
      </c>
      <c r="Y81" s="32" t="s">
        <v>83</v>
      </c>
      <c r="Z81" s="33" t="s">
        <v>181</v>
      </c>
      <c r="AA81" s="30" t="s">
        <v>84</v>
      </c>
      <c r="AB81" s="78" t="s">
        <v>85</v>
      </c>
      <c r="AC81" s="31" t="s">
        <v>76</v>
      </c>
      <c r="AD81" s="31" t="s">
        <v>86</v>
      </c>
      <c r="AE81" s="79" t="s">
        <v>87</v>
      </c>
      <c r="AF81" s="79" t="s">
        <v>88</v>
      </c>
      <c r="AG81" s="79" t="s">
        <v>89</v>
      </c>
      <c r="AH81" s="79" t="s">
        <v>90</v>
      </c>
      <c r="AI81" s="79" t="s">
        <v>90</v>
      </c>
      <c r="AJ81" s="79" t="s">
        <v>90</v>
      </c>
      <c r="AK81" s="80"/>
      <c r="AL81" s="80"/>
      <c r="AM81" s="80"/>
    </row>
    <row r="82" spans="1:39" s="35" customFormat="1" ht="26.25" customHeight="1">
      <c r="A82" s="53"/>
      <c r="B82" s="28" t="s">
        <v>3</v>
      </c>
      <c r="C82" s="52" t="s">
        <v>142</v>
      </c>
      <c r="D82" s="52" t="s">
        <v>176</v>
      </c>
      <c r="E82" s="52" t="s">
        <v>185</v>
      </c>
      <c r="F82" s="52" t="s">
        <v>178</v>
      </c>
      <c r="G82" s="52" t="s">
        <v>190</v>
      </c>
      <c r="H82" s="47">
        <f>6263400+740220</f>
        <v>7003620</v>
      </c>
      <c r="I82" s="52" t="s">
        <v>76</v>
      </c>
      <c r="J82" s="29" t="s">
        <v>429</v>
      </c>
      <c r="K82" s="71" t="s">
        <v>180</v>
      </c>
      <c r="L82" s="72" t="s">
        <v>78</v>
      </c>
      <c r="M82" s="52" t="str">
        <f t="shared" si="4"/>
        <v>Amparar el pago de la membresía de la Asociación Colombiana de Facultades de Educación- ASCOFADE, correspondiente a la cuota de sostenimiento anual.</v>
      </c>
      <c r="N82" s="31">
        <v>1</v>
      </c>
      <c r="O82" s="31">
        <v>1</v>
      </c>
      <c r="P82" s="73">
        <v>11</v>
      </c>
      <c r="Q82" s="74" t="s">
        <v>79</v>
      </c>
      <c r="R82" s="74" t="s">
        <v>80</v>
      </c>
      <c r="S82" s="81" t="s">
        <v>14</v>
      </c>
      <c r="T82" s="75">
        <f t="shared" si="3"/>
        <v>7003620</v>
      </c>
      <c r="U82" s="76">
        <f t="shared" si="1"/>
        <v>7003620</v>
      </c>
      <c r="V82" s="31" t="s">
        <v>76</v>
      </c>
      <c r="W82" s="31" t="s">
        <v>81</v>
      </c>
      <c r="X82" s="77" t="s">
        <v>82</v>
      </c>
      <c r="Y82" s="32" t="s">
        <v>83</v>
      </c>
      <c r="Z82" s="33" t="s">
        <v>181</v>
      </c>
      <c r="AA82" s="30" t="s">
        <v>84</v>
      </c>
      <c r="AB82" s="78" t="s">
        <v>85</v>
      </c>
      <c r="AC82" s="31" t="s">
        <v>76</v>
      </c>
      <c r="AD82" s="31" t="s">
        <v>86</v>
      </c>
      <c r="AE82" s="79" t="s">
        <v>87</v>
      </c>
      <c r="AF82" s="79" t="s">
        <v>88</v>
      </c>
      <c r="AG82" s="79" t="s">
        <v>89</v>
      </c>
      <c r="AH82" s="79" t="s">
        <v>90</v>
      </c>
      <c r="AI82" s="79" t="s">
        <v>90</v>
      </c>
      <c r="AJ82" s="79" t="s">
        <v>90</v>
      </c>
      <c r="AK82" s="80"/>
      <c r="AL82" s="80"/>
      <c r="AM82" s="80"/>
    </row>
    <row r="83" spans="1:39" s="35" customFormat="1" ht="26.25" customHeight="1">
      <c r="A83" s="53"/>
      <c r="B83" s="28" t="s">
        <v>3</v>
      </c>
      <c r="C83" s="52" t="s">
        <v>142</v>
      </c>
      <c r="D83" s="52" t="s">
        <v>176</v>
      </c>
      <c r="E83" s="52" t="s">
        <v>185</v>
      </c>
      <c r="F83" s="52" t="s">
        <v>178</v>
      </c>
      <c r="G83" s="52" t="s">
        <v>191</v>
      </c>
      <c r="H83" s="47">
        <v>3131700</v>
      </c>
      <c r="I83" s="52" t="s">
        <v>76</v>
      </c>
      <c r="J83" s="29" t="s">
        <v>76</v>
      </c>
      <c r="K83" s="71" t="s">
        <v>180</v>
      </c>
      <c r="L83" s="72" t="s">
        <v>78</v>
      </c>
      <c r="M83" s="52" t="str">
        <f t="shared" si="4"/>
        <v>Amparar el pago de la cuota de membresía de la Asociación Red Colombiana de Facultades de Deporte, Educación Física y Recreación - ARCOFADER</v>
      </c>
      <c r="N83" s="31">
        <v>1</v>
      </c>
      <c r="O83" s="31">
        <v>1</v>
      </c>
      <c r="P83" s="73">
        <v>11</v>
      </c>
      <c r="Q83" s="74" t="s">
        <v>79</v>
      </c>
      <c r="R83" s="74" t="s">
        <v>80</v>
      </c>
      <c r="S83" s="81" t="s">
        <v>14</v>
      </c>
      <c r="T83" s="75">
        <f t="shared" si="3"/>
        <v>3131700</v>
      </c>
      <c r="U83" s="76">
        <f t="shared" si="1"/>
        <v>3131700</v>
      </c>
      <c r="V83" s="31" t="s">
        <v>76</v>
      </c>
      <c r="W83" s="31" t="s">
        <v>81</v>
      </c>
      <c r="X83" s="77" t="s">
        <v>82</v>
      </c>
      <c r="Y83" s="32" t="s">
        <v>83</v>
      </c>
      <c r="Z83" s="33" t="s">
        <v>181</v>
      </c>
      <c r="AA83" s="30" t="s">
        <v>84</v>
      </c>
      <c r="AB83" s="78" t="s">
        <v>85</v>
      </c>
      <c r="AC83" s="31" t="s">
        <v>76</v>
      </c>
      <c r="AD83" s="31" t="s">
        <v>86</v>
      </c>
      <c r="AE83" s="79" t="s">
        <v>87</v>
      </c>
      <c r="AF83" s="79" t="s">
        <v>88</v>
      </c>
      <c r="AG83" s="79" t="s">
        <v>89</v>
      </c>
      <c r="AH83" s="79" t="s">
        <v>90</v>
      </c>
      <c r="AI83" s="79" t="s">
        <v>90</v>
      </c>
      <c r="AJ83" s="79" t="s">
        <v>90</v>
      </c>
      <c r="AK83" s="80"/>
      <c r="AL83" s="80"/>
      <c r="AM83" s="80"/>
    </row>
    <row r="84" spans="1:39" s="35" customFormat="1" ht="26.25" customHeight="1">
      <c r="A84" s="53"/>
      <c r="B84" s="28" t="s">
        <v>3</v>
      </c>
      <c r="C84" s="52" t="s">
        <v>142</v>
      </c>
      <c r="D84" s="52" t="s">
        <v>176</v>
      </c>
      <c r="E84" s="52" t="s">
        <v>185</v>
      </c>
      <c r="F84" s="52" t="s">
        <v>178</v>
      </c>
      <c r="G84" s="52" t="s">
        <v>192</v>
      </c>
      <c r="H84" s="47">
        <f>29876000-2400000</f>
        <v>27476000</v>
      </c>
      <c r="I84" s="52" t="s">
        <v>76</v>
      </c>
      <c r="J84" s="29" t="s">
        <v>76</v>
      </c>
      <c r="K84" s="71" t="s">
        <v>180</v>
      </c>
      <c r="L84" s="72" t="s">
        <v>78</v>
      </c>
      <c r="M84" s="52" t="str">
        <f t="shared" si="4"/>
        <v xml:space="preserve">Amparar el pago de la cuota de sostenimiento de la Asociación Colombiana de Universidades  - ASCUN
</v>
      </c>
      <c r="N84" s="31">
        <v>1</v>
      </c>
      <c r="O84" s="31">
        <v>1</v>
      </c>
      <c r="P84" s="73">
        <v>11</v>
      </c>
      <c r="Q84" s="74" t="s">
        <v>79</v>
      </c>
      <c r="R84" s="74" t="s">
        <v>80</v>
      </c>
      <c r="S84" s="81" t="s">
        <v>14</v>
      </c>
      <c r="T84" s="75">
        <f t="shared" si="3"/>
        <v>27476000</v>
      </c>
      <c r="U84" s="76">
        <f t="shared" si="1"/>
        <v>27476000</v>
      </c>
      <c r="V84" s="31" t="s">
        <v>76</v>
      </c>
      <c r="W84" s="31" t="s">
        <v>81</v>
      </c>
      <c r="X84" s="77" t="s">
        <v>82</v>
      </c>
      <c r="Y84" s="32" t="s">
        <v>83</v>
      </c>
      <c r="Z84" s="33" t="s">
        <v>181</v>
      </c>
      <c r="AA84" s="30" t="s">
        <v>84</v>
      </c>
      <c r="AB84" s="78" t="s">
        <v>85</v>
      </c>
      <c r="AC84" s="31" t="s">
        <v>76</v>
      </c>
      <c r="AD84" s="31" t="s">
        <v>86</v>
      </c>
      <c r="AE84" s="79" t="s">
        <v>87</v>
      </c>
      <c r="AF84" s="79" t="s">
        <v>88</v>
      </c>
      <c r="AG84" s="79" t="s">
        <v>89</v>
      </c>
      <c r="AH84" s="79" t="s">
        <v>90</v>
      </c>
      <c r="AI84" s="79" t="s">
        <v>90</v>
      </c>
      <c r="AJ84" s="79" t="s">
        <v>90</v>
      </c>
      <c r="AK84" s="80"/>
      <c r="AL84" s="80"/>
      <c r="AM84" s="80"/>
    </row>
    <row r="85" spans="1:39" s="35" customFormat="1" ht="26.25" customHeight="1">
      <c r="A85" s="53"/>
      <c r="B85" s="28" t="s">
        <v>3</v>
      </c>
      <c r="C85" s="52" t="s">
        <v>142</v>
      </c>
      <c r="D85" s="52" t="s">
        <v>176</v>
      </c>
      <c r="E85" s="52" t="s">
        <v>185</v>
      </c>
      <c r="F85" s="52" t="s">
        <v>178</v>
      </c>
      <c r="G85" s="52" t="s">
        <v>193</v>
      </c>
      <c r="H85" s="47">
        <v>4400963</v>
      </c>
      <c r="I85" s="52" t="s">
        <v>76</v>
      </c>
      <c r="J85" s="29" t="s">
        <v>76</v>
      </c>
      <c r="K85" s="71" t="s">
        <v>180</v>
      </c>
      <c r="L85" s="72" t="s">
        <v>78</v>
      </c>
      <c r="M85" s="52" t="str">
        <f t="shared" si="4"/>
        <v xml:space="preserve">Amparar el pago cuota anual de las actividades de Bienestar Universitario de la Universidad Pedagógica Nacional a la Asociación Colombiana de Universidades “ASCUN” 
</v>
      </c>
      <c r="N85" s="31">
        <v>1</v>
      </c>
      <c r="O85" s="31">
        <v>1</v>
      </c>
      <c r="P85" s="73">
        <v>11</v>
      </c>
      <c r="Q85" s="74" t="s">
        <v>79</v>
      </c>
      <c r="R85" s="74" t="s">
        <v>80</v>
      </c>
      <c r="S85" s="81" t="s">
        <v>14</v>
      </c>
      <c r="T85" s="75">
        <f t="shared" si="3"/>
        <v>4400963</v>
      </c>
      <c r="U85" s="76">
        <f t="shared" si="1"/>
        <v>4400963</v>
      </c>
      <c r="V85" s="31" t="s">
        <v>76</v>
      </c>
      <c r="W85" s="31" t="s">
        <v>81</v>
      </c>
      <c r="X85" s="77" t="s">
        <v>82</v>
      </c>
      <c r="Y85" s="32" t="s">
        <v>83</v>
      </c>
      <c r="Z85" s="33" t="s">
        <v>181</v>
      </c>
      <c r="AA85" s="30" t="s">
        <v>84</v>
      </c>
      <c r="AB85" s="78" t="s">
        <v>85</v>
      </c>
      <c r="AC85" s="31" t="s">
        <v>76</v>
      </c>
      <c r="AD85" s="31" t="s">
        <v>86</v>
      </c>
      <c r="AE85" s="79" t="s">
        <v>87</v>
      </c>
      <c r="AF85" s="79" t="s">
        <v>88</v>
      </c>
      <c r="AG85" s="79" t="s">
        <v>89</v>
      </c>
      <c r="AH85" s="79" t="s">
        <v>90</v>
      </c>
      <c r="AI85" s="79" t="s">
        <v>90</v>
      </c>
      <c r="AJ85" s="79" t="s">
        <v>90</v>
      </c>
      <c r="AK85" s="80"/>
      <c r="AL85" s="80"/>
      <c r="AM85" s="80"/>
    </row>
    <row r="86" spans="1:39" s="35" customFormat="1" ht="26.25" customHeight="1">
      <c r="A86" s="53"/>
      <c r="B86" s="28" t="s">
        <v>3</v>
      </c>
      <c r="C86" s="52" t="s">
        <v>142</v>
      </c>
      <c r="D86" s="52" t="s">
        <v>176</v>
      </c>
      <c r="E86" s="52" t="s">
        <v>185</v>
      </c>
      <c r="F86" s="52" t="s">
        <v>178</v>
      </c>
      <c r="G86" s="52" t="s">
        <v>194</v>
      </c>
      <c r="H86" s="47">
        <v>22395868</v>
      </c>
      <c r="I86" s="52" t="s">
        <v>76</v>
      </c>
      <c r="J86" s="29" t="s">
        <v>76</v>
      </c>
      <c r="K86" s="71" t="s">
        <v>180</v>
      </c>
      <c r="L86" s="72" t="s">
        <v>78</v>
      </c>
      <c r="M86" s="52" t="str">
        <f t="shared" si="4"/>
        <v>Amparar el pago en la participación en las actividades deportivas - torneos estudiantiles, a la Asociación Colombiana de Universidades “ASCUN”</v>
      </c>
      <c r="N86" s="31">
        <v>1</v>
      </c>
      <c r="O86" s="31">
        <v>1</v>
      </c>
      <c r="P86" s="73">
        <v>11</v>
      </c>
      <c r="Q86" s="74" t="s">
        <v>79</v>
      </c>
      <c r="R86" s="74" t="s">
        <v>80</v>
      </c>
      <c r="S86" s="81" t="s">
        <v>14</v>
      </c>
      <c r="T86" s="75">
        <f t="shared" si="3"/>
        <v>22395868</v>
      </c>
      <c r="U86" s="76">
        <f t="shared" si="1"/>
        <v>22395868</v>
      </c>
      <c r="V86" s="31" t="s">
        <v>76</v>
      </c>
      <c r="W86" s="31" t="s">
        <v>81</v>
      </c>
      <c r="X86" s="77" t="s">
        <v>82</v>
      </c>
      <c r="Y86" s="32" t="s">
        <v>83</v>
      </c>
      <c r="Z86" s="33" t="s">
        <v>181</v>
      </c>
      <c r="AA86" s="30" t="s">
        <v>84</v>
      </c>
      <c r="AB86" s="78" t="s">
        <v>85</v>
      </c>
      <c r="AC86" s="31" t="s">
        <v>76</v>
      </c>
      <c r="AD86" s="31" t="s">
        <v>86</v>
      </c>
      <c r="AE86" s="79" t="s">
        <v>87</v>
      </c>
      <c r="AF86" s="79" t="s">
        <v>88</v>
      </c>
      <c r="AG86" s="79" t="s">
        <v>89</v>
      </c>
      <c r="AH86" s="79" t="s">
        <v>90</v>
      </c>
      <c r="AI86" s="79" t="s">
        <v>90</v>
      </c>
      <c r="AJ86" s="79" t="s">
        <v>90</v>
      </c>
      <c r="AK86" s="80"/>
      <c r="AL86" s="80"/>
      <c r="AM86" s="80"/>
    </row>
    <row r="87" spans="1:39" s="35" customFormat="1" ht="26.25" customHeight="1">
      <c r="A87" s="53"/>
      <c r="B87" s="28" t="s">
        <v>3</v>
      </c>
      <c r="C87" s="52" t="s">
        <v>142</v>
      </c>
      <c r="D87" s="52" t="s">
        <v>176</v>
      </c>
      <c r="E87" s="52" t="s">
        <v>185</v>
      </c>
      <c r="F87" s="52" t="s">
        <v>178</v>
      </c>
      <c r="G87" s="52" t="s">
        <v>195</v>
      </c>
      <c r="H87" s="47">
        <f>6263400+740220</f>
        <v>7003620</v>
      </c>
      <c r="I87" s="52" t="s">
        <v>76</v>
      </c>
      <c r="J87" s="29" t="s">
        <v>429</v>
      </c>
      <c r="K87" s="71" t="s">
        <v>180</v>
      </c>
      <c r="L87" s="72" t="s">
        <v>78</v>
      </c>
      <c r="M87" s="52" t="str">
        <f t="shared" si="4"/>
        <v xml:space="preserve">Amparar el pago de la cuota de la membresía de la Red Colombiana de Formación Ambiental - RCFA, </v>
      </c>
      <c r="N87" s="31">
        <v>1</v>
      </c>
      <c r="O87" s="31">
        <v>1</v>
      </c>
      <c r="P87" s="73">
        <v>11</v>
      </c>
      <c r="Q87" s="74" t="s">
        <v>79</v>
      </c>
      <c r="R87" s="74" t="s">
        <v>80</v>
      </c>
      <c r="S87" s="81" t="s">
        <v>14</v>
      </c>
      <c r="T87" s="75">
        <f t="shared" si="3"/>
        <v>7003620</v>
      </c>
      <c r="U87" s="76">
        <f t="shared" si="1"/>
        <v>7003620</v>
      </c>
      <c r="V87" s="31" t="s">
        <v>76</v>
      </c>
      <c r="W87" s="31" t="s">
        <v>81</v>
      </c>
      <c r="X87" s="77" t="s">
        <v>82</v>
      </c>
      <c r="Y87" s="32" t="s">
        <v>83</v>
      </c>
      <c r="Z87" s="33" t="s">
        <v>181</v>
      </c>
      <c r="AA87" s="30" t="s">
        <v>84</v>
      </c>
      <c r="AB87" s="78" t="s">
        <v>85</v>
      </c>
      <c r="AC87" s="31" t="s">
        <v>76</v>
      </c>
      <c r="AD87" s="31" t="s">
        <v>86</v>
      </c>
      <c r="AE87" s="79" t="s">
        <v>87</v>
      </c>
      <c r="AF87" s="79" t="s">
        <v>88</v>
      </c>
      <c r="AG87" s="79" t="s">
        <v>89</v>
      </c>
      <c r="AH87" s="79" t="s">
        <v>90</v>
      </c>
      <c r="AI87" s="79" t="s">
        <v>90</v>
      </c>
      <c r="AJ87" s="79" t="s">
        <v>90</v>
      </c>
      <c r="AK87" s="80"/>
      <c r="AL87" s="80"/>
      <c r="AM87" s="80"/>
    </row>
    <row r="88" spans="1:39" s="35" customFormat="1" ht="26.25" customHeight="1">
      <c r="A88" s="53"/>
      <c r="B88" s="28" t="s">
        <v>3</v>
      </c>
      <c r="C88" s="52" t="s">
        <v>142</v>
      </c>
      <c r="D88" s="52" t="s">
        <v>176</v>
      </c>
      <c r="E88" s="52" t="s">
        <v>185</v>
      </c>
      <c r="F88" s="52" t="s">
        <v>178</v>
      </c>
      <c r="G88" s="151" t="s">
        <v>875</v>
      </c>
      <c r="H88" s="47">
        <f>4697550+555165</f>
        <v>5252715</v>
      </c>
      <c r="I88" s="52" t="s">
        <v>76</v>
      </c>
      <c r="J88" s="29" t="s">
        <v>76</v>
      </c>
      <c r="K88" s="71" t="s">
        <v>180</v>
      </c>
      <c r="L88" s="72" t="s">
        <v>78</v>
      </c>
      <c r="M88" s="52" t="str">
        <f t="shared" si="4"/>
        <v>Amparar el pago de la cuota de sostenimiento de la Red Colombiana de Posgrados- RCP, correspondiente al año 2026.</v>
      </c>
      <c r="N88" s="31">
        <v>1</v>
      </c>
      <c r="O88" s="31">
        <v>1</v>
      </c>
      <c r="P88" s="73">
        <v>11</v>
      </c>
      <c r="Q88" s="74" t="s">
        <v>79</v>
      </c>
      <c r="R88" s="74" t="s">
        <v>80</v>
      </c>
      <c r="S88" s="81" t="s">
        <v>14</v>
      </c>
      <c r="T88" s="75">
        <f t="shared" si="3"/>
        <v>5252715</v>
      </c>
      <c r="U88" s="76">
        <f t="shared" si="1"/>
        <v>5252715</v>
      </c>
      <c r="V88" s="31" t="s">
        <v>76</v>
      </c>
      <c r="W88" s="31" t="s">
        <v>81</v>
      </c>
      <c r="X88" s="77" t="s">
        <v>82</v>
      </c>
      <c r="Y88" s="32" t="s">
        <v>83</v>
      </c>
      <c r="Z88" s="33" t="s">
        <v>181</v>
      </c>
      <c r="AA88" s="30" t="s">
        <v>84</v>
      </c>
      <c r="AB88" s="78" t="s">
        <v>85</v>
      </c>
      <c r="AC88" s="31" t="s">
        <v>76</v>
      </c>
      <c r="AD88" s="31" t="s">
        <v>86</v>
      </c>
      <c r="AE88" s="79" t="s">
        <v>87</v>
      </c>
      <c r="AF88" s="79" t="s">
        <v>88</v>
      </c>
      <c r="AG88" s="79" t="s">
        <v>89</v>
      </c>
      <c r="AH88" s="79" t="s">
        <v>90</v>
      </c>
      <c r="AI88" s="79" t="s">
        <v>90</v>
      </c>
      <c r="AJ88" s="79" t="s">
        <v>90</v>
      </c>
      <c r="AK88" s="80"/>
      <c r="AL88" s="80"/>
      <c r="AM88" s="80"/>
    </row>
    <row r="89" spans="1:39" s="35" customFormat="1" ht="26.25" customHeight="1">
      <c r="A89" s="53"/>
      <c r="B89" s="28" t="s">
        <v>3</v>
      </c>
      <c r="C89" s="52" t="s">
        <v>142</v>
      </c>
      <c r="D89" s="52" t="s">
        <v>176</v>
      </c>
      <c r="E89" s="52" t="s">
        <v>185</v>
      </c>
      <c r="F89" s="52" t="s">
        <v>178</v>
      </c>
      <c r="G89" s="52" t="s">
        <v>196</v>
      </c>
      <c r="H89" s="47">
        <f>6741280-555165</f>
        <v>6186115</v>
      </c>
      <c r="I89" s="52" t="s">
        <v>76</v>
      </c>
      <c r="J89" s="29" t="s">
        <v>76</v>
      </c>
      <c r="K89" s="71" t="s">
        <v>180</v>
      </c>
      <c r="L89" s="72" t="s">
        <v>78</v>
      </c>
      <c r="M89" s="52" t="str">
        <f t="shared" si="4"/>
        <v>Amparar el pago de suscripción a la Sociedad de Autores y Compositores SAYCO, necesario para el funcionamiento de la Emisora Pedagógica Radio.</v>
      </c>
      <c r="N89" s="31">
        <v>1</v>
      </c>
      <c r="O89" s="31">
        <v>1</v>
      </c>
      <c r="P89" s="73">
        <v>11</v>
      </c>
      <c r="Q89" s="74" t="s">
        <v>79</v>
      </c>
      <c r="R89" s="74" t="s">
        <v>80</v>
      </c>
      <c r="S89" s="81" t="s">
        <v>14</v>
      </c>
      <c r="T89" s="75">
        <f t="shared" si="3"/>
        <v>6186115</v>
      </c>
      <c r="U89" s="76">
        <f t="shared" si="1"/>
        <v>6186115</v>
      </c>
      <c r="V89" s="31" t="s">
        <v>76</v>
      </c>
      <c r="W89" s="31" t="s">
        <v>81</v>
      </c>
      <c r="X89" s="77" t="s">
        <v>82</v>
      </c>
      <c r="Y89" s="32" t="s">
        <v>83</v>
      </c>
      <c r="Z89" s="33" t="s">
        <v>181</v>
      </c>
      <c r="AA89" s="30" t="s">
        <v>84</v>
      </c>
      <c r="AB89" s="78" t="s">
        <v>85</v>
      </c>
      <c r="AC89" s="31" t="s">
        <v>76</v>
      </c>
      <c r="AD89" s="31" t="s">
        <v>86</v>
      </c>
      <c r="AE89" s="79" t="s">
        <v>87</v>
      </c>
      <c r="AF89" s="79" t="s">
        <v>88</v>
      </c>
      <c r="AG89" s="79" t="s">
        <v>89</v>
      </c>
      <c r="AH89" s="79" t="s">
        <v>90</v>
      </c>
      <c r="AI89" s="79" t="s">
        <v>90</v>
      </c>
      <c r="AJ89" s="79" t="s">
        <v>90</v>
      </c>
      <c r="AK89" s="80"/>
      <c r="AL89" s="80"/>
      <c r="AM89" s="80"/>
    </row>
    <row r="90" spans="1:39" s="35" customFormat="1" ht="26.25" customHeight="1">
      <c r="A90" s="53"/>
      <c r="B90" s="28" t="s">
        <v>3</v>
      </c>
      <c r="C90" s="52" t="s">
        <v>142</v>
      </c>
      <c r="D90" s="52" t="s">
        <v>176</v>
      </c>
      <c r="E90" s="52" t="s">
        <v>185</v>
      </c>
      <c r="F90" s="52" t="s">
        <v>178</v>
      </c>
      <c r="G90" s="52" t="s">
        <v>197</v>
      </c>
      <c r="H90" s="47">
        <v>9737404</v>
      </c>
      <c r="I90" s="52" t="s">
        <v>76</v>
      </c>
      <c r="J90" s="29" t="s">
        <v>76</v>
      </c>
      <c r="K90" s="71" t="s">
        <v>180</v>
      </c>
      <c r="L90" s="72" t="s">
        <v>78</v>
      </c>
      <c r="M90" s="52" t="str">
        <f t="shared" si="4"/>
        <v>Amparar el pago de suscripción a la Asociación Colombiana de Intérpretes y Productores Fonográficos ACINPRO, necesario para el funcionamiento de la Emisora Pedagógica Radio.</v>
      </c>
      <c r="N90" s="31">
        <v>1</v>
      </c>
      <c r="O90" s="31">
        <v>1</v>
      </c>
      <c r="P90" s="73">
        <v>11</v>
      </c>
      <c r="Q90" s="74" t="s">
        <v>79</v>
      </c>
      <c r="R90" s="74" t="s">
        <v>80</v>
      </c>
      <c r="S90" s="81" t="s">
        <v>14</v>
      </c>
      <c r="T90" s="75">
        <f t="shared" si="3"/>
        <v>9737404</v>
      </c>
      <c r="U90" s="76">
        <f t="shared" si="1"/>
        <v>9737404</v>
      </c>
      <c r="V90" s="31" t="s">
        <v>76</v>
      </c>
      <c r="W90" s="31" t="s">
        <v>81</v>
      </c>
      <c r="X90" s="77" t="s">
        <v>82</v>
      </c>
      <c r="Y90" s="32" t="s">
        <v>83</v>
      </c>
      <c r="Z90" s="33" t="s">
        <v>181</v>
      </c>
      <c r="AA90" s="30" t="s">
        <v>84</v>
      </c>
      <c r="AB90" s="78" t="s">
        <v>85</v>
      </c>
      <c r="AC90" s="31" t="s">
        <v>76</v>
      </c>
      <c r="AD90" s="31" t="s">
        <v>86</v>
      </c>
      <c r="AE90" s="79" t="s">
        <v>87</v>
      </c>
      <c r="AF90" s="79" t="s">
        <v>88</v>
      </c>
      <c r="AG90" s="79" t="s">
        <v>89</v>
      </c>
      <c r="AH90" s="79" t="s">
        <v>90</v>
      </c>
      <c r="AI90" s="79" t="s">
        <v>90</v>
      </c>
      <c r="AJ90" s="79" t="s">
        <v>90</v>
      </c>
      <c r="AK90" s="80"/>
      <c r="AL90" s="80"/>
      <c r="AM90" s="80"/>
    </row>
    <row r="91" spans="1:39" s="35" customFormat="1" ht="26.25" customHeight="1">
      <c r="A91" s="53"/>
      <c r="B91" s="28" t="s">
        <v>3</v>
      </c>
      <c r="C91" s="52" t="s">
        <v>142</v>
      </c>
      <c r="D91" s="52" t="s">
        <v>160</v>
      </c>
      <c r="E91" s="52" t="s">
        <v>185</v>
      </c>
      <c r="F91" s="52" t="s">
        <v>178</v>
      </c>
      <c r="G91" s="52" t="s">
        <v>198</v>
      </c>
      <c r="H91" s="47">
        <v>2400000</v>
      </c>
      <c r="I91" s="52" t="s">
        <v>76</v>
      </c>
      <c r="J91" s="29" t="s">
        <v>76</v>
      </c>
      <c r="K91" s="71" t="s">
        <v>180</v>
      </c>
      <c r="L91" s="72" t="s">
        <v>78</v>
      </c>
      <c r="M91" s="214" t="str">
        <f>G91</f>
        <v>Amparar el pago de suscripción de la membresía del prefijo IPV6., en el marco del protocolo establecido por MinTIC en mediante Resolución 2710 de 2017.</v>
      </c>
      <c r="N91" s="118">
        <v>2</v>
      </c>
      <c r="O91" s="118">
        <v>2</v>
      </c>
      <c r="P91" s="119">
        <v>10</v>
      </c>
      <c r="Q91" s="74" t="s">
        <v>79</v>
      </c>
      <c r="R91" s="74" t="s">
        <v>80</v>
      </c>
      <c r="S91" s="81" t="s">
        <v>14</v>
      </c>
      <c r="T91" s="75">
        <f>H91</f>
        <v>2400000</v>
      </c>
      <c r="U91" s="76">
        <f>T91</f>
        <v>2400000</v>
      </c>
      <c r="V91" s="31" t="s">
        <v>76</v>
      </c>
      <c r="W91" s="31" t="s">
        <v>81</v>
      </c>
      <c r="X91" s="77" t="s">
        <v>82</v>
      </c>
      <c r="Y91" s="32" t="s">
        <v>83</v>
      </c>
      <c r="Z91" s="33" t="s">
        <v>3</v>
      </c>
      <c r="AA91" s="30" t="s">
        <v>84</v>
      </c>
      <c r="AB91" s="78" t="s">
        <v>85</v>
      </c>
      <c r="AC91" s="31" t="s">
        <v>76</v>
      </c>
      <c r="AD91" s="31" t="s">
        <v>86</v>
      </c>
      <c r="AE91" s="79" t="s">
        <v>87</v>
      </c>
      <c r="AF91" s="79" t="s">
        <v>88</v>
      </c>
      <c r="AG91" s="79" t="s">
        <v>89</v>
      </c>
      <c r="AH91" s="79" t="s">
        <v>90</v>
      </c>
      <c r="AI91" s="79" t="s">
        <v>90</v>
      </c>
      <c r="AJ91" s="79" t="s">
        <v>90</v>
      </c>
      <c r="AK91" s="80"/>
      <c r="AL91" s="80"/>
      <c r="AM91" s="80"/>
    </row>
    <row r="92" spans="1:39" s="35" customFormat="1" ht="26.25" customHeight="1">
      <c r="A92" s="53"/>
      <c r="B92" s="28" t="s">
        <v>3</v>
      </c>
      <c r="C92" s="52" t="s">
        <v>159</v>
      </c>
      <c r="D92" s="52" t="s">
        <v>160</v>
      </c>
      <c r="E92" s="52" t="s">
        <v>161</v>
      </c>
      <c r="F92" s="52" t="s">
        <v>10</v>
      </c>
      <c r="G92" s="52" t="s">
        <v>198</v>
      </c>
      <c r="H92" s="47">
        <v>12000000</v>
      </c>
      <c r="I92" s="52" t="s">
        <v>76</v>
      </c>
      <c r="J92" s="29" t="s">
        <v>76</v>
      </c>
      <c r="K92" s="71" t="s">
        <v>180</v>
      </c>
      <c r="L92" s="72" t="s">
        <v>78</v>
      </c>
      <c r="M92" s="215"/>
      <c r="N92" s="31">
        <v>1</v>
      </c>
      <c r="O92" s="31">
        <v>1</v>
      </c>
      <c r="P92" s="73">
        <v>11</v>
      </c>
      <c r="Q92" s="74" t="s">
        <v>79</v>
      </c>
      <c r="R92" s="74" t="s">
        <v>80</v>
      </c>
      <c r="S92" s="52" t="s">
        <v>1</v>
      </c>
      <c r="T92" s="75">
        <f t="shared" si="3"/>
        <v>12000000</v>
      </c>
      <c r="U92" s="76">
        <f t="shared" si="1"/>
        <v>12000000</v>
      </c>
      <c r="V92" s="31" t="s">
        <v>76</v>
      </c>
      <c r="W92" s="31" t="s">
        <v>81</v>
      </c>
      <c r="X92" s="77" t="s">
        <v>82</v>
      </c>
      <c r="Y92" s="32" t="s">
        <v>83</v>
      </c>
      <c r="Z92" s="33" t="s">
        <v>3</v>
      </c>
      <c r="AA92" s="30" t="s">
        <v>84</v>
      </c>
      <c r="AB92" s="78" t="s">
        <v>85</v>
      </c>
      <c r="AC92" s="31" t="s">
        <v>76</v>
      </c>
      <c r="AD92" s="31" t="s">
        <v>86</v>
      </c>
      <c r="AE92" s="79" t="s">
        <v>87</v>
      </c>
      <c r="AF92" s="79" t="s">
        <v>88</v>
      </c>
      <c r="AG92" s="79" t="s">
        <v>89</v>
      </c>
      <c r="AH92" s="79" t="s">
        <v>90</v>
      </c>
      <c r="AI92" s="79" t="s">
        <v>90</v>
      </c>
      <c r="AJ92" s="79" t="s">
        <v>90</v>
      </c>
      <c r="AK92" s="80"/>
      <c r="AL92" s="80"/>
      <c r="AM92" s="80"/>
    </row>
    <row r="93" spans="1:39" s="35" customFormat="1" ht="26.25" customHeight="1">
      <c r="A93" s="53"/>
      <c r="B93" s="28" t="s">
        <v>3</v>
      </c>
      <c r="C93" s="52" t="s">
        <v>142</v>
      </c>
      <c r="D93" s="52" t="s">
        <v>199</v>
      </c>
      <c r="E93" s="52" t="s">
        <v>200</v>
      </c>
      <c r="F93" s="52" t="s">
        <v>201</v>
      </c>
      <c r="G93" s="52" t="s">
        <v>201</v>
      </c>
      <c r="H93" s="47">
        <f>478128701-900000</f>
        <v>477228701</v>
      </c>
      <c r="I93" s="52" t="s">
        <v>76</v>
      </c>
      <c r="J93" s="29" t="s">
        <v>76</v>
      </c>
      <c r="K93" s="71" t="s">
        <v>144</v>
      </c>
      <c r="L93" s="72" t="s">
        <v>78</v>
      </c>
      <c r="M93" s="52" t="str">
        <f t="shared" si="4"/>
        <v>Gravamen a los movimientos financieros</v>
      </c>
      <c r="N93" s="31">
        <v>1</v>
      </c>
      <c r="O93" s="31">
        <v>1</v>
      </c>
      <c r="P93" s="73">
        <v>11</v>
      </c>
      <c r="Q93" s="74" t="s">
        <v>79</v>
      </c>
      <c r="R93" s="74" t="s">
        <v>80</v>
      </c>
      <c r="S93" s="52" t="s">
        <v>1</v>
      </c>
      <c r="T93" s="75">
        <f t="shared" si="3"/>
        <v>477228701</v>
      </c>
      <c r="U93" s="76">
        <f t="shared" si="1"/>
        <v>477228701</v>
      </c>
      <c r="V93" s="31" t="s">
        <v>76</v>
      </c>
      <c r="W93" s="31" t="s">
        <v>81</v>
      </c>
      <c r="X93" s="77" t="s">
        <v>82</v>
      </c>
      <c r="Y93" s="32" t="s">
        <v>83</v>
      </c>
      <c r="Z93" s="33" t="s">
        <v>3</v>
      </c>
      <c r="AA93" s="30" t="s">
        <v>84</v>
      </c>
      <c r="AB93" s="78" t="s">
        <v>85</v>
      </c>
      <c r="AC93" s="31" t="s">
        <v>76</v>
      </c>
      <c r="AD93" s="31" t="s">
        <v>86</v>
      </c>
      <c r="AE93" s="79" t="s">
        <v>87</v>
      </c>
      <c r="AF93" s="79" t="s">
        <v>88</v>
      </c>
      <c r="AG93" s="79" t="s">
        <v>89</v>
      </c>
      <c r="AH93" s="79" t="s">
        <v>90</v>
      </c>
      <c r="AI93" s="79" t="s">
        <v>90</v>
      </c>
      <c r="AJ93" s="79" t="s">
        <v>90</v>
      </c>
      <c r="AK93" s="80"/>
      <c r="AL93" s="80"/>
      <c r="AM93" s="80"/>
    </row>
    <row r="94" spans="1:39" s="35" customFormat="1" ht="26.25" customHeight="1">
      <c r="A94" s="53"/>
      <c r="B94" s="28" t="s">
        <v>3</v>
      </c>
      <c r="C94" s="52" t="s">
        <v>142</v>
      </c>
      <c r="D94" s="52" t="s">
        <v>199</v>
      </c>
      <c r="E94" s="52" t="s">
        <v>200</v>
      </c>
      <c r="F94" s="52" t="s">
        <v>201</v>
      </c>
      <c r="G94" s="52" t="s">
        <v>201</v>
      </c>
      <c r="H94" s="47">
        <f>85330136+2303356</f>
        <v>87633492</v>
      </c>
      <c r="I94" s="52" t="s">
        <v>76</v>
      </c>
      <c r="J94" s="29" t="s">
        <v>76</v>
      </c>
      <c r="K94" s="71" t="s">
        <v>144</v>
      </c>
      <c r="L94" s="72" t="s">
        <v>78</v>
      </c>
      <c r="M94" s="52" t="str">
        <f t="shared" si="4"/>
        <v>Gravamen a los movimientos financieros</v>
      </c>
      <c r="N94" s="31">
        <v>1</v>
      </c>
      <c r="O94" s="31">
        <v>1</v>
      </c>
      <c r="P94" s="73">
        <v>11</v>
      </c>
      <c r="Q94" s="74" t="s">
        <v>79</v>
      </c>
      <c r="R94" s="74" t="s">
        <v>80</v>
      </c>
      <c r="S94" s="52" t="s">
        <v>14</v>
      </c>
      <c r="T94" s="75">
        <f t="shared" si="3"/>
        <v>87633492</v>
      </c>
      <c r="U94" s="76">
        <f t="shared" si="1"/>
        <v>87633492</v>
      </c>
      <c r="V94" s="31" t="s">
        <v>76</v>
      </c>
      <c r="W94" s="31" t="s">
        <v>81</v>
      </c>
      <c r="X94" s="77" t="s">
        <v>82</v>
      </c>
      <c r="Y94" s="32" t="s">
        <v>83</v>
      </c>
      <c r="Z94" s="33" t="s">
        <v>3</v>
      </c>
      <c r="AA94" s="30" t="s">
        <v>84</v>
      </c>
      <c r="AB94" s="78" t="s">
        <v>85</v>
      </c>
      <c r="AC94" s="31" t="s">
        <v>76</v>
      </c>
      <c r="AD94" s="31" t="s">
        <v>86</v>
      </c>
      <c r="AE94" s="79" t="s">
        <v>87</v>
      </c>
      <c r="AF94" s="79" t="s">
        <v>88</v>
      </c>
      <c r="AG94" s="79" t="s">
        <v>89</v>
      </c>
      <c r="AH94" s="79" t="s">
        <v>90</v>
      </c>
      <c r="AI94" s="79" t="s">
        <v>90</v>
      </c>
      <c r="AJ94" s="79" t="s">
        <v>90</v>
      </c>
      <c r="AK94" s="80"/>
      <c r="AL94" s="80"/>
      <c r="AM94" s="80"/>
    </row>
    <row r="95" spans="1:39" s="35" customFormat="1" ht="26.25" customHeight="1">
      <c r="A95" s="53"/>
      <c r="B95" s="28" t="s">
        <v>3</v>
      </c>
      <c r="C95" s="52" t="s">
        <v>202</v>
      </c>
      <c r="D95" s="52" t="s">
        <v>203</v>
      </c>
      <c r="E95" s="52" t="s">
        <v>146</v>
      </c>
      <c r="F95" s="52" t="s">
        <v>147</v>
      </c>
      <c r="G95" s="52" t="s">
        <v>204</v>
      </c>
      <c r="H95" s="47">
        <v>10000000</v>
      </c>
      <c r="I95" s="52" t="s">
        <v>76</v>
      </c>
      <c r="J95" s="29" t="s">
        <v>76</v>
      </c>
      <c r="K95" s="71" t="s">
        <v>144</v>
      </c>
      <c r="L95" s="72" t="s">
        <v>78</v>
      </c>
      <c r="M95" s="52" t="str">
        <f t="shared" si="4"/>
        <v>Pago de sanciones generadas por acto administrativo por la Secretaría de Salud, Secretaría de Ambiente y demás autoridades.</v>
      </c>
      <c r="N95" s="31">
        <v>1</v>
      </c>
      <c r="O95" s="31">
        <v>1</v>
      </c>
      <c r="P95" s="73">
        <v>11</v>
      </c>
      <c r="Q95" s="74" t="s">
        <v>79</v>
      </c>
      <c r="R95" s="74" t="s">
        <v>80</v>
      </c>
      <c r="S95" s="52" t="s">
        <v>14</v>
      </c>
      <c r="T95" s="75">
        <f t="shared" si="3"/>
        <v>10000000</v>
      </c>
      <c r="U95" s="76">
        <f t="shared" si="1"/>
        <v>10000000</v>
      </c>
      <c r="V95" s="31" t="s">
        <v>76</v>
      </c>
      <c r="W95" s="31" t="s">
        <v>81</v>
      </c>
      <c r="X95" s="77" t="s">
        <v>82</v>
      </c>
      <c r="Y95" s="32" t="s">
        <v>83</v>
      </c>
      <c r="Z95" s="33" t="s">
        <v>3</v>
      </c>
      <c r="AA95" s="30" t="s">
        <v>84</v>
      </c>
      <c r="AB95" s="78" t="s">
        <v>85</v>
      </c>
      <c r="AC95" s="31" t="s">
        <v>76</v>
      </c>
      <c r="AD95" s="31" t="s">
        <v>86</v>
      </c>
      <c r="AE95" s="79" t="s">
        <v>87</v>
      </c>
      <c r="AF95" s="79" t="s">
        <v>88</v>
      </c>
      <c r="AG95" s="79" t="s">
        <v>89</v>
      </c>
      <c r="AH95" s="79" t="s">
        <v>90</v>
      </c>
      <c r="AI95" s="79" t="s">
        <v>90</v>
      </c>
      <c r="AJ95" s="79" t="s">
        <v>90</v>
      </c>
      <c r="AK95" s="80"/>
      <c r="AL95" s="80"/>
      <c r="AM95" s="80"/>
    </row>
    <row r="96" spans="1:39" s="35" customFormat="1" ht="26.25" customHeight="1">
      <c r="A96" s="53"/>
      <c r="B96" s="28" t="s">
        <v>3</v>
      </c>
      <c r="C96" s="52" t="s">
        <v>202</v>
      </c>
      <c r="D96" s="52" t="s">
        <v>203</v>
      </c>
      <c r="E96" s="52" t="s">
        <v>7</v>
      </c>
      <c r="F96" s="52" t="s">
        <v>8</v>
      </c>
      <c r="G96" s="52" t="s">
        <v>205</v>
      </c>
      <c r="H96" s="47">
        <v>2940806</v>
      </c>
      <c r="I96" s="52" t="s">
        <v>76</v>
      </c>
      <c r="J96" s="29" t="s">
        <v>76</v>
      </c>
      <c r="K96" s="71" t="s">
        <v>144</v>
      </c>
      <c r="L96" s="72" t="s">
        <v>78</v>
      </c>
      <c r="M96" s="52" t="str">
        <f t="shared" si="4"/>
        <v>Amparar el pago de seguimiento y evaluación requeridos para la ejecución de conceptos técnicos forestales.</v>
      </c>
      <c r="N96" s="31">
        <v>1</v>
      </c>
      <c r="O96" s="31">
        <v>1</v>
      </c>
      <c r="P96" s="73">
        <v>11</v>
      </c>
      <c r="Q96" s="74" t="s">
        <v>79</v>
      </c>
      <c r="R96" s="74" t="s">
        <v>80</v>
      </c>
      <c r="S96" s="52" t="s">
        <v>1</v>
      </c>
      <c r="T96" s="75">
        <f t="shared" si="3"/>
        <v>2940806</v>
      </c>
      <c r="U96" s="76">
        <f t="shared" si="1"/>
        <v>2940806</v>
      </c>
      <c r="V96" s="31" t="s">
        <v>76</v>
      </c>
      <c r="W96" s="31" t="s">
        <v>81</v>
      </c>
      <c r="X96" s="77" t="s">
        <v>82</v>
      </c>
      <c r="Y96" s="32" t="s">
        <v>83</v>
      </c>
      <c r="Z96" s="33" t="s">
        <v>3</v>
      </c>
      <c r="AA96" s="30" t="s">
        <v>84</v>
      </c>
      <c r="AB96" s="78" t="s">
        <v>85</v>
      </c>
      <c r="AC96" s="31" t="s">
        <v>76</v>
      </c>
      <c r="AD96" s="31" t="s">
        <v>86</v>
      </c>
      <c r="AE96" s="79" t="s">
        <v>87</v>
      </c>
      <c r="AF96" s="79" t="s">
        <v>88</v>
      </c>
      <c r="AG96" s="79" t="s">
        <v>89</v>
      </c>
      <c r="AH96" s="79" t="s">
        <v>90</v>
      </c>
      <c r="AI96" s="79" t="s">
        <v>90</v>
      </c>
      <c r="AJ96" s="79" t="s">
        <v>90</v>
      </c>
      <c r="AK96" s="80"/>
      <c r="AL96" s="80"/>
      <c r="AM96" s="80"/>
    </row>
    <row r="97" spans="1:39" s="35" customFormat="1" ht="26.25" customHeight="1">
      <c r="A97" s="53"/>
      <c r="B97" s="28" t="s">
        <v>15</v>
      </c>
      <c r="C97" s="52" t="s">
        <v>206</v>
      </c>
      <c r="D97" s="52" t="s">
        <v>16</v>
      </c>
      <c r="E97" s="52" t="s">
        <v>11</v>
      </c>
      <c r="F97" s="52" t="s">
        <v>12</v>
      </c>
      <c r="G97" s="52" t="s">
        <v>207</v>
      </c>
      <c r="H97" s="47">
        <v>500000</v>
      </c>
      <c r="I97" s="52" t="s">
        <v>76</v>
      </c>
      <c r="J97" s="29" t="s">
        <v>76</v>
      </c>
      <c r="K97" s="71" t="s">
        <v>144</v>
      </c>
      <c r="L97" s="72" t="s">
        <v>78</v>
      </c>
      <c r="M97" s="52" t="str">
        <f t="shared" si="4"/>
        <v>Amparar el pago de la inscripción del Centro de Egresados de la UPN al Encuentro Nacional de Egresados.</v>
      </c>
      <c r="N97" s="31">
        <v>1</v>
      </c>
      <c r="O97" s="31">
        <v>1</v>
      </c>
      <c r="P97" s="73">
        <v>11</v>
      </c>
      <c r="Q97" s="74" t="s">
        <v>79</v>
      </c>
      <c r="R97" s="74" t="s">
        <v>80</v>
      </c>
      <c r="S97" s="52" t="s">
        <v>14</v>
      </c>
      <c r="T97" s="75">
        <f t="shared" si="3"/>
        <v>500000</v>
      </c>
      <c r="U97" s="76">
        <f t="shared" si="1"/>
        <v>500000</v>
      </c>
      <c r="V97" s="31" t="s">
        <v>76</v>
      </c>
      <c r="W97" s="31" t="s">
        <v>81</v>
      </c>
      <c r="X97" s="77" t="s">
        <v>82</v>
      </c>
      <c r="Y97" s="32" t="s">
        <v>83</v>
      </c>
      <c r="Z97" s="33" t="s">
        <v>15</v>
      </c>
      <c r="AA97" s="30" t="s">
        <v>84</v>
      </c>
      <c r="AB97" s="78" t="s">
        <v>85</v>
      </c>
      <c r="AC97" s="31" t="s">
        <v>76</v>
      </c>
      <c r="AD97" s="31" t="s">
        <v>86</v>
      </c>
      <c r="AE97" s="79" t="s">
        <v>87</v>
      </c>
      <c r="AF97" s="79" t="s">
        <v>88</v>
      </c>
      <c r="AG97" s="79" t="s">
        <v>89</v>
      </c>
      <c r="AH97" s="79" t="s">
        <v>90</v>
      </c>
      <c r="AI97" s="79" t="s">
        <v>90</v>
      </c>
      <c r="AJ97" s="79" t="s">
        <v>90</v>
      </c>
      <c r="AK97" s="80"/>
      <c r="AL97" s="80"/>
      <c r="AM97" s="80"/>
    </row>
    <row r="98" spans="1:39" s="35" customFormat="1" ht="26.25" customHeight="1">
      <c r="A98" s="53"/>
      <c r="B98" s="28" t="s">
        <v>3</v>
      </c>
      <c r="C98" s="52" t="s">
        <v>142</v>
      </c>
      <c r="D98" s="52" t="s">
        <v>199</v>
      </c>
      <c r="E98" s="52" t="s">
        <v>7</v>
      </c>
      <c r="F98" s="52" t="s">
        <v>8</v>
      </c>
      <c r="G98" s="52" t="s">
        <v>208</v>
      </c>
      <c r="H98" s="47">
        <v>50000000</v>
      </c>
      <c r="I98" s="52" t="s">
        <v>76</v>
      </c>
      <c r="J98" s="29" t="s">
        <v>76</v>
      </c>
      <c r="K98" s="71" t="s">
        <v>144</v>
      </c>
      <c r="L98" s="72" t="s">
        <v>78</v>
      </c>
      <c r="M98" s="52" t="str">
        <f t="shared" si="4"/>
        <v>Amparar los gastos bancarios vigencia 2026 de las operaciones que debe realizar la Universidad Pedagógica Nacional y que cobran las entidades bancarias que no se contemplan en la reciprocidad.</v>
      </c>
      <c r="N98" s="31">
        <v>1</v>
      </c>
      <c r="O98" s="31">
        <v>1</v>
      </c>
      <c r="P98" s="73">
        <v>11</v>
      </c>
      <c r="Q98" s="74" t="s">
        <v>79</v>
      </c>
      <c r="R98" s="74" t="s">
        <v>80</v>
      </c>
      <c r="S98" s="81" t="s">
        <v>1</v>
      </c>
      <c r="T98" s="75">
        <f t="shared" si="3"/>
        <v>50000000</v>
      </c>
      <c r="U98" s="76">
        <f t="shared" si="1"/>
        <v>50000000</v>
      </c>
      <c r="V98" s="31" t="s">
        <v>76</v>
      </c>
      <c r="W98" s="31" t="s">
        <v>81</v>
      </c>
      <c r="X98" s="77" t="s">
        <v>82</v>
      </c>
      <c r="Y98" s="32" t="s">
        <v>83</v>
      </c>
      <c r="Z98" s="33" t="s">
        <v>3</v>
      </c>
      <c r="AA98" s="30" t="s">
        <v>84</v>
      </c>
      <c r="AB98" s="78" t="s">
        <v>85</v>
      </c>
      <c r="AC98" s="31" t="s">
        <v>76</v>
      </c>
      <c r="AD98" s="31" t="s">
        <v>86</v>
      </c>
      <c r="AE98" s="79" t="s">
        <v>87</v>
      </c>
      <c r="AF98" s="79" t="s">
        <v>88</v>
      </c>
      <c r="AG98" s="79" t="s">
        <v>89</v>
      </c>
      <c r="AH98" s="79" t="s">
        <v>90</v>
      </c>
      <c r="AI98" s="79" t="s">
        <v>90</v>
      </c>
      <c r="AJ98" s="79" t="s">
        <v>90</v>
      </c>
      <c r="AK98" s="80"/>
      <c r="AL98" s="80"/>
      <c r="AM98" s="80"/>
    </row>
    <row r="99" spans="1:39" s="35" customFormat="1" ht="26.25" customHeight="1">
      <c r="A99" s="53"/>
      <c r="B99" s="28" t="s">
        <v>27</v>
      </c>
      <c r="C99" s="52" t="s">
        <v>209</v>
      </c>
      <c r="D99" s="52" t="s">
        <v>210</v>
      </c>
      <c r="E99" s="52" t="s">
        <v>7</v>
      </c>
      <c r="F99" s="52" t="s">
        <v>8</v>
      </c>
      <c r="G99" s="52" t="s">
        <v>211</v>
      </c>
      <c r="H99" s="47">
        <v>15000000</v>
      </c>
      <c r="I99" s="52" t="s">
        <v>76</v>
      </c>
      <c r="J99" s="29" t="s">
        <v>76</v>
      </c>
      <c r="K99" s="71" t="s">
        <v>212</v>
      </c>
      <c r="L99" s="72" t="s">
        <v>78</v>
      </c>
      <c r="M99" s="52" t="str">
        <f t="shared" si="4"/>
        <v>Amparar la Inscripción de la participación en Expo Estudiante 2026</v>
      </c>
      <c r="N99" s="31">
        <v>1</v>
      </c>
      <c r="O99" s="31">
        <v>1</v>
      </c>
      <c r="P99" s="73">
        <v>11</v>
      </c>
      <c r="Q99" s="74" t="s">
        <v>79</v>
      </c>
      <c r="R99" s="74" t="s">
        <v>80</v>
      </c>
      <c r="S99" s="52" t="s">
        <v>1</v>
      </c>
      <c r="T99" s="75">
        <f t="shared" si="3"/>
        <v>15000000</v>
      </c>
      <c r="U99" s="76">
        <f t="shared" si="1"/>
        <v>15000000</v>
      </c>
      <c r="V99" s="31" t="s">
        <v>76</v>
      </c>
      <c r="W99" s="31" t="s">
        <v>81</v>
      </c>
      <c r="X99" s="77" t="s">
        <v>82</v>
      </c>
      <c r="Y99" s="32" t="s">
        <v>83</v>
      </c>
      <c r="Z99" s="33" t="s">
        <v>27</v>
      </c>
      <c r="AA99" s="30" t="s">
        <v>84</v>
      </c>
      <c r="AB99" s="78" t="s">
        <v>85</v>
      </c>
      <c r="AC99" s="31" t="s">
        <v>76</v>
      </c>
      <c r="AD99" s="31" t="s">
        <v>86</v>
      </c>
      <c r="AE99" s="79" t="s">
        <v>87</v>
      </c>
      <c r="AF99" s="79" t="s">
        <v>88</v>
      </c>
      <c r="AG99" s="79" t="s">
        <v>89</v>
      </c>
      <c r="AH99" s="79" t="s">
        <v>90</v>
      </c>
      <c r="AI99" s="79" t="s">
        <v>90</v>
      </c>
      <c r="AJ99" s="79" t="s">
        <v>90</v>
      </c>
      <c r="AK99" s="80"/>
      <c r="AL99" s="80"/>
      <c r="AM99" s="80"/>
    </row>
    <row r="100" spans="1:39" s="35" customFormat="1" ht="26.25" customHeight="1">
      <c r="A100" s="53"/>
      <c r="B100" s="28" t="s">
        <v>3</v>
      </c>
      <c r="C100" s="52" t="s">
        <v>213</v>
      </c>
      <c r="D100" s="52" t="s">
        <v>214</v>
      </c>
      <c r="E100" s="52" t="s">
        <v>13</v>
      </c>
      <c r="F100" s="52" t="s">
        <v>140</v>
      </c>
      <c r="G100" s="52" t="s">
        <v>215</v>
      </c>
      <c r="H100" s="47">
        <f>50000000+4000000</f>
        <v>54000000</v>
      </c>
      <c r="I100" s="52" t="s">
        <v>76</v>
      </c>
      <c r="J100" s="29" t="s">
        <v>76</v>
      </c>
      <c r="K100" s="71" t="s">
        <v>144</v>
      </c>
      <c r="L100" s="72" t="s">
        <v>78</v>
      </c>
      <c r="M100" s="52" t="str">
        <f t="shared" si="4"/>
        <v xml:space="preserve">Apoyo económico estudiantes </v>
      </c>
      <c r="N100" s="31">
        <v>1</v>
      </c>
      <c r="O100" s="31">
        <v>1</v>
      </c>
      <c r="P100" s="73">
        <v>11</v>
      </c>
      <c r="Q100" s="74" t="s">
        <v>79</v>
      </c>
      <c r="R100" s="74" t="s">
        <v>80</v>
      </c>
      <c r="S100" s="81" t="s">
        <v>14</v>
      </c>
      <c r="T100" s="75">
        <f t="shared" si="3"/>
        <v>54000000</v>
      </c>
      <c r="U100" s="76">
        <f t="shared" si="1"/>
        <v>54000000</v>
      </c>
      <c r="V100" s="31" t="s">
        <v>76</v>
      </c>
      <c r="W100" s="31" t="s">
        <v>81</v>
      </c>
      <c r="X100" s="77" t="s">
        <v>82</v>
      </c>
      <c r="Y100" s="32" t="s">
        <v>83</v>
      </c>
      <c r="Z100" s="33" t="s">
        <v>3</v>
      </c>
      <c r="AA100" s="30" t="s">
        <v>84</v>
      </c>
      <c r="AB100" s="78" t="s">
        <v>85</v>
      </c>
      <c r="AC100" s="31" t="s">
        <v>76</v>
      </c>
      <c r="AD100" s="31" t="s">
        <v>86</v>
      </c>
      <c r="AE100" s="79" t="s">
        <v>87</v>
      </c>
      <c r="AF100" s="79" t="s">
        <v>88</v>
      </c>
      <c r="AG100" s="79" t="s">
        <v>89</v>
      </c>
      <c r="AH100" s="79" t="s">
        <v>90</v>
      </c>
      <c r="AI100" s="79" t="s">
        <v>90</v>
      </c>
      <c r="AJ100" s="79" t="s">
        <v>90</v>
      </c>
      <c r="AK100" s="80"/>
      <c r="AL100" s="80"/>
      <c r="AM100" s="80"/>
    </row>
    <row r="101" spans="1:39" s="35" customFormat="1" ht="26.25" customHeight="1">
      <c r="A101" s="53"/>
      <c r="B101" s="28" t="s">
        <v>3</v>
      </c>
      <c r="C101" s="52" t="s">
        <v>142</v>
      </c>
      <c r="D101" s="52" t="s">
        <v>72</v>
      </c>
      <c r="E101" s="52" t="s">
        <v>4</v>
      </c>
      <c r="F101" s="52" t="s">
        <v>6</v>
      </c>
      <c r="G101" s="52" t="s">
        <v>216</v>
      </c>
      <c r="H101" s="47">
        <v>150000000</v>
      </c>
      <c r="I101" s="52" t="s">
        <v>76</v>
      </c>
      <c r="J101" s="29" t="s">
        <v>76</v>
      </c>
      <c r="K101" s="71" t="s">
        <v>144</v>
      </c>
      <c r="L101" s="72" t="s">
        <v>217</v>
      </c>
      <c r="M101" s="52" t="str">
        <f t="shared" si="4"/>
        <v>Adquirir los pasajes aéreos en rutas nacionales e internacionales, según requerimiento de la Universidad Pedagógica Nacional</v>
      </c>
      <c r="N101" s="31">
        <v>1</v>
      </c>
      <c r="O101" s="31">
        <v>1</v>
      </c>
      <c r="P101" s="73">
        <v>11</v>
      </c>
      <c r="Q101" s="74" t="s">
        <v>79</v>
      </c>
      <c r="R101" s="74" t="s">
        <v>80</v>
      </c>
      <c r="S101" s="81" t="s">
        <v>5</v>
      </c>
      <c r="T101" s="75">
        <f t="shared" si="3"/>
        <v>150000000</v>
      </c>
      <c r="U101" s="76">
        <f>T101</f>
        <v>150000000</v>
      </c>
      <c r="V101" s="31" t="s">
        <v>76</v>
      </c>
      <c r="W101" s="31" t="s">
        <v>81</v>
      </c>
      <c r="X101" s="77" t="s">
        <v>82</v>
      </c>
      <c r="Y101" s="32" t="s">
        <v>83</v>
      </c>
      <c r="Z101" s="33" t="s">
        <v>3</v>
      </c>
      <c r="AA101" s="30" t="s">
        <v>84</v>
      </c>
      <c r="AB101" s="78" t="s">
        <v>85</v>
      </c>
      <c r="AC101" s="31" t="s">
        <v>76</v>
      </c>
      <c r="AD101" s="31" t="s">
        <v>86</v>
      </c>
      <c r="AE101" s="79" t="s">
        <v>87</v>
      </c>
      <c r="AF101" s="79" t="s">
        <v>88</v>
      </c>
      <c r="AG101" s="79" t="s">
        <v>89</v>
      </c>
      <c r="AH101" s="79" t="s">
        <v>90</v>
      </c>
      <c r="AI101" s="79" t="s">
        <v>90</v>
      </c>
      <c r="AJ101" s="79" t="s">
        <v>90</v>
      </c>
      <c r="AK101" s="80"/>
      <c r="AL101" s="80"/>
      <c r="AM101" s="80"/>
    </row>
    <row r="102" spans="1:39" s="35" customFormat="1" ht="26.25" customHeight="1">
      <c r="A102" s="53"/>
      <c r="B102" s="28" t="s">
        <v>3</v>
      </c>
      <c r="C102" s="52" t="s">
        <v>142</v>
      </c>
      <c r="D102" s="52" t="s">
        <v>72</v>
      </c>
      <c r="E102" s="52" t="s">
        <v>218</v>
      </c>
      <c r="F102" s="52" t="s">
        <v>219</v>
      </c>
      <c r="G102" s="52" t="s">
        <v>219</v>
      </c>
      <c r="H102" s="47">
        <v>319207047</v>
      </c>
      <c r="I102" s="52" t="s">
        <v>76</v>
      </c>
      <c r="J102" s="29" t="s">
        <v>76</v>
      </c>
      <c r="K102" s="71" t="s">
        <v>144</v>
      </c>
      <c r="L102" s="72" t="s">
        <v>78</v>
      </c>
      <c r="M102" s="52" t="str">
        <f t="shared" si="4"/>
        <v>Sentencias</v>
      </c>
      <c r="N102" s="31">
        <v>1</v>
      </c>
      <c r="O102" s="31">
        <v>1</v>
      </c>
      <c r="P102" s="73">
        <v>11</v>
      </c>
      <c r="Q102" s="74" t="s">
        <v>79</v>
      </c>
      <c r="R102" s="74" t="s">
        <v>80</v>
      </c>
      <c r="S102" s="52" t="s">
        <v>14</v>
      </c>
      <c r="T102" s="75">
        <f t="shared" si="3"/>
        <v>319207047</v>
      </c>
      <c r="U102" s="76">
        <f>T102</f>
        <v>319207047</v>
      </c>
      <c r="V102" s="31" t="s">
        <v>76</v>
      </c>
      <c r="W102" s="31" t="s">
        <v>81</v>
      </c>
      <c r="X102" s="77" t="s">
        <v>82</v>
      </c>
      <c r="Y102" s="32" t="s">
        <v>83</v>
      </c>
      <c r="Z102" s="33" t="s">
        <v>3</v>
      </c>
      <c r="AA102" s="30" t="s">
        <v>84</v>
      </c>
      <c r="AB102" s="78" t="s">
        <v>85</v>
      </c>
      <c r="AC102" s="31" t="s">
        <v>76</v>
      </c>
      <c r="AD102" s="31" t="s">
        <v>86</v>
      </c>
      <c r="AE102" s="79" t="s">
        <v>87</v>
      </c>
      <c r="AF102" s="79" t="s">
        <v>88</v>
      </c>
      <c r="AG102" s="79" t="s">
        <v>89</v>
      </c>
      <c r="AH102" s="79" t="s">
        <v>90</v>
      </c>
      <c r="AI102" s="79" t="s">
        <v>90</v>
      </c>
      <c r="AJ102" s="79" t="s">
        <v>90</v>
      </c>
      <c r="AK102" s="80"/>
      <c r="AL102" s="80"/>
      <c r="AM102" s="80"/>
    </row>
    <row r="103" spans="1:39" s="35" customFormat="1" ht="26.25" customHeight="1">
      <c r="A103" s="53"/>
      <c r="B103" s="28" t="s">
        <v>3</v>
      </c>
      <c r="C103" s="52" t="s">
        <v>142</v>
      </c>
      <c r="D103" s="52" t="s">
        <v>72</v>
      </c>
      <c r="E103" s="52" t="s">
        <v>220</v>
      </c>
      <c r="F103" s="52" t="s">
        <v>221</v>
      </c>
      <c r="G103" s="52" t="s">
        <v>221</v>
      </c>
      <c r="H103" s="47">
        <v>22975680</v>
      </c>
      <c r="I103" s="52" t="s">
        <v>76</v>
      </c>
      <c r="J103" s="29" t="s">
        <v>76</v>
      </c>
      <c r="K103" s="71" t="s">
        <v>144</v>
      </c>
      <c r="L103" s="72" t="s">
        <v>78</v>
      </c>
      <c r="M103" s="52" t="str">
        <f t="shared" si="4"/>
        <v>Conciliaciones</v>
      </c>
      <c r="N103" s="31">
        <v>1</v>
      </c>
      <c r="O103" s="31">
        <v>1</v>
      </c>
      <c r="P103" s="73">
        <v>11</v>
      </c>
      <c r="Q103" s="74" t="s">
        <v>79</v>
      </c>
      <c r="R103" s="74" t="s">
        <v>80</v>
      </c>
      <c r="S103" s="52" t="s">
        <v>14</v>
      </c>
      <c r="T103" s="75">
        <f t="shared" si="3"/>
        <v>22975680</v>
      </c>
      <c r="U103" s="76">
        <f>T103</f>
        <v>22975680</v>
      </c>
      <c r="V103" s="31" t="s">
        <v>76</v>
      </c>
      <c r="W103" s="31" t="s">
        <v>81</v>
      </c>
      <c r="X103" s="77" t="s">
        <v>82</v>
      </c>
      <c r="Y103" s="32" t="s">
        <v>83</v>
      </c>
      <c r="Z103" s="33" t="s">
        <v>3</v>
      </c>
      <c r="AA103" s="30" t="s">
        <v>84</v>
      </c>
      <c r="AB103" s="78" t="s">
        <v>85</v>
      </c>
      <c r="AC103" s="31" t="s">
        <v>76</v>
      </c>
      <c r="AD103" s="31" t="s">
        <v>86</v>
      </c>
      <c r="AE103" s="79" t="s">
        <v>87</v>
      </c>
      <c r="AF103" s="79" t="s">
        <v>88</v>
      </c>
      <c r="AG103" s="79" t="s">
        <v>89</v>
      </c>
      <c r="AH103" s="79" t="s">
        <v>90</v>
      </c>
      <c r="AI103" s="79" t="s">
        <v>90</v>
      </c>
      <c r="AJ103" s="79" t="s">
        <v>90</v>
      </c>
      <c r="AK103" s="80"/>
      <c r="AL103" s="80"/>
      <c r="AM103" s="80"/>
    </row>
    <row r="104" spans="1:39" s="35" customFormat="1" ht="26.25" customHeight="1">
      <c r="A104" s="53"/>
      <c r="B104" s="28" t="s">
        <v>27</v>
      </c>
      <c r="C104" s="52" t="s">
        <v>209</v>
      </c>
      <c r="D104" s="52" t="s">
        <v>210</v>
      </c>
      <c r="E104" s="52" t="s">
        <v>7</v>
      </c>
      <c r="F104" s="52" t="s">
        <v>8</v>
      </c>
      <c r="G104" s="52" t="s">
        <v>222</v>
      </c>
      <c r="H104" s="47">
        <f>257600000</f>
        <v>257600000</v>
      </c>
      <c r="I104" s="52" t="s">
        <v>76</v>
      </c>
      <c r="J104" s="29" t="s">
        <v>76</v>
      </c>
      <c r="K104" s="71" t="s">
        <v>212</v>
      </c>
      <c r="L104" s="72" t="s">
        <v>78</v>
      </c>
      <c r="M104" s="52" t="str">
        <f t="shared" si="4"/>
        <v>Amparar los aportes a riesgos laborales -ARL de los estudiantes que realizarán práctica educativa o pedagógica durante la vigencia .</v>
      </c>
      <c r="N104" s="31">
        <v>1</v>
      </c>
      <c r="O104" s="31">
        <v>1</v>
      </c>
      <c r="P104" s="73">
        <v>11</v>
      </c>
      <c r="Q104" s="74" t="s">
        <v>79</v>
      </c>
      <c r="R104" s="74" t="s">
        <v>80</v>
      </c>
      <c r="S104" s="52" t="s">
        <v>1</v>
      </c>
      <c r="T104" s="75">
        <f t="shared" si="3"/>
        <v>257600000</v>
      </c>
      <c r="U104" s="76">
        <f t="shared" si="1"/>
        <v>257600000</v>
      </c>
      <c r="V104" s="31" t="s">
        <v>76</v>
      </c>
      <c r="W104" s="31" t="s">
        <v>81</v>
      </c>
      <c r="X104" s="77" t="s">
        <v>82</v>
      </c>
      <c r="Y104" s="32" t="s">
        <v>83</v>
      </c>
      <c r="Z104" s="33" t="s">
        <v>27</v>
      </c>
      <c r="AA104" s="30" t="s">
        <v>84</v>
      </c>
      <c r="AB104" s="78" t="s">
        <v>85</v>
      </c>
      <c r="AC104" s="31" t="s">
        <v>76</v>
      </c>
      <c r="AD104" s="31" t="s">
        <v>86</v>
      </c>
      <c r="AE104" s="79" t="s">
        <v>87</v>
      </c>
      <c r="AF104" s="79" t="s">
        <v>88</v>
      </c>
      <c r="AG104" s="79" t="s">
        <v>89</v>
      </c>
      <c r="AH104" s="79" t="s">
        <v>90</v>
      </c>
      <c r="AI104" s="79" t="s">
        <v>90</v>
      </c>
      <c r="AJ104" s="79" t="s">
        <v>90</v>
      </c>
      <c r="AK104" s="80"/>
      <c r="AL104" s="80"/>
      <c r="AM104" s="80"/>
    </row>
    <row r="105" spans="1:39" s="35" customFormat="1" ht="26.25" customHeight="1">
      <c r="A105" s="53"/>
      <c r="B105" s="28" t="s">
        <v>3</v>
      </c>
      <c r="C105" s="52" t="s">
        <v>142</v>
      </c>
      <c r="D105" s="52" t="s">
        <v>199</v>
      </c>
      <c r="E105" s="52" t="s">
        <v>223</v>
      </c>
      <c r="F105" s="52" t="s">
        <v>224</v>
      </c>
      <c r="G105" s="52" t="s">
        <v>225</v>
      </c>
      <c r="H105" s="47">
        <v>850000000</v>
      </c>
      <c r="I105" s="52" t="s">
        <v>76</v>
      </c>
      <c r="J105" s="29" t="s">
        <v>76</v>
      </c>
      <c r="K105" s="71" t="s">
        <v>144</v>
      </c>
      <c r="L105" s="72" t="s">
        <v>78</v>
      </c>
      <c r="M105" s="52" t="str">
        <f t="shared" si="4"/>
        <v>Pago de la cuota de fiscalización y auditaje</v>
      </c>
      <c r="N105" s="31">
        <v>1</v>
      </c>
      <c r="O105" s="31">
        <v>1</v>
      </c>
      <c r="P105" s="73">
        <v>11</v>
      </c>
      <c r="Q105" s="74" t="s">
        <v>79</v>
      </c>
      <c r="R105" s="74" t="s">
        <v>80</v>
      </c>
      <c r="S105" s="52" t="s">
        <v>226</v>
      </c>
      <c r="T105" s="75">
        <f t="shared" si="3"/>
        <v>850000000</v>
      </c>
      <c r="U105" s="76">
        <f t="shared" si="1"/>
        <v>850000000</v>
      </c>
      <c r="V105" s="31" t="s">
        <v>76</v>
      </c>
      <c r="W105" s="31" t="s">
        <v>81</v>
      </c>
      <c r="X105" s="77" t="s">
        <v>82</v>
      </c>
      <c r="Y105" s="32" t="s">
        <v>83</v>
      </c>
      <c r="Z105" s="33" t="s">
        <v>3</v>
      </c>
      <c r="AA105" s="30" t="s">
        <v>84</v>
      </c>
      <c r="AB105" s="78" t="s">
        <v>85</v>
      </c>
      <c r="AC105" s="31" t="s">
        <v>76</v>
      </c>
      <c r="AD105" s="31" t="s">
        <v>86</v>
      </c>
      <c r="AE105" s="79" t="s">
        <v>87</v>
      </c>
      <c r="AF105" s="79" t="s">
        <v>88</v>
      </c>
      <c r="AG105" s="79" t="s">
        <v>89</v>
      </c>
      <c r="AH105" s="79" t="s">
        <v>90</v>
      </c>
      <c r="AI105" s="79" t="s">
        <v>90</v>
      </c>
      <c r="AJ105" s="79" t="s">
        <v>90</v>
      </c>
      <c r="AK105" s="80"/>
      <c r="AL105" s="80"/>
      <c r="AM105" s="80"/>
    </row>
    <row r="106" spans="1:39" s="35" customFormat="1" ht="26.25" customHeight="1">
      <c r="A106" s="53"/>
      <c r="B106" s="28" t="s">
        <v>3</v>
      </c>
      <c r="C106" s="52" t="s">
        <v>142</v>
      </c>
      <c r="D106" s="52" t="s">
        <v>72</v>
      </c>
      <c r="E106" s="52" t="s">
        <v>227</v>
      </c>
      <c r="F106" s="52" t="s">
        <v>228</v>
      </c>
      <c r="G106" s="52" t="s">
        <v>229</v>
      </c>
      <c r="H106" s="47">
        <v>8000000</v>
      </c>
      <c r="I106" s="52" t="s">
        <v>76</v>
      </c>
      <c r="J106" s="29" t="s">
        <v>76</v>
      </c>
      <c r="K106" s="71" t="s">
        <v>230</v>
      </c>
      <c r="L106" s="72" t="s">
        <v>78</v>
      </c>
      <c r="M106" s="52" t="str">
        <f t="shared" si="4"/>
        <v xml:space="preserve">Pago de impuesto sobre vehículos automotores de propiedad de la Universidad Pedagógica Nacional correspondientes a la vigencia </v>
      </c>
      <c r="N106" s="31">
        <v>1</v>
      </c>
      <c r="O106" s="31">
        <v>1</v>
      </c>
      <c r="P106" s="73">
        <v>11</v>
      </c>
      <c r="Q106" s="74" t="s">
        <v>79</v>
      </c>
      <c r="R106" s="74" t="s">
        <v>80</v>
      </c>
      <c r="S106" s="52" t="s">
        <v>226</v>
      </c>
      <c r="T106" s="75">
        <f t="shared" si="3"/>
        <v>8000000</v>
      </c>
      <c r="U106" s="76">
        <f t="shared" si="1"/>
        <v>8000000</v>
      </c>
      <c r="V106" s="31" t="s">
        <v>76</v>
      </c>
      <c r="W106" s="31" t="s">
        <v>81</v>
      </c>
      <c r="X106" s="77" t="s">
        <v>82</v>
      </c>
      <c r="Y106" s="32" t="s">
        <v>83</v>
      </c>
      <c r="Z106" s="33" t="s">
        <v>3</v>
      </c>
      <c r="AA106" s="30" t="s">
        <v>84</v>
      </c>
      <c r="AB106" s="78" t="s">
        <v>85</v>
      </c>
      <c r="AC106" s="31" t="s">
        <v>76</v>
      </c>
      <c r="AD106" s="31" t="s">
        <v>86</v>
      </c>
      <c r="AE106" s="79" t="s">
        <v>87</v>
      </c>
      <c r="AF106" s="79" t="s">
        <v>88</v>
      </c>
      <c r="AG106" s="79" t="s">
        <v>89</v>
      </c>
      <c r="AH106" s="79" t="s">
        <v>90</v>
      </c>
      <c r="AI106" s="79" t="s">
        <v>90</v>
      </c>
      <c r="AJ106" s="79" t="s">
        <v>90</v>
      </c>
      <c r="AK106" s="80"/>
      <c r="AL106" s="80"/>
      <c r="AM106" s="80"/>
    </row>
    <row r="107" spans="1:39" s="35" customFormat="1" ht="26.25" customHeight="1">
      <c r="A107" s="53"/>
      <c r="B107" s="28" t="s">
        <v>3</v>
      </c>
      <c r="C107" s="52" t="s">
        <v>142</v>
      </c>
      <c r="D107" s="52" t="s">
        <v>72</v>
      </c>
      <c r="E107" s="52" t="s">
        <v>231</v>
      </c>
      <c r="F107" s="52" t="s">
        <v>232</v>
      </c>
      <c r="G107" s="52" t="s">
        <v>233</v>
      </c>
      <c r="H107" s="47">
        <v>1800000000</v>
      </c>
      <c r="I107" s="52" t="s">
        <v>76</v>
      </c>
      <c r="J107" s="29" t="s">
        <v>76</v>
      </c>
      <c r="K107" s="71" t="s">
        <v>234</v>
      </c>
      <c r="L107" s="72" t="s">
        <v>78</v>
      </c>
      <c r="M107" s="52" t="str">
        <f t="shared" si="4"/>
        <v>Pago de los impuestos prediales de la vigencia  de los predios ubicados de la UPN</v>
      </c>
      <c r="N107" s="31">
        <v>1</v>
      </c>
      <c r="O107" s="31">
        <v>1</v>
      </c>
      <c r="P107" s="73">
        <v>11</v>
      </c>
      <c r="Q107" s="74" t="s">
        <v>79</v>
      </c>
      <c r="R107" s="74" t="s">
        <v>80</v>
      </c>
      <c r="S107" s="52" t="s">
        <v>226</v>
      </c>
      <c r="T107" s="75">
        <f t="shared" si="3"/>
        <v>1800000000</v>
      </c>
      <c r="U107" s="76">
        <f t="shared" si="1"/>
        <v>1800000000</v>
      </c>
      <c r="V107" s="31" t="s">
        <v>76</v>
      </c>
      <c r="W107" s="31" t="s">
        <v>81</v>
      </c>
      <c r="X107" s="77" t="s">
        <v>82</v>
      </c>
      <c r="Y107" s="32" t="s">
        <v>83</v>
      </c>
      <c r="Z107" s="33" t="s">
        <v>3</v>
      </c>
      <c r="AA107" s="30" t="s">
        <v>84</v>
      </c>
      <c r="AB107" s="78" t="s">
        <v>85</v>
      </c>
      <c r="AC107" s="31" t="s">
        <v>76</v>
      </c>
      <c r="AD107" s="31" t="s">
        <v>86</v>
      </c>
      <c r="AE107" s="79" t="s">
        <v>87</v>
      </c>
      <c r="AF107" s="79" t="s">
        <v>88</v>
      </c>
      <c r="AG107" s="79" t="s">
        <v>89</v>
      </c>
      <c r="AH107" s="79" t="s">
        <v>90</v>
      </c>
      <c r="AI107" s="79" t="s">
        <v>90</v>
      </c>
      <c r="AJ107" s="79" t="s">
        <v>90</v>
      </c>
      <c r="AK107" s="80"/>
      <c r="AL107" s="80"/>
      <c r="AM107" s="80"/>
    </row>
    <row r="108" spans="1:39" s="35" customFormat="1" ht="26.25" customHeight="1">
      <c r="A108" s="53"/>
      <c r="B108" s="28" t="s">
        <v>3</v>
      </c>
      <c r="C108" s="52" t="s">
        <v>142</v>
      </c>
      <c r="D108" s="52" t="s">
        <v>199</v>
      </c>
      <c r="E108" s="52" t="s">
        <v>235</v>
      </c>
      <c r="F108" s="52" t="s">
        <v>236</v>
      </c>
      <c r="G108" s="52" t="s">
        <v>237</v>
      </c>
      <c r="H108" s="47">
        <v>50000000</v>
      </c>
      <c r="I108" s="52" t="s">
        <v>76</v>
      </c>
      <c r="J108" s="29" t="s">
        <v>76</v>
      </c>
      <c r="K108" s="71" t="s">
        <v>238</v>
      </c>
      <c r="L108" s="72" t="s">
        <v>78</v>
      </c>
      <c r="M108" s="52" t="str">
        <f t="shared" si="4"/>
        <v>Amparar el pago del impuesto de Industria y Comercio (ICA) de la Universidad Pedagógica Nacional.</v>
      </c>
      <c r="N108" s="31">
        <v>1</v>
      </c>
      <c r="O108" s="31">
        <v>1</v>
      </c>
      <c r="P108" s="73">
        <v>11</v>
      </c>
      <c r="Q108" s="74" t="s">
        <v>79</v>
      </c>
      <c r="R108" s="74" t="s">
        <v>80</v>
      </c>
      <c r="S108" s="52" t="s">
        <v>226</v>
      </c>
      <c r="T108" s="75">
        <f t="shared" si="3"/>
        <v>50000000</v>
      </c>
      <c r="U108" s="76">
        <f t="shared" si="1"/>
        <v>50000000</v>
      </c>
      <c r="V108" s="31" t="s">
        <v>76</v>
      </c>
      <c r="W108" s="31" t="s">
        <v>81</v>
      </c>
      <c r="X108" s="77" t="s">
        <v>82</v>
      </c>
      <c r="Y108" s="32" t="s">
        <v>83</v>
      </c>
      <c r="Z108" s="33" t="s">
        <v>3</v>
      </c>
      <c r="AA108" s="30" t="s">
        <v>84</v>
      </c>
      <c r="AB108" s="78" t="s">
        <v>85</v>
      </c>
      <c r="AC108" s="31" t="s">
        <v>76</v>
      </c>
      <c r="AD108" s="31" t="s">
        <v>86</v>
      </c>
      <c r="AE108" s="79" t="s">
        <v>87</v>
      </c>
      <c r="AF108" s="79" t="s">
        <v>88</v>
      </c>
      <c r="AG108" s="79" t="s">
        <v>89</v>
      </c>
      <c r="AH108" s="79" t="s">
        <v>90</v>
      </c>
      <c r="AI108" s="79" t="s">
        <v>90</v>
      </c>
      <c r="AJ108" s="79" t="s">
        <v>90</v>
      </c>
      <c r="AK108" s="80"/>
      <c r="AL108" s="80"/>
      <c r="AM108" s="80"/>
    </row>
    <row r="109" spans="1:39" s="35" customFormat="1" ht="26.25" customHeight="1">
      <c r="A109" s="53"/>
      <c r="B109" s="28" t="s">
        <v>3</v>
      </c>
      <c r="C109" s="52" t="s">
        <v>142</v>
      </c>
      <c r="D109" s="52" t="s">
        <v>135</v>
      </c>
      <c r="E109" s="52" t="s">
        <v>0</v>
      </c>
      <c r="F109" s="52" t="s">
        <v>240</v>
      </c>
      <c r="G109" s="52" t="s">
        <v>2</v>
      </c>
      <c r="H109" s="47">
        <v>8785834</v>
      </c>
      <c r="I109" s="52" t="s">
        <v>76</v>
      </c>
      <c r="J109" s="29" t="s">
        <v>76</v>
      </c>
      <c r="K109" s="71" t="s">
        <v>242</v>
      </c>
      <c r="L109" s="72" t="s">
        <v>78</v>
      </c>
      <c r="M109" s="52" t="str">
        <f t="shared" si="4"/>
        <v>Prima o auxilio de Maternidad</v>
      </c>
      <c r="N109" s="31">
        <v>1</v>
      </c>
      <c r="O109" s="31">
        <v>1</v>
      </c>
      <c r="P109" s="73">
        <v>11</v>
      </c>
      <c r="Q109" s="74" t="s">
        <v>79</v>
      </c>
      <c r="R109" s="74" t="s">
        <v>80</v>
      </c>
      <c r="S109" s="52" t="s">
        <v>1</v>
      </c>
      <c r="T109" s="75">
        <f>H109</f>
        <v>8785834</v>
      </c>
      <c r="U109" s="76">
        <f>T109</f>
        <v>8785834</v>
      </c>
      <c r="V109" s="31" t="s">
        <v>76</v>
      </c>
      <c r="W109" s="31" t="s">
        <v>81</v>
      </c>
      <c r="X109" s="77" t="s">
        <v>82</v>
      </c>
      <c r="Y109" s="32" t="s">
        <v>83</v>
      </c>
      <c r="Z109" s="33" t="s">
        <v>3</v>
      </c>
      <c r="AA109" s="30" t="s">
        <v>84</v>
      </c>
      <c r="AB109" s="78" t="s">
        <v>85</v>
      </c>
      <c r="AC109" s="31" t="s">
        <v>76</v>
      </c>
      <c r="AD109" s="31" t="s">
        <v>86</v>
      </c>
      <c r="AE109" s="79" t="s">
        <v>87</v>
      </c>
      <c r="AF109" s="79" t="s">
        <v>88</v>
      </c>
      <c r="AG109" s="79" t="s">
        <v>89</v>
      </c>
      <c r="AH109" s="79" t="s">
        <v>90</v>
      </c>
      <c r="AI109" s="79" t="s">
        <v>90</v>
      </c>
      <c r="AJ109" s="79" t="s">
        <v>90</v>
      </c>
      <c r="AK109" s="80"/>
      <c r="AL109" s="80"/>
      <c r="AM109" s="80"/>
    </row>
    <row r="110" spans="1:39" s="35" customFormat="1" ht="26.25" customHeight="1">
      <c r="A110" s="53"/>
      <c r="B110" s="28" t="s">
        <v>3</v>
      </c>
      <c r="C110" s="52" t="s">
        <v>142</v>
      </c>
      <c r="D110" s="52" t="s">
        <v>135</v>
      </c>
      <c r="E110" s="52" t="s">
        <v>239</v>
      </c>
      <c r="F110" s="52" t="s">
        <v>240</v>
      </c>
      <c r="G110" s="52" t="s">
        <v>241</v>
      </c>
      <c r="H110" s="47">
        <v>474929450</v>
      </c>
      <c r="I110" s="52" t="s">
        <v>76</v>
      </c>
      <c r="J110" s="29" t="s">
        <v>76</v>
      </c>
      <c r="K110" s="71" t="s">
        <v>242</v>
      </c>
      <c r="L110" s="72" t="s">
        <v>78</v>
      </c>
      <c r="M110" s="52" t="str">
        <f t="shared" si="4"/>
        <v xml:space="preserve">Auxilios Sindicales
</v>
      </c>
      <c r="N110" s="31">
        <v>1</v>
      </c>
      <c r="O110" s="31">
        <v>1</v>
      </c>
      <c r="P110" s="73">
        <v>11</v>
      </c>
      <c r="Q110" s="74" t="s">
        <v>79</v>
      </c>
      <c r="R110" s="74" t="s">
        <v>80</v>
      </c>
      <c r="S110" s="52" t="s">
        <v>14</v>
      </c>
      <c r="T110" s="75">
        <f t="shared" si="3"/>
        <v>474929450</v>
      </c>
      <c r="U110" s="76">
        <f t="shared" si="1"/>
        <v>474929450</v>
      </c>
      <c r="V110" s="31" t="s">
        <v>76</v>
      </c>
      <c r="W110" s="31" t="s">
        <v>81</v>
      </c>
      <c r="X110" s="77" t="s">
        <v>82</v>
      </c>
      <c r="Y110" s="32" t="s">
        <v>83</v>
      </c>
      <c r="Z110" s="33" t="s">
        <v>3</v>
      </c>
      <c r="AA110" s="30" t="s">
        <v>84</v>
      </c>
      <c r="AB110" s="78" t="s">
        <v>85</v>
      </c>
      <c r="AC110" s="31" t="s">
        <v>76</v>
      </c>
      <c r="AD110" s="31" t="s">
        <v>86</v>
      </c>
      <c r="AE110" s="79" t="s">
        <v>87</v>
      </c>
      <c r="AF110" s="79" t="s">
        <v>88</v>
      </c>
      <c r="AG110" s="79" t="s">
        <v>89</v>
      </c>
      <c r="AH110" s="79" t="s">
        <v>90</v>
      </c>
      <c r="AI110" s="79" t="s">
        <v>90</v>
      </c>
      <c r="AJ110" s="79" t="s">
        <v>90</v>
      </c>
      <c r="AK110" s="80"/>
      <c r="AL110" s="80"/>
      <c r="AM110" s="80"/>
    </row>
    <row r="111" spans="1:39" s="35" customFormat="1" ht="26.25" customHeight="1">
      <c r="A111" s="53"/>
      <c r="B111" s="28" t="s">
        <v>3</v>
      </c>
      <c r="C111" s="52" t="s">
        <v>142</v>
      </c>
      <c r="D111" s="52" t="s">
        <v>135</v>
      </c>
      <c r="E111" s="52" t="s">
        <v>34</v>
      </c>
      <c r="F111" s="52" t="s">
        <v>243</v>
      </c>
      <c r="G111" s="52" t="s">
        <v>243</v>
      </c>
      <c r="H111" s="47">
        <v>30602000.000000004</v>
      </c>
      <c r="I111" s="52" t="s">
        <v>76</v>
      </c>
      <c r="J111" s="29" t="s">
        <v>76</v>
      </c>
      <c r="K111" s="71" t="s">
        <v>242</v>
      </c>
      <c r="L111" s="72" t="s">
        <v>78</v>
      </c>
      <c r="M111" s="52" t="str">
        <f t="shared" si="4"/>
        <v>Auxilios funerarios a cargo de la entidad</v>
      </c>
      <c r="N111" s="31">
        <v>1</v>
      </c>
      <c r="O111" s="31">
        <v>1</v>
      </c>
      <c r="P111" s="73">
        <v>11</v>
      </c>
      <c r="Q111" s="74" t="s">
        <v>79</v>
      </c>
      <c r="R111" s="74" t="s">
        <v>80</v>
      </c>
      <c r="S111" s="81" t="s">
        <v>14</v>
      </c>
      <c r="T111" s="75">
        <f t="shared" si="3"/>
        <v>30602000.000000004</v>
      </c>
      <c r="U111" s="76">
        <f t="shared" si="1"/>
        <v>30602000.000000004</v>
      </c>
      <c r="V111" s="31" t="s">
        <v>76</v>
      </c>
      <c r="W111" s="31" t="s">
        <v>81</v>
      </c>
      <c r="X111" s="77" t="s">
        <v>82</v>
      </c>
      <c r="Y111" s="32" t="s">
        <v>83</v>
      </c>
      <c r="Z111" s="33" t="s">
        <v>3</v>
      </c>
      <c r="AA111" s="30" t="s">
        <v>84</v>
      </c>
      <c r="AB111" s="78" t="s">
        <v>85</v>
      </c>
      <c r="AC111" s="31" t="s">
        <v>76</v>
      </c>
      <c r="AD111" s="31" t="s">
        <v>86</v>
      </c>
      <c r="AE111" s="79" t="s">
        <v>87</v>
      </c>
      <c r="AF111" s="79" t="s">
        <v>88</v>
      </c>
      <c r="AG111" s="79" t="s">
        <v>89</v>
      </c>
      <c r="AH111" s="79" t="s">
        <v>90</v>
      </c>
      <c r="AI111" s="79" t="s">
        <v>90</v>
      </c>
      <c r="AJ111" s="79" t="s">
        <v>90</v>
      </c>
      <c r="AK111" s="80"/>
      <c r="AL111" s="80"/>
      <c r="AM111" s="80"/>
    </row>
    <row r="112" spans="1:39" s="35" customFormat="1" ht="26.25" customHeight="1">
      <c r="A112" s="53"/>
      <c r="B112" s="28" t="s">
        <v>3</v>
      </c>
      <c r="C112" s="52" t="s">
        <v>142</v>
      </c>
      <c r="D112" s="52" t="s">
        <v>135</v>
      </c>
      <c r="E112" s="52" t="s">
        <v>244</v>
      </c>
      <c r="F112" s="52" t="s">
        <v>245</v>
      </c>
      <c r="G112" s="52" t="s">
        <v>245</v>
      </c>
      <c r="H112" s="47">
        <v>11497200</v>
      </c>
      <c r="I112" s="52" t="s">
        <v>76</v>
      </c>
      <c r="J112" s="29" t="s">
        <v>76</v>
      </c>
      <c r="K112" s="71" t="s">
        <v>242</v>
      </c>
      <c r="L112" s="72" t="s">
        <v>78</v>
      </c>
      <c r="M112" s="52" t="str">
        <f t="shared" si="4"/>
        <v>Auxilio de Incapacidad</v>
      </c>
      <c r="N112" s="31">
        <v>1</v>
      </c>
      <c r="O112" s="31">
        <v>1</v>
      </c>
      <c r="P112" s="73">
        <v>11</v>
      </c>
      <c r="Q112" s="74" t="s">
        <v>79</v>
      </c>
      <c r="R112" s="74" t="s">
        <v>80</v>
      </c>
      <c r="S112" s="52" t="s">
        <v>14</v>
      </c>
      <c r="T112" s="75">
        <f t="shared" si="3"/>
        <v>11497200</v>
      </c>
      <c r="U112" s="76">
        <f t="shared" si="1"/>
        <v>11497200</v>
      </c>
      <c r="V112" s="31" t="s">
        <v>76</v>
      </c>
      <c r="W112" s="31" t="s">
        <v>81</v>
      </c>
      <c r="X112" s="77" t="s">
        <v>82</v>
      </c>
      <c r="Y112" s="32" t="s">
        <v>83</v>
      </c>
      <c r="Z112" s="33" t="s">
        <v>3</v>
      </c>
      <c r="AA112" s="30" t="s">
        <v>84</v>
      </c>
      <c r="AB112" s="78" t="s">
        <v>85</v>
      </c>
      <c r="AC112" s="31" t="s">
        <v>76</v>
      </c>
      <c r="AD112" s="31" t="s">
        <v>86</v>
      </c>
      <c r="AE112" s="79" t="s">
        <v>87</v>
      </c>
      <c r="AF112" s="79" t="s">
        <v>88</v>
      </c>
      <c r="AG112" s="79" t="s">
        <v>89</v>
      </c>
      <c r="AH112" s="79" t="s">
        <v>90</v>
      </c>
      <c r="AI112" s="79" t="s">
        <v>90</v>
      </c>
      <c r="AJ112" s="79" t="s">
        <v>90</v>
      </c>
      <c r="AK112" s="80"/>
      <c r="AL112" s="80"/>
      <c r="AM112" s="80"/>
    </row>
    <row r="113" spans="1:39" s="35" customFormat="1" ht="26.25" customHeight="1">
      <c r="A113" s="53"/>
      <c r="B113" s="28" t="s">
        <v>3</v>
      </c>
      <c r="C113" s="52" t="s">
        <v>142</v>
      </c>
      <c r="D113" s="52" t="s">
        <v>135</v>
      </c>
      <c r="E113" s="52" t="s">
        <v>246</v>
      </c>
      <c r="F113" s="52" t="s">
        <v>247</v>
      </c>
      <c r="G113" s="52" t="s">
        <v>247</v>
      </c>
      <c r="H113" s="47">
        <v>12852840.000000002</v>
      </c>
      <c r="I113" s="52" t="s">
        <v>76</v>
      </c>
      <c r="J113" s="29" t="s">
        <v>76</v>
      </c>
      <c r="K113" s="71" t="s">
        <v>242</v>
      </c>
      <c r="L113" s="72" t="s">
        <v>78</v>
      </c>
      <c r="M113" s="52" t="str">
        <f t="shared" si="4"/>
        <v>Auxilios Salud Visual</v>
      </c>
      <c r="N113" s="31">
        <v>1</v>
      </c>
      <c r="O113" s="31">
        <v>1</v>
      </c>
      <c r="P113" s="73">
        <v>11</v>
      </c>
      <c r="Q113" s="74" t="s">
        <v>79</v>
      </c>
      <c r="R113" s="74" t="s">
        <v>80</v>
      </c>
      <c r="S113" s="52" t="s">
        <v>14</v>
      </c>
      <c r="T113" s="75">
        <f t="shared" si="3"/>
        <v>12852840.000000002</v>
      </c>
      <c r="U113" s="76">
        <f t="shared" si="1"/>
        <v>12852840.000000002</v>
      </c>
      <c r="V113" s="31" t="s">
        <v>76</v>
      </c>
      <c r="W113" s="31" t="s">
        <v>81</v>
      </c>
      <c r="X113" s="77" t="s">
        <v>82</v>
      </c>
      <c r="Y113" s="32" t="s">
        <v>83</v>
      </c>
      <c r="Z113" s="33" t="s">
        <v>3</v>
      </c>
      <c r="AA113" s="30" t="s">
        <v>84</v>
      </c>
      <c r="AB113" s="78" t="s">
        <v>85</v>
      </c>
      <c r="AC113" s="31" t="s">
        <v>76</v>
      </c>
      <c r="AD113" s="31" t="s">
        <v>86</v>
      </c>
      <c r="AE113" s="79" t="s">
        <v>87</v>
      </c>
      <c r="AF113" s="79" t="s">
        <v>88</v>
      </c>
      <c r="AG113" s="79" t="s">
        <v>89</v>
      </c>
      <c r="AH113" s="79" t="s">
        <v>90</v>
      </c>
      <c r="AI113" s="79" t="s">
        <v>90</v>
      </c>
      <c r="AJ113" s="79" t="s">
        <v>90</v>
      </c>
      <c r="AK113" s="80"/>
      <c r="AL113" s="80"/>
      <c r="AM113" s="80"/>
    </row>
    <row r="114" spans="1:39" s="35" customFormat="1" ht="26.25" customHeight="1">
      <c r="A114" s="53"/>
      <c r="B114" s="28" t="s">
        <v>3</v>
      </c>
      <c r="C114" s="52" t="s">
        <v>142</v>
      </c>
      <c r="D114" s="52" t="s">
        <v>135</v>
      </c>
      <c r="E114" s="52" t="s">
        <v>248</v>
      </c>
      <c r="F114" s="52" t="s">
        <v>249</v>
      </c>
      <c r="G114" s="52" t="s">
        <v>249</v>
      </c>
      <c r="H114" s="47">
        <v>52800000.000000007</v>
      </c>
      <c r="I114" s="52" t="s">
        <v>76</v>
      </c>
      <c r="J114" s="29" t="s">
        <v>76</v>
      </c>
      <c r="K114" s="71" t="s">
        <v>242</v>
      </c>
      <c r="L114" s="72" t="s">
        <v>78</v>
      </c>
      <c r="M114" s="52" t="str">
        <f t="shared" si="4"/>
        <v>Auxilios Médicos</v>
      </c>
      <c r="N114" s="31">
        <v>1</v>
      </c>
      <c r="O114" s="31">
        <v>1</v>
      </c>
      <c r="P114" s="73">
        <v>11</v>
      </c>
      <c r="Q114" s="74" t="s">
        <v>79</v>
      </c>
      <c r="R114" s="74" t="s">
        <v>80</v>
      </c>
      <c r="S114" s="52" t="s">
        <v>14</v>
      </c>
      <c r="T114" s="75">
        <f t="shared" si="3"/>
        <v>52800000.000000007</v>
      </c>
      <c r="U114" s="76">
        <f t="shared" si="1"/>
        <v>52800000.000000007</v>
      </c>
      <c r="V114" s="31" t="s">
        <v>76</v>
      </c>
      <c r="W114" s="31" t="s">
        <v>81</v>
      </c>
      <c r="X114" s="77" t="s">
        <v>82</v>
      </c>
      <c r="Y114" s="32" t="s">
        <v>83</v>
      </c>
      <c r="Z114" s="33" t="s">
        <v>3</v>
      </c>
      <c r="AA114" s="30" t="s">
        <v>84</v>
      </c>
      <c r="AB114" s="78" t="s">
        <v>85</v>
      </c>
      <c r="AC114" s="31" t="s">
        <v>76</v>
      </c>
      <c r="AD114" s="31" t="s">
        <v>86</v>
      </c>
      <c r="AE114" s="79" t="s">
        <v>87</v>
      </c>
      <c r="AF114" s="79" t="s">
        <v>88</v>
      </c>
      <c r="AG114" s="79" t="s">
        <v>89</v>
      </c>
      <c r="AH114" s="79" t="s">
        <v>90</v>
      </c>
      <c r="AI114" s="79" t="s">
        <v>90</v>
      </c>
      <c r="AJ114" s="79" t="s">
        <v>90</v>
      </c>
      <c r="AK114" s="80"/>
      <c r="AL114" s="80"/>
      <c r="AM114" s="80"/>
    </row>
    <row r="115" spans="1:39" s="35" customFormat="1" ht="26.25" customHeight="1">
      <c r="A115" s="53"/>
      <c r="B115" s="28" t="s">
        <v>3</v>
      </c>
      <c r="C115" s="52" t="s">
        <v>142</v>
      </c>
      <c r="D115" s="52" t="s">
        <v>135</v>
      </c>
      <c r="E115" s="52" t="s">
        <v>250</v>
      </c>
      <c r="F115" s="52" t="s">
        <v>251</v>
      </c>
      <c r="G115" s="52" t="s">
        <v>251</v>
      </c>
      <c r="H115" s="47">
        <v>145200000</v>
      </c>
      <c r="I115" s="52" t="s">
        <v>76</v>
      </c>
      <c r="J115" s="29" t="s">
        <v>76</v>
      </c>
      <c r="K115" s="71" t="s">
        <v>242</v>
      </c>
      <c r="L115" s="72" t="s">
        <v>78</v>
      </c>
      <c r="M115" s="52" t="str">
        <f t="shared" si="4"/>
        <v>Auxilios Educativos</v>
      </c>
      <c r="N115" s="31">
        <v>1</v>
      </c>
      <c r="O115" s="31">
        <v>1</v>
      </c>
      <c r="P115" s="73">
        <v>11</v>
      </c>
      <c r="Q115" s="74" t="s">
        <v>79</v>
      </c>
      <c r="R115" s="74" t="s">
        <v>80</v>
      </c>
      <c r="S115" s="52" t="s">
        <v>14</v>
      </c>
      <c r="T115" s="75">
        <f t="shared" si="3"/>
        <v>145200000</v>
      </c>
      <c r="U115" s="76">
        <f t="shared" si="1"/>
        <v>145200000</v>
      </c>
      <c r="V115" s="31" t="s">
        <v>76</v>
      </c>
      <c r="W115" s="31" t="s">
        <v>81</v>
      </c>
      <c r="X115" s="77" t="s">
        <v>82</v>
      </c>
      <c r="Y115" s="32" t="s">
        <v>83</v>
      </c>
      <c r="Z115" s="33" t="s">
        <v>3</v>
      </c>
      <c r="AA115" s="30" t="s">
        <v>84</v>
      </c>
      <c r="AB115" s="78" t="s">
        <v>85</v>
      </c>
      <c r="AC115" s="31" t="s">
        <v>76</v>
      </c>
      <c r="AD115" s="31" t="s">
        <v>86</v>
      </c>
      <c r="AE115" s="79" t="s">
        <v>87</v>
      </c>
      <c r="AF115" s="79" t="s">
        <v>88</v>
      </c>
      <c r="AG115" s="79" t="s">
        <v>89</v>
      </c>
      <c r="AH115" s="79" t="s">
        <v>90</v>
      </c>
      <c r="AI115" s="79" t="s">
        <v>90</v>
      </c>
      <c r="AJ115" s="79" t="s">
        <v>90</v>
      </c>
      <c r="AK115" s="80"/>
      <c r="AL115" s="80"/>
      <c r="AM115" s="80"/>
    </row>
    <row r="116" spans="1:39" s="35" customFormat="1" ht="26.25" customHeight="1">
      <c r="A116" s="53"/>
      <c r="B116" s="28" t="s">
        <v>3</v>
      </c>
      <c r="C116" s="52" t="s">
        <v>252</v>
      </c>
      <c r="D116" s="52" t="s">
        <v>72</v>
      </c>
      <c r="E116" s="52" t="s">
        <v>4</v>
      </c>
      <c r="F116" s="52" t="s">
        <v>6</v>
      </c>
      <c r="G116" s="52" t="s">
        <v>253</v>
      </c>
      <c r="H116" s="47">
        <f>1400000000-(537934129+118100000)</f>
        <v>743965871</v>
      </c>
      <c r="I116" s="52" t="s">
        <v>76</v>
      </c>
      <c r="J116" s="29" t="s">
        <v>76</v>
      </c>
      <c r="K116" s="71" t="s">
        <v>254</v>
      </c>
      <c r="L116" s="72" t="s">
        <v>78</v>
      </c>
      <c r="M116" s="52" t="str">
        <f t="shared" si="4"/>
        <v xml:space="preserve">Servicios Públicos
</v>
      </c>
      <c r="N116" s="31">
        <v>1</v>
      </c>
      <c r="O116" s="31">
        <v>1</v>
      </c>
      <c r="P116" s="73">
        <v>11</v>
      </c>
      <c r="Q116" s="74" t="s">
        <v>79</v>
      </c>
      <c r="R116" s="74" t="s">
        <v>80</v>
      </c>
      <c r="S116" s="81" t="s">
        <v>5</v>
      </c>
      <c r="T116" s="75">
        <f t="shared" si="3"/>
        <v>743965871</v>
      </c>
      <c r="U116" s="76">
        <f t="shared" si="1"/>
        <v>743965871</v>
      </c>
      <c r="V116" s="31" t="s">
        <v>76</v>
      </c>
      <c r="W116" s="31" t="s">
        <v>81</v>
      </c>
      <c r="X116" s="77" t="s">
        <v>82</v>
      </c>
      <c r="Y116" s="32" t="s">
        <v>83</v>
      </c>
      <c r="Z116" s="33" t="s">
        <v>3</v>
      </c>
      <c r="AA116" s="30" t="s">
        <v>84</v>
      </c>
      <c r="AB116" s="78" t="s">
        <v>85</v>
      </c>
      <c r="AC116" s="31" t="s">
        <v>76</v>
      </c>
      <c r="AD116" s="31" t="s">
        <v>86</v>
      </c>
      <c r="AE116" s="79" t="s">
        <v>87</v>
      </c>
      <c r="AF116" s="79" t="s">
        <v>88</v>
      </c>
      <c r="AG116" s="79" t="s">
        <v>89</v>
      </c>
      <c r="AH116" s="79" t="s">
        <v>90</v>
      </c>
      <c r="AI116" s="79" t="s">
        <v>90</v>
      </c>
      <c r="AJ116" s="79" t="s">
        <v>90</v>
      </c>
      <c r="AK116" s="80"/>
      <c r="AL116" s="80"/>
      <c r="AM116" s="80"/>
    </row>
    <row r="117" spans="1:39" s="35" customFormat="1" ht="26.25" customHeight="1">
      <c r="A117" s="53"/>
      <c r="B117" s="28" t="s">
        <v>3</v>
      </c>
      <c r="C117" s="169" t="s">
        <v>252</v>
      </c>
      <c r="D117" s="169" t="s">
        <v>72</v>
      </c>
      <c r="E117" s="169" t="s">
        <v>4</v>
      </c>
      <c r="F117" s="169" t="s">
        <v>6</v>
      </c>
      <c r="G117" s="169" t="s">
        <v>253</v>
      </c>
      <c r="H117" s="47">
        <v>435991829</v>
      </c>
      <c r="I117" s="169" t="s">
        <v>76</v>
      </c>
      <c r="J117" s="29" t="s">
        <v>429</v>
      </c>
      <c r="K117" s="161" t="s">
        <v>254</v>
      </c>
      <c r="L117" s="172" t="s">
        <v>78</v>
      </c>
      <c r="M117" s="169" t="str">
        <f t="shared" ref="M117" si="5">G117</f>
        <v xml:space="preserve">Servicios Públicos
</v>
      </c>
      <c r="N117" s="31">
        <v>1</v>
      </c>
      <c r="O117" s="31">
        <v>1</v>
      </c>
      <c r="P117" s="73">
        <v>11</v>
      </c>
      <c r="Q117" s="74" t="s">
        <v>79</v>
      </c>
      <c r="R117" s="74" t="s">
        <v>80</v>
      </c>
      <c r="S117" s="81" t="s">
        <v>14</v>
      </c>
      <c r="T117" s="170">
        <f t="shared" ref="T117" si="6">H117</f>
        <v>435991829</v>
      </c>
      <c r="U117" s="171">
        <f t="shared" ref="U117" si="7">T117</f>
        <v>435991829</v>
      </c>
      <c r="V117" s="31" t="s">
        <v>76</v>
      </c>
      <c r="W117" s="31" t="s">
        <v>81</v>
      </c>
      <c r="X117" s="77" t="s">
        <v>82</v>
      </c>
      <c r="Y117" s="32" t="s">
        <v>83</v>
      </c>
      <c r="Z117" s="33" t="s">
        <v>3</v>
      </c>
      <c r="AA117" s="30" t="s">
        <v>84</v>
      </c>
      <c r="AB117" s="78" t="s">
        <v>85</v>
      </c>
      <c r="AC117" s="31" t="s">
        <v>76</v>
      </c>
      <c r="AD117" s="31" t="s">
        <v>86</v>
      </c>
      <c r="AE117" s="79" t="s">
        <v>87</v>
      </c>
      <c r="AF117" s="79" t="s">
        <v>88</v>
      </c>
      <c r="AG117" s="79" t="s">
        <v>89</v>
      </c>
      <c r="AH117" s="79" t="s">
        <v>90</v>
      </c>
      <c r="AI117" s="79" t="s">
        <v>90</v>
      </c>
      <c r="AJ117" s="79" t="s">
        <v>90</v>
      </c>
      <c r="AK117" s="80"/>
      <c r="AL117" s="80"/>
      <c r="AM117" s="80"/>
    </row>
    <row r="118" spans="1:39" s="35" customFormat="1" ht="26.25" customHeight="1">
      <c r="A118" s="53"/>
      <c r="B118" s="28" t="s">
        <v>3</v>
      </c>
      <c r="C118" s="52" t="s">
        <v>252</v>
      </c>
      <c r="D118" s="52" t="s">
        <v>72</v>
      </c>
      <c r="E118" s="52" t="s">
        <v>9</v>
      </c>
      <c r="F118" s="52" t="s">
        <v>133</v>
      </c>
      <c r="G118" s="52" t="s">
        <v>255</v>
      </c>
      <c r="H118" s="47">
        <f>400000000 -(10000000+19000000+34000000)</f>
        <v>337000000</v>
      </c>
      <c r="I118" s="52" t="s">
        <v>76</v>
      </c>
      <c r="J118" s="29" t="s">
        <v>76</v>
      </c>
      <c r="K118" s="71" t="s">
        <v>254</v>
      </c>
      <c r="L118" s="72" t="s">
        <v>78</v>
      </c>
      <c r="M118" s="52" t="str">
        <f t="shared" si="4"/>
        <v xml:space="preserve">Servicios Públicos </v>
      </c>
      <c r="N118" s="31">
        <v>1</v>
      </c>
      <c r="O118" s="31">
        <v>1</v>
      </c>
      <c r="P118" s="73">
        <v>11</v>
      </c>
      <c r="Q118" s="74" t="s">
        <v>79</v>
      </c>
      <c r="R118" s="74" t="s">
        <v>80</v>
      </c>
      <c r="S118" s="52" t="s">
        <v>5</v>
      </c>
      <c r="T118" s="75">
        <f t="shared" si="3"/>
        <v>337000000</v>
      </c>
      <c r="U118" s="76">
        <f t="shared" si="1"/>
        <v>337000000</v>
      </c>
      <c r="V118" s="31" t="s">
        <v>76</v>
      </c>
      <c r="W118" s="31" t="s">
        <v>81</v>
      </c>
      <c r="X118" s="77" t="s">
        <v>82</v>
      </c>
      <c r="Y118" s="32" t="s">
        <v>83</v>
      </c>
      <c r="Z118" s="33" t="s">
        <v>3</v>
      </c>
      <c r="AA118" s="30" t="s">
        <v>84</v>
      </c>
      <c r="AB118" s="78" t="s">
        <v>85</v>
      </c>
      <c r="AC118" s="31" t="s">
        <v>76</v>
      </c>
      <c r="AD118" s="31" t="s">
        <v>86</v>
      </c>
      <c r="AE118" s="79" t="s">
        <v>87</v>
      </c>
      <c r="AF118" s="79" t="s">
        <v>88</v>
      </c>
      <c r="AG118" s="79" t="s">
        <v>89</v>
      </c>
      <c r="AH118" s="79" t="s">
        <v>90</v>
      </c>
      <c r="AI118" s="79" t="s">
        <v>90</v>
      </c>
      <c r="AJ118" s="79" t="s">
        <v>90</v>
      </c>
      <c r="AK118" s="80"/>
      <c r="AL118" s="80"/>
      <c r="AM118" s="80"/>
    </row>
    <row r="119" spans="1:39" s="35" customFormat="1" ht="26.25" customHeight="1">
      <c r="A119" s="53"/>
      <c r="B119" s="28" t="s">
        <v>15</v>
      </c>
      <c r="C119" s="52" t="s">
        <v>256</v>
      </c>
      <c r="D119" s="52" t="s">
        <v>19</v>
      </c>
      <c r="E119" s="52" t="s">
        <v>22</v>
      </c>
      <c r="F119" s="52" t="s">
        <v>23</v>
      </c>
      <c r="G119" s="52" t="s">
        <v>257</v>
      </c>
      <c r="H119" s="47">
        <v>32900177</v>
      </c>
      <c r="I119" s="52" t="s">
        <v>76</v>
      </c>
      <c r="J119" s="29" t="s">
        <v>76</v>
      </c>
      <c r="K119" s="71" t="s">
        <v>254</v>
      </c>
      <c r="L119" s="72" t="s">
        <v>78</v>
      </c>
      <c r="M119" s="52" t="str">
        <f t="shared" si="4"/>
        <v>Pago servicio energía de  las instalaciones del Centro de Lenguas</v>
      </c>
      <c r="N119" s="31">
        <v>1</v>
      </c>
      <c r="O119" s="31">
        <v>1</v>
      </c>
      <c r="P119" s="73">
        <v>11</v>
      </c>
      <c r="Q119" s="74" t="s">
        <v>79</v>
      </c>
      <c r="R119" s="74" t="s">
        <v>80</v>
      </c>
      <c r="S119" s="81" t="s">
        <v>1</v>
      </c>
      <c r="T119" s="75">
        <f t="shared" si="3"/>
        <v>32900177</v>
      </c>
      <c r="U119" s="76">
        <f t="shared" si="1"/>
        <v>32900177</v>
      </c>
      <c r="V119" s="31" t="s">
        <v>76</v>
      </c>
      <c r="W119" s="31" t="s">
        <v>81</v>
      </c>
      <c r="X119" s="77" t="s">
        <v>82</v>
      </c>
      <c r="Y119" s="32" t="s">
        <v>83</v>
      </c>
      <c r="Z119" s="33" t="s">
        <v>15</v>
      </c>
      <c r="AA119" s="30" t="s">
        <v>84</v>
      </c>
      <c r="AB119" s="78" t="s">
        <v>85</v>
      </c>
      <c r="AC119" s="31" t="s">
        <v>76</v>
      </c>
      <c r="AD119" s="31" t="s">
        <v>86</v>
      </c>
      <c r="AE119" s="79" t="s">
        <v>87</v>
      </c>
      <c r="AF119" s="79" t="s">
        <v>88</v>
      </c>
      <c r="AG119" s="79" t="s">
        <v>89</v>
      </c>
      <c r="AH119" s="79" t="s">
        <v>90</v>
      </c>
      <c r="AI119" s="79" t="s">
        <v>90</v>
      </c>
      <c r="AJ119" s="79" t="s">
        <v>90</v>
      </c>
      <c r="AK119" s="80"/>
      <c r="AL119" s="80"/>
      <c r="AM119" s="80"/>
    </row>
    <row r="120" spans="1:39" s="35" customFormat="1" ht="26.25" customHeight="1">
      <c r="A120" s="53"/>
      <c r="B120" s="28" t="s">
        <v>15</v>
      </c>
      <c r="C120" s="52" t="s">
        <v>256</v>
      </c>
      <c r="D120" s="52" t="s">
        <v>19</v>
      </c>
      <c r="E120" s="52" t="s">
        <v>258</v>
      </c>
      <c r="F120" s="52" t="s">
        <v>133</v>
      </c>
      <c r="G120" s="52" t="s">
        <v>259</v>
      </c>
      <c r="H120" s="47">
        <v>13000000</v>
      </c>
      <c r="I120" s="52" t="s">
        <v>76</v>
      </c>
      <c r="J120" s="29" t="s">
        <v>76</v>
      </c>
      <c r="K120" s="71" t="s">
        <v>254</v>
      </c>
      <c r="L120" s="72" t="s">
        <v>78</v>
      </c>
      <c r="M120" s="52" t="str">
        <f t="shared" si="4"/>
        <v>Pago de servicio telefonía de las instalaciones del Centro de Lenguas</v>
      </c>
      <c r="N120" s="31">
        <v>1</v>
      </c>
      <c r="O120" s="31">
        <v>1</v>
      </c>
      <c r="P120" s="73">
        <v>11</v>
      </c>
      <c r="Q120" s="74" t="s">
        <v>79</v>
      </c>
      <c r="R120" s="74" t="s">
        <v>80</v>
      </c>
      <c r="S120" s="81" t="s">
        <v>1</v>
      </c>
      <c r="T120" s="75">
        <f t="shared" si="3"/>
        <v>13000000</v>
      </c>
      <c r="U120" s="76">
        <f t="shared" si="1"/>
        <v>13000000</v>
      </c>
      <c r="V120" s="31" t="s">
        <v>76</v>
      </c>
      <c r="W120" s="31" t="s">
        <v>81</v>
      </c>
      <c r="X120" s="77" t="s">
        <v>82</v>
      </c>
      <c r="Y120" s="32" t="s">
        <v>83</v>
      </c>
      <c r="Z120" s="33" t="s">
        <v>15</v>
      </c>
      <c r="AA120" s="30" t="s">
        <v>84</v>
      </c>
      <c r="AB120" s="78" t="s">
        <v>85</v>
      </c>
      <c r="AC120" s="31" t="s">
        <v>76</v>
      </c>
      <c r="AD120" s="31" t="s">
        <v>86</v>
      </c>
      <c r="AE120" s="79" t="s">
        <v>87</v>
      </c>
      <c r="AF120" s="79" t="s">
        <v>88</v>
      </c>
      <c r="AG120" s="79" t="s">
        <v>89</v>
      </c>
      <c r="AH120" s="79" t="s">
        <v>90</v>
      </c>
      <c r="AI120" s="79" t="s">
        <v>90</v>
      </c>
      <c r="AJ120" s="79" t="s">
        <v>90</v>
      </c>
      <c r="AK120" s="80"/>
      <c r="AL120" s="80"/>
      <c r="AM120" s="80"/>
    </row>
    <row r="121" spans="1:39" s="35" customFormat="1" ht="48" customHeight="1">
      <c r="A121" s="53"/>
      <c r="B121" s="28" t="s">
        <v>3</v>
      </c>
      <c r="C121" s="52" t="s">
        <v>159</v>
      </c>
      <c r="D121" s="52" t="s">
        <v>160</v>
      </c>
      <c r="E121" s="52" t="s">
        <v>99</v>
      </c>
      <c r="F121" s="52" t="s">
        <v>100</v>
      </c>
      <c r="G121" s="52" t="s">
        <v>260</v>
      </c>
      <c r="H121" s="47">
        <v>55000000</v>
      </c>
      <c r="I121" s="52" t="s">
        <v>86</v>
      </c>
      <c r="J121" s="29" t="s">
        <v>76</v>
      </c>
      <c r="K121" s="71" t="s">
        <v>261</v>
      </c>
      <c r="L121" s="72">
        <v>43211600</v>
      </c>
      <c r="M121" s="52" t="str">
        <f t="shared" si="4"/>
        <v>Adquirir partes, piezas, accesorios y periféricos en tecnología informática para los equipos de cómputo de la Universidad Pedagógica Nacional</v>
      </c>
      <c r="N121" s="31">
        <v>1</v>
      </c>
      <c r="O121" s="31">
        <v>1</v>
      </c>
      <c r="P121" s="73">
        <v>12</v>
      </c>
      <c r="Q121" s="74" t="s">
        <v>79</v>
      </c>
      <c r="R121" s="74" t="s">
        <v>80</v>
      </c>
      <c r="S121" s="52" t="s">
        <v>226</v>
      </c>
      <c r="T121" s="75">
        <f t="shared" si="3"/>
        <v>55000000</v>
      </c>
      <c r="U121" s="76">
        <f t="shared" si="1"/>
        <v>55000000</v>
      </c>
      <c r="V121" s="31" t="s">
        <v>76</v>
      </c>
      <c r="W121" s="31" t="s">
        <v>81</v>
      </c>
      <c r="X121" s="77" t="s">
        <v>82</v>
      </c>
      <c r="Y121" s="32" t="s">
        <v>83</v>
      </c>
      <c r="Z121" s="33" t="s">
        <v>3</v>
      </c>
      <c r="AA121" s="30" t="s">
        <v>84</v>
      </c>
      <c r="AB121" s="78" t="s">
        <v>85</v>
      </c>
      <c r="AC121" s="31" t="s">
        <v>76</v>
      </c>
      <c r="AD121" s="31" t="s">
        <v>86</v>
      </c>
      <c r="AE121" s="79" t="s">
        <v>87</v>
      </c>
      <c r="AF121" s="79" t="s">
        <v>88</v>
      </c>
      <c r="AG121" s="79" t="s">
        <v>89</v>
      </c>
      <c r="AH121" s="79" t="s">
        <v>90</v>
      </c>
      <c r="AI121" s="79" t="s">
        <v>90</v>
      </c>
      <c r="AJ121" s="79" t="s">
        <v>90</v>
      </c>
      <c r="AK121" s="80"/>
      <c r="AL121" s="80"/>
      <c r="AM121" s="80"/>
    </row>
    <row r="122" spans="1:39" s="35" customFormat="1" ht="48" customHeight="1">
      <c r="A122" s="53"/>
      <c r="B122" s="28" t="s">
        <v>3</v>
      </c>
      <c r="C122" s="52" t="s">
        <v>142</v>
      </c>
      <c r="D122" s="52" t="s">
        <v>72</v>
      </c>
      <c r="E122" s="52" t="s">
        <v>123</v>
      </c>
      <c r="F122" s="52" t="s">
        <v>262</v>
      </c>
      <c r="G122" s="52" t="s">
        <v>263</v>
      </c>
      <c r="H122" s="47">
        <v>4574099</v>
      </c>
      <c r="I122" s="52" t="s">
        <v>86</v>
      </c>
      <c r="J122" s="29" t="s">
        <v>76</v>
      </c>
      <c r="K122" s="106" t="s">
        <v>264</v>
      </c>
      <c r="L122" s="211" t="s">
        <v>678</v>
      </c>
      <c r="M122" s="216" t="str">
        <f>G123</f>
        <v>Suministrar materiales de construcción, ferretería y plomería para las adecuaciones y mantenimientos que se realizan en las diferentes instalaciones de la Universidad Pedagógica Nacional.</v>
      </c>
      <c r="N122" s="31">
        <v>1</v>
      </c>
      <c r="O122" s="31">
        <v>1</v>
      </c>
      <c r="P122" s="73">
        <v>11</v>
      </c>
      <c r="Q122" s="74" t="s">
        <v>79</v>
      </c>
      <c r="R122" s="74" t="s">
        <v>80</v>
      </c>
      <c r="S122" s="81" t="s">
        <v>1</v>
      </c>
      <c r="T122" s="219">
        <f>H122+H123+H124</f>
        <v>78214099</v>
      </c>
      <c r="U122" s="218">
        <f t="shared" si="1"/>
        <v>78214099</v>
      </c>
      <c r="V122" s="31" t="s">
        <v>76</v>
      </c>
      <c r="W122" s="31" t="s">
        <v>81</v>
      </c>
      <c r="X122" s="77" t="s">
        <v>82</v>
      </c>
      <c r="Y122" s="32" t="s">
        <v>83</v>
      </c>
      <c r="Z122" s="33" t="s">
        <v>3</v>
      </c>
      <c r="AA122" s="30" t="s">
        <v>84</v>
      </c>
      <c r="AB122" s="78" t="s">
        <v>85</v>
      </c>
      <c r="AC122" s="31" t="s">
        <v>76</v>
      </c>
      <c r="AD122" s="31" t="s">
        <v>86</v>
      </c>
      <c r="AE122" s="79" t="s">
        <v>87</v>
      </c>
      <c r="AF122" s="79" t="s">
        <v>88</v>
      </c>
      <c r="AG122" s="79" t="s">
        <v>89</v>
      </c>
      <c r="AH122" s="79" t="s">
        <v>90</v>
      </c>
      <c r="AI122" s="79" t="s">
        <v>90</v>
      </c>
      <c r="AJ122" s="79" t="s">
        <v>90</v>
      </c>
      <c r="AK122" s="80"/>
      <c r="AL122" s="80"/>
      <c r="AM122" s="80"/>
    </row>
    <row r="123" spans="1:39" s="35" customFormat="1" ht="48" customHeight="1">
      <c r="A123" s="53"/>
      <c r="B123" s="28" t="s">
        <v>3</v>
      </c>
      <c r="C123" s="52" t="s">
        <v>142</v>
      </c>
      <c r="D123" s="52" t="s">
        <v>72</v>
      </c>
      <c r="E123" s="52" t="s">
        <v>26</v>
      </c>
      <c r="F123" s="52" t="s">
        <v>18</v>
      </c>
      <c r="G123" s="52" t="s">
        <v>263</v>
      </c>
      <c r="H123" s="47">
        <v>42080000</v>
      </c>
      <c r="I123" s="52" t="s">
        <v>86</v>
      </c>
      <c r="J123" s="29" t="s">
        <v>76</v>
      </c>
      <c r="K123" s="106" t="s">
        <v>264</v>
      </c>
      <c r="L123" s="213"/>
      <c r="M123" s="216"/>
      <c r="N123" s="31">
        <v>1</v>
      </c>
      <c r="O123" s="31">
        <v>1</v>
      </c>
      <c r="P123" s="73">
        <v>11</v>
      </c>
      <c r="Q123" s="74" t="s">
        <v>79</v>
      </c>
      <c r="R123" s="74" t="s">
        <v>80</v>
      </c>
      <c r="S123" s="81" t="s">
        <v>1</v>
      </c>
      <c r="T123" s="219"/>
      <c r="U123" s="218"/>
      <c r="V123" s="31" t="s">
        <v>76</v>
      </c>
      <c r="W123" s="31" t="s">
        <v>81</v>
      </c>
      <c r="X123" s="77" t="s">
        <v>82</v>
      </c>
      <c r="Y123" s="32" t="s">
        <v>83</v>
      </c>
      <c r="Z123" s="33" t="s">
        <v>3</v>
      </c>
      <c r="AA123" s="30" t="s">
        <v>84</v>
      </c>
      <c r="AB123" s="78" t="s">
        <v>85</v>
      </c>
      <c r="AC123" s="31" t="s">
        <v>76</v>
      </c>
      <c r="AD123" s="31" t="s">
        <v>86</v>
      </c>
      <c r="AE123" s="79" t="s">
        <v>87</v>
      </c>
      <c r="AF123" s="79" t="s">
        <v>88</v>
      </c>
      <c r="AG123" s="79" t="s">
        <v>89</v>
      </c>
      <c r="AH123" s="79" t="s">
        <v>90</v>
      </c>
      <c r="AI123" s="79" t="s">
        <v>90</v>
      </c>
      <c r="AJ123" s="79" t="s">
        <v>90</v>
      </c>
      <c r="AK123" s="80"/>
      <c r="AL123" s="80"/>
      <c r="AM123" s="80"/>
    </row>
    <row r="124" spans="1:39" s="35" customFormat="1" ht="48" customHeight="1">
      <c r="A124" s="53"/>
      <c r="B124" s="28" t="s">
        <v>3</v>
      </c>
      <c r="C124" s="52" t="s">
        <v>142</v>
      </c>
      <c r="D124" s="52" t="s">
        <v>72</v>
      </c>
      <c r="E124" s="52" t="s">
        <v>129</v>
      </c>
      <c r="F124" s="52" t="s">
        <v>130</v>
      </c>
      <c r="G124" s="52" t="s">
        <v>263</v>
      </c>
      <c r="H124" s="47">
        <v>31560000</v>
      </c>
      <c r="I124" s="52" t="s">
        <v>86</v>
      </c>
      <c r="J124" s="29" t="s">
        <v>76</v>
      </c>
      <c r="K124" s="106" t="s">
        <v>264</v>
      </c>
      <c r="L124" s="212"/>
      <c r="M124" s="216"/>
      <c r="N124" s="31">
        <v>1</v>
      </c>
      <c r="O124" s="31">
        <v>1</v>
      </c>
      <c r="P124" s="73">
        <v>11</v>
      </c>
      <c r="Q124" s="74" t="s">
        <v>79</v>
      </c>
      <c r="R124" s="74" t="s">
        <v>80</v>
      </c>
      <c r="S124" s="81" t="s">
        <v>1</v>
      </c>
      <c r="T124" s="219"/>
      <c r="U124" s="218"/>
      <c r="V124" s="31" t="s">
        <v>76</v>
      </c>
      <c r="W124" s="31" t="s">
        <v>81</v>
      </c>
      <c r="X124" s="77" t="s">
        <v>82</v>
      </c>
      <c r="Y124" s="32" t="s">
        <v>83</v>
      </c>
      <c r="Z124" s="33" t="s">
        <v>3</v>
      </c>
      <c r="AA124" s="30" t="s">
        <v>84</v>
      </c>
      <c r="AB124" s="78" t="s">
        <v>85</v>
      </c>
      <c r="AC124" s="31" t="s">
        <v>76</v>
      </c>
      <c r="AD124" s="31" t="s">
        <v>86</v>
      </c>
      <c r="AE124" s="79" t="s">
        <v>87</v>
      </c>
      <c r="AF124" s="79" t="s">
        <v>88</v>
      </c>
      <c r="AG124" s="79" t="s">
        <v>89</v>
      </c>
      <c r="AH124" s="79" t="s">
        <v>90</v>
      </c>
      <c r="AI124" s="79" t="s">
        <v>90</v>
      </c>
      <c r="AJ124" s="79" t="s">
        <v>90</v>
      </c>
      <c r="AK124" s="80"/>
      <c r="AL124" s="80"/>
      <c r="AM124" s="80"/>
    </row>
    <row r="125" spans="1:39" s="35" customFormat="1" ht="48" customHeight="1">
      <c r="A125" s="53"/>
      <c r="B125" s="28" t="s">
        <v>3</v>
      </c>
      <c r="C125" s="52" t="s">
        <v>142</v>
      </c>
      <c r="D125" s="52" t="s">
        <v>72</v>
      </c>
      <c r="E125" s="52" t="s">
        <v>129</v>
      </c>
      <c r="F125" s="52" t="s">
        <v>130</v>
      </c>
      <c r="G125" s="52" t="s">
        <v>265</v>
      </c>
      <c r="H125" s="47">
        <f>2000000-1206500</f>
        <v>793500</v>
      </c>
      <c r="I125" s="52" t="s">
        <v>86</v>
      </c>
      <c r="J125" s="29" t="s">
        <v>76</v>
      </c>
      <c r="K125" s="106" t="s">
        <v>266</v>
      </c>
      <c r="L125" s="211" t="s">
        <v>267</v>
      </c>
      <c r="M125" s="216" t="str">
        <f>G125</f>
        <v>Suministrar  pinturas y materiales necesarios para realizar las labores de mantenimiento locativo en las diferentes instalaciones de la Universidad Pedagógica Nacional.</v>
      </c>
      <c r="N125" s="31">
        <v>1</v>
      </c>
      <c r="O125" s="31">
        <v>1</v>
      </c>
      <c r="P125" s="73">
        <v>11</v>
      </c>
      <c r="Q125" s="74" t="s">
        <v>79</v>
      </c>
      <c r="R125" s="74" t="s">
        <v>80</v>
      </c>
      <c r="S125" s="81" t="s">
        <v>1</v>
      </c>
      <c r="T125" s="219">
        <f>H125+H126</f>
        <v>72606898.549999997</v>
      </c>
      <c r="U125" s="218">
        <f>T125</f>
        <v>72606898.549999997</v>
      </c>
      <c r="V125" s="31" t="s">
        <v>76</v>
      </c>
      <c r="W125" s="31" t="s">
        <v>81</v>
      </c>
      <c r="X125" s="77" t="s">
        <v>82</v>
      </c>
      <c r="Y125" s="32" t="s">
        <v>83</v>
      </c>
      <c r="Z125" s="33" t="s">
        <v>3</v>
      </c>
      <c r="AA125" s="30" t="s">
        <v>84</v>
      </c>
      <c r="AB125" s="78" t="s">
        <v>85</v>
      </c>
      <c r="AC125" s="31" t="s">
        <v>76</v>
      </c>
      <c r="AD125" s="31" t="s">
        <v>86</v>
      </c>
      <c r="AE125" s="79" t="s">
        <v>87</v>
      </c>
      <c r="AF125" s="79" t="s">
        <v>88</v>
      </c>
      <c r="AG125" s="79" t="s">
        <v>89</v>
      </c>
      <c r="AH125" s="79" t="s">
        <v>90</v>
      </c>
      <c r="AI125" s="79" t="s">
        <v>90</v>
      </c>
      <c r="AJ125" s="79" t="s">
        <v>90</v>
      </c>
      <c r="AK125" s="80"/>
      <c r="AL125" s="80"/>
      <c r="AM125" s="80"/>
    </row>
    <row r="126" spans="1:39" s="35" customFormat="1" ht="48" customHeight="1">
      <c r="A126" s="53"/>
      <c r="B126" s="28" t="s">
        <v>3</v>
      </c>
      <c r="C126" s="52" t="s">
        <v>142</v>
      </c>
      <c r="D126" s="52" t="s">
        <v>72</v>
      </c>
      <c r="E126" s="52" t="s">
        <v>26</v>
      </c>
      <c r="F126" s="52" t="s">
        <v>18</v>
      </c>
      <c r="G126" s="52" t="s">
        <v>268</v>
      </c>
      <c r="H126" s="47">
        <f>75500000-3686601.45</f>
        <v>71813398.549999997</v>
      </c>
      <c r="I126" s="52" t="s">
        <v>86</v>
      </c>
      <c r="J126" s="29" t="s">
        <v>76</v>
      </c>
      <c r="K126" s="106" t="s">
        <v>266</v>
      </c>
      <c r="L126" s="212"/>
      <c r="M126" s="216"/>
      <c r="N126" s="31">
        <v>1</v>
      </c>
      <c r="O126" s="31">
        <v>1</v>
      </c>
      <c r="P126" s="73">
        <v>11</v>
      </c>
      <c r="Q126" s="74" t="s">
        <v>79</v>
      </c>
      <c r="R126" s="74" t="s">
        <v>80</v>
      </c>
      <c r="S126" s="81" t="s">
        <v>1</v>
      </c>
      <c r="T126" s="219"/>
      <c r="U126" s="218"/>
      <c r="V126" s="31" t="s">
        <v>76</v>
      </c>
      <c r="W126" s="31" t="s">
        <v>81</v>
      </c>
      <c r="X126" s="77" t="s">
        <v>82</v>
      </c>
      <c r="Y126" s="32" t="s">
        <v>83</v>
      </c>
      <c r="Z126" s="33" t="s">
        <v>3</v>
      </c>
      <c r="AA126" s="30" t="s">
        <v>84</v>
      </c>
      <c r="AB126" s="78" t="s">
        <v>85</v>
      </c>
      <c r="AC126" s="31" t="s">
        <v>76</v>
      </c>
      <c r="AD126" s="31" t="s">
        <v>86</v>
      </c>
      <c r="AE126" s="79" t="s">
        <v>87</v>
      </c>
      <c r="AF126" s="79" t="s">
        <v>88</v>
      </c>
      <c r="AG126" s="79" t="s">
        <v>89</v>
      </c>
      <c r="AH126" s="79" t="s">
        <v>90</v>
      </c>
      <c r="AI126" s="79" t="s">
        <v>90</v>
      </c>
      <c r="AJ126" s="79" t="s">
        <v>90</v>
      </c>
      <c r="AK126" s="80"/>
      <c r="AL126" s="80"/>
      <c r="AM126" s="80"/>
    </row>
    <row r="127" spans="1:39" s="35" customFormat="1" ht="48" customHeight="1">
      <c r="A127" s="53"/>
      <c r="B127" s="28" t="s">
        <v>3</v>
      </c>
      <c r="C127" s="52" t="s">
        <v>142</v>
      </c>
      <c r="D127" s="52" t="s">
        <v>72</v>
      </c>
      <c r="E127" s="52" t="s">
        <v>125</v>
      </c>
      <c r="F127" s="52" t="s">
        <v>126</v>
      </c>
      <c r="G127" s="52" t="s">
        <v>269</v>
      </c>
      <c r="H127" s="47">
        <f>18951454-6802744</f>
        <v>12148710</v>
      </c>
      <c r="I127" s="52" t="s">
        <v>86</v>
      </c>
      <c r="J127" s="29" t="s">
        <v>76</v>
      </c>
      <c r="K127" s="106" t="s">
        <v>270</v>
      </c>
      <c r="L127" s="211" t="s">
        <v>271</v>
      </c>
      <c r="M127" s="216" t="str">
        <f>G127</f>
        <v>Suministrar elementos de aseo y desinfección para los diferentes predios de la Universidad Pedagógica Nacional.</v>
      </c>
      <c r="N127" s="31">
        <v>1</v>
      </c>
      <c r="O127" s="31">
        <v>1</v>
      </c>
      <c r="P127" s="73">
        <v>11</v>
      </c>
      <c r="Q127" s="74" t="s">
        <v>79</v>
      </c>
      <c r="R127" s="74" t="s">
        <v>80</v>
      </c>
      <c r="S127" s="81" t="s">
        <v>1</v>
      </c>
      <c r="T127" s="219">
        <f>H127+H128+H129</f>
        <v>144172711</v>
      </c>
      <c r="U127" s="218">
        <f>T127</f>
        <v>144172711</v>
      </c>
      <c r="V127" s="31" t="s">
        <v>76</v>
      </c>
      <c r="W127" s="31" t="s">
        <v>81</v>
      </c>
      <c r="X127" s="77" t="s">
        <v>82</v>
      </c>
      <c r="Y127" s="32" t="s">
        <v>83</v>
      </c>
      <c r="Z127" s="33" t="s">
        <v>3</v>
      </c>
      <c r="AA127" s="30" t="s">
        <v>84</v>
      </c>
      <c r="AB127" s="78" t="s">
        <v>85</v>
      </c>
      <c r="AC127" s="31" t="s">
        <v>76</v>
      </c>
      <c r="AD127" s="31" t="s">
        <v>86</v>
      </c>
      <c r="AE127" s="79" t="s">
        <v>87</v>
      </c>
      <c r="AF127" s="79" t="s">
        <v>88</v>
      </c>
      <c r="AG127" s="79" t="s">
        <v>89</v>
      </c>
      <c r="AH127" s="79" t="s">
        <v>90</v>
      </c>
      <c r="AI127" s="79" t="s">
        <v>90</v>
      </c>
      <c r="AJ127" s="79" t="s">
        <v>90</v>
      </c>
      <c r="AK127" s="80"/>
      <c r="AL127" s="80"/>
      <c r="AM127" s="80"/>
    </row>
    <row r="128" spans="1:39" s="35" customFormat="1" ht="48" customHeight="1">
      <c r="A128" s="53"/>
      <c r="B128" s="28" t="s">
        <v>3</v>
      </c>
      <c r="C128" s="52" t="s">
        <v>142</v>
      </c>
      <c r="D128" s="52" t="s">
        <v>72</v>
      </c>
      <c r="E128" s="52" t="s">
        <v>26</v>
      </c>
      <c r="F128" s="52" t="s">
        <v>18</v>
      </c>
      <c r="G128" s="52" t="s">
        <v>269</v>
      </c>
      <c r="H128" s="47">
        <f>126240000+6802744+581981- (1600724)</f>
        <v>132024001</v>
      </c>
      <c r="I128" s="52" t="s">
        <v>86</v>
      </c>
      <c r="J128" s="29" t="s">
        <v>76</v>
      </c>
      <c r="K128" s="106" t="s">
        <v>270</v>
      </c>
      <c r="L128" s="213"/>
      <c r="M128" s="216"/>
      <c r="N128" s="31">
        <v>1</v>
      </c>
      <c r="O128" s="31">
        <v>1</v>
      </c>
      <c r="P128" s="73">
        <v>11</v>
      </c>
      <c r="Q128" s="74" t="s">
        <v>79</v>
      </c>
      <c r="R128" s="74" t="s">
        <v>80</v>
      </c>
      <c r="S128" s="81" t="s">
        <v>1</v>
      </c>
      <c r="T128" s="219"/>
      <c r="U128" s="218"/>
      <c r="V128" s="31" t="s">
        <v>76</v>
      </c>
      <c r="W128" s="31" t="s">
        <v>81</v>
      </c>
      <c r="X128" s="77" t="s">
        <v>82</v>
      </c>
      <c r="Y128" s="32" t="s">
        <v>83</v>
      </c>
      <c r="Z128" s="33" t="s">
        <v>3</v>
      </c>
      <c r="AA128" s="30" t="s">
        <v>84</v>
      </c>
      <c r="AB128" s="78" t="s">
        <v>85</v>
      </c>
      <c r="AC128" s="31" t="s">
        <v>76</v>
      </c>
      <c r="AD128" s="31" t="s">
        <v>86</v>
      </c>
      <c r="AE128" s="79" t="s">
        <v>87</v>
      </c>
      <c r="AF128" s="79" t="s">
        <v>88</v>
      </c>
      <c r="AG128" s="79" t="s">
        <v>89</v>
      </c>
      <c r="AH128" s="79" t="s">
        <v>90</v>
      </c>
      <c r="AI128" s="79" t="s">
        <v>90</v>
      </c>
      <c r="AJ128" s="79" t="s">
        <v>90</v>
      </c>
      <c r="AK128" s="80"/>
      <c r="AL128" s="80"/>
      <c r="AM128" s="80"/>
    </row>
    <row r="129" spans="1:39" s="35" customFormat="1" ht="48" customHeight="1">
      <c r="A129" s="53"/>
      <c r="B129" s="28" t="s">
        <v>3</v>
      </c>
      <c r="C129" s="52" t="s">
        <v>142</v>
      </c>
      <c r="D129" s="52" t="s">
        <v>72</v>
      </c>
      <c r="E129" s="52" t="s">
        <v>129</v>
      </c>
      <c r="F129" s="52" t="s">
        <v>130</v>
      </c>
      <c r="G129" s="52" t="s">
        <v>269</v>
      </c>
      <c r="H129" s="47">
        <f>581981-581981</f>
        <v>0</v>
      </c>
      <c r="I129" s="52" t="s">
        <v>86</v>
      </c>
      <c r="J129" s="29" t="s">
        <v>76</v>
      </c>
      <c r="K129" s="106" t="s">
        <v>270</v>
      </c>
      <c r="L129" s="212"/>
      <c r="M129" s="216"/>
      <c r="N129" s="31">
        <v>1</v>
      </c>
      <c r="O129" s="31">
        <v>1</v>
      </c>
      <c r="P129" s="73">
        <v>11</v>
      </c>
      <c r="Q129" s="74" t="s">
        <v>79</v>
      </c>
      <c r="R129" s="74" t="s">
        <v>80</v>
      </c>
      <c r="S129" s="81" t="s">
        <v>1</v>
      </c>
      <c r="T129" s="219"/>
      <c r="U129" s="218"/>
      <c r="V129" s="31" t="s">
        <v>76</v>
      </c>
      <c r="W129" s="31" t="s">
        <v>81</v>
      </c>
      <c r="X129" s="77" t="s">
        <v>82</v>
      </c>
      <c r="Y129" s="32" t="s">
        <v>83</v>
      </c>
      <c r="Z129" s="33" t="s">
        <v>3</v>
      </c>
      <c r="AA129" s="30" t="s">
        <v>84</v>
      </c>
      <c r="AB129" s="78" t="s">
        <v>85</v>
      </c>
      <c r="AC129" s="31" t="s">
        <v>76</v>
      </c>
      <c r="AD129" s="31" t="s">
        <v>86</v>
      </c>
      <c r="AE129" s="79" t="s">
        <v>87</v>
      </c>
      <c r="AF129" s="79" t="s">
        <v>88</v>
      </c>
      <c r="AG129" s="79" t="s">
        <v>89</v>
      </c>
      <c r="AH129" s="79" t="s">
        <v>90</v>
      </c>
      <c r="AI129" s="79" t="s">
        <v>90</v>
      </c>
      <c r="AJ129" s="79" t="s">
        <v>90</v>
      </c>
      <c r="AK129" s="80"/>
      <c r="AL129" s="80"/>
      <c r="AM129" s="80"/>
    </row>
    <row r="130" spans="1:39" s="35" customFormat="1" ht="48" customHeight="1">
      <c r="A130" s="83"/>
      <c r="B130" s="28" t="s">
        <v>3</v>
      </c>
      <c r="C130" s="52" t="s">
        <v>142</v>
      </c>
      <c r="D130" s="52" t="s">
        <v>72</v>
      </c>
      <c r="E130" s="52" t="s">
        <v>9</v>
      </c>
      <c r="F130" s="52" t="s">
        <v>133</v>
      </c>
      <c r="G130" s="52" t="s">
        <v>272</v>
      </c>
      <c r="H130" s="47">
        <v>28471602</v>
      </c>
      <c r="I130" s="52" t="s">
        <v>273</v>
      </c>
      <c r="J130" s="29" t="s">
        <v>76</v>
      </c>
      <c r="K130" s="71" t="s">
        <v>274</v>
      </c>
      <c r="L130" s="72" t="s">
        <v>275</v>
      </c>
      <c r="M130" s="52" t="str">
        <f>G130</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30" s="31">
        <v>1</v>
      </c>
      <c r="O130" s="31">
        <v>1</v>
      </c>
      <c r="P130" s="73">
        <v>11</v>
      </c>
      <c r="Q130" s="74" t="s">
        <v>79</v>
      </c>
      <c r="R130" s="74" t="s">
        <v>80</v>
      </c>
      <c r="S130" s="81" t="s">
        <v>158</v>
      </c>
      <c r="T130" s="75">
        <f>H130</f>
        <v>28471602</v>
      </c>
      <c r="U130" s="76">
        <f>T130</f>
        <v>28471602</v>
      </c>
      <c r="V130" s="31" t="s">
        <v>76</v>
      </c>
      <c r="W130" s="31" t="s">
        <v>81</v>
      </c>
      <c r="X130" s="77" t="s">
        <v>82</v>
      </c>
      <c r="Y130" s="32" t="s">
        <v>83</v>
      </c>
      <c r="Z130" s="33" t="s">
        <v>3</v>
      </c>
      <c r="AA130" s="30" t="s">
        <v>84</v>
      </c>
      <c r="AB130" s="78" t="s">
        <v>85</v>
      </c>
      <c r="AC130" s="31" t="s">
        <v>76</v>
      </c>
      <c r="AD130" s="31" t="s">
        <v>86</v>
      </c>
      <c r="AE130" s="79" t="s">
        <v>87</v>
      </c>
      <c r="AF130" s="79" t="s">
        <v>88</v>
      </c>
      <c r="AG130" s="79" t="s">
        <v>89</v>
      </c>
      <c r="AH130" s="79" t="s">
        <v>90</v>
      </c>
      <c r="AI130" s="79" t="s">
        <v>90</v>
      </c>
      <c r="AJ130" s="79" t="s">
        <v>90</v>
      </c>
      <c r="AK130" s="80"/>
      <c r="AL130" s="80"/>
      <c r="AM130" s="80"/>
    </row>
    <row r="131" spans="1:39" s="35" customFormat="1" ht="48" customHeight="1">
      <c r="A131" s="53" t="s">
        <v>276</v>
      </c>
      <c r="B131" s="28" t="s">
        <v>3</v>
      </c>
      <c r="C131" s="52" t="s">
        <v>142</v>
      </c>
      <c r="D131" s="52" t="s">
        <v>72</v>
      </c>
      <c r="E131" s="52" t="s">
        <v>125</v>
      </c>
      <c r="F131" s="52" t="s">
        <v>126</v>
      </c>
      <c r="G131" s="52" t="s">
        <v>692</v>
      </c>
      <c r="H131" s="47">
        <f>146333200+596679+17071000</f>
        <v>164000879</v>
      </c>
      <c r="I131" s="52" t="s">
        <v>86</v>
      </c>
      <c r="J131" s="29" t="s">
        <v>76</v>
      </c>
      <c r="K131" s="71" t="s">
        <v>277</v>
      </c>
      <c r="L131" s="72" t="s">
        <v>278</v>
      </c>
      <c r="M131" s="52" t="str">
        <f>G131</f>
        <v xml:space="preserve">Adquirir la dotación de confección para los trabajadores oficiales y personal que presta servicio en el área de restaurante </v>
      </c>
      <c r="N131" s="31">
        <v>1</v>
      </c>
      <c r="O131" s="31">
        <v>1</v>
      </c>
      <c r="P131" s="73">
        <v>11</v>
      </c>
      <c r="Q131" s="74" t="s">
        <v>79</v>
      </c>
      <c r="R131" s="74" t="s">
        <v>80</v>
      </c>
      <c r="S131" s="81" t="s">
        <v>1</v>
      </c>
      <c r="T131" s="75">
        <f>H131</f>
        <v>164000879</v>
      </c>
      <c r="U131" s="76">
        <f>T131</f>
        <v>164000879</v>
      </c>
      <c r="V131" s="31" t="s">
        <v>76</v>
      </c>
      <c r="W131" s="31" t="s">
        <v>81</v>
      </c>
      <c r="X131" s="77" t="s">
        <v>82</v>
      </c>
      <c r="Y131" s="32" t="s">
        <v>83</v>
      </c>
      <c r="Z131" s="33" t="s">
        <v>3</v>
      </c>
      <c r="AA131" s="30" t="s">
        <v>84</v>
      </c>
      <c r="AB131" s="78" t="s">
        <v>85</v>
      </c>
      <c r="AC131" s="31" t="s">
        <v>76</v>
      </c>
      <c r="AD131" s="31" t="s">
        <v>86</v>
      </c>
      <c r="AE131" s="79" t="s">
        <v>87</v>
      </c>
      <c r="AF131" s="79" t="s">
        <v>88</v>
      </c>
      <c r="AG131" s="79" t="s">
        <v>89</v>
      </c>
      <c r="AH131" s="79" t="s">
        <v>90</v>
      </c>
      <c r="AI131" s="79" t="s">
        <v>90</v>
      </c>
      <c r="AJ131" s="79" t="s">
        <v>90</v>
      </c>
      <c r="AK131" s="80"/>
      <c r="AL131" s="80"/>
      <c r="AM131" s="80"/>
    </row>
    <row r="132" spans="1:39" s="35" customFormat="1" ht="48" customHeight="1">
      <c r="A132" s="53" t="s">
        <v>276</v>
      </c>
      <c r="B132" s="28" t="s">
        <v>3</v>
      </c>
      <c r="C132" s="52" t="s">
        <v>142</v>
      </c>
      <c r="D132" s="52" t="s">
        <v>72</v>
      </c>
      <c r="E132" s="52" t="s">
        <v>125</v>
      </c>
      <c r="F132" s="52" t="s">
        <v>126</v>
      </c>
      <c r="G132" s="52" t="s">
        <v>279</v>
      </c>
      <c r="H132" s="47">
        <f>99000000-13733000</f>
        <v>85267000</v>
      </c>
      <c r="I132" s="52" t="s">
        <v>86</v>
      </c>
      <c r="J132" s="29" t="s">
        <v>76</v>
      </c>
      <c r="K132" s="71" t="s">
        <v>280</v>
      </c>
      <c r="L132" s="72" t="s">
        <v>281</v>
      </c>
      <c r="M132" s="52" t="str">
        <f>G132</f>
        <v xml:space="preserve">Adquirir la dotación de calzado para los trabajadores oficiales y personal que presta servicio en el área de restaurante vigencia </v>
      </c>
      <c r="N132" s="31">
        <v>1</v>
      </c>
      <c r="O132" s="31">
        <v>1</v>
      </c>
      <c r="P132" s="73">
        <v>11</v>
      </c>
      <c r="Q132" s="74" t="s">
        <v>79</v>
      </c>
      <c r="R132" s="74" t="s">
        <v>80</v>
      </c>
      <c r="S132" s="81" t="s">
        <v>1</v>
      </c>
      <c r="T132" s="75">
        <f>H132</f>
        <v>85267000</v>
      </c>
      <c r="U132" s="76">
        <f>T132</f>
        <v>85267000</v>
      </c>
      <c r="V132" s="31" t="s">
        <v>76</v>
      </c>
      <c r="W132" s="31" t="s">
        <v>81</v>
      </c>
      <c r="X132" s="77" t="s">
        <v>82</v>
      </c>
      <c r="Y132" s="32" t="s">
        <v>83</v>
      </c>
      <c r="Z132" s="33" t="s">
        <v>3</v>
      </c>
      <c r="AA132" s="30" t="s">
        <v>84</v>
      </c>
      <c r="AB132" s="78" t="s">
        <v>85</v>
      </c>
      <c r="AC132" s="31" t="s">
        <v>76</v>
      </c>
      <c r="AD132" s="31" t="s">
        <v>86</v>
      </c>
      <c r="AE132" s="79" t="s">
        <v>87</v>
      </c>
      <c r="AF132" s="79" t="s">
        <v>88</v>
      </c>
      <c r="AG132" s="79" t="s">
        <v>89</v>
      </c>
      <c r="AH132" s="79" t="s">
        <v>90</v>
      </c>
      <c r="AI132" s="79" t="s">
        <v>90</v>
      </c>
      <c r="AJ132" s="79" t="s">
        <v>90</v>
      </c>
      <c r="AK132" s="80"/>
      <c r="AL132" s="80"/>
      <c r="AM132" s="80"/>
    </row>
    <row r="133" spans="1:39" s="35" customFormat="1" ht="48" customHeight="1">
      <c r="A133" s="53" t="s">
        <v>276</v>
      </c>
      <c r="B133" s="28" t="s">
        <v>3</v>
      </c>
      <c r="C133" s="52" t="s">
        <v>142</v>
      </c>
      <c r="D133" s="52" t="s">
        <v>72</v>
      </c>
      <c r="E133" s="52" t="s">
        <v>26</v>
      </c>
      <c r="F133" s="52" t="s">
        <v>18</v>
      </c>
      <c r="G133" s="52" t="s">
        <v>282</v>
      </c>
      <c r="H133" s="47">
        <f>100732719+10271671+212415</f>
        <v>111216805</v>
      </c>
      <c r="I133" s="52" t="s">
        <v>86</v>
      </c>
      <c r="J133" s="29" t="s">
        <v>429</v>
      </c>
      <c r="K133" s="106" t="s">
        <v>283</v>
      </c>
      <c r="L133" s="211" t="s">
        <v>663</v>
      </c>
      <c r="M133" s="216" t="str">
        <f>G133</f>
        <v xml:space="preserve">Adquirir la dotación de implementos de seguridad para los trabajadores oficiales y personal que presta servicio en el área de restaurante </v>
      </c>
      <c r="N133" s="31">
        <v>1</v>
      </c>
      <c r="O133" s="31">
        <v>1</v>
      </c>
      <c r="P133" s="73">
        <v>11</v>
      </c>
      <c r="Q133" s="74" t="s">
        <v>79</v>
      </c>
      <c r="R133" s="74" t="s">
        <v>80</v>
      </c>
      <c r="S133" s="81" t="s">
        <v>1</v>
      </c>
      <c r="T133" s="219">
        <f>H133+H134</f>
        <v>136869040</v>
      </c>
      <c r="U133" s="218">
        <f>T133</f>
        <v>136869040</v>
      </c>
      <c r="V133" s="31" t="s">
        <v>76</v>
      </c>
      <c r="W133" s="31" t="s">
        <v>81</v>
      </c>
      <c r="X133" s="77" t="s">
        <v>82</v>
      </c>
      <c r="Y133" s="32" t="s">
        <v>83</v>
      </c>
      <c r="Z133" s="33" t="s">
        <v>3</v>
      </c>
      <c r="AA133" s="30" t="s">
        <v>84</v>
      </c>
      <c r="AB133" s="78" t="s">
        <v>85</v>
      </c>
      <c r="AC133" s="31" t="s">
        <v>76</v>
      </c>
      <c r="AD133" s="31" t="s">
        <v>86</v>
      </c>
      <c r="AE133" s="79" t="s">
        <v>87</v>
      </c>
      <c r="AF133" s="79" t="s">
        <v>88</v>
      </c>
      <c r="AG133" s="79" t="s">
        <v>89</v>
      </c>
      <c r="AH133" s="79" t="s">
        <v>90</v>
      </c>
      <c r="AI133" s="79" t="s">
        <v>90</v>
      </c>
      <c r="AJ133" s="79" t="s">
        <v>90</v>
      </c>
      <c r="AK133" s="80"/>
      <c r="AL133" s="80"/>
      <c r="AM133" s="80"/>
    </row>
    <row r="134" spans="1:39" s="35" customFormat="1" ht="48" customHeight="1">
      <c r="A134" s="53" t="s">
        <v>276</v>
      </c>
      <c r="B134" s="28" t="s">
        <v>3</v>
      </c>
      <c r="C134" s="52" t="s">
        <v>142</v>
      </c>
      <c r="D134" s="52" t="s">
        <v>72</v>
      </c>
      <c r="E134" s="52" t="s">
        <v>125</v>
      </c>
      <c r="F134" s="52" t="s">
        <v>126</v>
      </c>
      <c r="G134" s="52" t="s">
        <v>693</v>
      </c>
      <c r="H134" s="47">
        <f>23000000+2864650-212415</f>
        <v>25652235</v>
      </c>
      <c r="I134" s="52" t="s">
        <v>86</v>
      </c>
      <c r="J134" s="29" t="s">
        <v>76</v>
      </c>
      <c r="K134" s="71" t="s">
        <v>283</v>
      </c>
      <c r="L134" s="212"/>
      <c r="M134" s="216"/>
      <c r="N134" s="31">
        <v>1</v>
      </c>
      <c r="O134" s="31">
        <v>1</v>
      </c>
      <c r="P134" s="73">
        <v>11</v>
      </c>
      <c r="Q134" s="74" t="s">
        <v>79</v>
      </c>
      <c r="R134" s="74" t="s">
        <v>80</v>
      </c>
      <c r="S134" s="81" t="s">
        <v>1</v>
      </c>
      <c r="T134" s="219"/>
      <c r="U134" s="218"/>
      <c r="V134" s="31" t="s">
        <v>76</v>
      </c>
      <c r="W134" s="31" t="s">
        <v>81</v>
      </c>
      <c r="X134" s="77" t="s">
        <v>82</v>
      </c>
      <c r="Y134" s="32" t="s">
        <v>83</v>
      </c>
      <c r="Z134" s="33" t="s">
        <v>3</v>
      </c>
      <c r="AA134" s="30" t="s">
        <v>84</v>
      </c>
      <c r="AB134" s="78" t="s">
        <v>85</v>
      </c>
      <c r="AC134" s="31" t="s">
        <v>76</v>
      </c>
      <c r="AD134" s="31" t="s">
        <v>86</v>
      </c>
      <c r="AE134" s="79" t="s">
        <v>87</v>
      </c>
      <c r="AF134" s="79" t="s">
        <v>88</v>
      </c>
      <c r="AG134" s="79" t="s">
        <v>89</v>
      </c>
      <c r="AH134" s="79" t="s">
        <v>90</v>
      </c>
      <c r="AI134" s="79" t="s">
        <v>90</v>
      </c>
      <c r="AJ134" s="79" t="s">
        <v>90</v>
      </c>
      <c r="AK134" s="80"/>
      <c r="AL134" s="80"/>
      <c r="AM134" s="80"/>
    </row>
    <row r="135" spans="1:39" s="35" customFormat="1" ht="48" customHeight="1">
      <c r="A135" s="53"/>
      <c r="B135" s="28" t="s">
        <v>3</v>
      </c>
      <c r="C135" s="52" t="s">
        <v>142</v>
      </c>
      <c r="D135" s="52" t="s">
        <v>72</v>
      </c>
      <c r="E135" s="52" t="s">
        <v>125</v>
      </c>
      <c r="F135" s="52" t="s">
        <v>126</v>
      </c>
      <c r="G135" s="52" t="s">
        <v>284</v>
      </c>
      <c r="H135" s="47">
        <f>119124612-5624249</f>
        <v>113500363</v>
      </c>
      <c r="I135" s="52" t="s">
        <v>86</v>
      </c>
      <c r="J135" s="29" t="s">
        <v>76</v>
      </c>
      <c r="K135" s="106" t="s">
        <v>285</v>
      </c>
      <c r="L135" s="211" t="s">
        <v>664</v>
      </c>
      <c r="M135" s="216" t="str">
        <f>G135</f>
        <v>Suministrar elementos e insumos de cafetería para los diferentes predios de la Universidad Pedagógica Nacional.</v>
      </c>
      <c r="N135" s="31">
        <v>1</v>
      </c>
      <c r="O135" s="31">
        <v>1</v>
      </c>
      <c r="P135" s="73">
        <v>11</v>
      </c>
      <c r="Q135" s="74" t="s">
        <v>79</v>
      </c>
      <c r="R135" s="74" t="s">
        <v>80</v>
      </c>
      <c r="S135" s="81" t="s">
        <v>1</v>
      </c>
      <c r="T135" s="219">
        <f>H135+H136</f>
        <v>135851356</v>
      </c>
      <c r="U135" s="218">
        <f>T135</f>
        <v>135851356</v>
      </c>
      <c r="V135" s="31" t="s">
        <v>76</v>
      </c>
      <c r="W135" s="31" t="s">
        <v>81</v>
      </c>
      <c r="X135" s="77" t="s">
        <v>82</v>
      </c>
      <c r="Y135" s="32" t="s">
        <v>83</v>
      </c>
      <c r="Z135" s="33" t="s">
        <v>3</v>
      </c>
      <c r="AA135" s="30" t="s">
        <v>84</v>
      </c>
      <c r="AB135" s="78" t="s">
        <v>85</v>
      </c>
      <c r="AC135" s="31" t="s">
        <v>76</v>
      </c>
      <c r="AD135" s="31" t="s">
        <v>86</v>
      </c>
      <c r="AE135" s="79" t="s">
        <v>87</v>
      </c>
      <c r="AF135" s="79" t="s">
        <v>88</v>
      </c>
      <c r="AG135" s="79" t="s">
        <v>89</v>
      </c>
      <c r="AH135" s="79" t="s">
        <v>90</v>
      </c>
      <c r="AI135" s="79" t="s">
        <v>90</v>
      </c>
      <c r="AJ135" s="79" t="s">
        <v>90</v>
      </c>
      <c r="AK135" s="80"/>
      <c r="AL135" s="80"/>
      <c r="AM135" s="80"/>
    </row>
    <row r="136" spans="1:39" s="35" customFormat="1" ht="48" customHeight="1">
      <c r="A136" s="53"/>
      <c r="B136" s="28" t="s">
        <v>3</v>
      </c>
      <c r="C136" s="52" t="s">
        <v>142</v>
      </c>
      <c r="D136" s="52" t="s">
        <v>72</v>
      </c>
      <c r="E136" s="52" t="s">
        <v>26</v>
      </c>
      <c r="F136" s="52" t="s">
        <v>18</v>
      </c>
      <c r="G136" s="52" t="s">
        <v>284</v>
      </c>
      <c r="H136" s="47">
        <f>16726744+5624249</f>
        <v>22350993</v>
      </c>
      <c r="I136" s="52" t="s">
        <v>86</v>
      </c>
      <c r="J136" s="29" t="s">
        <v>76</v>
      </c>
      <c r="K136" s="106" t="s">
        <v>285</v>
      </c>
      <c r="L136" s="212"/>
      <c r="M136" s="216"/>
      <c r="N136" s="31">
        <v>1</v>
      </c>
      <c r="O136" s="31">
        <v>1</v>
      </c>
      <c r="P136" s="73">
        <v>11</v>
      </c>
      <c r="Q136" s="74" t="s">
        <v>79</v>
      </c>
      <c r="R136" s="74" t="s">
        <v>80</v>
      </c>
      <c r="S136" s="81" t="s">
        <v>1</v>
      </c>
      <c r="T136" s="219"/>
      <c r="U136" s="218"/>
      <c r="V136" s="31" t="s">
        <v>76</v>
      </c>
      <c r="W136" s="31" t="s">
        <v>81</v>
      </c>
      <c r="X136" s="77" t="s">
        <v>82</v>
      </c>
      <c r="Y136" s="32" t="s">
        <v>83</v>
      </c>
      <c r="Z136" s="33" t="s">
        <v>3</v>
      </c>
      <c r="AA136" s="30" t="s">
        <v>84</v>
      </c>
      <c r="AB136" s="78" t="s">
        <v>85</v>
      </c>
      <c r="AC136" s="31" t="s">
        <v>76</v>
      </c>
      <c r="AD136" s="31" t="s">
        <v>86</v>
      </c>
      <c r="AE136" s="79" t="s">
        <v>87</v>
      </c>
      <c r="AF136" s="79" t="s">
        <v>88</v>
      </c>
      <c r="AG136" s="79" t="s">
        <v>89</v>
      </c>
      <c r="AH136" s="79" t="s">
        <v>90</v>
      </c>
      <c r="AI136" s="79" t="s">
        <v>90</v>
      </c>
      <c r="AJ136" s="79" t="s">
        <v>90</v>
      </c>
      <c r="AK136" s="80"/>
      <c r="AL136" s="80"/>
      <c r="AM136" s="80"/>
    </row>
    <row r="137" spans="1:39" s="35" customFormat="1" ht="48" customHeight="1">
      <c r="A137" s="53"/>
      <c r="B137" s="28" t="s">
        <v>3</v>
      </c>
      <c r="C137" s="52" t="s">
        <v>286</v>
      </c>
      <c r="D137" s="52" t="s">
        <v>135</v>
      </c>
      <c r="E137" s="52" t="s">
        <v>125</v>
      </c>
      <c r="F137" s="52" t="s">
        <v>126</v>
      </c>
      <c r="G137" s="52" t="s">
        <v>287</v>
      </c>
      <c r="H137" s="47">
        <v>33962787</v>
      </c>
      <c r="I137" s="52" t="s">
        <v>86</v>
      </c>
      <c r="J137" s="29" t="s">
        <v>76</v>
      </c>
      <c r="K137" s="106" t="s">
        <v>288</v>
      </c>
      <c r="L137" s="72" t="s">
        <v>666</v>
      </c>
      <c r="M137" s="216" t="str">
        <f>G137</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7" s="31">
        <v>1</v>
      </c>
      <c r="O137" s="31">
        <v>1</v>
      </c>
      <c r="P137" s="73">
        <v>11</v>
      </c>
      <c r="Q137" s="74" t="s">
        <v>79</v>
      </c>
      <c r="R137" s="74" t="s">
        <v>80</v>
      </c>
      <c r="S137" s="81" t="s">
        <v>1</v>
      </c>
      <c r="T137" s="219">
        <f>H137+H138+H139</f>
        <v>104587598</v>
      </c>
      <c r="U137" s="218">
        <f>T137</f>
        <v>104587598</v>
      </c>
      <c r="V137" s="31" t="s">
        <v>76</v>
      </c>
      <c r="W137" s="31" t="s">
        <v>81</v>
      </c>
      <c r="X137" s="77" t="s">
        <v>82</v>
      </c>
      <c r="Y137" s="32" t="s">
        <v>83</v>
      </c>
      <c r="Z137" s="33" t="s">
        <v>3</v>
      </c>
      <c r="AA137" s="30" t="s">
        <v>84</v>
      </c>
      <c r="AB137" s="78" t="s">
        <v>85</v>
      </c>
      <c r="AC137" s="31" t="s">
        <v>76</v>
      </c>
      <c r="AD137" s="31" t="s">
        <v>86</v>
      </c>
      <c r="AE137" s="79" t="s">
        <v>87</v>
      </c>
      <c r="AF137" s="79" t="s">
        <v>88</v>
      </c>
      <c r="AG137" s="79" t="s">
        <v>89</v>
      </c>
      <c r="AH137" s="79" t="s">
        <v>90</v>
      </c>
      <c r="AI137" s="79" t="s">
        <v>90</v>
      </c>
      <c r="AJ137" s="79" t="s">
        <v>90</v>
      </c>
      <c r="AK137" s="80"/>
      <c r="AL137" s="80"/>
      <c r="AM137" s="80"/>
    </row>
    <row r="138" spans="1:39" s="35" customFormat="1" ht="48" customHeight="1">
      <c r="A138" s="53"/>
      <c r="B138" s="28" t="s">
        <v>3</v>
      </c>
      <c r="C138" s="52" t="s">
        <v>286</v>
      </c>
      <c r="D138" s="52" t="s">
        <v>135</v>
      </c>
      <c r="E138" s="52" t="s">
        <v>129</v>
      </c>
      <c r="F138" s="52" t="s">
        <v>130</v>
      </c>
      <c r="G138" s="52" t="s">
        <v>287</v>
      </c>
      <c r="H138" s="47">
        <v>4421540</v>
      </c>
      <c r="I138" s="52" t="s">
        <v>86</v>
      </c>
      <c r="J138" s="29" t="s">
        <v>76</v>
      </c>
      <c r="K138" s="106" t="s">
        <v>288</v>
      </c>
      <c r="L138" s="72" t="s">
        <v>289</v>
      </c>
      <c r="M138" s="216"/>
      <c r="N138" s="31">
        <v>1</v>
      </c>
      <c r="O138" s="31">
        <v>1</v>
      </c>
      <c r="P138" s="73">
        <v>11</v>
      </c>
      <c r="Q138" s="74" t="s">
        <v>79</v>
      </c>
      <c r="R138" s="74" t="s">
        <v>80</v>
      </c>
      <c r="S138" s="81" t="s">
        <v>1</v>
      </c>
      <c r="T138" s="219"/>
      <c r="U138" s="218"/>
      <c r="V138" s="31" t="s">
        <v>76</v>
      </c>
      <c r="W138" s="31" t="s">
        <v>81</v>
      </c>
      <c r="X138" s="77" t="s">
        <v>82</v>
      </c>
      <c r="Y138" s="32" t="s">
        <v>83</v>
      </c>
      <c r="Z138" s="33" t="s">
        <v>3</v>
      </c>
      <c r="AA138" s="30" t="s">
        <v>84</v>
      </c>
      <c r="AB138" s="78" t="s">
        <v>85</v>
      </c>
      <c r="AC138" s="31" t="s">
        <v>76</v>
      </c>
      <c r="AD138" s="31" t="s">
        <v>86</v>
      </c>
      <c r="AE138" s="79" t="s">
        <v>87</v>
      </c>
      <c r="AF138" s="79" t="s">
        <v>88</v>
      </c>
      <c r="AG138" s="79" t="s">
        <v>89</v>
      </c>
      <c r="AH138" s="79" t="s">
        <v>90</v>
      </c>
      <c r="AI138" s="79" t="s">
        <v>90</v>
      </c>
      <c r="AJ138" s="79" t="s">
        <v>90</v>
      </c>
      <c r="AK138" s="80"/>
      <c r="AL138" s="80"/>
      <c r="AM138" s="80"/>
    </row>
    <row r="139" spans="1:39" s="35" customFormat="1" ht="48" customHeight="1">
      <c r="A139" s="53"/>
      <c r="B139" s="28" t="s">
        <v>3</v>
      </c>
      <c r="C139" s="52" t="s">
        <v>286</v>
      </c>
      <c r="D139" s="52" t="s">
        <v>135</v>
      </c>
      <c r="E139" s="52" t="s">
        <v>26</v>
      </c>
      <c r="F139" s="52" t="s">
        <v>18</v>
      </c>
      <c r="G139" s="52" t="s">
        <v>287</v>
      </c>
      <c r="H139" s="47">
        <v>66203271</v>
      </c>
      <c r="I139" s="52" t="s">
        <v>86</v>
      </c>
      <c r="J139" s="29" t="s">
        <v>76</v>
      </c>
      <c r="K139" s="106" t="s">
        <v>288</v>
      </c>
      <c r="L139" s="72" t="s">
        <v>665</v>
      </c>
      <c r="M139" s="216"/>
      <c r="N139" s="31">
        <v>1</v>
      </c>
      <c r="O139" s="31">
        <v>1</v>
      </c>
      <c r="P139" s="73">
        <v>11</v>
      </c>
      <c r="Q139" s="74" t="s">
        <v>79</v>
      </c>
      <c r="R139" s="74" t="s">
        <v>80</v>
      </c>
      <c r="S139" s="81" t="s">
        <v>1</v>
      </c>
      <c r="T139" s="219"/>
      <c r="U139" s="218"/>
      <c r="V139" s="31" t="s">
        <v>76</v>
      </c>
      <c r="W139" s="31" t="s">
        <v>81</v>
      </c>
      <c r="X139" s="77" t="s">
        <v>82</v>
      </c>
      <c r="Y139" s="32" t="s">
        <v>83</v>
      </c>
      <c r="Z139" s="33" t="s">
        <v>3</v>
      </c>
      <c r="AA139" s="30" t="s">
        <v>84</v>
      </c>
      <c r="AB139" s="78" t="s">
        <v>85</v>
      </c>
      <c r="AC139" s="31" t="s">
        <v>76</v>
      </c>
      <c r="AD139" s="31" t="s">
        <v>86</v>
      </c>
      <c r="AE139" s="79" t="s">
        <v>87</v>
      </c>
      <c r="AF139" s="79" t="s">
        <v>88</v>
      </c>
      <c r="AG139" s="79" t="s">
        <v>89</v>
      </c>
      <c r="AH139" s="79" t="s">
        <v>90</v>
      </c>
      <c r="AI139" s="79" t="s">
        <v>90</v>
      </c>
      <c r="AJ139" s="79" t="s">
        <v>90</v>
      </c>
      <c r="AK139" s="80"/>
      <c r="AL139" s="80"/>
      <c r="AM139" s="80"/>
    </row>
    <row r="140" spans="1:39" s="35" customFormat="1" ht="48" customHeight="1">
      <c r="A140" s="53"/>
      <c r="B140" s="28" t="s">
        <v>3</v>
      </c>
      <c r="C140" s="52" t="s">
        <v>142</v>
      </c>
      <c r="D140" s="52" t="s">
        <v>72</v>
      </c>
      <c r="E140" s="52" t="s">
        <v>26</v>
      </c>
      <c r="F140" s="52" t="s">
        <v>18</v>
      </c>
      <c r="G140" s="52" t="s">
        <v>290</v>
      </c>
      <c r="H140" s="47">
        <v>28404000</v>
      </c>
      <c r="I140" s="52" t="s">
        <v>86</v>
      </c>
      <c r="J140" s="29" t="s">
        <v>76</v>
      </c>
      <c r="K140" s="71" t="s">
        <v>291</v>
      </c>
      <c r="L140" s="72" t="s">
        <v>292</v>
      </c>
      <c r="M140" s="52" t="str">
        <f>G140</f>
        <v>Adquirir químicos e insumos para el mantenimiento y limpieza de la piscina de Calle 72  de la Universidad Pedagógica Nacional</v>
      </c>
      <c r="N140" s="31">
        <v>1</v>
      </c>
      <c r="O140" s="31">
        <v>1</v>
      </c>
      <c r="P140" s="73">
        <v>11</v>
      </c>
      <c r="Q140" s="74" t="s">
        <v>79</v>
      </c>
      <c r="R140" s="74" t="s">
        <v>80</v>
      </c>
      <c r="S140" s="81" t="s">
        <v>1</v>
      </c>
      <c r="T140" s="75">
        <f>H140</f>
        <v>28404000</v>
      </c>
      <c r="U140" s="76">
        <f>T140</f>
        <v>28404000</v>
      </c>
      <c r="V140" s="31" t="s">
        <v>76</v>
      </c>
      <c r="W140" s="31" t="s">
        <v>81</v>
      </c>
      <c r="X140" s="77" t="s">
        <v>82</v>
      </c>
      <c r="Y140" s="32" t="s">
        <v>83</v>
      </c>
      <c r="Z140" s="33" t="s">
        <v>3</v>
      </c>
      <c r="AA140" s="30" t="s">
        <v>84</v>
      </c>
      <c r="AB140" s="78" t="s">
        <v>85</v>
      </c>
      <c r="AC140" s="31" t="s">
        <v>76</v>
      </c>
      <c r="AD140" s="31" t="s">
        <v>86</v>
      </c>
      <c r="AE140" s="79" t="s">
        <v>87</v>
      </c>
      <c r="AF140" s="79" t="s">
        <v>88</v>
      </c>
      <c r="AG140" s="79" t="s">
        <v>89</v>
      </c>
      <c r="AH140" s="79" t="s">
        <v>90</v>
      </c>
      <c r="AI140" s="79" t="s">
        <v>90</v>
      </c>
      <c r="AJ140" s="79" t="s">
        <v>90</v>
      </c>
      <c r="AK140" s="80"/>
      <c r="AL140" s="80"/>
      <c r="AM140" s="80"/>
    </row>
    <row r="141" spans="1:39" s="35" customFormat="1" ht="48" customHeight="1">
      <c r="A141" s="53"/>
      <c r="B141" s="28" t="s">
        <v>3</v>
      </c>
      <c r="C141" s="52" t="s">
        <v>142</v>
      </c>
      <c r="D141" s="52" t="s">
        <v>72</v>
      </c>
      <c r="E141" s="52" t="s">
        <v>26</v>
      </c>
      <c r="F141" s="52" t="s">
        <v>18</v>
      </c>
      <c r="G141" s="52" t="s">
        <v>293</v>
      </c>
      <c r="H141" s="47">
        <v>21040000</v>
      </c>
      <c r="I141" s="52" t="s">
        <v>86</v>
      </c>
      <c r="J141" s="29" t="s">
        <v>76</v>
      </c>
      <c r="K141" s="106" t="s">
        <v>294</v>
      </c>
      <c r="L141" s="72" t="s">
        <v>667</v>
      </c>
      <c r="M141" s="216" t="str">
        <f>G141</f>
        <v>Suministrar materiales eléctricos para adecuaciones y mantenimientos que se realizan en las diferentes instalaciones de la Universidad Pedagógica Nacional.</v>
      </c>
      <c r="N141" s="31">
        <v>1</v>
      </c>
      <c r="O141" s="31">
        <v>1</v>
      </c>
      <c r="P141" s="73">
        <v>11</v>
      </c>
      <c r="Q141" s="74" t="s">
        <v>79</v>
      </c>
      <c r="R141" s="74" t="s">
        <v>80</v>
      </c>
      <c r="S141" s="81" t="s">
        <v>1</v>
      </c>
      <c r="T141" s="219">
        <f>H141+H142</f>
        <v>98432688</v>
      </c>
      <c r="U141" s="218">
        <f>T141</f>
        <v>98432688</v>
      </c>
      <c r="V141" s="31" t="s">
        <v>76</v>
      </c>
      <c r="W141" s="31" t="s">
        <v>81</v>
      </c>
      <c r="X141" s="77" t="s">
        <v>82</v>
      </c>
      <c r="Y141" s="32" t="s">
        <v>83</v>
      </c>
      <c r="Z141" s="33" t="s">
        <v>3</v>
      </c>
      <c r="AA141" s="30" t="s">
        <v>84</v>
      </c>
      <c r="AB141" s="78" t="s">
        <v>85</v>
      </c>
      <c r="AC141" s="31" t="s">
        <v>76</v>
      </c>
      <c r="AD141" s="31" t="s">
        <v>86</v>
      </c>
      <c r="AE141" s="79" t="s">
        <v>87</v>
      </c>
      <c r="AF141" s="79" t="s">
        <v>88</v>
      </c>
      <c r="AG141" s="79" t="s">
        <v>89</v>
      </c>
      <c r="AH141" s="79" t="s">
        <v>90</v>
      </c>
      <c r="AI141" s="79" t="s">
        <v>90</v>
      </c>
      <c r="AJ141" s="79" t="s">
        <v>90</v>
      </c>
      <c r="AK141" s="80"/>
      <c r="AL141" s="80"/>
      <c r="AM141" s="80"/>
    </row>
    <row r="142" spans="1:39" s="35" customFormat="1" ht="48" customHeight="1">
      <c r="A142" s="53"/>
      <c r="B142" s="28" t="s">
        <v>3</v>
      </c>
      <c r="C142" s="52" t="s">
        <v>142</v>
      </c>
      <c r="D142" s="52" t="s">
        <v>72</v>
      </c>
      <c r="E142" s="52" t="s">
        <v>129</v>
      </c>
      <c r="F142" s="52" t="s">
        <v>130</v>
      </c>
      <c r="G142" s="52" t="s">
        <v>293</v>
      </c>
      <c r="H142" s="47">
        <f>78900000-1507312</f>
        <v>77392688</v>
      </c>
      <c r="I142" s="52" t="s">
        <v>86</v>
      </c>
      <c r="J142" s="29" t="s">
        <v>76</v>
      </c>
      <c r="K142" s="106" t="s">
        <v>294</v>
      </c>
      <c r="L142" s="72" t="s">
        <v>668</v>
      </c>
      <c r="M142" s="216"/>
      <c r="N142" s="31">
        <v>1</v>
      </c>
      <c r="O142" s="31">
        <v>1</v>
      </c>
      <c r="P142" s="73">
        <v>11</v>
      </c>
      <c r="Q142" s="74" t="s">
        <v>79</v>
      </c>
      <c r="R142" s="74" t="s">
        <v>80</v>
      </c>
      <c r="S142" s="81" t="s">
        <v>1</v>
      </c>
      <c r="T142" s="219"/>
      <c r="U142" s="218"/>
      <c r="V142" s="31" t="s">
        <v>76</v>
      </c>
      <c r="W142" s="31" t="s">
        <v>81</v>
      </c>
      <c r="X142" s="77" t="s">
        <v>82</v>
      </c>
      <c r="Y142" s="32" t="s">
        <v>83</v>
      </c>
      <c r="Z142" s="33" t="s">
        <v>3</v>
      </c>
      <c r="AA142" s="30" t="s">
        <v>84</v>
      </c>
      <c r="AB142" s="78" t="s">
        <v>85</v>
      </c>
      <c r="AC142" s="31" t="s">
        <v>76</v>
      </c>
      <c r="AD142" s="31" t="s">
        <v>86</v>
      </c>
      <c r="AE142" s="79" t="s">
        <v>87</v>
      </c>
      <c r="AF142" s="79" t="s">
        <v>88</v>
      </c>
      <c r="AG142" s="79" t="s">
        <v>89</v>
      </c>
      <c r="AH142" s="79" t="s">
        <v>90</v>
      </c>
      <c r="AI142" s="79" t="s">
        <v>90</v>
      </c>
      <c r="AJ142" s="79" t="s">
        <v>90</v>
      </c>
      <c r="AK142" s="80"/>
      <c r="AL142" s="80"/>
      <c r="AM142" s="80"/>
    </row>
    <row r="143" spans="1:39" s="35" customFormat="1" ht="48" customHeight="1">
      <c r="A143" s="53"/>
      <c r="B143" s="28" t="s">
        <v>3</v>
      </c>
      <c r="C143" s="52" t="s">
        <v>142</v>
      </c>
      <c r="D143" s="52" t="s">
        <v>72</v>
      </c>
      <c r="E143" s="52" t="s">
        <v>26</v>
      </c>
      <c r="F143" s="52" t="s">
        <v>18</v>
      </c>
      <c r="G143" s="52" t="s">
        <v>295</v>
      </c>
      <c r="H143" s="47">
        <v>136760000</v>
      </c>
      <c r="I143" s="52" t="s">
        <v>86</v>
      </c>
      <c r="J143" s="29" t="s">
        <v>76</v>
      </c>
      <c r="K143" s="71" t="s">
        <v>296</v>
      </c>
      <c r="L143" s="72">
        <v>15101500</v>
      </c>
      <c r="M143" s="52" t="str">
        <f>G143</f>
        <v>Suministrar combustible (GASOLINA Y ACPM) para los vehículos que conforman el parque automotor de la Universidad
Pedagógica Nacional</v>
      </c>
      <c r="N143" s="31">
        <v>1</v>
      </c>
      <c r="O143" s="31">
        <v>1</v>
      </c>
      <c r="P143" s="73">
        <v>11</v>
      </c>
      <c r="Q143" s="74" t="s">
        <v>79</v>
      </c>
      <c r="R143" s="74" t="s">
        <v>80</v>
      </c>
      <c r="S143" s="81" t="s">
        <v>1</v>
      </c>
      <c r="T143" s="75">
        <f>H143</f>
        <v>136760000</v>
      </c>
      <c r="U143" s="76">
        <f>T143</f>
        <v>136760000</v>
      </c>
      <c r="V143" s="31" t="s">
        <v>76</v>
      </c>
      <c r="W143" s="31" t="s">
        <v>81</v>
      </c>
      <c r="X143" s="77" t="s">
        <v>82</v>
      </c>
      <c r="Y143" s="32" t="s">
        <v>83</v>
      </c>
      <c r="Z143" s="33" t="s">
        <v>3</v>
      </c>
      <c r="AA143" s="30" t="s">
        <v>84</v>
      </c>
      <c r="AB143" s="78" t="s">
        <v>85</v>
      </c>
      <c r="AC143" s="31" t="s">
        <v>76</v>
      </c>
      <c r="AD143" s="31" t="s">
        <v>86</v>
      </c>
      <c r="AE143" s="79" t="s">
        <v>87</v>
      </c>
      <c r="AF143" s="79" t="s">
        <v>88</v>
      </c>
      <c r="AG143" s="79" t="s">
        <v>89</v>
      </c>
      <c r="AH143" s="79" t="s">
        <v>90</v>
      </c>
      <c r="AI143" s="79" t="s">
        <v>90</v>
      </c>
      <c r="AJ143" s="79" t="s">
        <v>90</v>
      </c>
      <c r="AK143" s="80"/>
      <c r="AL143" s="80"/>
      <c r="AM143" s="80"/>
    </row>
    <row r="144" spans="1:39" ht="48" customHeight="1">
      <c r="A144" s="53"/>
      <c r="B144" s="28" t="s">
        <v>3</v>
      </c>
      <c r="C144" s="52" t="s">
        <v>142</v>
      </c>
      <c r="D144" s="52" t="s">
        <v>72</v>
      </c>
      <c r="E144" s="52" t="s">
        <v>26</v>
      </c>
      <c r="F144" s="52" t="s">
        <v>18</v>
      </c>
      <c r="G144" s="52" t="s">
        <v>297</v>
      </c>
      <c r="H144" s="47">
        <v>29456000</v>
      </c>
      <c r="I144" s="52" t="s">
        <v>86</v>
      </c>
      <c r="J144" s="29" t="s">
        <v>76</v>
      </c>
      <c r="K144" s="106" t="s">
        <v>298</v>
      </c>
      <c r="L144" s="217" t="s">
        <v>299</v>
      </c>
      <c r="M144" s="216" t="str">
        <f>G144</f>
        <v>Adquirir Papelería y útiles de oficina, con el fin de atender las necesidades básicas de las diferentes dependencias de la Universidad vigencia .</v>
      </c>
      <c r="N144" s="31">
        <v>1</v>
      </c>
      <c r="O144" s="31">
        <v>1</v>
      </c>
      <c r="P144" s="73">
        <v>11</v>
      </c>
      <c r="Q144" s="74" t="s">
        <v>79</v>
      </c>
      <c r="R144" s="74" t="s">
        <v>80</v>
      </c>
      <c r="S144" s="226" t="s">
        <v>1</v>
      </c>
      <c r="T144" s="219">
        <f>H144+H145</f>
        <v>41089846</v>
      </c>
      <c r="U144" s="218">
        <f>T144</f>
        <v>41089846</v>
      </c>
      <c r="V144" s="31" t="s">
        <v>76</v>
      </c>
      <c r="W144" s="31" t="s">
        <v>81</v>
      </c>
      <c r="X144" s="77" t="s">
        <v>82</v>
      </c>
      <c r="Y144" s="32" t="s">
        <v>83</v>
      </c>
      <c r="Z144" s="33" t="s">
        <v>3</v>
      </c>
      <c r="AA144" s="30" t="s">
        <v>84</v>
      </c>
      <c r="AB144" s="78" t="s">
        <v>85</v>
      </c>
      <c r="AC144" s="31" t="s">
        <v>76</v>
      </c>
      <c r="AD144" s="31" t="s">
        <v>86</v>
      </c>
      <c r="AE144" s="79" t="s">
        <v>87</v>
      </c>
      <c r="AF144" s="79" t="s">
        <v>88</v>
      </c>
      <c r="AG144" s="79" t="s">
        <v>89</v>
      </c>
      <c r="AH144" s="79" t="s">
        <v>90</v>
      </c>
      <c r="AI144" s="79" t="s">
        <v>90</v>
      </c>
      <c r="AJ144" s="79" t="s">
        <v>90</v>
      </c>
      <c r="AK144" s="80"/>
      <c r="AL144" s="80"/>
      <c r="AM144" s="80"/>
    </row>
    <row r="145" spans="1:39" s="35" customFormat="1" ht="48" customHeight="1">
      <c r="A145" s="53"/>
      <c r="B145" s="28" t="s">
        <v>3</v>
      </c>
      <c r="C145" s="52" t="s">
        <v>142</v>
      </c>
      <c r="D145" s="52" t="s">
        <v>72</v>
      </c>
      <c r="E145" s="52" t="s">
        <v>129</v>
      </c>
      <c r="F145" s="52" t="s">
        <v>130</v>
      </c>
      <c r="G145" s="52" t="s">
        <v>297</v>
      </c>
      <c r="H145" s="47">
        <v>11633846</v>
      </c>
      <c r="I145" s="52" t="s">
        <v>86</v>
      </c>
      <c r="J145" s="29" t="s">
        <v>76</v>
      </c>
      <c r="K145" s="106" t="s">
        <v>298</v>
      </c>
      <c r="L145" s="217"/>
      <c r="M145" s="216"/>
      <c r="N145" s="31">
        <v>1</v>
      </c>
      <c r="O145" s="31">
        <v>1</v>
      </c>
      <c r="P145" s="73">
        <v>11</v>
      </c>
      <c r="Q145" s="74" t="s">
        <v>79</v>
      </c>
      <c r="R145" s="74" t="s">
        <v>80</v>
      </c>
      <c r="S145" s="227"/>
      <c r="T145" s="219"/>
      <c r="U145" s="218"/>
      <c r="V145" s="31" t="s">
        <v>76</v>
      </c>
      <c r="W145" s="31" t="s">
        <v>81</v>
      </c>
      <c r="X145" s="77" t="s">
        <v>82</v>
      </c>
      <c r="Y145" s="32" t="s">
        <v>83</v>
      </c>
      <c r="Z145" s="33" t="s">
        <v>3</v>
      </c>
      <c r="AA145" s="30" t="s">
        <v>84</v>
      </c>
      <c r="AB145" s="78" t="s">
        <v>85</v>
      </c>
      <c r="AC145" s="31" t="s">
        <v>76</v>
      </c>
      <c r="AD145" s="31" t="s">
        <v>86</v>
      </c>
      <c r="AE145" s="79" t="s">
        <v>87</v>
      </c>
      <c r="AF145" s="79" t="s">
        <v>88</v>
      </c>
      <c r="AG145" s="79" t="s">
        <v>89</v>
      </c>
      <c r="AH145" s="79" t="s">
        <v>90</v>
      </c>
      <c r="AI145" s="79" t="s">
        <v>90</v>
      </c>
      <c r="AJ145" s="79" t="s">
        <v>90</v>
      </c>
      <c r="AK145" s="80"/>
      <c r="AL145" s="80"/>
      <c r="AM145" s="80"/>
    </row>
    <row r="146" spans="1:39" s="36" customFormat="1" ht="48" customHeight="1">
      <c r="A146" s="53"/>
      <c r="B146" s="28" t="s">
        <v>3</v>
      </c>
      <c r="C146" s="52" t="s">
        <v>142</v>
      </c>
      <c r="D146" s="52" t="s">
        <v>72</v>
      </c>
      <c r="E146" s="52" t="s">
        <v>26</v>
      </c>
      <c r="F146" s="52" t="s">
        <v>18</v>
      </c>
      <c r="G146" s="52" t="s">
        <v>300</v>
      </c>
      <c r="H146" s="47">
        <f>12624000-880585</f>
        <v>11743415</v>
      </c>
      <c r="I146" s="52" t="s">
        <v>86</v>
      </c>
      <c r="J146" s="29" t="s">
        <v>76</v>
      </c>
      <c r="K146" s="71" t="s">
        <v>301</v>
      </c>
      <c r="L146" s="52" t="s">
        <v>302</v>
      </c>
      <c r="M146" s="52" t="str">
        <f t="shared" ref="M146:M185" si="8">G146</f>
        <v>Suministrar materiales de carpintería para la reparación, renovación y mantenimiento de muebles, puertas, ventanas, estructuras y otros elementos de carpintería que se realizan en las diferentes instalaciones de la Universidad Pedagógica Nacional</v>
      </c>
      <c r="N146" s="31">
        <v>1</v>
      </c>
      <c r="O146" s="31">
        <v>1</v>
      </c>
      <c r="P146" s="73">
        <v>11</v>
      </c>
      <c r="Q146" s="74" t="s">
        <v>79</v>
      </c>
      <c r="R146" s="74" t="s">
        <v>80</v>
      </c>
      <c r="S146" s="84" t="s">
        <v>1</v>
      </c>
      <c r="T146" s="76">
        <f>H146</f>
        <v>11743415</v>
      </c>
      <c r="U146" s="75">
        <f t="shared" si="1"/>
        <v>11743415</v>
      </c>
      <c r="V146" s="31" t="s">
        <v>76</v>
      </c>
      <c r="W146" s="31" t="s">
        <v>81</v>
      </c>
      <c r="X146" s="77" t="s">
        <v>82</v>
      </c>
      <c r="Y146" s="32" t="s">
        <v>83</v>
      </c>
      <c r="Z146" s="33" t="s">
        <v>3</v>
      </c>
      <c r="AA146" s="30" t="s">
        <v>84</v>
      </c>
      <c r="AB146" s="78" t="s">
        <v>85</v>
      </c>
      <c r="AC146" s="31" t="s">
        <v>76</v>
      </c>
      <c r="AD146" s="31" t="s">
        <v>86</v>
      </c>
      <c r="AE146" s="79" t="s">
        <v>87</v>
      </c>
      <c r="AF146" s="79" t="s">
        <v>88</v>
      </c>
      <c r="AG146" s="79" t="s">
        <v>89</v>
      </c>
      <c r="AH146" s="79" t="s">
        <v>90</v>
      </c>
      <c r="AI146" s="79" t="s">
        <v>90</v>
      </c>
      <c r="AJ146" s="79" t="s">
        <v>90</v>
      </c>
      <c r="AK146" s="2"/>
      <c r="AL146" s="2"/>
      <c r="AM146" s="35"/>
    </row>
    <row r="147" spans="1:39" s="35" customFormat="1" ht="48" customHeight="1">
      <c r="A147" s="53"/>
      <c r="B147" s="28" t="s">
        <v>3</v>
      </c>
      <c r="C147" s="52" t="s">
        <v>142</v>
      </c>
      <c r="D147" s="52" t="s">
        <v>72</v>
      </c>
      <c r="E147" s="52" t="s">
        <v>303</v>
      </c>
      <c r="F147" s="52" t="s">
        <v>132</v>
      </c>
      <c r="G147" s="52" t="s">
        <v>304</v>
      </c>
      <c r="H147" s="47">
        <v>26300000</v>
      </c>
      <c r="I147" s="52" t="s">
        <v>86</v>
      </c>
      <c r="J147" s="29" t="s">
        <v>76</v>
      </c>
      <c r="K147" s="71" t="s">
        <v>305</v>
      </c>
      <c r="L147" s="72" t="s">
        <v>306</v>
      </c>
      <c r="M147" s="52" t="str">
        <f t="shared" si="8"/>
        <v>Realizar el suministro e instalación de vidrios, divisiones, espejos, y películas en las diferentes instalaciones de la Universidad Pedagógica Nacional.</v>
      </c>
      <c r="N147" s="31">
        <v>1</v>
      </c>
      <c r="O147" s="31">
        <v>1</v>
      </c>
      <c r="P147" s="73">
        <v>11</v>
      </c>
      <c r="Q147" s="74" t="s">
        <v>79</v>
      </c>
      <c r="R147" s="74" t="s">
        <v>80</v>
      </c>
      <c r="S147" s="81" t="s">
        <v>1</v>
      </c>
      <c r="T147" s="75">
        <f>H147</f>
        <v>26300000</v>
      </c>
      <c r="U147" s="76">
        <f t="shared" si="1"/>
        <v>26300000</v>
      </c>
      <c r="V147" s="31" t="s">
        <v>76</v>
      </c>
      <c r="W147" s="31" t="s">
        <v>81</v>
      </c>
      <c r="X147" s="77" t="s">
        <v>82</v>
      </c>
      <c r="Y147" s="32" t="s">
        <v>83</v>
      </c>
      <c r="Z147" s="33" t="s">
        <v>3</v>
      </c>
      <c r="AA147" s="30" t="s">
        <v>84</v>
      </c>
      <c r="AB147" s="78" t="s">
        <v>85</v>
      </c>
      <c r="AC147" s="31" t="s">
        <v>76</v>
      </c>
      <c r="AD147" s="31" t="s">
        <v>86</v>
      </c>
      <c r="AE147" s="79" t="s">
        <v>87</v>
      </c>
      <c r="AF147" s="79" t="s">
        <v>88</v>
      </c>
      <c r="AG147" s="79" t="s">
        <v>89</v>
      </c>
      <c r="AH147" s="79" t="s">
        <v>90</v>
      </c>
      <c r="AI147" s="79" t="s">
        <v>90</v>
      </c>
      <c r="AJ147" s="79" t="s">
        <v>90</v>
      </c>
      <c r="AK147" s="80"/>
      <c r="AL147" s="80"/>
      <c r="AM147" s="80"/>
    </row>
    <row r="148" spans="1:39" s="35" customFormat="1" ht="48" customHeight="1">
      <c r="A148" s="53"/>
      <c r="B148" s="28" t="s">
        <v>3</v>
      </c>
      <c r="C148" s="52" t="s">
        <v>142</v>
      </c>
      <c r="D148" s="52" t="s">
        <v>72</v>
      </c>
      <c r="E148" s="52" t="s">
        <v>4</v>
      </c>
      <c r="F148" s="52" t="s">
        <v>6</v>
      </c>
      <c r="G148" s="52" t="s">
        <v>307</v>
      </c>
      <c r="H148" s="47">
        <f>700000000+38000000-(26900000+80050000)</f>
        <v>631050000</v>
      </c>
      <c r="I148" s="52" t="s">
        <v>86</v>
      </c>
      <c r="J148" s="29" t="s">
        <v>76</v>
      </c>
      <c r="K148" s="71" t="s">
        <v>308</v>
      </c>
      <c r="L148" s="72">
        <v>78111800</v>
      </c>
      <c r="M148" s="52" t="str">
        <f t="shared" si="8"/>
        <v>Prestar el servicio de transporte terrestre para las salidas académicas y administrativas de la Universidad Pedagógica Nacional</v>
      </c>
      <c r="N148" s="31">
        <v>1</v>
      </c>
      <c r="O148" s="31">
        <v>1</v>
      </c>
      <c r="P148" s="73">
        <v>11</v>
      </c>
      <c r="Q148" s="74" t="s">
        <v>79</v>
      </c>
      <c r="R148" s="74" t="s">
        <v>157</v>
      </c>
      <c r="S148" s="81" t="s">
        <v>5</v>
      </c>
      <c r="T148" s="75">
        <f>H148</f>
        <v>631050000</v>
      </c>
      <c r="U148" s="76">
        <f t="shared" si="1"/>
        <v>631050000</v>
      </c>
      <c r="V148" s="31" t="s">
        <v>76</v>
      </c>
      <c r="W148" s="31" t="s">
        <v>81</v>
      </c>
      <c r="X148" s="77" t="s">
        <v>82</v>
      </c>
      <c r="Y148" s="32" t="s">
        <v>83</v>
      </c>
      <c r="Z148" s="33" t="s">
        <v>3</v>
      </c>
      <c r="AA148" s="30" t="s">
        <v>84</v>
      </c>
      <c r="AB148" s="78" t="s">
        <v>85</v>
      </c>
      <c r="AC148" s="31" t="s">
        <v>76</v>
      </c>
      <c r="AD148" s="31" t="s">
        <v>86</v>
      </c>
      <c r="AE148" s="79" t="s">
        <v>87</v>
      </c>
      <c r="AF148" s="79" t="s">
        <v>88</v>
      </c>
      <c r="AG148" s="79" t="s">
        <v>89</v>
      </c>
      <c r="AH148" s="79" t="s">
        <v>90</v>
      </c>
      <c r="AI148" s="79" t="s">
        <v>90</v>
      </c>
      <c r="AJ148" s="79" t="s">
        <v>90</v>
      </c>
      <c r="AK148" s="80"/>
      <c r="AL148" s="80"/>
      <c r="AM148" s="80"/>
    </row>
    <row r="149" spans="1:39" s="35" customFormat="1" ht="48" customHeight="1">
      <c r="A149" s="53"/>
      <c r="B149" s="28" t="s">
        <v>3</v>
      </c>
      <c r="C149" s="52" t="s">
        <v>159</v>
      </c>
      <c r="D149" s="52" t="s">
        <v>160</v>
      </c>
      <c r="E149" s="52" t="s">
        <v>161</v>
      </c>
      <c r="F149" s="52" t="s">
        <v>133</v>
      </c>
      <c r="G149" s="52" t="s">
        <v>309</v>
      </c>
      <c r="H149" s="47">
        <v>138498704</v>
      </c>
      <c r="I149" s="52" t="s">
        <v>86</v>
      </c>
      <c r="J149" s="29" t="s">
        <v>76</v>
      </c>
      <c r="K149" s="71" t="s">
        <v>310</v>
      </c>
      <c r="L149" s="72" t="s">
        <v>669</v>
      </c>
      <c r="M149" s="52" t="s">
        <v>309</v>
      </c>
      <c r="N149" s="31">
        <v>1</v>
      </c>
      <c r="O149" s="31">
        <v>1</v>
      </c>
      <c r="P149" s="73">
        <v>11</v>
      </c>
      <c r="Q149" s="74" t="s">
        <v>79</v>
      </c>
      <c r="R149" s="74" t="s">
        <v>80</v>
      </c>
      <c r="S149" s="52" t="s">
        <v>1</v>
      </c>
      <c r="T149" s="75">
        <f t="shared" ref="T149:T198" si="9">H149</f>
        <v>138498704</v>
      </c>
      <c r="U149" s="76">
        <f t="shared" ref="U149:U199" si="10">T149</f>
        <v>138498704</v>
      </c>
      <c r="V149" s="31" t="s">
        <v>76</v>
      </c>
      <c r="W149" s="31" t="s">
        <v>81</v>
      </c>
      <c r="X149" s="77" t="s">
        <v>82</v>
      </c>
      <c r="Y149" s="32" t="s">
        <v>83</v>
      </c>
      <c r="Z149" s="33" t="s">
        <v>3</v>
      </c>
      <c r="AA149" s="30" t="s">
        <v>84</v>
      </c>
      <c r="AB149" s="78" t="s">
        <v>85</v>
      </c>
      <c r="AC149" s="31" t="s">
        <v>76</v>
      </c>
      <c r="AD149" s="31" t="s">
        <v>86</v>
      </c>
      <c r="AE149" s="79" t="s">
        <v>87</v>
      </c>
      <c r="AF149" s="79" t="s">
        <v>88</v>
      </c>
      <c r="AG149" s="79" t="s">
        <v>89</v>
      </c>
      <c r="AH149" s="79" t="s">
        <v>90</v>
      </c>
      <c r="AI149" s="79" t="s">
        <v>90</v>
      </c>
      <c r="AJ149" s="79" t="s">
        <v>90</v>
      </c>
      <c r="AK149" s="80"/>
      <c r="AL149" s="80"/>
      <c r="AM149" s="80"/>
    </row>
    <row r="150" spans="1:39" s="35" customFormat="1" ht="48" customHeight="1">
      <c r="A150" s="53"/>
      <c r="B150" s="28" t="s">
        <v>3</v>
      </c>
      <c r="C150" s="52" t="s">
        <v>142</v>
      </c>
      <c r="D150" s="52" t="s">
        <v>72</v>
      </c>
      <c r="E150" s="52" t="s">
        <v>9</v>
      </c>
      <c r="F150" s="52" t="s">
        <v>133</v>
      </c>
      <c r="G150" s="52" t="s">
        <v>311</v>
      </c>
      <c r="H150" s="47">
        <v>89586116</v>
      </c>
      <c r="I150" s="52" t="s">
        <v>86</v>
      </c>
      <c r="J150" s="29" t="s">
        <v>76</v>
      </c>
      <c r="K150" s="71" t="s">
        <v>312</v>
      </c>
      <c r="L150" s="72">
        <v>92101500</v>
      </c>
      <c r="M150" s="52" t="s">
        <v>311</v>
      </c>
      <c r="N150" s="31">
        <v>1</v>
      </c>
      <c r="O150" s="31">
        <v>1</v>
      </c>
      <c r="P150" s="73">
        <v>11</v>
      </c>
      <c r="Q150" s="74" t="s">
        <v>79</v>
      </c>
      <c r="R150" s="74" t="s">
        <v>157</v>
      </c>
      <c r="S150" s="81" t="s">
        <v>5</v>
      </c>
      <c r="T150" s="75">
        <f t="shared" si="9"/>
        <v>89586116</v>
      </c>
      <c r="U150" s="76">
        <f t="shared" si="10"/>
        <v>89586116</v>
      </c>
      <c r="V150" s="31" t="s">
        <v>76</v>
      </c>
      <c r="W150" s="31" t="s">
        <v>81</v>
      </c>
      <c r="X150" s="77" t="s">
        <v>82</v>
      </c>
      <c r="Y150" s="32" t="s">
        <v>83</v>
      </c>
      <c r="Z150" s="33" t="s">
        <v>3</v>
      </c>
      <c r="AA150" s="30" t="s">
        <v>84</v>
      </c>
      <c r="AB150" s="78" t="s">
        <v>85</v>
      </c>
      <c r="AC150" s="31" t="s">
        <v>76</v>
      </c>
      <c r="AD150" s="31" t="s">
        <v>86</v>
      </c>
      <c r="AE150" s="79" t="s">
        <v>87</v>
      </c>
      <c r="AF150" s="79" t="s">
        <v>88</v>
      </c>
      <c r="AG150" s="79" t="s">
        <v>89</v>
      </c>
      <c r="AH150" s="79" t="s">
        <v>90</v>
      </c>
      <c r="AI150" s="79" t="s">
        <v>90</v>
      </c>
      <c r="AJ150" s="79" t="s">
        <v>90</v>
      </c>
      <c r="AK150" s="80"/>
      <c r="AL150" s="80"/>
      <c r="AM150" s="80"/>
    </row>
    <row r="151" spans="1:39" s="35" customFormat="1" ht="48" customHeight="1">
      <c r="A151" s="53"/>
      <c r="B151" s="28" t="s">
        <v>3</v>
      </c>
      <c r="C151" s="52" t="s">
        <v>142</v>
      </c>
      <c r="D151" s="52" t="s">
        <v>72</v>
      </c>
      <c r="E151" s="52" t="s">
        <v>9</v>
      </c>
      <c r="F151" s="52" t="s">
        <v>133</v>
      </c>
      <c r="G151" s="52" t="s">
        <v>311</v>
      </c>
      <c r="H151" s="47">
        <f>1322639376-H150</f>
        <v>1233053260</v>
      </c>
      <c r="I151" s="52" t="s">
        <v>86</v>
      </c>
      <c r="J151" s="29" t="s">
        <v>76</v>
      </c>
      <c r="K151" s="71" t="s">
        <v>312</v>
      </c>
      <c r="L151" s="72">
        <v>92101500</v>
      </c>
      <c r="M151" s="52" t="str">
        <f t="shared" si="8"/>
        <v>Contratar la prestación del servicio de vigilancia y seguridad privada para las personas y bienes muebles e inmuebles de la Universidad Pedagógica Nacional</v>
      </c>
      <c r="N151" s="31">
        <v>1</v>
      </c>
      <c r="O151" s="31">
        <v>1</v>
      </c>
      <c r="P151" s="73">
        <v>11</v>
      </c>
      <c r="Q151" s="74" t="s">
        <v>79</v>
      </c>
      <c r="R151" s="74" t="s">
        <v>157</v>
      </c>
      <c r="S151" s="81" t="s">
        <v>158</v>
      </c>
      <c r="T151" s="75">
        <f t="shared" si="9"/>
        <v>1233053260</v>
      </c>
      <c r="U151" s="76">
        <f t="shared" si="10"/>
        <v>1233053260</v>
      </c>
      <c r="V151" s="31" t="s">
        <v>76</v>
      </c>
      <c r="W151" s="31" t="s">
        <v>81</v>
      </c>
      <c r="X151" s="77" t="s">
        <v>82</v>
      </c>
      <c r="Y151" s="32" t="s">
        <v>83</v>
      </c>
      <c r="Z151" s="33" t="s">
        <v>3</v>
      </c>
      <c r="AA151" s="30" t="s">
        <v>84</v>
      </c>
      <c r="AB151" s="78" t="s">
        <v>85</v>
      </c>
      <c r="AC151" s="31" t="s">
        <v>76</v>
      </c>
      <c r="AD151" s="31" t="s">
        <v>86</v>
      </c>
      <c r="AE151" s="79" t="s">
        <v>87</v>
      </c>
      <c r="AF151" s="79" t="s">
        <v>88</v>
      </c>
      <c r="AG151" s="79" t="s">
        <v>89</v>
      </c>
      <c r="AH151" s="79" t="s">
        <v>90</v>
      </c>
      <c r="AI151" s="79" t="s">
        <v>90</v>
      </c>
      <c r="AJ151" s="79" t="s">
        <v>90</v>
      </c>
      <c r="AK151" s="80"/>
      <c r="AL151" s="80"/>
      <c r="AM151" s="80"/>
    </row>
    <row r="152" spans="1:39" s="35" customFormat="1" ht="48" customHeight="1">
      <c r="A152" s="53"/>
      <c r="B152" s="28" t="s">
        <v>27</v>
      </c>
      <c r="C152" s="52" t="s">
        <v>313</v>
      </c>
      <c r="D152" s="52" t="s">
        <v>314</v>
      </c>
      <c r="E152" s="52" t="s">
        <v>9</v>
      </c>
      <c r="F152" s="52" t="s">
        <v>133</v>
      </c>
      <c r="G152" s="52" t="s">
        <v>315</v>
      </c>
      <c r="H152" s="47">
        <v>4125944</v>
      </c>
      <c r="I152" s="52" t="s">
        <v>86</v>
      </c>
      <c r="J152" s="29" t="s">
        <v>76</v>
      </c>
      <c r="K152" s="71" t="s">
        <v>316</v>
      </c>
      <c r="L152" s="72">
        <v>73152100</v>
      </c>
      <c r="M152" s="52" t="str">
        <f t="shared" si="8"/>
        <v xml:space="preserve"> Realizar el mantenimiento preventivo de los equipos de audio y video del Auditorio Multipropósito Simón Rodríguez y de la emisora "la Pedagógica Radio"</v>
      </c>
      <c r="N152" s="31">
        <v>1</v>
      </c>
      <c r="O152" s="31">
        <v>1</v>
      </c>
      <c r="P152" s="73">
        <v>11</v>
      </c>
      <c r="Q152" s="74" t="s">
        <v>79</v>
      </c>
      <c r="R152" s="74" t="s">
        <v>80</v>
      </c>
      <c r="S152" s="52" t="s">
        <v>1</v>
      </c>
      <c r="T152" s="75">
        <f t="shared" si="9"/>
        <v>4125944</v>
      </c>
      <c r="U152" s="76">
        <f t="shared" si="10"/>
        <v>4125944</v>
      </c>
      <c r="V152" s="31" t="s">
        <v>76</v>
      </c>
      <c r="W152" s="31" t="s">
        <v>81</v>
      </c>
      <c r="X152" s="77" t="s">
        <v>82</v>
      </c>
      <c r="Y152" s="32" t="s">
        <v>83</v>
      </c>
      <c r="Z152" s="33" t="s">
        <v>27</v>
      </c>
      <c r="AA152" s="30" t="s">
        <v>84</v>
      </c>
      <c r="AB152" s="78" t="s">
        <v>85</v>
      </c>
      <c r="AC152" s="31" t="s">
        <v>76</v>
      </c>
      <c r="AD152" s="31" t="s">
        <v>86</v>
      </c>
      <c r="AE152" s="79" t="s">
        <v>87</v>
      </c>
      <c r="AF152" s="79" t="s">
        <v>88</v>
      </c>
      <c r="AG152" s="79" t="s">
        <v>89</v>
      </c>
      <c r="AH152" s="79" t="s">
        <v>90</v>
      </c>
      <c r="AI152" s="79" t="s">
        <v>90</v>
      </c>
      <c r="AJ152" s="79" t="s">
        <v>90</v>
      </c>
      <c r="AK152" s="80"/>
      <c r="AL152" s="80"/>
      <c r="AM152" s="80"/>
    </row>
    <row r="153" spans="1:39" s="35" customFormat="1" ht="48" customHeight="1">
      <c r="A153" s="53"/>
      <c r="B153" s="28" t="s">
        <v>27</v>
      </c>
      <c r="C153" s="52" t="s">
        <v>313</v>
      </c>
      <c r="D153" s="52" t="s">
        <v>314</v>
      </c>
      <c r="E153" s="52" t="s">
        <v>9</v>
      </c>
      <c r="F153" s="52" t="s">
        <v>133</v>
      </c>
      <c r="G153" s="52" t="s">
        <v>317</v>
      </c>
      <c r="H153" s="47">
        <v>66907200</v>
      </c>
      <c r="I153" s="52" t="s">
        <v>86</v>
      </c>
      <c r="J153" s="29" t="s">
        <v>76</v>
      </c>
      <c r="K153" s="71" t="s">
        <v>318</v>
      </c>
      <c r="L153" s="72">
        <v>83121700</v>
      </c>
      <c r="M153" s="52" t="str">
        <f t="shared" si="8"/>
        <v>Prestar el servicio para la emisión de los capítulos del programa institucional "Historia con Futuro" de la Universidad Pedagógica Nacional y de la promoción del mismo a través de canales digitales.  </v>
      </c>
      <c r="N153" s="31">
        <v>1</v>
      </c>
      <c r="O153" s="31">
        <v>1</v>
      </c>
      <c r="P153" s="73">
        <v>11</v>
      </c>
      <c r="Q153" s="74" t="s">
        <v>79</v>
      </c>
      <c r="R153" s="74" t="s">
        <v>80</v>
      </c>
      <c r="S153" s="52" t="s">
        <v>1</v>
      </c>
      <c r="T153" s="75">
        <f t="shared" si="9"/>
        <v>66907200</v>
      </c>
      <c r="U153" s="76">
        <f t="shared" si="10"/>
        <v>66907200</v>
      </c>
      <c r="V153" s="31" t="s">
        <v>76</v>
      </c>
      <c r="W153" s="31" t="s">
        <v>81</v>
      </c>
      <c r="X153" s="77" t="s">
        <v>82</v>
      </c>
      <c r="Y153" s="32" t="s">
        <v>83</v>
      </c>
      <c r="Z153" s="33" t="s">
        <v>27</v>
      </c>
      <c r="AA153" s="30" t="s">
        <v>84</v>
      </c>
      <c r="AB153" s="78" t="s">
        <v>85</v>
      </c>
      <c r="AC153" s="31" t="s">
        <v>76</v>
      </c>
      <c r="AD153" s="31" t="s">
        <v>86</v>
      </c>
      <c r="AE153" s="79" t="s">
        <v>87</v>
      </c>
      <c r="AF153" s="79" t="s">
        <v>88</v>
      </c>
      <c r="AG153" s="79" t="s">
        <v>89</v>
      </c>
      <c r="AH153" s="79" t="s">
        <v>90</v>
      </c>
      <c r="AI153" s="79" t="s">
        <v>90</v>
      </c>
      <c r="AJ153" s="79" t="s">
        <v>90</v>
      </c>
      <c r="AK153" s="80"/>
      <c r="AL153" s="80"/>
      <c r="AM153" s="80"/>
    </row>
    <row r="154" spans="1:39" s="35" customFormat="1" ht="48" customHeight="1">
      <c r="A154" s="53"/>
      <c r="B154" s="28" t="s">
        <v>319</v>
      </c>
      <c r="C154" s="52" t="s">
        <v>320</v>
      </c>
      <c r="D154" s="52" t="s">
        <v>321</v>
      </c>
      <c r="E154" s="52" t="s">
        <v>9</v>
      </c>
      <c r="F154" s="52" t="s">
        <v>133</v>
      </c>
      <c r="G154" s="52" t="s">
        <v>322</v>
      </c>
      <c r="H154" s="47">
        <v>4975262</v>
      </c>
      <c r="I154" s="52" t="s">
        <v>86</v>
      </c>
      <c r="J154" s="29" t="s">
        <v>76</v>
      </c>
      <c r="K154" s="71" t="s">
        <v>323</v>
      </c>
      <c r="L154" s="72">
        <v>55101500</v>
      </c>
      <c r="M154" s="52" t="str">
        <f t="shared" si="8"/>
        <v>Prestar el servicio para publicar los actos administrativos de carácter general dentro de las fechas establecidas para cada actuación, en cumplimiento al artículo 65 de la ley 1437 de 2011.</v>
      </c>
      <c r="N154" s="31">
        <v>1</v>
      </c>
      <c r="O154" s="31">
        <v>1</v>
      </c>
      <c r="P154" s="73">
        <v>11</v>
      </c>
      <c r="Q154" s="74" t="s">
        <v>79</v>
      </c>
      <c r="R154" s="74" t="s">
        <v>80</v>
      </c>
      <c r="S154" s="52" t="s">
        <v>1</v>
      </c>
      <c r="T154" s="75">
        <f t="shared" si="9"/>
        <v>4975262</v>
      </c>
      <c r="U154" s="76">
        <f t="shared" si="10"/>
        <v>4975262</v>
      </c>
      <c r="V154" s="31" t="s">
        <v>76</v>
      </c>
      <c r="W154" s="31" t="s">
        <v>81</v>
      </c>
      <c r="X154" s="77" t="s">
        <v>82</v>
      </c>
      <c r="Y154" s="32" t="s">
        <v>83</v>
      </c>
      <c r="Z154" s="33" t="s">
        <v>181</v>
      </c>
      <c r="AA154" s="30" t="s">
        <v>84</v>
      </c>
      <c r="AB154" s="78" t="s">
        <v>85</v>
      </c>
      <c r="AC154" s="31" t="s">
        <v>76</v>
      </c>
      <c r="AD154" s="31" t="s">
        <v>86</v>
      </c>
      <c r="AE154" s="79" t="s">
        <v>87</v>
      </c>
      <c r="AF154" s="79" t="s">
        <v>88</v>
      </c>
      <c r="AG154" s="79" t="s">
        <v>89</v>
      </c>
      <c r="AH154" s="79" t="s">
        <v>90</v>
      </c>
      <c r="AI154" s="79" t="s">
        <v>90</v>
      </c>
      <c r="AJ154" s="79" t="s">
        <v>90</v>
      </c>
      <c r="AK154" s="80"/>
      <c r="AL154" s="80"/>
      <c r="AM154" s="80"/>
    </row>
    <row r="155" spans="1:39" s="35" customFormat="1" ht="48" customHeight="1">
      <c r="A155" s="53"/>
      <c r="B155" s="28" t="s">
        <v>3</v>
      </c>
      <c r="C155" s="52" t="s">
        <v>142</v>
      </c>
      <c r="D155" s="52" t="s">
        <v>72</v>
      </c>
      <c r="E155" s="52" t="s">
        <v>9</v>
      </c>
      <c r="F155" s="52" t="s">
        <v>133</v>
      </c>
      <c r="G155" s="52" t="s">
        <v>324</v>
      </c>
      <c r="H155" s="47">
        <v>27878000</v>
      </c>
      <c r="I155" s="52" t="s">
        <v>86</v>
      </c>
      <c r="J155" s="29" t="s">
        <v>76</v>
      </c>
      <c r="K155" s="71" t="s">
        <v>325</v>
      </c>
      <c r="L155" s="72" t="s">
        <v>326</v>
      </c>
      <c r="M155" s="52" t="str">
        <f t="shared" si="8"/>
        <v>Realizar la recarga y mantenimiento de los equipos de extinción de incendios que se encuentran en las diferentes instalaciones de la Universidad Pedagógica Nacional.</v>
      </c>
      <c r="N155" s="31">
        <v>1</v>
      </c>
      <c r="O155" s="31">
        <v>1</v>
      </c>
      <c r="P155" s="73">
        <v>11</v>
      </c>
      <c r="Q155" s="74" t="s">
        <v>79</v>
      </c>
      <c r="R155" s="74" t="s">
        <v>80</v>
      </c>
      <c r="S155" s="81" t="s">
        <v>158</v>
      </c>
      <c r="T155" s="75">
        <f t="shared" si="9"/>
        <v>27878000</v>
      </c>
      <c r="U155" s="76">
        <f t="shared" si="10"/>
        <v>27878000</v>
      </c>
      <c r="V155" s="31" t="s">
        <v>76</v>
      </c>
      <c r="W155" s="31" t="s">
        <v>81</v>
      </c>
      <c r="X155" s="77" t="s">
        <v>82</v>
      </c>
      <c r="Y155" s="32" t="s">
        <v>83</v>
      </c>
      <c r="Z155" s="33" t="s">
        <v>3</v>
      </c>
      <c r="AA155" s="30" t="s">
        <v>84</v>
      </c>
      <c r="AB155" s="78" t="s">
        <v>85</v>
      </c>
      <c r="AC155" s="31" t="s">
        <v>76</v>
      </c>
      <c r="AD155" s="31" t="s">
        <v>86</v>
      </c>
      <c r="AE155" s="79" t="s">
        <v>87</v>
      </c>
      <c r="AF155" s="79" t="s">
        <v>88</v>
      </c>
      <c r="AG155" s="79" t="s">
        <v>89</v>
      </c>
      <c r="AH155" s="79" t="s">
        <v>90</v>
      </c>
      <c r="AI155" s="79" t="s">
        <v>90</v>
      </c>
      <c r="AJ155" s="79" t="s">
        <v>90</v>
      </c>
      <c r="AK155" s="80"/>
      <c r="AL155" s="80"/>
      <c r="AM155" s="80"/>
    </row>
    <row r="156" spans="1:39" s="35" customFormat="1" ht="48" customHeight="1">
      <c r="A156" s="53"/>
      <c r="B156" s="28" t="s">
        <v>3</v>
      </c>
      <c r="C156" s="52" t="s">
        <v>142</v>
      </c>
      <c r="D156" s="52" t="s">
        <v>72</v>
      </c>
      <c r="E156" s="52" t="s">
        <v>9</v>
      </c>
      <c r="F156" s="52" t="s">
        <v>133</v>
      </c>
      <c r="G156" s="52" t="s">
        <v>327</v>
      </c>
      <c r="H156" s="47">
        <v>40000000</v>
      </c>
      <c r="I156" s="52" t="s">
        <v>86</v>
      </c>
      <c r="J156" s="29" t="s">
        <v>76</v>
      </c>
      <c r="K156" s="71" t="s">
        <v>328</v>
      </c>
      <c r="L156" s="72" t="s">
        <v>329</v>
      </c>
      <c r="M156" s="52" t="str">
        <f t="shared" si="8"/>
        <v>Realizar el mantenimiento preventivo y correctivo de las calderas del restaurante y la piscina de la Universidad Pedagógica Nacional.</v>
      </c>
      <c r="N156" s="31">
        <v>1</v>
      </c>
      <c r="O156" s="31">
        <v>1</v>
      </c>
      <c r="P156" s="73">
        <v>11</v>
      </c>
      <c r="Q156" s="74" t="s">
        <v>79</v>
      </c>
      <c r="R156" s="74" t="s">
        <v>80</v>
      </c>
      <c r="S156" s="81" t="s">
        <v>158</v>
      </c>
      <c r="T156" s="75">
        <f t="shared" si="9"/>
        <v>40000000</v>
      </c>
      <c r="U156" s="76">
        <f t="shared" si="10"/>
        <v>40000000</v>
      </c>
      <c r="V156" s="31" t="s">
        <v>76</v>
      </c>
      <c r="W156" s="31" t="s">
        <v>81</v>
      </c>
      <c r="X156" s="77" t="s">
        <v>82</v>
      </c>
      <c r="Y156" s="32" t="s">
        <v>83</v>
      </c>
      <c r="Z156" s="33" t="s">
        <v>3</v>
      </c>
      <c r="AA156" s="30" t="s">
        <v>84</v>
      </c>
      <c r="AB156" s="78" t="s">
        <v>85</v>
      </c>
      <c r="AC156" s="31" t="s">
        <v>76</v>
      </c>
      <c r="AD156" s="31" t="s">
        <v>86</v>
      </c>
      <c r="AE156" s="79" t="s">
        <v>87</v>
      </c>
      <c r="AF156" s="79" t="s">
        <v>88</v>
      </c>
      <c r="AG156" s="79" t="s">
        <v>89</v>
      </c>
      <c r="AH156" s="79" t="s">
        <v>90</v>
      </c>
      <c r="AI156" s="79" t="s">
        <v>90</v>
      </c>
      <c r="AJ156" s="79" t="s">
        <v>90</v>
      </c>
      <c r="AK156" s="80"/>
      <c r="AL156" s="80"/>
      <c r="AM156" s="80"/>
    </row>
    <row r="157" spans="1:39" s="35" customFormat="1" ht="48" customHeight="1">
      <c r="A157" s="53"/>
      <c r="B157" s="28" t="s">
        <v>3</v>
      </c>
      <c r="C157" s="52" t="s">
        <v>142</v>
      </c>
      <c r="D157" s="52" t="s">
        <v>72</v>
      </c>
      <c r="E157" s="52" t="s">
        <v>9</v>
      </c>
      <c r="F157" s="52" t="s">
        <v>133</v>
      </c>
      <c r="G157" s="52" t="s">
        <v>330</v>
      </c>
      <c r="H157" s="47">
        <v>24354220</v>
      </c>
      <c r="I157" s="52" t="s">
        <v>86</v>
      </c>
      <c r="J157" s="29" t="s">
        <v>76</v>
      </c>
      <c r="K157" s="71" t="s">
        <v>331</v>
      </c>
      <c r="L157" s="72" t="s">
        <v>332</v>
      </c>
      <c r="M157" s="52" t="str">
        <f t="shared" si="8"/>
        <v>Realizar el mantenimiento preventivo y correctivo de los aires acondicionados de las diferentes instalaciones de la Universidad Pedagógica Nacional.</v>
      </c>
      <c r="N157" s="31">
        <v>1</v>
      </c>
      <c r="O157" s="31">
        <v>1</v>
      </c>
      <c r="P157" s="73">
        <v>11</v>
      </c>
      <c r="Q157" s="74" t="s">
        <v>79</v>
      </c>
      <c r="R157" s="74" t="s">
        <v>80</v>
      </c>
      <c r="S157" s="81" t="s">
        <v>158</v>
      </c>
      <c r="T157" s="75">
        <f t="shared" si="9"/>
        <v>24354220</v>
      </c>
      <c r="U157" s="76">
        <f t="shared" si="10"/>
        <v>24354220</v>
      </c>
      <c r="V157" s="31" t="s">
        <v>76</v>
      </c>
      <c r="W157" s="31" t="s">
        <v>81</v>
      </c>
      <c r="X157" s="77" t="s">
        <v>82</v>
      </c>
      <c r="Y157" s="32" t="s">
        <v>83</v>
      </c>
      <c r="Z157" s="33" t="s">
        <v>3</v>
      </c>
      <c r="AA157" s="30" t="s">
        <v>84</v>
      </c>
      <c r="AB157" s="78" t="s">
        <v>85</v>
      </c>
      <c r="AC157" s="31" t="s">
        <v>76</v>
      </c>
      <c r="AD157" s="31" t="s">
        <v>86</v>
      </c>
      <c r="AE157" s="79" t="s">
        <v>87</v>
      </c>
      <c r="AF157" s="79" t="s">
        <v>88</v>
      </c>
      <c r="AG157" s="79" t="s">
        <v>89</v>
      </c>
      <c r="AH157" s="79" t="s">
        <v>90</v>
      </c>
      <c r="AI157" s="79" t="s">
        <v>90</v>
      </c>
      <c r="AJ157" s="79" t="s">
        <v>90</v>
      </c>
      <c r="AK157" s="80"/>
      <c r="AL157" s="80"/>
      <c r="AM157" s="80"/>
    </row>
    <row r="158" spans="1:39" s="35" customFormat="1" ht="48" customHeight="1">
      <c r="A158" s="53"/>
      <c r="B158" s="28" t="s">
        <v>3</v>
      </c>
      <c r="C158" s="52" t="s">
        <v>142</v>
      </c>
      <c r="D158" s="52" t="s">
        <v>72</v>
      </c>
      <c r="E158" s="52" t="s">
        <v>9</v>
      </c>
      <c r="F158" s="52" t="s">
        <v>133</v>
      </c>
      <c r="G158" s="52" t="s">
        <v>333</v>
      </c>
      <c r="H158" s="47">
        <v>34716000</v>
      </c>
      <c r="I158" s="52" t="s">
        <v>86</v>
      </c>
      <c r="J158" s="29" t="s">
        <v>76</v>
      </c>
      <c r="K158" s="71" t="s">
        <v>334</v>
      </c>
      <c r="L158" s="72" t="s">
        <v>335</v>
      </c>
      <c r="M158" s="52" t="str">
        <f t="shared" si="8"/>
        <v>Realizar el mantenimiento preventivo y correctivo de las Plantas Eléctricas y UPS de las diferentes instalaciones  de la Universidad Pedagógica Nacional.</v>
      </c>
      <c r="N158" s="31">
        <v>1</v>
      </c>
      <c r="O158" s="31">
        <v>1</v>
      </c>
      <c r="P158" s="73">
        <v>11</v>
      </c>
      <c r="Q158" s="74" t="s">
        <v>79</v>
      </c>
      <c r="R158" s="74" t="s">
        <v>80</v>
      </c>
      <c r="S158" s="81" t="s">
        <v>158</v>
      </c>
      <c r="T158" s="75">
        <f t="shared" si="9"/>
        <v>34716000</v>
      </c>
      <c r="U158" s="76">
        <f t="shared" si="10"/>
        <v>34716000</v>
      </c>
      <c r="V158" s="31" t="s">
        <v>76</v>
      </c>
      <c r="W158" s="31" t="s">
        <v>81</v>
      </c>
      <c r="X158" s="77" t="s">
        <v>82</v>
      </c>
      <c r="Y158" s="32" t="s">
        <v>83</v>
      </c>
      <c r="Z158" s="33" t="s">
        <v>3</v>
      </c>
      <c r="AA158" s="30" t="s">
        <v>84</v>
      </c>
      <c r="AB158" s="78" t="s">
        <v>85</v>
      </c>
      <c r="AC158" s="31" t="s">
        <v>76</v>
      </c>
      <c r="AD158" s="31" t="s">
        <v>86</v>
      </c>
      <c r="AE158" s="79" t="s">
        <v>87</v>
      </c>
      <c r="AF158" s="79" t="s">
        <v>88</v>
      </c>
      <c r="AG158" s="79" t="s">
        <v>89</v>
      </c>
      <c r="AH158" s="79" t="s">
        <v>90</v>
      </c>
      <c r="AI158" s="79" t="s">
        <v>90</v>
      </c>
      <c r="AJ158" s="79" t="s">
        <v>90</v>
      </c>
      <c r="AK158" s="80"/>
      <c r="AL158" s="80"/>
      <c r="AM158" s="80"/>
    </row>
    <row r="159" spans="1:39" s="35" customFormat="1" ht="48" customHeight="1">
      <c r="A159" s="53"/>
      <c r="B159" s="28" t="s">
        <v>3</v>
      </c>
      <c r="C159" s="52" t="s">
        <v>142</v>
      </c>
      <c r="D159" s="52" t="s">
        <v>72</v>
      </c>
      <c r="E159" s="52" t="s">
        <v>690</v>
      </c>
      <c r="F159" s="52" t="s">
        <v>12</v>
      </c>
      <c r="G159" s="52" t="s">
        <v>336</v>
      </c>
      <c r="H159" s="47">
        <v>35500000</v>
      </c>
      <c r="I159" s="52" t="s">
        <v>86</v>
      </c>
      <c r="J159" s="29" t="s">
        <v>76</v>
      </c>
      <c r="K159" s="71" t="s">
        <v>337</v>
      </c>
      <c r="L159" s="72" t="s">
        <v>694</v>
      </c>
      <c r="M159" s="52" t="str">
        <f t="shared" si="8"/>
        <v>Realizar la limpieza y mantenimiento de las trampas de grasa, pozos sépticos, cajas de inspección y redes de aguas negras de las diferentes instalaciones de la Universidad Pedagógica Nacional.</v>
      </c>
      <c r="N159" s="31">
        <v>1</v>
      </c>
      <c r="O159" s="31">
        <v>1</v>
      </c>
      <c r="P159" s="73">
        <v>11</v>
      </c>
      <c r="Q159" s="74" t="s">
        <v>79</v>
      </c>
      <c r="R159" s="74" t="s">
        <v>80</v>
      </c>
      <c r="S159" s="81" t="s">
        <v>158</v>
      </c>
      <c r="T159" s="75">
        <f t="shared" si="9"/>
        <v>35500000</v>
      </c>
      <c r="U159" s="76">
        <f t="shared" si="10"/>
        <v>35500000</v>
      </c>
      <c r="V159" s="31" t="s">
        <v>76</v>
      </c>
      <c r="W159" s="31" t="s">
        <v>81</v>
      </c>
      <c r="X159" s="77" t="s">
        <v>82</v>
      </c>
      <c r="Y159" s="32" t="s">
        <v>83</v>
      </c>
      <c r="Z159" s="33" t="s">
        <v>3</v>
      </c>
      <c r="AA159" s="30" t="s">
        <v>84</v>
      </c>
      <c r="AB159" s="78" t="s">
        <v>85</v>
      </c>
      <c r="AC159" s="31" t="s">
        <v>76</v>
      </c>
      <c r="AD159" s="31" t="s">
        <v>86</v>
      </c>
      <c r="AE159" s="79" t="s">
        <v>87</v>
      </c>
      <c r="AF159" s="79" t="s">
        <v>88</v>
      </c>
      <c r="AG159" s="79" t="s">
        <v>89</v>
      </c>
      <c r="AH159" s="79" t="s">
        <v>90</v>
      </c>
      <c r="AI159" s="79" t="s">
        <v>90</v>
      </c>
      <c r="AJ159" s="79" t="s">
        <v>90</v>
      </c>
      <c r="AK159" s="80"/>
      <c r="AL159" s="80"/>
      <c r="AM159" s="80"/>
    </row>
    <row r="160" spans="1:39" s="35" customFormat="1" ht="48" customHeight="1">
      <c r="A160" s="53"/>
      <c r="B160" s="28" t="s">
        <v>3</v>
      </c>
      <c r="C160" s="52" t="s">
        <v>142</v>
      </c>
      <c r="D160" s="52" t="s">
        <v>72</v>
      </c>
      <c r="E160" s="52" t="s">
        <v>9</v>
      </c>
      <c r="F160" s="52" t="s">
        <v>133</v>
      </c>
      <c r="G160" s="52" t="s">
        <v>338</v>
      </c>
      <c r="H160" s="47">
        <v>10000000</v>
      </c>
      <c r="I160" s="52" t="s">
        <v>86</v>
      </c>
      <c r="J160" s="29" t="s">
        <v>76</v>
      </c>
      <c r="K160" s="71" t="s">
        <v>339</v>
      </c>
      <c r="L160" s="72">
        <v>72101500</v>
      </c>
      <c r="M160" s="52" t="str">
        <f t="shared" si="8"/>
        <v>Realizar mantenimiento de los equipos de hidropresión de las diferentes instalaciones de la UPN</v>
      </c>
      <c r="N160" s="31">
        <v>1</v>
      </c>
      <c r="O160" s="31">
        <v>1</v>
      </c>
      <c r="P160" s="73">
        <v>11</v>
      </c>
      <c r="Q160" s="74" t="s">
        <v>79</v>
      </c>
      <c r="R160" s="74" t="s">
        <v>80</v>
      </c>
      <c r="S160" s="81" t="s">
        <v>158</v>
      </c>
      <c r="T160" s="75">
        <f t="shared" si="9"/>
        <v>10000000</v>
      </c>
      <c r="U160" s="76">
        <f t="shared" si="10"/>
        <v>10000000</v>
      </c>
      <c r="V160" s="31" t="s">
        <v>76</v>
      </c>
      <c r="W160" s="31" t="s">
        <v>81</v>
      </c>
      <c r="X160" s="77" t="s">
        <v>82</v>
      </c>
      <c r="Y160" s="32" t="s">
        <v>83</v>
      </c>
      <c r="Z160" s="33" t="s">
        <v>3</v>
      </c>
      <c r="AA160" s="30" t="s">
        <v>84</v>
      </c>
      <c r="AB160" s="78" t="s">
        <v>85</v>
      </c>
      <c r="AC160" s="31" t="s">
        <v>76</v>
      </c>
      <c r="AD160" s="31" t="s">
        <v>86</v>
      </c>
      <c r="AE160" s="79" t="s">
        <v>87</v>
      </c>
      <c r="AF160" s="79" t="s">
        <v>88</v>
      </c>
      <c r="AG160" s="79" t="s">
        <v>89</v>
      </c>
      <c r="AH160" s="79" t="s">
        <v>90</v>
      </c>
      <c r="AI160" s="79" t="s">
        <v>90</v>
      </c>
      <c r="AJ160" s="79" t="s">
        <v>90</v>
      </c>
      <c r="AK160" s="80"/>
      <c r="AL160" s="80"/>
      <c r="AM160" s="80"/>
    </row>
    <row r="161" spans="1:39" s="35" customFormat="1" ht="48" customHeight="1">
      <c r="A161" s="53"/>
      <c r="B161" s="28" t="s">
        <v>3</v>
      </c>
      <c r="C161" s="52" t="s">
        <v>142</v>
      </c>
      <c r="D161" s="52" t="s">
        <v>72</v>
      </c>
      <c r="E161" s="52" t="s">
        <v>9</v>
      </c>
      <c r="F161" s="52" t="s">
        <v>133</v>
      </c>
      <c r="G161" s="52" t="s">
        <v>340</v>
      </c>
      <c r="H161" s="47">
        <v>63320974</v>
      </c>
      <c r="I161" s="52" t="s">
        <v>86</v>
      </c>
      <c r="J161" s="29" t="s">
        <v>76</v>
      </c>
      <c r="K161" s="71" t="s">
        <v>341</v>
      </c>
      <c r="L161" s="72" t="s">
        <v>342</v>
      </c>
      <c r="M161" s="52" t="str">
        <f t="shared" si="8"/>
        <v>Realizar el control integrado de Plagas de las diferentes instalaciones de la Universidad Pedagógica Nacional</v>
      </c>
      <c r="N161" s="31">
        <v>1</v>
      </c>
      <c r="O161" s="31">
        <v>1</v>
      </c>
      <c r="P161" s="73">
        <v>11</v>
      </c>
      <c r="Q161" s="74" t="s">
        <v>79</v>
      </c>
      <c r="R161" s="74" t="s">
        <v>80</v>
      </c>
      <c r="S161" s="81" t="s">
        <v>158</v>
      </c>
      <c r="T161" s="75">
        <f t="shared" si="9"/>
        <v>63320974</v>
      </c>
      <c r="U161" s="76">
        <f t="shared" si="10"/>
        <v>63320974</v>
      </c>
      <c r="V161" s="31" t="s">
        <v>76</v>
      </c>
      <c r="W161" s="31" t="s">
        <v>81</v>
      </c>
      <c r="X161" s="77" t="s">
        <v>82</v>
      </c>
      <c r="Y161" s="32" t="s">
        <v>83</v>
      </c>
      <c r="Z161" s="33" t="s">
        <v>3</v>
      </c>
      <c r="AA161" s="30" t="s">
        <v>84</v>
      </c>
      <c r="AB161" s="78" t="s">
        <v>85</v>
      </c>
      <c r="AC161" s="31" t="s">
        <v>76</v>
      </c>
      <c r="AD161" s="31" t="s">
        <v>86</v>
      </c>
      <c r="AE161" s="79" t="s">
        <v>87</v>
      </c>
      <c r="AF161" s="79" t="s">
        <v>88</v>
      </c>
      <c r="AG161" s="79" t="s">
        <v>89</v>
      </c>
      <c r="AH161" s="79" t="s">
        <v>90</v>
      </c>
      <c r="AI161" s="79" t="s">
        <v>90</v>
      </c>
      <c r="AJ161" s="79" t="s">
        <v>90</v>
      </c>
      <c r="AK161" s="80"/>
      <c r="AL161" s="80"/>
      <c r="AM161" s="80"/>
    </row>
    <row r="162" spans="1:39" s="35" customFormat="1" ht="48" customHeight="1">
      <c r="A162" s="53"/>
      <c r="B162" s="28" t="s">
        <v>3</v>
      </c>
      <c r="C162" s="52" t="s">
        <v>142</v>
      </c>
      <c r="D162" s="52" t="s">
        <v>72</v>
      </c>
      <c r="E162" s="52" t="s">
        <v>9</v>
      </c>
      <c r="F162" s="52" t="s">
        <v>133</v>
      </c>
      <c r="G162" s="52" t="s">
        <v>343</v>
      </c>
      <c r="H162" s="47">
        <v>45000000</v>
      </c>
      <c r="I162" s="52" t="s">
        <v>86</v>
      </c>
      <c r="J162" s="29" t="s">
        <v>76</v>
      </c>
      <c r="K162" s="71" t="s">
        <v>344</v>
      </c>
      <c r="L162" s="72" t="s">
        <v>345</v>
      </c>
      <c r="M162" s="52" t="str">
        <f t="shared" si="8"/>
        <v>Realizar el mantenimiento preventivo y correctivo de los ascensores y equipos de transporte vertical  de las diferentes instalaciones de la Universidad Pedagógica Nacional.</v>
      </c>
      <c r="N162" s="31">
        <v>1</v>
      </c>
      <c r="O162" s="31">
        <v>1</v>
      </c>
      <c r="P162" s="73">
        <v>11</v>
      </c>
      <c r="Q162" s="74" t="s">
        <v>79</v>
      </c>
      <c r="R162" s="74" t="s">
        <v>80</v>
      </c>
      <c r="S162" s="81" t="s">
        <v>158</v>
      </c>
      <c r="T162" s="75">
        <f t="shared" si="9"/>
        <v>45000000</v>
      </c>
      <c r="U162" s="76">
        <f t="shared" si="10"/>
        <v>45000000</v>
      </c>
      <c r="V162" s="31" t="s">
        <v>76</v>
      </c>
      <c r="W162" s="31" t="s">
        <v>81</v>
      </c>
      <c r="X162" s="77" t="s">
        <v>82</v>
      </c>
      <c r="Y162" s="32" t="s">
        <v>83</v>
      </c>
      <c r="Z162" s="33" t="s">
        <v>3</v>
      </c>
      <c r="AA162" s="30" t="s">
        <v>84</v>
      </c>
      <c r="AB162" s="78" t="s">
        <v>85</v>
      </c>
      <c r="AC162" s="31" t="s">
        <v>76</v>
      </c>
      <c r="AD162" s="31" t="s">
        <v>86</v>
      </c>
      <c r="AE162" s="79" t="s">
        <v>87</v>
      </c>
      <c r="AF162" s="79" t="s">
        <v>88</v>
      </c>
      <c r="AG162" s="79" t="s">
        <v>89</v>
      </c>
      <c r="AH162" s="79" t="s">
        <v>90</v>
      </c>
      <c r="AI162" s="79" t="s">
        <v>90</v>
      </c>
      <c r="AJ162" s="79" t="s">
        <v>90</v>
      </c>
      <c r="AK162" s="80"/>
      <c r="AL162" s="80"/>
      <c r="AM162" s="80"/>
    </row>
    <row r="163" spans="1:39" s="35" customFormat="1" ht="48" customHeight="1">
      <c r="A163" s="53"/>
      <c r="B163" s="28" t="s">
        <v>3</v>
      </c>
      <c r="C163" s="52" t="s">
        <v>142</v>
      </c>
      <c r="D163" s="52" t="s">
        <v>72</v>
      </c>
      <c r="E163" s="52" t="s">
        <v>9</v>
      </c>
      <c r="F163" s="52" t="s">
        <v>133</v>
      </c>
      <c r="G163" s="52" t="s">
        <v>346</v>
      </c>
      <c r="H163" s="47">
        <v>39973264</v>
      </c>
      <c r="I163" s="52" t="s">
        <v>86</v>
      </c>
      <c r="J163" s="29" t="s">
        <v>76</v>
      </c>
      <c r="K163" s="71" t="s">
        <v>347</v>
      </c>
      <c r="L163" s="72">
        <v>76121700</v>
      </c>
      <c r="M163" s="52" t="str">
        <f t="shared" si="8"/>
        <v>Realizar el lavado de tanques de agua potable y el análisis físico-químico, biológico e IRCA de agua cruda para consumo de las diferentes instalaciones de la Universidad Pedagógica Nacional.</v>
      </c>
      <c r="N163" s="31">
        <v>1</v>
      </c>
      <c r="O163" s="31">
        <v>1</v>
      </c>
      <c r="P163" s="73">
        <v>11</v>
      </c>
      <c r="Q163" s="74" t="s">
        <v>79</v>
      </c>
      <c r="R163" s="74" t="s">
        <v>80</v>
      </c>
      <c r="S163" s="81" t="s">
        <v>158</v>
      </c>
      <c r="T163" s="75">
        <f t="shared" si="9"/>
        <v>39973264</v>
      </c>
      <c r="U163" s="76">
        <f>T163</f>
        <v>39973264</v>
      </c>
      <c r="V163" s="31" t="s">
        <v>76</v>
      </c>
      <c r="W163" s="31" t="s">
        <v>81</v>
      </c>
      <c r="X163" s="77" t="s">
        <v>82</v>
      </c>
      <c r="Y163" s="32" t="s">
        <v>83</v>
      </c>
      <c r="Z163" s="33" t="s">
        <v>3</v>
      </c>
      <c r="AA163" s="30" t="s">
        <v>84</v>
      </c>
      <c r="AB163" s="78" t="s">
        <v>85</v>
      </c>
      <c r="AC163" s="31" t="s">
        <v>76</v>
      </c>
      <c r="AD163" s="31" t="s">
        <v>86</v>
      </c>
      <c r="AE163" s="79" t="s">
        <v>87</v>
      </c>
      <c r="AF163" s="79" t="s">
        <v>88</v>
      </c>
      <c r="AG163" s="79" t="s">
        <v>89</v>
      </c>
      <c r="AH163" s="79" t="s">
        <v>90</v>
      </c>
      <c r="AI163" s="79" t="s">
        <v>90</v>
      </c>
      <c r="AJ163" s="79" t="s">
        <v>90</v>
      </c>
      <c r="AK163" s="80"/>
      <c r="AL163" s="80"/>
      <c r="AM163" s="80"/>
    </row>
    <row r="164" spans="1:39" s="35" customFormat="1" ht="48" customHeight="1">
      <c r="A164" s="53"/>
      <c r="B164" s="28" t="s">
        <v>3</v>
      </c>
      <c r="C164" s="52" t="s">
        <v>202</v>
      </c>
      <c r="D164" s="52" t="s">
        <v>203</v>
      </c>
      <c r="E164" s="52" t="s">
        <v>9</v>
      </c>
      <c r="F164" s="52" t="s">
        <v>133</v>
      </c>
      <c r="G164" s="52" t="s">
        <v>348</v>
      </c>
      <c r="H164" s="47">
        <v>5049600</v>
      </c>
      <c r="I164" s="52" t="s">
        <v>86</v>
      </c>
      <c r="J164" s="29" t="s">
        <v>76</v>
      </c>
      <c r="K164" s="71" t="s">
        <v>349</v>
      </c>
      <c r="L164" s="72" t="s">
        <v>350</v>
      </c>
      <c r="M164" s="52" t="str">
        <f t="shared" si="8"/>
        <v xml:space="preserve">Prestar el servicio para realizar los análisis fisicoquímicos y microbiológicos del agua de la piscina de calle 72.  </v>
      </c>
      <c r="N164" s="31">
        <v>1</v>
      </c>
      <c r="O164" s="31">
        <v>1</v>
      </c>
      <c r="P164" s="73">
        <v>11</v>
      </c>
      <c r="Q164" s="74" t="s">
        <v>79</v>
      </c>
      <c r="R164" s="74" t="s">
        <v>80</v>
      </c>
      <c r="S164" s="52" t="s">
        <v>1</v>
      </c>
      <c r="T164" s="75">
        <f t="shared" si="9"/>
        <v>5049600</v>
      </c>
      <c r="U164" s="76">
        <f>T164</f>
        <v>5049600</v>
      </c>
      <c r="V164" s="31" t="s">
        <v>76</v>
      </c>
      <c r="W164" s="31" t="s">
        <v>81</v>
      </c>
      <c r="X164" s="77" t="s">
        <v>82</v>
      </c>
      <c r="Y164" s="32" t="s">
        <v>83</v>
      </c>
      <c r="Z164" s="33" t="s">
        <v>3</v>
      </c>
      <c r="AA164" s="30" t="s">
        <v>84</v>
      </c>
      <c r="AB164" s="78" t="s">
        <v>85</v>
      </c>
      <c r="AC164" s="31" t="s">
        <v>76</v>
      </c>
      <c r="AD164" s="31" t="s">
        <v>86</v>
      </c>
      <c r="AE164" s="79" t="s">
        <v>87</v>
      </c>
      <c r="AF164" s="79" t="s">
        <v>88</v>
      </c>
      <c r="AG164" s="79" t="s">
        <v>89</v>
      </c>
      <c r="AH164" s="79" t="s">
        <v>90</v>
      </c>
      <c r="AI164" s="79" t="s">
        <v>90</v>
      </c>
      <c r="AJ164" s="79" t="s">
        <v>90</v>
      </c>
      <c r="AK164" s="80"/>
      <c r="AL164" s="80"/>
      <c r="AM164" s="80"/>
    </row>
    <row r="165" spans="1:39" s="35" customFormat="1" ht="48" customHeight="1">
      <c r="A165" s="53"/>
      <c r="B165" s="28" t="s">
        <v>3</v>
      </c>
      <c r="C165" s="52" t="s">
        <v>142</v>
      </c>
      <c r="D165" s="52" t="s">
        <v>72</v>
      </c>
      <c r="E165" s="52" t="s">
        <v>11</v>
      </c>
      <c r="F165" s="52" t="s">
        <v>12</v>
      </c>
      <c r="G165" s="52" t="s">
        <v>681</v>
      </c>
      <c r="H165" s="47">
        <f>16726800+9741688</f>
        <v>26468488</v>
      </c>
      <c r="I165" s="52" t="s">
        <v>86</v>
      </c>
      <c r="J165" s="29" t="s">
        <v>429</v>
      </c>
      <c r="K165" s="71" t="s">
        <v>351</v>
      </c>
      <c r="L165" s="72" t="s">
        <v>352</v>
      </c>
      <c r="M165" s="52" t="str">
        <f t="shared" si="8"/>
        <v>Realizar la recolección, transporte y disposición final de los residuos peligrosos y  especiales generados en las diferentes instalaciones de la UPN</v>
      </c>
      <c r="N165" s="31">
        <v>1</v>
      </c>
      <c r="O165" s="31">
        <v>1</v>
      </c>
      <c r="P165" s="73">
        <v>11</v>
      </c>
      <c r="Q165" s="74" t="s">
        <v>79</v>
      </c>
      <c r="R165" s="74" t="s">
        <v>80</v>
      </c>
      <c r="S165" s="81" t="s">
        <v>14</v>
      </c>
      <c r="T165" s="75">
        <f t="shared" si="9"/>
        <v>26468488</v>
      </c>
      <c r="U165" s="76">
        <f t="shared" si="10"/>
        <v>26468488</v>
      </c>
      <c r="V165" s="31" t="s">
        <v>76</v>
      </c>
      <c r="W165" s="31" t="s">
        <v>81</v>
      </c>
      <c r="X165" s="77" t="s">
        <v>82</v>
      </c>
      <c r="Y165" s="32" t="s">
        <v>83</v>
      </c>
      <c r="Z165" s="33" t="s">
        <v>3</v>
      </c>
      <c r="AA165" s="30" t="s">
        <v>84</v>
      </c>
      <c r="AB165" s="78" t="s">
        <v>85</v>
      </c>
      <c r="AC165" s="31" t="s">
        <v>76</v>
      </c>
      <c r="AD165" s="31" t="s">
        <v>86</v>
      </c>
      <c r="AE165" s="79" t="s">
        <v>87</v>
      </c>
      <c r="AF165" s="79" t="s">
        <v>88</v>
      </c>
      <c r="AG165" s="79" t="s">
        <v>89</v>
      </c>
      <c r="AH165" s="79" t="s">
        <v>90</v>
      </c>
      <c r="AI165" s="79" t="s">
        <v>90</v>
      </c>
      <c r="AJ165" s="79" t="s">
        <v>90</v>
      </c>
      <c r="AK165" s="80"/>
      <c r="AL165" s="80"/>
      <c r="AM165" s="80"/>
    </row>
    <row r="166" spans="1:39" s="35" customFormat="1" ht="48" customHeight="1">
      <c r="A166" s="53"/>
      <c r="B166" s="28" t="s">
        <v>3</v>
      </c>
      <c r="C166" s="52" t="s">
        <v>142</v>
      </c>
      <c r="D166" s="52" t="s">
        <v>72</v>
      </c>
      <c r="E166" s="52" t="s">
        <v>11</v>
      </c>
      <c r="F166" s="52" t="s">
        <v>12</v>
      </c>
      <c r="G166" s="52" t="s">
        <v>353</v>
      </c>
      <c r="H166" s="47">
        <f>9741688-9741688</f>
        <v>0</v>
      </c>
      <c r="I166" s="52" t="s">
        <v>86</v>
      </c>
      <c r="J166" s="29" t="s">
        <v>429</v>
      </c>
      <c r="K166" s="71" t="s">
        <v>354</v>
      </c>
      <c r="L166" s="72">
        <v>76121900</v>
      </c>
      <c r="M166" s="52" t="str">
        <f t="shared" si="8"/>
        <v>Realizar la recolección, transporte y disposición final de los residuos peligrosos generados en las diferentes instalaciones de la UPN</v>
      </c>
      <c r="N166" s="31">
        <v>1</v>
      </c>
      <c r="O166" s="31">
        <v>1</v>
      </c>
      <c r="P166" s="73">
        <v>11</v>
      </c>
      <c r="Q166" s="74" t="s">
        <v>79</v>
      </c>
      <c r="R166" s="74" t="s">
        <v>80</v>
      </c>
      <c r="S166" s="81" t="s">
        <v>14</v>
      </c>
      <c r="T166" s="75">
        <f t="shared" si="9"/>
        <v>0</v>
      </c>
      <c r="U166" s="76">
        <f t="shared" si="10"/>
        <v>0</v>
      </c>
      <c r="V166" s="31" t="s">
        <v>76</v>
      </c>
      <c r="W166" s="31" t="s">
        <v>81</v>
      </c>
      <c r="X166" s="77" t="s">
        <v>82</v>
      </c>
      <c r="Y166" s="32" t="s">
        <v>83</v>
      </c>
      <c r="Z166" s="33" t="s">
        <v>3</v>
      </c>
      <c r="AA166" s="30" t="s">
        <v>84</v>
      </c>
      <c r="AB166" s="78" t="s">
        <v>85</v>
      </c>
      <c r="AC166" s="31" t="s">
        <v>76</v>
      </c>
      <c r="AD166" s="31" t="s">
        <v>86</v>
      </c>
      <c r="AE166" s="79" t="s">
        <v>87</v>
      </c>
      <c r="AF166" s="79" t="s">
        <v>88</v>
      </c>
      <c r="AG166" s="79" t="s">
        <v>89</v>
      </c>
      <c r="AH166" s="79" t="s">
        <v>90</v>
      </c>
      <c r="AI166" s="79" t="s">
        <v>90</v>
      </c>
      <c r="AJ166" s="79" t="s">
        <v>90</v>
      </c>
      <c r="AK166" s="80"/>
      <c r="AL166" s="80"/>
      <c r="AM166" s="80"/>
    </row>
    <row r="167" spans="1:39" s="35" customFormat="1" ht="48" customHeight="1">
      <c r="A167" s="53"/>
      <c r="B167" s="28" t="s">
        <v>3</v>
      </c>
      <c r="C167" s="52" t="s">
        <v>142</v>
      </c>
      <c r="D167" s="52" t="s">
        <v>72</v>
      </c>
      <c r="E167" s="52" t="s">
        <v>26</v>
      </c>
      <c r="F167" s="52" t="s">
        <v>18</v>
      </c>
      <c r="G167" s="52" t="s">
        <v>355</v>
      </c>
      <c r="H167" s="47">
        <f>78687119-1118278</f>
        <v>77568841</v>
      </c>
      <c r="I167" s="52" t="s">
        <v>86</v>
      </c>
      <c r="J167" s="29" t="s">
        <v>76</v>
      </c>
      <c r="K167" s="71" t="s">
        <v>356</v>
      </c>
      <c r="L167" s="72">
        <v>14111700</v>
      </c>
      <c r="M167" s="52" t="str">
        <f t="shared" si="8"/>
        <v>Suministrar papel higiénico para las diferentes instalaciones de la Universidad Pedagógica Nacional.</v>
      </c>
      <c r="N167" s="31">
        <v>1</v>
      </c>
      <c r="O167" s="31">
        <v>1</v>
      </c>
      <c r="P167" s="73">
        <v>11</v>
      </c>
      <c r="Q167" s="74" t="s">
        <v>79</v>
      </c>
      <c r="R167" s="74" t="s">
        <v>80</v>
      </c>
      <c r="S167" s="81" t="s">
        <v>1</v>
      </c>
      <c r="T167" s="75">
        <f t="shared" si="9"/>
        <v>77568841</v>
      </c>
      <c r="U167" s="76">
        <f t="shared" si="10"/>
        <v>77568841</v>
      </c>
      <c r="V167" s="31" t="s">
        <v>76</v>
      </c>
      <c r="W167" s="31" t="s">
        <v>81</v>
      </c>
      <c r="X167" s="77" t="s">
        <v>82</v>
      </c>
      <c r="Y167" s="32" t="s">
        <v>83</v>
      </c>
      <c r="Z167" s="33" t="s">
        <v>3</v>
      </c>
      <c r="AA167" s="30" t="s">
        <v>84</v>
      </c>
      <c r="AB167" s="78" t="s">
        <v>85</v>
      </c>
      <c r="AC167" s="31" t="s">
        <v>76</v>
      </c>
      <c r="AD167" s="31" t="s">
        <v>86</v>
      </c>
      <c r="AE167" s="79" t="s">
        <v>87</v>
      </c>
      <c r="AF167" s="79" t="s">
        <v>88</v>
      </c>
      <c r="AG167" s="79" t="s">
        <v>89</v>
      </c>
      <c r="AH167" s="79" t="s">
        <v>90</v>
      </c>
      <c r="AI167" s="79" t="s">
        <v>90</v>
      </c>
      <c r="AJ167" s="79" t="s">
        <v>90</v>
      </c>
      <c r="AK167" s="80"/>
      <c r="AL167" s="80"/>
      <c r="AM167" s="80"/>
    </row>
    <row r="168" spans="1:39" s="35" customFormat="1" ht="48" customHeight="1">
      <c r="A168" s="53"/>
      <c r="B168" s="28" t="s">
        <v>3</v>
      </c>
      <c r="C168" s="52" t="s">
        <v>142</v>
      </c>
      <c r="D168" s="52" t="s">
        <v>72</v>
      </c>
      <c r="E168" s="52" t="s">
        <v>7</v>
      </c>
      <c r="F168" s="52" t="s">
        <v>8</v>
      </c>
      <c r="G168" s="52" t="s">
        <v>357</v>
      </c>
      <c r="H168" s="47">
        <v>100000000</v>
      </c>
      <c r="I168" s="52" t="s">
        <v>86</v>
      </c>
      <c r="J168" s="29" t="s">
        <v>76</v>
      </c>
      <c r="K168" s="71" t="s">
        <v>358</v>
      </c>
      <c r="L168" s="72">
        <v>80161800</v>
      </c>
      <c r="M168" s="52" t="str">
        <f t="shared" si="8"/>
        <v>Prestar el servicio de impresión, fotocopiado y scanner mediante el alquiler e instalación de equipos de última tecnología en las diferentes instalaciones de la Universidad Pedagógica Nacional</v>
      </c>
      <c r="N168" s="31">
        <v>1</v>
      </c>
      <c r="O168" s="31">
        <v>1</v>
      </c>
      <c r="P168" s="73">
        <v>11</v>
      </c>
      <c r="Q168" s="74" t="s">
        <v>79</v>
      </c>
      <c r="R168" s="74" t="s">
        <v>80</v>
      </c>
      <c r="S168" s="81" t="s">
        <v>1</v>
      </c>
      <c r="T168" s="75">
        <f t="shared" si="9"/>
        <v>100000000</v>
      </c>
      <c r="U168" s="76">
        <f t="shared" si="10"/>
        <v>100000000</v>
      </c>
      <c r="V168" s="31" t="s">
        <v>76</v>
      </c>
      <c r="W168" s="31" t="s">
        <v>81</v>
      </c>
      <c r="X168" s="77" t="s">
        <v>82</v>
      </c>
      <c r="Y168" s="32" t="s">
        <v>83</v>
      </c>
      <c r="Z168" s="33" t="s">
        <v>3</v>
      </c>
      <c r="AA168" s="30" t="s">
        <v>84</v>
      </c>
      <c r="AB168" s="78" t="s">
        <v>85</v>
      </c>
      <c r="AC168" s="31" t="s">
        <v>76</v>
      </c>
      <c r="AD168" s="31" t="s">
        <v>86</v>
      </c>
      <c r="AE168" s="79" t="s">
        <v>87</v>
      </c>
      <c r="AF168" s="79" t="s">
        <v>88</v>
      </c>
      <c r="AG168" s="79" t="s">
        <v>89</v>
      </c>
      <c r="AH168" s="79" t="s">
        <v>90</v>
      </c>
      <c r="AI168" s="79" t="s">
        <v>90</v>
      </c>
      <c r="AJ168" s="79" t="s">
        <v>90</v>
      </c>
      <c r="AK168" s="80"/>
      <c r="AL168" s="80"/>
      <c r="AM168" s="80"/>
    </row>
    <row r="169" spans="1:39" s="35" customFormat="1" ht="26.25" customHeight="1">
      <c r="A169" s="53"/>
      <c r="B169" s="28" t="s">
        <v>3</v>
      </c>
      <c r="C169" s="52" t="s">
        <v>142</v>
      </c>
      <c r="D169" s="52" t="s">
        <v>72</v>
      </c>
      <c r="E169" s="52" t="s">
        <v>7</v>
      </c>
      <c r="F169" s="52" t="s">
        <v>8</v>
      </c>
      <c r="G169" s="52" t="s">
        <v>359</v>
      </c>
      <c r="H169" s="47">
        <v>20000000</v>
      </c>
      <c r="I169" s="52" t="s">
        <v>76</v>
      </c>
      <c r="J169" s="29" t="s">
        <v>76</v>
      </c>
      <c r="K169" s="71" t="s">
        <v>360</v>
      </c>
      <c r="L169" s="72" t="s">
        <v>78</v>
      </c>
      <c r="M169" s="52" t="str">
        <f t="shared" si="8"/>
        <v>Pago de las cuotas de administración de los lotes 26 y 29 del Condominio Campestre Los Tulipanes propiedad de la UPN de la vigencia .</v>
      </c>
      <c r="N169" s="31">
        <v>1</v>
      </c>
      <c r="O169" s="31">
        <v>1</v>
      </c>
      <c r="P169" s="73">
        <v>11</v>
      </c>
      <c r="Q169" s="74" t="s">
        <v>79</v>
      </c>
      <c r="R169" s="74" t="s">
        <v>80</v>
      </c>
      <c r="S169" s="81" t="s">
        <v>1</v>
      </c>
      <c r="T169" s="75">
        <f t="shared" si="9"/>
        <v>20000000</v>
      </c>
      <c r="U169" s="76">
        <f t="shared" si="10"/>
        <v>20000000</v>
      </c>
      <c r="V169" s="31" t="s">
        <v>76</v>
      </c>
      <c r="W169" s="31" t="s">
        <v>81</v>
      </c>
      <c r="X169" s="77" t="s">
        <v>82</v>
      </c>
      <c r="Y169" s="32" t="s">
        <v>83</v>
      </c>
      <c r="Z169" s="33" t="s">
        <v>3</v>
      </c>
      <c r="AA169" s="30" t="s">
        <v>84</v>
      </c>
      <c r="AB169" s="78" t="s">
        <v>85</v>
      </c>
      <c r="AC169" s="31" t="s">
        <v>76</v>
      </c>
      <c r="AD169" s="31" t="s">
        <v>86</v>
      </c>
      <c r="AE169" s="79" t="s">
        <v>87</v>
      </c>
      <c r="AF169" s="79" t="s">
        <v>88</v>
      </c>
      <c r="AG169" s="79" t="s">
        <v>89</v>
      </c>
      <c r="AH169" s="79" t="s">
        <v>90</v>
      </c>
      <c r="AI169" s="79" t="s">
        <v>90</v>
      </c>
      <c r="AJ169" s="79" t="s">
        <v>90</v>
      </c>
      <c r="AK169" s="80"/>
      <c r="AL169" s="80"/>
      <c r="AM169" s="80"/>
    </row>
    <row r="170" spans="1:39" s="35" customFormat="1" ht="48" customHeight="1">
      <c r="A170" s="53"/>
      <c r="B170" s="28" t="s">
        <v>3</v>
      </c>
      <c r="C170" s="52" t="s">
        <v>142</v>
      </c>
      <c r="D170" s="52" t="s">
        <v>72</v>
      </c>
      <c r="E170" s="52" t="s">
        <v>9</v>
      </c>
      <c r="F170" s="52" t="s">
        <v>133</v>
      </c>
      <c r="G170" s="52" t="s">
        <v>361</v>
      </c>
      <c r="H170" s="47">
        <v>139916000</v>
      </c>
      <c r="I170" s="52" t="s">
        <v>86</v>
      </c>
      <c r="J170" s="29" t="s">
        <v>76</v>
      </c>
      <c r="K170" s="71" t="s">
        <v>362</v>
      </c>
      <c r="L170" s="72">
        <v>78181500</v>
      </c>
      <c r="M170" s="52" t="str">
        <f t="shared" si="8"/>
        <v xml:space="preserve">Realizar el mantenimiento  preventivo y correctivo a la flota vehicular de la Universidad Pedagógica Nacional </v>
      </c>
      <c r="N170" s="31">
        <v>1</v>
      </c>
      <c r="O170" s="31">
        <v>1</v>
      </c>
      <c r="P170" s="73">
        <v>11</v>
      </c>
      <c r="Q170" s="74" t="s">
        <v>79</v>
      </c>
      <c r="R170" s="74" t="s">
        <v>80</v>
      </c>
      <c r="S170" s="81" t="s">
        <v>5</v>
      </c>
      <c r="T170" s="75">
        <f t="shared" si="9"/>
        <v>139916000</v>
      </c>
      <c r="U170" s="76">
        <f t="shared" si="10"/>
        <v>139916000</v>
      </c>
      <c r="V170" s="31" t="s">
        <v>76</v>
      </c>
      <c r="W170" s="31" t="s">
        <v>81</v>
      </c>
      <c r="X170" s="77" t="s">
        <v>82</v>
      </c>
      <c r="Y170" s="32" t="s">
        <v>83</v>
      </c>
      <c r="Z170" s="33" t="s">
        <v>3</v>
      </c>
      <c r="AA170" s="30" t="s">
        <v>84</v>
      </c>
      <c r="AB170" s="78" t="s">
        <v>85</v>
      </c>
      <c r="AC170" s="31" t="s">
        <v>76</v>
      </c>
      <c r="AD170" s="31" t="s">
        <v>86</v>
      </c>
      <c r="AE170" s="79" t="s">
        <v>87</v>
      </c>
      <c r="AF170" s="79" t="s">
        <v>88</v>
      </c>
      <c r="AG170" s="79" t="s">
        <v>89</v>
      </c>
      <c r="AH170" s="79" t="s">
        <v>90</v>
      </c>
      <c r="AI170" s="79" t="s">
        <v>90</v>
      </c>
      <c r="AJ170" s="79" t="s">
        <v>90</v>
      </c>
      <c r="AK170" s="80"/>
      <c r="AL170" s="80"/>
      <c r="AM170" s="80"/>
    </row>
    <row r="171" spans="1:39" s="35" customFormat="1" ht="48" customHeight="1">
      <c r="A171" s="53"/>
      <c r="B171" s="28" t="s">
        <v>3</v>
      </c>
      <c r="C171" s="52" t="s">
        <v>142</v>
      </c>
      <c r="D171" s="52" t="s">
        <v>72</v>
      </c>
      <c r="E171" s="52" t="s">
        <v>9</v>
      </c>
      <c r="F171" s="52" t="s">
        <v>133</v>
      </c>
      <c r="G171" s="52" t="s">
        <v>363</v>
      </c>
      <c r="H171" s="47">
        <v>68440000</v>
      </c>
      <c r="I171" s="52" t="s">
        <v>86</v>
      </c>
      <c r="J171" s="29" t="s">
        <v>76</v>
      </c>
      <c r="K171" s="106" t="s">
        <v>364</v>
      </c>
      <c r="L171" s="211" t="s">
        <v>365</v>
      </c>
      <c r="M171" s="214" t="str">
        <f>G171</f>
        <v>Prestar el servicio para la elaboración e impresión del material de divulgación requerido por la Universidad Pedagógica Nacional para atender los diferentes eventos y/o requerimientos institucionales.</v>
      </c>
      <c r="N171" s="31">
        <v>1</v>
      </c>
      <c r="O171" s="31">
        <v>1</v>
      </c>
      <c r="P171" s="73">
        <v>11</v>
      </c>
      <c r="Q171" s="74" t="s">
        <v>79</v>
      </c>
      <c r="R171" s="74" t="s">
        <v>80</v>
      </c>
      <c r="S171" s="81" t="s">
        <v>14</v>
      </c>
      <c r="T171" s="228">
        <f>H171+H172</f>
        <v>100000000</v>
      </c>
      <c r="U171" s="230">
        <f>T171</f>
        <v>100000000</v>
      </c>
      <c r="V171" s="31" t="s">
        <v>76</v>
      </c>
      <c r="W171" s="31" t="s">
        <v>81</v>
      </c>
      <c r="X171" s="77" t="s">
        <v>82</v>
      </c>
      <c r="Y171" s="32" t="s">
        <v>83</v>
      </c>
      <c r="Z171" s="33" t="s">
        <v>3</v>
      </c>
      <c r="AA171" s="30" t="s">
        <v>84</v>
      </c>
      <c r="AB171" s="78" t="s">
        <v>85</v>
      </c>
      <c r="AC171" s="31" t="s">
        <v>76</v>
      </c>
      <c r="AD171" s="31" t="s">
        <v>86</v>
      </c>
      <c r="AE171" s="79" t="s">
        <v>87</v>
      </c>
      <c r="AF171" s="79" t="s">
        <v>88</v>
      </c>
      <c r="AG171" s="79" t="s">
        <v>89</v>
      </c>
      <c r="AH171" s="79" t="s">
        <v>90</v>
      </c>
      <c r="AI171" s="79" t="s">
        <v>90</v>
      </c>
      <c r="AJ171" s="79" t="s">
        <v>90</v>
      </c>
      <c r="AK171" s="80"/>
      <c r="AL171" s="80"/>
      <c r="AM171" s="80"/>
    </row>
    <row r="172" spans="1:39" s="35" customFormat="1" ht="48" customHeight="1">
      <c r="A172" s="53"/>
      <c r="B172" s="28" t="s">
        <v>3</v>
      </c>
      <c r="C172" s="52" t="s">
        <v>142</v>
      </c>
      <c r="D172" s="52" t="s">
        <v>72</v>
      </c>
      <c r="E172" s="52" t="s">
        <v>9</v>
      </c>
      <c r="F172" s="52" t="s">
        <v>133</v>
      </c>
      <c r="G172" s="52" t="s">
        <v>363</v>
      </c>
      <c r="H172" s="47">
        <v>31560000</v>
      </c>
      <c r="I172" s="52" t="s">
        <v>86</v>
      </c>
      <c r="J172" s="29" t="s">
        <v>76</v>
      </c>
      <c r="K172" s="106" t="s">
        <v>364</v>
      </c>
      <c r="L172" s="212"/>
      <c r="M172" s="215"/>
      <c r="N172" s="31">
        <v>1</v>
      </c>
      <c r="O172" s="31">
        <v>1</v>
      </c>
      <c r="P172" s="73">
        <v>11</v>
      </c>
      <c r="Q172" s="74" t="s">
        <v>79</v>
      </c>
      <c r="R172" s="74" t="s">
        <v>80</v>
      </c>
      <c r="S172" s="81" t="s">
        <v>158</v>
      </c>
      <c r="T172" s="229"/>
      <c r="U172" s="231"/>
      <c r="V172" s="31" t="s">
        <v>76</v>
      </c>
      <c r="W172" s="31" t="s">
        <v>81</v>
      </c>
      <c r="X172" s="77" t="s">
        <v>82</v>
      </c>
      <c r="Y172" s="32" t="s">
        <v>83</v>
      </c>
      <c r="Z172" s="33" t="s">
        <v>3</v>
      </c>
      <c r="AA172" s="30" t="s">
        <v>84</v>
      </c>
      <c r="AB172" s="78" t="s">
        <v>85</v>
      </c>
      <c r="AC172" s="31" t="s">
        <v>76</v>
      </c>
      <c r="AD172" s="31" t="s">
        <v>86</v>
      </c>
      <c r="AE172" s="79" t="s">
        <v>87</v>
      </c>
      <c r="AF172" s="79" t="s">
        <v>88</v>
      </c>
      <c r="AG172" s="79" t="s">
        <v>89</v>
      </c>
      <c r="AH172" s="79" t="s">
        <v>90</v>
      </c>
      <c r="AI172" s="79" t="s">
        <v>90</v>
      </c>
      <c r="AJ172" s="79" t="s">
        <v>90</v>
      </c>
      <c r="AK172" s="80"/>
      <c r="AL172" s="80"/>
      <c r="AM172" s="80"/>
    </row>
    <row r="173" spans="1:39" s="35" customFormat="1" ht="48" customHeight="1">
      <c r="A173" s="53"/>
      <c r="B173" s="28" t="s">
        <v>3</v>
      </c>
      <c r="C173" s="52" t="s">
        <v>142</v>
      </c>
      <c r="D173" s="52" t="s">
        <v>72</v>
      </c>
      <c r="E173" s="52" t="s">
        <v>125</v>
      </c>
      <c r="F173" s="52" t="s">
        <v>126</v>
      </c>
      <c r="G173" s="52" t="s">
        <v>366</v>
      </c>
      <c r="H173" s="47">
        <v>36820000</v>
      </c>
      <c r="I173" s="52" t="s">
        <v>86</v>
      </c>
      <c r="J173" s="29" t="s">
        <v>76</v>
      </c>
      <c r="K173" s="71" t="s">
        <v>367</v>
      </c>
      <c r="L173" s="72" t="s">
        <v>368</v>
      </c>
      <c r="M173" s="52" t="str">
        <f t="shared" si="8"/>
        <v>Adquirir buzos, camisetas y gorras institucionales en el marco de la participación de la UPN en la Feria internacional del libro de Bogotá y librería</v>
      </c>
      <c r="N173" s="31">
        <v>1</v>
      </c>
      <c r="O173" s="31">
        <v>1</v>
      </c>
      <c r="P173" s="73">
        <v>11</v>
      </c>
      <c r="Q173" s="74" t="s">
        <v>79</v>
      </c>
      <c r="R173" s="74" t="s">
        <v>80</v>
      </c>
      <c r="S173" s="81" t="s">
        <v>1</v>
      </c>
      <c r="T173" s="75">
        <f t="shared" si="9"/>
        <v>36820000</v>
      </c>
      <c r="U173" s="76">
        <f t="shared" si="10"/>
        <v>36820000</v>
      </c>
      <c r="V173" s="31" t="s">
        <v>76</v>
      </c>
      <c r="W173" s="31" t="s">
        <v>81</v>
      </c>
      <c r="X173" s="77" t="s">
        <v>82</v>
      </c>
      <c r="Y173" s="32" t="s">
        <v>83</v>
      </c>
      <c r="Z173" s="33" t="s">
        <v>3</v>
      </c>
      <c r="AA173" s="30" t="s">
        <v>84</v>
      </c>
      <c r="AB173" s="78" t="s">
        <v>85</v>
      </c>
      <c r="AC173" s="31" t="s">
        <v>76</v>
      </c>
      <c r="AD173" s="31" t="s">
        <v>86</v>
      </c>
      <c r="AE173" s="79" t="s">
        <v>87</v>
      </c>
      <c r="AF173" s="79" t="s">
        <v>88</v>
      </c>
      <c r="AG173" s="79" t="s">
        <v>89</v>
      </c>
      <c r="AH173" s="79" t="s">
        <v>90</v>
      </c>
      <c r="AI173" s="79" t="s">
        <v>90</v>
      </c>
      <c r="AJ173" s="79" t="s">
        <v>90</v>
      </c>
      <c r="AK173" s="80"/>
      <c r="AL173" s="80"/>
      <c r="AM173" s="80"/>
    </row>
    <row r="174" spans="1:39" s="35" customFormat="1" ht="48" customHeight="1">
      <c r="A174" s="53"/>
      <c r="B174" s="28" t="s">
        <v>3</v>
      </c>
      <c r="C174" s="52" t="s">
        <v>142</v>
      </c>
      <c r="D174" s="52" t="s">
        <v>72</v>
      </c>
      <c r="E174" s="52" t="s">
        <v>9</v>
      </c>
      <c r="F174" s="52" t="s">
        <v>133</v>
      </c>
      <c r="G174" s="52" t="s">
        <v>369</v>
      </c>
      <c r="H174" s="47">
        <v>17109728</v>
      </c>
      <c r="I174" s="52" t="s">
        <v>86</v>
      </c>
      <c r="J174" s="29" t="s">
        <v>76</v>
      </c>
      <c r="K174" s="71" t="s">
        <v>370</v>
      </c>
      <c r="L174" s="72">
        <v>78181500</v>
      </c>
      <c r="M174" s="52" t="str">
        <f t="shared" si="8"/>
        <v>Realizar mantenimiento correctivo y preventivo de los tractores de la Universidad Pedagógica Nacional</v>
      </c>
      <c r="N174" s="31">
        <v>1</v>
      </c>
      <c r="O174" s="31">
        <v>1</v>
      </c>
      <c r="P174" s="73">
        <v>11</v>
      </c>
      <c r="Q174" s="74" t="s">
        <v>79</v>
      </c>
      <c r="R174" s="74" t="s">
        <v>80</v>
      </c>
      <c r="S174" s="81" t="s">
        <v>158</v>
      </c>
      <c r="T174" s="75">
        <f t="shared" si="9"/>
        <v>17109728</v>
      </c>
      <c r="U174" s="76">
        <f t="shared" si="10"/>
        <v>17109728</v>
      </c>
      <c r="V174" s="31" t="s">
        <v>76</v>
      </c>
      <c r="W174" s="31" t="s">
        <v>81</v>
      </c>
      <c r="X174" s="77" t="s">
        <v>82</v>
      </c>
      <c r="Y174" s="32" t="s">
        <v>83</v>
      </c>
      <c r="Z174" s="33" t="s">
        <v>3</v>
      </c>
      <c r="AA174" s="30" t="s">
        <v>84</v>
      </c>
      <c r="AB174" s="78" t="s">
        <v>85</v>
      </c>
      <c r="AC174" s="31" t="s">
        <v>76</v>
      </c>
      <c r="AD174" s="31" t="s">
        <v>86</v>
      </c>
      <c r="AE174" s="79" t="s">
        <v>87</v>
      </c>
      <c r="AF174" s="79" t="s">
        <v>88</v>
      </c>
      <c r="AG174" s="79" t="s">
        <v>89</v>
      </c>
      <c r="AH174" s="79" t="s">
        <v>90</v>
      </c>
      <c r="AI174" s="79" t="s">
        <v>90</v>
      </c>
      <c r="AJ174" s="79" t="s">
        <v>90</v>
      </c>
      <c r="AK174" s="80"/>
      <c r="AL174" s="80"/>
      <c r="AM174" s="80"/>
    </row>
    <row r="175" spans="1:39" s="35" customFormat="1" ht="48" customHeight="1">
      <c r="A175" s="53"/>
      <c r="B175" s="28" t="s">
        <v>3</v>
      </c>
      <c r="C175" s="52" t="s">
        <v>142</v>
      </c>
      <c r="D175" s="52" t="s">
        <v>72</v>
      </c>
      <c r="E175" s="52" t="s">
        <v>11</v>
      </c>
      <c r="F175" s="52" t="s">
        <v>12</v>
      </c>
      <c r="G175" s="52" t="s">
        <v>371</v>
      </c>
      <c r="H175" s="47">
        <v>12000000</v>
      </c>
      <c r="I175" s="52" t="s">
        <v>86</v>
      </c>
      <c r="J175" s="29" t="s">
        <v>76</v>
      </c>
      <c r="K175" s="71" t="s">
        <v>372</v>
      </c>
      <c r="L175" s="72">
        <v>92101900</v>
      </c>
      <c r="M175" s="52" t="str">
        <f t="shared" si="8"/>
        <v>Prestar el servicio de ambulancia en las diferentes actividades académicas y administrativas de la Universidad Pedagógica Nacional.</v>
      </c>
      <c r="N175" s="31">
        <v>1</v>
      </c>
      <c r="O175" s="31">
        <v>1</v>
      </c>
      <c r="P175" s="73">
        <v>11</v>
      </c>
      <c r="Q175" s="74" t="s">
        <v>79</v>
      </c>
      <c r="R175" s="74" t="s">
        <v>80</v>
      </c>
      <c r="S175" s="81" t="s">
        <v>14</v>
      </c>
      <c r="T175" s="75">
        <f t="shared" si="9"/>
        <v>12000000</v>
      </c>
      <c r="U175" s="76">
        <f t="shared" si="10"/>
        <v>12000000</v>
      </c>
      <c r="V175" s="31" t="s">
        <v>76</v>
      </c>
      <c r="W175" s="31" t="s">
        <v>81</v>
      </c>
      <c r="X175" s="77" t="s">
        <v>82</v>
      </c>
      <c r="Y175" s="32" t="s">
        <v>83</v>
      </c>
      <c r="Z175" s="33" t="s">
        <v>3</v>
      </c>
      <c r="AA175" s="30" t="s">
        <v>84</v>
      </c>
      <c r="AB175" s="78" t="s">
        <v>85</v>
      </c>
      <c r="AC175" s="31" t="s">
        <v>76</v>
      </c>
      <c r="AD175" s="31" t="s">
        <v>86</v>
      </c>
      <c r="AE175" s="79" t="s">
        <v>87</v>
      </c>
      <c r="AF175" s="79" t="s">
        <v>88</v>
      </c>
      <c r="AG175" s="79" t="s">
        <v>89</v>
      </c>
      <c r="AH175" s="79" t="s">
        <v>90</v>
      </c>
      <c r="AI175" s="79" t="s">
        <v>90</v>
      </c>
      <c r="AJ175" s="79" t="s">
        <v>90</v>
      </c>
      <c r="AK175" s="80"/>
      <c r="AL175" s="80"/>
      <c r="AM175" s="80"/>
    </row>
    <row r="176" spans="1:39" s="35" customFormat="1" ht="48" customHeight="1">
      <c r="A176" s="53"/>
      <c r="B176" s="28" t="s">
        <v>3</v>
      </c>
      <c r="C176" s="52" t="s">
        <v>202</v>
      </c>
      <c r="D176" s="52" t="s">
        <v>203</v>
      </c>
      <c r="E176" s="52" t="s">
        <v>9</v>
      </c>
      <c r="F176" s="52" t="s">
        <v>133</v>
      </c>
      <c r="G176" s="52" t="s">
        <v>373</v>
      </c>
      <c r="H176" s="47">
        <v>4000000</v>
      </c>
      <c r="I176" s="52" t="s">
        <v>86</v>
      </c>
      <c r="J176" s="29" t="s">
        <v>76</v>
      </c>
      <c r="K176" s="71" t="s">
        <v>374</v>
      </c>
      <c r="L176" s="72" t="s">
        <v>375</v>
      </c>
      <c r="M176" s="52" t="str">
        <f t="shared" si="8"/>
        <v>Prestar el servicio para la ejecución de  las autorizaciones técnicas emitidas por la CAR para poda y tala en las instalaciones fuera de Bogotá</v>
      </c>
      <c r="N176" s="31">
        <v>1</v>
      </c>
      <c r="O176" s="31">
        <v>1</v>
      </c>
      <c r="P176" s="73">
        <v>11</v>
      </c>
      <c r="Q176" s="74" t="s">
        <v>79</v>
      </c>
      <c r="R176" s="74" t="s">
        <v>80</v>
      </c>
      <c r="S176" s="52" t="s">
        <v>1</v>
      </c>
      <c r="T176" s="75">
        <f t="shared" si="9"/>
        <v>4000000</v>
      </c>
      <c r="U176" s="76">
        <f t="shared" si="10"/>
        <v>4000000</v>
      </c>
      <c r="V176" s="31" t="s">
        <v>76</v>
      </c>
      <c r="W176" s="31" t="s">
        <v>81</v>
      </c>
      <c r="X176" s="77" t="s">
        <v>82</v>
      </c>
      <c r="Y176" s="32" t="s">
        <v>83</v>
      </c>
      <c r="Z176" s="33" t="s">
        <v>3</v>
      </c>
      <c r="AA176" s="30" t="s">
        <v>84</v>
      </c>
      <c r="AB176" s="78" t="s">
        <v>85</v>
      </c>
      <c r="AC176" s="31" t="s">
        <v>76</v>
      </c>
      <c r="AD176" s="31" t="s">
        <v>86</v>
      </c>
      <c r="AE176" s="79" t="s">
        <v>87</v>
      </c>
      <c r="AF176" s="79" t="s">
        <v>88</v>
      </c>
      <c r="AG176" s="79" t="s">
        <v>89</v>
      </c>
      <c r="AH176" s="79" t="s">
        <v>90</v>
      </c>
      <c r="AI176" s="79" t="s">
        <v>90</v>
      </c>
      <c r="AJ176" s="79" t="s">
        <v>90</v>
      </c>
      <c r="AK176" s="80"/>
      <c r="AL176" s="80"/>
      <c r="AM176" s="80"/>
    </row>
    <row r="177" spans="1:39" s="35" customFormat="1" ht="48" customHeight="1">
      <c r="A177" s="53"/>
      <c r="B177" s="28" t="s">
        <v>3</v>
      </c>
      <c r="C177" s="52" t="s">
        <v>202</v>
      </c>
      <c r="D177" s="52" t="s">
        <v>203</v>
      </c>
      <c r="E177" s="52" t="s">
        <v>11</v>
      </c>
      <c r="F177" s="52" t="s">
        <v>12</v>
      </c>
      <c r="G177" s="52" t="s">
        <v>376</v>
      </c>
      <c r="H177" s="47">
        <v>7364000</v>
      </c>
      <c r="I177" s="52" t="s">
        <v>86</v>
      </c>
      <c r="J177" s="29" t="s">
        <v>76</v>
      </c>
      <c r="K177" s="71" t="s">
        <v>377</v>
      </c>
      <c r="L177" s="72" t="s">
        <v>378</v>
      </c>
      <c r="M177" s="52" t="str">
        <f t="shared" si="8"/>
        <v>Realizar la recolección, transporte y disposición final de los residuos biológicos  generados en las diferentes instalaciones de la UPN</v>
      </c>
      <c r="N177" s="31">
        <v>1</v>
      </c>
      <c r="O177" s="31">
        <v>1</v>
      </c>
      <c r="P177" s="73">
        <v>11</v>
      </c>
      <c r="Q177" s="74" t="s">
        <v>79</v>
      </c>
      <c r="R177" s="74" t="s">
        <v>80</v>
      </c>
      <c r="S177" s="52" t="s">
        <v>14</v>
      </c>
      <c r="T177" s="75">
        <f t="shared" si="9"/>
        <v>7364000</v>
      </c>
      <c r="U177" s="76">
        <f t="shared" si="10"/>
        <v>7364000</v>
      </c>
      <c r="V177" s="31" t="s">
        <v>76</v>
      </c>
      <c r="W177" s="31" t="s">
        <v>81</v>
      </c>
      <c r="X177" s="77" t="s">
        <v>82</v>
      </c>
      <c r="Y177" s="32" t="s">
        <v>83</v>
      </c>
      <c r="Z177" s="33" t="s">
        <v>3</v>
      </c>
      <c r="AA177" s="30" t="s">
        <v>84</v>
      </c>
      <c r="AB177" s="78" t="s">
        <v>85</v>
      </c>
      <c r="AC177" s="31" t="s">
        <v>76</v>
      </c>
      <c r="AD177" s="31" t="s">
        <v>86</v>
      </c>
      <c r="AE177" s="79" t="s">
        <v>87</v>
      </c>
      <c r="AF177" s="79" t="s">
        <v>88</v>
      </c>
      <c r="AG177" s="79" t="s">
        <v>89</v>
      </c>
      <c r="AH177" s="79" t="s">
        <v>90</v>
      </c>
      <c r="AI177" s="79" t="s">
        <v>90</v>
      </c>
      <c r="AJ177" s="79" t="s">
        <v>90</v>
      </c>
      <c r="AK177" s="80"/>
      <c r="AL177" s="80"/>
      <c r="AM177" s="80"/>
    </row>
    <row r="178" spans="1:39" s="35" customFormat="1" ht="48" customHeight="1">
      <c r="A178" s="53"/>
      <c r="B178" s="28" t="s">
        <v>3</v>
      </c>
      <c r="C178" s="52" t="s">
        <v>202</v>
      </c>
      <c r="D178" s="52" t="s">
        <v>203</v>
      </c>
      <c r="E178" s="52" t="s">
        <v>9</v>
      </c>
      <c r="F178" s="52" t="s">
        <v>133</v>
      </c>
      <c r="G178" s="52" t="s">
        <v>379</v>
      </c>
      <c r="H178" s="47">
        <v>1578000</v>
      </c>
      <c r="I178" s="52" t="s">
        <v>86</v>
      </c>
      <c r="J178" s="29" t="s">
        <v>76</v>
      </c>
      <c r="K178" s="71" t="s">
        <v>380</v>
      </c>
      <c r="L178" s="72" t="s">
        <v>381</v>
      </c>
      <c r="M178" s="52" t="str">
        <f t="shared" si="8"/>
        <v>Prestar el servicio de toma de muestras y análisis para determinación del contenido de PCBs de la subestación ubicada en las instalaciones de calle 72 de la UPN.</v>
      </c>
      <c r="N178" s="31">
        <v>1</v>
      </c>
      <c r="O178" s="31">
        <v>1</v>
      </c>
      <c r="P178" s="73">
        <v>11</v>
      </c>
      <c r="Q178" s="74" t="s">
        <v>79</v>
      </c>
      <c r="R178" s="74" t="s">
        <v>80</v>
      </c>
      <c r="S178" s="52" t="s">
        <v>1</v>
      </c>
      <c r="T178" s="75">
        <f t="shared" si="9"/>
        <v>1578000</v>
      </c>
      <c r="U178" s="76">
        <f t="shared" si="10"/>
        <v>1578000</v>
      </c>
      <c r="V178" s="31" t="s">
        <v>76</v>
      </c>
      <c r="W178" s="31" t="s">
        <v>81</v>
      </c>
      <c r="X178" s="77" t="s">
        <v>82</v>
      </c>
      <c r="Y178" s="32" t="s">
        <v>83</v>
      </c>
      <c r="Z178" s="33" t="s">
        <v>3</v>
      </c>
      <c r="AA178" s="30" t="s">
        <v>84</v>
      </c>
      <c r="AB178" s="78" t="s">
        <v>85</v>
      </c>
      <c r="AC178" s="31" t="s">
        <v>76</v>
      </c>
      <c r="AD178" s="31" t="s">
        <v>86</v>
      </c>
      <c r="AE178" s="79" t="s">
        <v>87</v>
      </c>
      <c r="AF178" s="79" t="s">
        <v>88</v>
      </c>
      <c r="AG178" s="79" t="s">
        <v>89</v>
      </c>
      <c r="AH178" s="79" t="s">
        <v>90</v>
      </c>
      <c r="AI178" s="79" t="s">
        <v>90</v>
      </c>
      <c r="AJ178" s="79" t="s">
        <v>90</v>
      </c>
      <c r="AK178" s="80"/>
      <c r="AL178" s="80"/>
      <c r="AM178" s="80"/>
    </row>
    <row r="179" spans="1:39" s="35" customFormat="1" ht="48" customHeight="1">
      <c r="A179" s="53"/>
      <c r="B179" s="28" t="s">
        <v>3</v>
      </c>
      <c r="C179" s="52" t="s">
        <v>202</v>
      </c>
      <c r="D179" s="52" t="s">
        <v>203</v>
      </c>
      <c r="E179" s="52" t="s">
        <v>9</v>
      </c>
      <c r="F179" s="52" t="s">
        <v>133</v>
      </c>
      <c r="G179" s="52" t="s">
        <v>382</v>
      </c>
      <c r="H179" s="47">
        <v>132552000</v>
      </c>
      <c r="I179" s="52" t="s">
        <v>86</v>
      </c>
      <c r="J179" s="29" t="s">
        <v>76</v>
      </c>
      <c r="K179" s="71" t="s">
        <v>383</v>
      </c>
      <c r="L179" s="72" t="s">
        <v>384</v>
      </c>
      <c r="M179" s="52" t="str">
        <f t="shared" si="8"/>
        <v xml:space="preserve">Prestar el servicio de ejecución de Planes de poda de las instalaciones de la Universidad Pedagógica Nacional de acuerdo a los conceptos técnicos de la SDA.
</v>
      </c>
      <c r="N179" s="31">
        <v>1</v>
      </c>
      <c r="O179" s="31">
        <v>1</v>
      </c>
      <c r="P179" s="73">
        <v>11</v>
      </c>
      <c r="Q179" s="74" t="s">
        <v>79</v>
      </c>
      <c r="R179" s="74" t="s">
        <v>80</v>
      </c>
      <c r="S179" s="52" t="s">
        <v>1</v>
      </c>
      <c r="T179" s="75">
        <f t="shared" si="9"/>
        <v>132552000</v>
      </c>
      <c r="U179" s="76">
        <f t="shared" si="10"/>
        <v>132552000</v>
      </c>
      <c r="V179" s="31" t="s">
        <v>76</v>
      </c>
      <c r="W179" s="31" t="s">
        <v>81</v>
      </c>
      <c r="X179" s="77" t="s">
        <v>82</v>
      </c>
      <c r="Y179" s="32" t="s">
        <v>83</v>
      </c>
      <c r="Z179" s="33" t="s">
        <v>3</v>
      </c>
      <c r="AA179" s="30" t="s">
        <v>84</v>
      </c>
      <c r="AB179" s="78" t="s">
        <v>85</v>
      </c>
      <c r="AC179" s="31" t="s">
        <v>76</v>
      </c>
      <c r="AD179" s="31" t="s">
        <v>86</v>
      </c>
      <c r="AE179" s="79" t="s">
        <v>87</v>
      </c>
      <c r="AF179" s="79" t="s">
        <v>88</v>
      </c>
      <c r="AG179" s="79" t="s">
        <v>89</v>
      </c>
      <c r="AH179" s="79" t="s">
        <v>90</v>
      </c>
      <c r="AI179" s="79" t="s">
        <v>90</v>
      </c>
      <c r="AJ179" s="79" t="s">
        <v>90</v>
      </c>
      <c r="AK179" s="80"/>
      <c r="AL179" s="80"/>
      <c r="AM179" s="80"/>
    </row>
    <row r="180" spans="1:39" s="35" customFormat="1" ht="48" customHeight="1">
      <c r="A180" s="53"/>
      <c r="B180" s="28" t="s">
        <v>3</v>
      </c>
      <c r="C180" s="52" t="s">
        <v>202</v>
      </c>
      <c r="D180" s="52" t="s">
        <v>203</v>
      </c>
      <c r="E180" s="52" t="s">
        <v>9</v>
      </c>
      <c r="F180" s="52" t="s">
        <v>133</v>
      </c>
      <c r="G180" s="52" t="s">
        <v>385</v>
      </c>
      <c r="H180" s="47">
        <v>19146400</v>
      </c>
      <c r="I180" s="52" t="s">
        <v>86</v>
      </c>
      <c r="J180" s="29" t="s">
        <v>76</v>
      </c>
      <c r="K180" s="71" t="s">
        <v>386</v>
      </c>
      <c r="L180" s="72" t="s">
        <v>684</v>
      </c>
      <c r="M180" s="52" t="str">
        <f t="shared" si="8"/>
        <v>Prestar el servicio de caracterización de vertimientos de los diferentes laboratorios de las instalaciones de la Universidad Pedagógica Nacional".</v>
      </c>
      <c r="N180" s="31">
        <v>1</v>
      </c>
      <c r="O180" s="31">
        <v>1</v>
      </c>
      <c r="P180" s="73">
        <v>11</v>
      </c>
      <c r="Q180" s="74" t="s">
        <v>79</v>
      </c>
      <c r="R180" s="74" t="s">
        <v>80</v>
      </c>
      <c r="S180" s="52" t="s">
        <v>1</v>
      </c>
      <c r="T180" s="75">
        <f t="shared" si="9"/>
        <v>19146400</v>
      </c>
      <c r="U180" s="76">
        <f t="shared" si="10"/>
        <v>19146400</v>
      </c>
      <c r="V180" s="31" t="s">
        <v>76</v>
      </c>
      <c r="W180" s="31" t="s">
        <v>81</v>
      </c>
      <c r="X180" s="77" t="s">
        <v>82</v>
      </c>
      <c r="Y180" s="32" t="s">
        <v>83</v>
      </c>
      <c r="Z180" s="33" t="s">
        <v>3</v>
      </c>
      <c r="AA180" s="30" t="s">
        <v>84</v>
      </c>
      <c r="AB180" s="78" t="s">
        <v>85</v>
      </c>
      <c r="AC180" s="31" t="s">
        <v>76</v>
      </c>
      <c r="AD180" s="31" t="s">
        <v>86</v>
      </c>
      <c r="AE180" s="79" t="s">
        <v>87</v>
      </c>
      <c r="AF180" s="79" t="s">
        <v>88</v>
      </c>
      <c r="AG180" s="79" t="s">
        <v>89</v>
      </c>
      <c r="AH180" s="79" t="s">
        <v>90</v>
      </c>
      <c r="AI180" s="79" t="s">
        <v>90</v>
      </c>
      <c r="AJ180" s="79" t="s">
        <v>90</v>
      </c>
      <c r="AK180" s="80"/>
      <c r="AL180" s="80"/>
      <c r="AM180" s="80"/>
    </row>
    <row r="181" spans="1:39" s="35" customFormat="1" ht="48" customHeight="1">
      <c r="A181" s="53"/>
      <c r="B181" s="28" t="s">
        <v>3</v>
      </c>
      <c r="C181" s="52" t="s">
        <v>202</v>
      </c>
      <c r="D181" s="52" t="s">
        <v>203</v>
      </c>
      <c r="E181" s="52" t="s">
        <v>9</v>
      </c>
      <c r="F181" s="52" t="s">
        <v>133</v>
      </c>
      <c r="G181" s="52" t="s">
        <v>387</v>
      </c>
      <c r="H181" s="47">
        <v>100000000</v>
      </c>
      <c r="I181" s="52" t="s">
        <v>86</v>
      </c>
      <c r="J181" s="29" t="s">
        <v>76</v>
      </c>
      <c r="K181" s="71" t="s">
        <v>388</v>
      </c>
      <c r="L181" s="72" t="s">
        <v>384</v>
      </c>
      <c r="M181" s="52" t="str">
        <f t="shared" si="8"/>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81" s="31">
        <v>1</v>
      </c>
      <c r="O181" s="31">
        <v>1</v>
      </c>
      <c r="P181" s="73">
        <v>11</v>
      </c>
      <c r="Q181" s="74" t="s">
        <v>79</v>
      </c>
      <c r="R181" s="74" t="s">
        <v>80</v>
      </c>
      <c r="S181" s="52" t="s">
        <v>1</v>
      </c>
      <c r="T181" s="75">
        <f t="shared" si="9"/>
        <v>100000000</v>
      </c>
      <c r="U181" s="76">
        <f t="shared" si="10"/>
        <v>100000000</v>
      </c>
      <c r="V181" s="31" t="s">
        <v>76</v>
      </c>
      <c r="W181" s="31" t="s">
        <v>81</v>
      </c>
      <c r="X181" s="77" t="s">
        <v>82</v>
      </c>
      <c r="Y181" s="32" t="s">
        <v>83</v>
      </c>
      <c r="Z181" s="33" t="s">
        <v>3</v>
      </c>
      <c r="AA181" s="30" t="s">
        <v>84</v>
      </c>
      <c r="AB181" s="78" t="s">
        <v>85</v>
      </c>
      <c r="AC181" s="31" t="s">
        <v>76</v>
      </c>
      <c r="AD181" s="31" t="s">
        <v>86</v>
      </c>
      <c r="AE181" s="79" t="s">
        <v>87</v>
      </c>
      <c r="AF181" s="79" t="s">
        <v>88</v>
      </c>
      <c r="AG181" s="79" t="s">
        <v>89</v>
      </c>
      <c r="AH181" s="79" t="s">
        <v>90</v>
      </c>
      <c r="AI181" s="79" t="s">
        <v>90</v>
      </c>
      <c r="AJ181" s="79" t="s">
        <v>90</v>
      </c>
      <c r="AK181" s="80"/>
      <c r="AL181" s="80"/>
      <c r="AM181" s="80"/>
    </row>
    <row r="182" spans="1:39" s="35" customFormat="1" ht="48" customHeight="1">
      <c r="A182" s="53"/>
      <c r="B182" s="28" t="s">
        <v>27</v>
      </c>
      <c r="C182" s="52" t="s">
        <v>209</v>
      </c>
      <c r="D182" s="52" t="s">
        <v>210</v>
      </c>
      <c r="E182" s="52" t="s">
        <v>9</v>
      </c>
      <c r="F182" s="52" t="s">
        <v>133</v>
      </c>
      <c r="G182" s="52" t="s">
        <v>389</v>
      </c>
      <c r="H182" s="47">
        <v>105200000</v>
      </c>
      <c r="I182" s="52" t="s">
        <v>86</v>
      </c>
      <c r="J182" s="29" t="s">
        <v>76</v>
      </c>
      <c r="K182" s="71" t="s">
        <v>390</v>
      </c>
      <c r="L182" s="72">
        <v>82101500</v>
      </c>
      <c r="M182" s="52" t="str">
        <f t="shared" si="8"/>
        <v>Prestar el servicio  de elaboración e impresión de los insumos que se requieren para cubrir las necesidades de la Subdirección de Admisiones y Registro de la Universidad Pedagógica Nacional.</v>
      </c>
      <c r="N182" s="31">
        <v>1</v>
      </c>
      <c r="O182" s="31">
        <v>1</v>
      </c>
      <c r="P182" s="73">
        <v>11</v>
      </c>
      <c r="Q182" s="74" t="s">
        <v>79</v>
      </c>
      <c r="R182" s="74" t="s">
        <v>80</v>
      </c>
      <c r="S182" s="52" t="s">
        <v>1</v>
      </c>
      <c r="T182" s="75">
        <f t="shared" si="9"/>
        <v>105200000</v>
      </c>
      <c r="U182" s="76">
        <f t="shared" si="10"/>
        <v>105200000</v>
      </c>
      <c r="V182" s="31" t="s">
        <v>76</v>
      </c>
      <c r="W182" s="31" t="s">
        <v>81</v>
      </c>
      <c r="X182" s="77" t="s">
        <v>82</v>
      </c>
      <c r="Y182" s="32" t="s">
        <v>83</v>
      </c>
      <c r="Z182" s="33" t="s">
        <v>27</v>
      </c>
      <c r="AA182" s="30" t="s">
        <v>84</v>
      </c>
      <c r="AB182" s="78" t="s">
        <v>85</v>
      </c>
      <c r="AC182" s="31" t="s">
        <v>76</v>
      </c>
      <c r="AD182" s="31" t="s">
        <v>86</v>
      </c>
      <c r="AE182" s="79" t="s">
        <v>87</v>
      </c>
      <c r="AF182" s="79" t="s">
        <v>88</v>
      </c>
      <c r="AG182" s="79" t="s">
        <v>89</v>
      </c>
      <c r="AH182" s="79" t="s">
        <v>90</v>
      </c>
      <c r="AI182" s="79" t="s">
        <v>90</v>
      </c>
      <c r="AJ182" s="79" t="s">
        <v>90</v>
      </c>
      <c r="AK182" s="80"/>
      <c r="AL182" s="80"/>
      <c r="AM182" s="80"/>
    </row>
    <row r="183" spans="1:39" s="35" customFormat="1" ht="48" customHeight="1">
      <c r="A183" s="53"/>
      <c r="B183" s="28" t="s">
        <v>27</v>
      </c>
      <c r="C183" s="52" t="s">
        <v>209</v>
      </c>
      <c r="D183" s="52" t="s">
        <v>210</v>
      </c>
      <c r="E183" s="52" t="s">
        <v>26</v>
      </c>
      <c r="F183" s="52" t="s">
        <v>18</v>
      </c>
      <c r="G183" s="52" t="s">
        <v>391</v>
      </c>
      <c r="H183" s="47">
        <v>110297508</v>
      </c>
      <c r="I183" s="52" t="s">
        <v>86</v>
      </c>
      <c r="J183" s="29" t="s">
        <v>76</v>
      </c>
      <c r="K183" s="71" t="s">
        <v>392</v>
      </c>
      <c r="L183" s="72">
        <v>55121800</v>
      </c>
      <c r="M183" s="52" t="str">
        <f t="shared" si="8"/>
        <v>Adquirir carnés para la comunidad universitaria, atendiendo los requerimientos establecidos por la UPN</v>
      </c>
      <c r="N183" s="31">
        <v>1</v>
      </c>
      <c r="O183" s="31">
        <v>1</v>
      </c>
      <c r="P183" s="73">
        <v>11</v>
      </c>
      <c r="Q183" s="74" t="s">
        <v>79</v>
      </c>
      <c r="R183" s="74" t="s">
        <v>80</v>
      </c>
      <c r="S183" s="52" t="s">
        <v>1</v>
      </c>
      <c r="T183" s="75">
        <f t="shared" si="9"/>
        <v>110297508</v>
      </c>
      <c r="U183" s="76">
        <f t="shared" si="10"/>
        <v>110297508</v>
      </c>
      <c r="V183" s="31" t="s">
        <v>76</v>
      </c>
      <c r="W183" s="31" t="s">
        <v>81</v>
      </c>
      <c r="X183" s="77" t="s">
        <v>82</v>
      </c>
      <c r="Y183" s="32" t="s">
        <v>83</v>
      </c>
      <c r="Z183" s="33" t="s">
        <v>27</v>
      </c>
      <c r="AA183" s="30" t="s">
        <v>84</v>
      </c>
      <c r="AB183" s="78" t="s">
        <v>85</v>
      </c>
      <c r="AC183" s="31" t="s">
        <v>76</v>
      </c>
      <c r="AD183" s="31" t="s">
        <v>86</v>
      </c>
      <c r="AE183" s="79" t="s">
        <v>87</v>
      </c>
      <c r="AF183" s="79" t="s">
        <v>88</v>
      </c>
      <c r="AG183" s="79" t="s">
        <v>89</v>
      </c>
      <c r="AH183" s="79" t="s">
        <v>90</v>
      </c>
      <c r="AI183" s="79" t="s">
        <v>90</v>
      </c>
      <c r="AJ183" s="79" t="s">
        <v>90</v>
      </c>
      <c r="AK183" s="80"/>
      <c r="AL183" s="80"/>
      <c r="AM183" s="80"/>
    </row>
    <row r="184" spans="1:39" s="35" customFormat="1" ht="48" customHeight="1">
      <c r="A184" s="53"/>
      <c r="B184" s="28" t="s">
        <v>3</v>
      </c>
      <c r="C184" s="52" t="s">
        <v>159</v>
      </c>
      <c r="D184" s="52" t="s">
        <v>160</v>
      </c>
      <c r="E184" s="52" t="s">
        <v>161</v>
      </c>
      <c r="F184" s="52" t="s">
        <v>133</v>
      </c>
      <c r="G184" s="52" t="s">
        <v>393</v>
      </c>
      <c r="H184" s="47">
        <v>174000000</v>
      </c>
      <c r="I184" s="52" t="s">
        <v>86</v>
      </c>
      <c r="J184" s="29" t="s">
        <v>76</v>
      </c>
      <c r="K184" s="71" t="s">
        <v>394</v>
      </c>
      <c r="L184" s="72" t="s">
        <v>275</v>
      </c>
      <c r="M184" s="52" t="str">
        <f t="shared" si="8"/>
        <v>Prestar los servicios de soporte para el Sistema Académico CLASS</v>
      </c>
      <c r="N184" s="31">
        <v>1</v>
      </c>
      <c r="O184" s="31">
        <v>1</v>
      </c>
      <c r="P184" s="73">
        <v>12</v>
      </c>
      <c r="Q184" s="74" t="s">
        <v>79</v>
      </c>
      <c r="R184" s="74" t="s">
        <v>80</v>
      </c>
      <c r="S184" s="52" t="s">
        <v>1</v>
      </c>
      <c r="T184" s="75">
        <f t="shared" si="9"/>
        <v>174000000</v>
      </c>
      <c r="U184" s="76">
        <f t="shared" si="10"/>
        <v>174000000</v>
      </c>
      <c r="V184" s="31" t="s">
        <v>76</v>
      </c>
      <c r="W184" s="31" t="s">
        <v>81</v>
      </c>
      <c r="X184" s="77" t="s">
        <v>82</v>
      </c>
      <c r="Y184" s="32" t="s">
        <v>83</v>
      </c>
      <c r="Z184" s="33" t="s">
        <v>3</v>
      </c>
      <c r="AA184" s="30" t="s">
        <v>84</v>
      </c>
      <c r="AB184" s="78" t="s">
        <v>85</v>
      </c>
      <c r="AC184" s="31" t="s">
        <v>76</v>
      </c>
      <c r="AD184" s="31" t="s">
        <v>86</v>
      </c>
      <c r="AE184" s="79" t="s">
        <v>87</v>
      </c>
      <c r="AF184" s="79" t="s">
        <v>88</v>
      </c>
      <c r="AG184" s="79" t="s">
        <v>89</v>
      </c>
      <c r="AH184" s="79" t="s">
        <v>90</v>
      </c>
      <c r="AI184" s="79" t="s">
        <v>90</v>
      </c>
      <c r="AJ184" s="79" t="s">
        <v>90</v>
      </c>
      <c r="AK184" s="80"/>
      <c r="AL184" s="80"/>
      <c r="AM184" s="80"/>
    </row>
    <row r="185" spans="1:39" s="35" customFormat="1" ht="48" customHeight="1">
      <c r="A185" s="53"/>
      <c r="B185" s="28" t="s">
        <v>3</v>
      </c>
      <c r="C185" s="52" t="s">
        <v>159</v>
      </c>
      <c r="D185" s="52" t="s">
        <v>160</v>
      </c>
      <c r="E185" s="52" t="s">
        <v>161</v>
      </c>
      <c r="F185" s="52" t="s">
        <v>133</v>
      </c>
      <c r="G185" s="52" t="s">
        <v>395</v>
      </c>
      <c r="H185" s="47">
        <f>18000000-964100</f>
        <v>17035900</v>
      </c>
      <c r="I185" s="52" t="s">
        <v>86</v>
      </c>
      <c r="J185" s="29" t="s">
        <v>76</v>
      </c>
      <c r="K185" s="71" t="s">
        <v>396</v>
      </c>
      <c r="L185" s="72" t="s">
        <v>275</v>
      </c>
      <c r="M185" s="52" t="str">
        <f t="shared" si="8"/>
        <v>Prestar los servicios de soporte y mantenimiento para el sistema de notas en uso del Instituto Pedagógico Nacional INTEGRA PLATAFORMA ACADEMICA</v>
      </c>
      <c r="N185" s="31">
        <v>1</v>
      </c>
      <c r="O185" s="31">
        <v>1</v>
      </c>
      <c r="P185" s="73">
        <v>12</v>
      </c>
      <c r="Q185" s="74" t="s">
        <v>79</v>
      </c>
      <c r="R185" s="74" t="s">
        <v>80</v>
      </c>
      <c r="S185" s="52" t="s">
        <v>1</v>
      </c>
      <c r="T185" s="75">
        <f t="shared" si="9"/>
        <v>17035900</v>
      </c>
      <c r="U185" s="76">
        <f t="shared" si="10"/>
        <v>17035900</v>
      </c>
      <c r="V185" s="31" t="s">
        <v>76</v>
      </c>
      <c r="W185" s="31" t="s">
        <v>81</v>
      </c>
      <c r="X185" s="77" t="s">
        <v>82</v>
      </c>
      <c r="Y185" s="32" t="s">
        <v>83</v>
      </c>
      <c r="Z185" s="33" t="s">
        <v>3</v>
      </c>
      <c r="AA185" s="30" t="s">
        <v>84</v>
      </c>
      <c r="AB185" s="78" t="s">
        <v>85</v>
      </c>
      <c r="AC185" s="31" t="s">
        <v>76</v>
      </c>
      <c r="AD185" s="31" t="s">
        <v>86</v>
      </c>
      <c r="AE185" s="79" t="s">
        <v>87</v>
      </c>
      <c r="AF185" s="79" t="s">
        <v>88</v>
      </c>
      <c r="AG185" s="79" t="s">
        <v>89</v>
      </c>
      <c r="AH185" s="79" t="s">
        <v>90</v>
      </c>
      <c r="AI185" s="79" t="s">
        <v>90</v>
      </c>
      <c r="AJ185" s="79" t="s">
        <v>90</v>
      </c>
      <c r="AK185" s="80"/>
      <c r="AL185" s="80"/>
      <c r="AM185" s="80"/>
    </row>
    <row r="186" spans="1:39" s="35" customFormat="1" ht="48" customHeight="1">
      <c r="A186" s="53"/>
      <c r="B186" s="28" t="s">
        <v>3</v>
      </c>
      <c r="C186" s="52" t="s">
        <v>159</v>
      </c>
      <c r="D186" s="52" t="s">
        <v>160</v>
      </c>
      <c r="E186" s="52" t="s">
        <v>161</v>
      </c>
      <c r="F186" s="52" t="s">
        <v>133</v>
      </c>
      <c r="G186" s="52" t="s">
        <v>397</v>
      </c>
      <c r="H186" s="47">
        <f>100000000-4804963</f>
        <v>95195037</v>
      </c>
      <c r="I186" s="52" t="s">
        <v>86</v>
      </c>
      <c r="J186" s="29" t="s">
        <v>76</v>
      </c>
      <c r="K186" s="71" t="s">
        <v>398</v>
      </c>
      <c r="L186" s="72" t="s">
        <v>275</v>
      </c>
      <c r="M186" s="52" t="s">
        <v>399</v>
      </c>
      <c r="N186" s="31">
        <v>1</v>
      </c>
      <c r="O186" s="31">
        <v>1</v>
      </c>
      <c r="P186" s="73">
        <v>12</v>
      </c>
      <c r="Q186" s="74" t="s">
        <v>79</v>
      </c>
      <c r="R186" s="74" t="s">
        <v>80</v>
      </c>
      <c r="S186" s="52" t="s">
        <v>1</v>
      </c>
      <c r="T186" s="75">
        <f t="shared" si="9"/>
        <v>95195037</v>
      </c>
      <c r="U186" s="76">
        <f t="shared" si="10"/>
        <v>95195037</v>
      </c>
      <c r="V186" s="31" t="s">
        <v>76</v>
      </c>
      <c r="W186" s="31" t="s">
        <v>81</v>
      </c>
      <c r="X186" s="77" t="s">
        <v>82</v>
      </c>
      <c r="Y186" s="32" t="s">
        <v>83</v>
      </c>
      <c r="Z186" s="33" t="s">
        <v>3</v>
      </c>
      <c r="AA186" s="30" t="s">
        <v>84</v>
      </c>
      <c r="AB186" s="78" t="s">
        <v>85</v>
      </c>
      <c r="AC186" s="31" t="s">
        <v>76</v>
      </c>
      <c r="AD186" s="31" t="s">
        <v>86</v>
      </c>
      <c r="AE186" s="79" t="s">
        <v>87</v>
      </c>
      <c r="AF186" s="79" t="s">
        <v>88</v>
      </c>
      <c r="AG186" s="79" t="s">
        <v>89</v>
      </c>
      <c r="AH186" s="79" t="s">
        <v>90</v>
      </c>
      <c r="AI186" s="79" t="s">
        <v>90</v>
      </c>
      <c r="AJ186" s="79" t="s">
        <v>90</v>
      </c>
      <c r="AK186" s="80"/>
      <c r="AL186" s="80"/>
      <c r="AM186" s="80"/>
    </row>
    <row r="187" spans="1:39" s="35" customFormat="1" ht="48" customHeight="1">
      <c r="A187" s="53"/>
      <c r="B187" s="28" t="s">
        <v>3</v>
      </c>
      <c r="C187" s="52" t="s">
        <v>159</v>
      </c>
      <c r="D187" s="52" t="s">
        <v>160</v>
      </c>
      <c r="E187" s="52" t="s">
        <v>161</v>
      </c>
      <c r="F187" s="52" t="s">
        <v>133</v>
      </c>
      <c r="G187" s="52" t="s">
        <v>400</v>
      </c>
      <c r="H187" s="47">
        <v>90000000</v>
      </c>
      <c r="I187" s="52" t="s">
        <v>86</v>
      </c>
      <c r="J187" s="29" t="s">
        <v>76</v>
      </c>
      <c r="K187" s="71" t="s">
        <v>401</v>
      </c>
      <c r="L187" s="72" t="s">
        <v>275</v>
      </c>
      <c r="M187" s="52" t="str">
        <f>G187</f>
        <v>Prestar los servicios de soporte y desarrollo para el Sistema de Gestión Documental software  Papiro Cloud en Nube</v>
      </c>
      <c r="N187" s="31">
        <v>1</v>
      </c>
      <c r="O187" s="31">
        <v>1</v>
      </c>
      <c r="P187" s="73">
        <v>12</v>
      </c>
      <c r="Q187" s="74" t="s">
        <v>79</v>
      </c>
      <c r="R187" s="74" t="s">
        <v>80</v>
      </c>
      <c r="S187" s="52" t="s">
        <v>1</v>
      </c>
      <c r="T187" s="75">
        <f t="shared" si="9"/>
        <v>90000000</v>
      </c>
      <c r="U187" s="76">
        <f>T187</f>
        <v>90000000</v>
      </c>
      <c r="V187" s="31" t="s">
        <v>76</v>
      </c>
      <c r="W187" s="31" t="s">
        <v>81</v>
      </c>
      <c r="X187" s="77" t="s">
        <v>82</v>
      </c>
      <c r="Y187" s="32" t="s">
        <v>83</v>
      </c>
      <c r="Z187" s="33" t="s">
        <v>3</v>
      </c>
      <c r="AA187" s="30" t="s">
        <v>84</v>
      </c>
      <c r="AB187" s="78" t="s">
        <v>85</v>
      </c>
      <c r="AC187" s="31" t="s">
        <v>76</v>
      </c>
      <c r="AD187" s="31" t="s">
        <v>86</v>
      </c>
      <c r="AE187" s="79" t="s">
        <v>87</v>
      </c>
      <c r="AF187" s="79" t="s">
        <v>88</v>
      </c>
      <c r="AG187" s="79" t="s">
        <v>89</v>
      </c>
      <c r="AH187" s="79" t="s">
        <v>90</v>
      </c>
      <c r="AI187" s="79" t="s">
        <v>90</v>
      </c>
      <c r="AJ187" s="79" t="s">
        <v>90</v>
      </c>
      <c r="AK187" s="80"/>
      <c r="AL187" s="80"/>
      <c r="AM187" s="80"/>
    </row>
    <row r="188" spans="1:39" s="35" customFormat="1" ht="48" customHeight="1">
      <c r="A188" s="53"/>
      <c r="B188" s="28" t="s">
        <v>3</v>
      </c>
      <c r="C188" s="52" t="s">
        <v>159</v>
      </c>
      <c r="D188" s="52" t="s">
        <v>160</v>
      </c>
      <c r="E188" s="52" t="s">
        <v>161</v>
      </c>
      <c r="F188" s="52" t="s">
        <v>133</v>
      </c>
      <c r="G188" s="52" t="s">
        <v>402</v>
      </c>
      <c r="H188" s="47">
        <v>8000000</v>
      </c>
      <c r="I188" s="52" t="s">
        <v>86</v>
      </c>
      <c r="J188" s="29" t="s">
        <v>76</v>
      </c>
      <c r="K188" s="71" t="s">
        <v>403</v>
      </c>
      <c r="L188" s="72" t="s">
        <v>275</v>
      </c>
      <c r="M188" s="52" t="str">
        <f>G188</f>
        <v>Prestar los servicios de soporte y parametrización para el sistema GLPI.</v>
      </c>
      <c r="N188" s="31">
        <v>1</v>
      </c>
      <c r="O188" s="31">
        <v>1</v>
      </c>
      <c r="P188" s="73">
        <v>12</v>
      </c>
      <c r="Q188" s="74" t="s">
        <v>79</v>
      </c>
      <c r="R188" s="74" t="s">
        <v>80</v>
      </c>
      <c r="S188" s="52" t="s">
        <v>1</v>
      </c>
      <c r="T188" s="75">
        <f t="shared" si="9"/>
        <v>8000000</v>
      </c>
      <c r="U188" s="76">
        <f t="shared" si="10"/>
        <v>8000000</v>
      </c>
      <c r="V188" s="31" t="s">
        <v>76</v>
      </c>
      <c r="W188" s="31" t="s">
        <v>81</v>
      </c>
      <c r="X188" s="77" t="s">
        <v>82</v>
      </c>
      <c r="Y188" s="32" t="s">
        <v>83</v>
      </c>
      <c r="Z188" s="33" t="s">
        <v>3</v>
      </c>
      <c r="AA188" s="30" t="s">
        <v>84</v>
      </c>
      <c r="AB188" s="78" t="s">
        <v>85</v>
      </c>
      <c r="AC188" s="31" t="s">
        <v>76</v>
      </c>
      <c r="AD188" s="31" t="s">
        <v>86</v>
      </c>
      <c r="AE188" s="79" t="s">
        <v>87</v>
      </c>
      <c r="AF188" s="79" t="s">
        <v>88</v>
      </c>
      <c r="AG188" s="79" t="s">
        <v>89</v>
      </c>
      <c r="AH188" s="79" t="s">
        <v>90</v>
      </c>
      <c r="AI188" s="79" t="s">
        <v>90</v>
      </c>
      <c r="AJ188" s="79" t="s">
        <v>90</v>
      </c>
      <c r="AK188" s="80"/>
      <c r="AL188" s="80"/>
      <c r="AM188" s="80"/>
    </row>
    <row r="189" spans="1:39" s="35" customFormat="1" ht="48" customHeight="1">
      <c r="A189" s="53"/>
      <c r="B189" s="28" t="s">
        <v>3</v>
      </c>
      <c r="C189" s="52" t="s">
        <v>159</v>
      </c>
      <c r="D189" s="52" t="s">
        <v>160</v>
      </c>
      <c r="E189" s="52" t="s">
        <v>161</v>
      </c>
      <c r="F189" s="52" t="s">
        <v>133</v>
      </c>
      <c r="G189" s="52" t="s">
        <v>404</v>
      </c>
      <c r="H189" s="47">
        <f>280000000+9132188</f>
        <v>289132188</v>
      </c>
      <c r="I189" s="52" t="s">
        <v>86</v>
      </c>
      <c r="J189" s="29" t="s">
        <v>76</v>
      </c>
      <c r="K189" s="71" t="s">
        <v>405</v>
      </c>
      <c r="L189" s="72" t="s">
        <v>275</v>
      </c>
      <c r="M189" s="52" t="str">
        <f>G189</f>
        <v>Prestar los servicios de soporte para la Plataforma Software GOOBI</v>
      </c>
      <c r="N189" s="31">
        <v>1</v>
      </c>
      <c r="O189" s="31">
        <v>1</v>
      </c>
      <c r="P189" s="73">
        <v>12</v>
      </c>
      <c r="Q189" s="74" t="s">
        <v>79</v>
      </c>
      <c r="R189" s="74" t="s">
        <v>80</v>
      </c>
      <c r="S189" s="52" t="s">
        <v>1</v>
      </c>
      <c r="T189" s="75">
        <f t="shared" si="9"/>
        <v>289132188</v>
      </c>
      <c r="U189" s="76">
        <f t="shared" si="10"/>
        <v>289132188</v>
      </c>
      <c r="V189" s="31" t="s">
        <v>76</v>
      </c>
      <c r="W189" s="31" t="s">
        <v>81</v>
      </c>
      <c r="X189" s="77" t="s">
        <v>82</v>
      </c>
      <c r="Y189" s="32" t="s">
        <v>83</v>
      </c>
      <c r="Z189" s="33" t="s">
        <v>3</v>
      </c>
      <c r="AA189" s="30" t="s">
        <v>84</v>
      </c>
      <c r="AB189" s="78" t="s">
        <v>85</v>
      </c>
      <c r="AC189" s="31" t="s">
        <v>76</v>
      </c>
      <c r="AD189" s="31" t="s">
        <v>86</v>
      </c>
      <c r="AE189" s="79" t="s">
        <v>87</v>
      </c>
      <c r="AF189" s="79" t="s">
        <v>88</v>
      </c>
      <c r="AG189" s="79" t="s">
        <v>89</v>
      </c>
      <c r="AH189" s="79" t="s">
        <v>90</v>
      </c>
      <c r="AI189" s="79" t="s">
        <v>90</v>
      </c>
      <c r="AJ189" s="79" t="s">
        <v>90</v>
      </c>
      <c r="AK189" s="80"/>
      <c r="AL189" s="80"/>
      <c r="AM189" s="80"/>
    </row>
    <row r="190" spans="1:39" s="35" customFormat="1" ht="48" customHeight="1">
      <c r="A190" s="53"/>
      <c r="B190" s="28" t="s">
        <v>3</v>
      </c>
      <c r="C190" s="52" t="s">
        <v>159</v>
      </c>
      <c r="D190" s="52" t="s">
        <v>160</v>
      </c>
      <c r="E190" s="52" t="s">
        <v>161</v>
      </c>
      <c r="F190" s="52" t="s">
        <v>133</v>
      </c>
      <c r="G190" s="52" t="s">
        <v>406</v>
      </c>
      <c r="H190" s="47">
        <v>71360165</v>
      </c>
      <c r="I190" s="52" t="s">
        <v>86</v>
      </c>
      <c r="J190" s="29" t="s">
        <v>76</v>
      </c>
      <c r="K190" s="71" t="s">
        <v>407</v>
      </c>
      <c r="L190" s="72" t="s">
        <v>275</v>
      </c>
      <c r="M190" s="52" t="str">
        <f>G190</f>
        <v>Prestar los servicios de soporte y mantenimiento para la planta telefónica de la Universidad Pedagógica Nacional</v>
      </c>
      <c r="N190" s="31">
        <v>1</v>
      </c>
      <c r="O190" s="31">
        <v>1</v>
      </c>
      <c r="P190" s="73">
        <v>12</v>
      </c>
      <c r="Q190" s="74" t="s">
        <v>79</v>
      </c>
      <c r="R190" s="74" t="s">
        <v>80</v>
      </c>
      <c r="S190" s="52" t="s">
        <v>1</v>
      </c>
      <c r="T190" s="75">
        <f t="shared" si="9"/>
        <v>71360165</v>
      </c>
      <c r="U190" s="76">
        <f t="shared" si="10"/>
        <v>71360165</v>
      </c>
      <c r="V190" s="31" t="s">
        <v>76</v>
      </c>
      <c r="W190" s="31" t="s">
        <v>81</v>
      </c>
      <c r="X190" s="77" t="s">
        <v>82</v>
      </c>
      <c r="Y190" s="32" t="s">
        <v>83</v>
      </c>
      <c r="Z190" s="33" t="s">
        <v>3</v>
      </c>
      <c r="AA190" s="30" t="s">
        <v>84</v>
      </c>
      <c r="AB190" s="78" t="s">
        <v>85</v>
      </c>
      <c r="AC190" s="31" t="s">
        <v>76</v>
      </c>
      <c r="AD190" s="31" t="s">
        <v>86</v>
      </c>
      <c r="AE190" s="79" t="s">
        <v>87</v>
      </c>
      <c r="AF190" s="79" t="s">
        <v>88</v>
      </c>
      <c r="AG190" s="79" t="s">
        <v>89</v>
      </c>
      <c r="AH190" s="79" t="s">
        <v>90</v>
      </c>
      <c r="AI190" s="79" t="s">
        <v>90</v>
      </c>
      <c r="AJ190" s="79" t="s">
        <v>90</v>
      </c>
      <c r="AK190" s="80"/>
      <c r="AL190" s="80"/>
      <c r="AM190" s="80"/>
    </row>
    <row r="191" spans="1:39" s="35" customFormat="1" ht="48" customHeight="1">
      <c r="A191" s="53"/>
      <c r="B191" s="28" t="s">
        <v>3</v>
      </c>
      <c r="C191" s="52" t="s">
        <v>159</v>
      </c>
      <c r="D191" s="52" t="s">
        <v>160</v>
      </c>
      <c r="E191" s="52" t="s">
        <v>161</v>
      </c>
      <c r="F191" s="52" t="s">
        <v>133</v>
      </c>
      <c r="G191" s="52" t="s">
        <v>408</v>
      </c>
      <c r="H191" s="47">
        <f>44617003-3631590</f>
        <v>40985413</v>
      </c>
      <c r="I191" s="52" t="s">
        <v>86</v>
      </c>
      <c r="J191" s="29" t="s">
        <v>76</v>
      </c>
      <c r="K191" s="71" t="s">
        <v>409</v>
      </c>
      <c r="L191" s="72" t="s">
        <v>275</v>
      </c>
      <c r="M191" s="52" t="s">
        <v>410</v>
      </c>
      <c r="N191" s="31">
        <v>1</v>
      </c>
      <c r="O191" s="31">
        <v>1</v>
      </c>
      <c r="P191" s="73">
        <v>12</v>
      </c>
      <c r="Q191" s="74" t="s">
        <v>79</v>
      </c>
      <c r="R191" s="74" t="s">
        <v>80</v>
      </c>
      <c r="S191" s="52" t="s">
        <v>1</v>
      </c>
      <c r="T191" s="75">
        <f t="shared" si="9"/>
        <v>40985413</v>
      </c>
      <c r="U191" s="76">
        <f t="shared" si="10"/>
        <v>40985413</v>
      </c>
      <c r="V191" s="31" t="s">
        <v>76</v>
      </c>
      <c r="W191" s="31" t="s">
        <v>81</v>
      </c>
      <c r="X191" s="77" t="s">
        <v>82</v>
      </c>
      <c r="Y191" s="32" t="s">
        <v>83</v>
      </c>
      <c r="Z191" s="33" t="s">
        <v>3</v>
      </c>
      <c r="AA191" s="30" t="s">
        <v>84</v>
      </c>
      <c r="AB191" s="78" t="s">
        <v>85</v>
      </c>
      <c r="AC191" s="31" t="s">
        <v>76</v>
      </c>
      <c r="AD191" s="31" t="s">
        <v>86</v>
      </c>
      <c r="AE191" s="79" t="s">
        <v>87</v>
      </c>
      <c r="AF191" s="79" t="s">
        <v>88</v>
      </c>
      <c r="AG191" s="79" t="s">
        <v>89</v>
      </c>
      <c r="AH191" s="79" t="s">
        <v>90</v>
      </c>
      <c r="AI191" s="79" t="s">
        <v>90</v>
      </c>
      <c r="AJ191" s="79" t="s">
        <v>90</v>
      </c>
      <c r="AK191" s="80"/>
      <c r="AL191" s="80"/>
      <c r="AM191" s="80"/>
    </row>
    <row r="192" spans="1:39" s="35" customFormat="1" ht="48" customHeight="1">
      <c r="A192" s="53"/>
      <c r="B192" s="28" t="s">
        <v>3</v>
      </c>
      <c r="C192" s="52" t="s">
        <v>159</v>
      </c>
      <c r="D192" s="52" t="s">
        <v>160</v>
      </c>
      <c r="E192" s="52" t="s">
        <v>161</v>
      </c>
      <c r="F192" s="52" t="s">
        <v>133</v>
      </c>
      <c r="G192" s="52" t="s">
        <v>411</v>
      </c>
      <c r="H192" s="47">
        <v>40000000</v>
      </c>
      <c r="I192" s="52" t="s">
        <v>86</v>
      </c>
      <c r="J192" s="29" t="s">
        <v>76</v>
      </c>
      <c r="K192" s="71" t="s">
        <v>412</v>
      </c>
      <c r="L192" s="72" t="s">
        <v>275</v>
      </c>
      <c r="M192" s="52" t="str">
        <f t="shared" ref="M192:M202" si="11">G192</f>
        <v xml:space="preserve">Prestar los servicios de operación para la facturación electrónica de venta de la Universidad Pedagógica Nacional. </v>
      </c>
      <c r="N192" s="31">
        <v>1</v>
      </c>
      <c r="O192" s="31">
        <v>1</v>
      </c>
      <c r="P192" s="73">
        <v>12</v>
      </c>
      <c r="Q192" s="74" t="s">
        <v>79</v>
      </c>
      <c r="R192" s="74" t="s">
        <v>80</v>
      </c>
      <c r="S192" s="52" t="s">
        <v>1</v>
      </c>
      <c r="T192" s="75">
        <f t="shared" si="9"/>
        <v>40000000</v>
      </c>
      <c r="U192" s="76">
        <f t="shared" si="10"/>
        <v>40000000</v>
      </c>
      <c r="V192" s="31" t="s">
        <v>76</v>
      </c>
      <c r="W192" s="31" t="s">
        <v>81</v>
      </c>
      <c r="X192" s="77" t="s">
        <v>82</v>
      </c>
      <c r="Y192" s="32" t="s">
        <v>83</v>
      </c>
      <c r="Z192" s="33" t="s">
        <v>3</v>
      </c>
      <c r="AA192" s="30" t="s">
        <v>84</v>
      </c>
      <c r="AB192" s="78" t="s">
        <v>85</v>
      </c>
      <c r="AC192" s="31" t="s">
        <v>76</v>
      </c>
      <c r="AD192" s="31" t="s">
        <v>86</v>
      </c>
      <c r="AE192" s="79" t="s">
        <v>87</v>
      </c>
      <c r="AF192" s="79" t="s">
        <v>88</v>
      </c>
      <c r="AG192" s="79" t="s">
        <v>89</v>
      </c>
      <c r="AH192" s="79" t="s">
        <v>90</v>
      </c>
      <c r="AI192" s="79" t="s">
        <v>90</v>
      </c>
      <c r="AJ192" s="79" t="s">
        <v>90</v>
      </c>
      <c r="AK192" s="80"/>
      <c r="AL192" s="80"/>
      <c r="AM192" s="80"/>
    </row>
    <row r="193" spans="1:39" s="35" customFormat="1" ht="48" customHeight="1">
      <c r="A193" s="53"/>
      <c r="B193" s="28" t="s">
        <v>3</v>
      </c>
      <c r="C193" s="52" t="s">
        <v>159</v>
      </c>
      <c r="D193" s="52" t="s">
        <v>160</v>
      </c>
      <c r="E193" s="52" t="s">
        <v>161</v>
      </c>
      <c r="F193" s="52" t="s">
        <v>133</v>
      </c>
      <c r="G193" s="52" t="s">
        <v>413</v>
      </c>
      <c r="H193" s="47">
        <f>94680000-20911696</f>
        <v>73768304</v>
      </c>
      <c r="I193" s="52" t="s">
        <v>86</v>
      </c>
      <c r="J193" s="132" t="s">
        <v>76</v>
      </c>
      <c r="K193" s="71" t="s">
        <v>414</v>
      </c>
      <c r="L193" s="72" t="s">
        <v>275</v>
      </c>
      <c r="M193" s="52" t="str">
        <f t="shared" si="11"/>
        <v xml:space="preserve">Prestar el Servicios de mantenimiento y reparación de  maquinaria y otro equipo DATACENTER </v>
      </c>
      <c r="N193" s="31">
        <v>1</v>
      </c>
      <c r="O193" s="31">
        <v>1</v>
      </c>
      <c r="P193" s="73">
        <v>12</v>
      </c>
      <c r="Q193" s="74" t="s">
        <v>79</v>
      </c>
      <c r="R193" s="74" t="s">
        <v>80</v>
      </c>
      <c r="S193" s="52" t="s">
        <v>1</v>
      </c>
      <c r="T193" s="75">
        <f t="shared" si="9"/>
        <v>73768304</v>
      </c>
      <c r="U193" s="76">
        <f>T193</f>
        <v>73768304</v>
      </c>
      <c r="V193" s="31" t="s">
        <v>76</v>
      </c>
      <c r="W193" s="31" t="s">
        <v>81</v>
      </c>
      <c r="X193" s="77" t="s">
        <v>82</v>
      </c>
      <c r="Y193" s="32" t="s">
        <v>83</v>
      </c>
      <c r="Z193" s="33" t="s">
        <v>3</v>
      </c>
      <c r="AA193" s="30" t="s">
        <v>84</v>
      </c>
      <c r="AB193" s="78" t="s">
        <v>85</v>
      </c>
      <c r="AC193" s="31" t="s">
        <v>76</v>
      </c>
      <c r="AD193" s="31" t="s">
        <v>86</v>
      </c>
      <c r="AE193" s="79" t="s">
        <v>87</v>
      </c>
      <c r="AF193" s="79" t="s">
        <v>88</v>
      </c>
      <c r="AG193" s="79" t="s">
        <v>89</v>
      </c>
      <c r="AH193" s="79" t="s">
        <v>90</v>
      </c>
      <c r="AI193" s="79" t="s">
        <v>90</v>
      </c>
      <c r="AJ193" s="79" t="s">
        <v>90</v>
      </c>
      <c r="AK193" s="80"/>
      <c r="AL193" s="80"/>
      <c r="AM193" s="80"/>
    </row>
    <row r="194" spans="1:39" s="35" customFormat="1" ht="48" customHeight="1">
      <c r="A194" s="53"/>
      <c r="B194" s="28" t="s">
        <v>27</v>
      </c>
      <c r="C194" s="52" t="s">
        <v>415</v>
      </c>
      <c r="D194" s="52" t="s">
        <v>416</v>
      </c>
      <c r="E194" s="52" t="s">
        <v>9</v>
      </c>
      <c r="F194" s="52" t="s">
        <v>133</v>
      </c>
      <c r="G194" s="52" t="s">
        <v>417</v>
      </c>
      <c r="H194" s="47">
        <v>2297568</v>
      </c>
      <c r="I194" s="52" t="s">
        <v>86</v>
      </c>
      <c r="J194" s="29" t="s">
        <v>76</v>
      </c>
      <c r="K194" s="71" t="s">
        <v>418</v>
      </c>
      <c r="L194" s="72" t="s">
        <v>419</v>
      </c>
      <c r="M194" s="52" t="str">
        <f t="shared" si="11"/>
        <v xml:space="preserve">Realizar el mantenimiento de  equipos (luces y sonido) LAE de la Facultad de Bellas Artes - UPN. </v>
      </c>
      <c r="N194" s="31">
        <v>1</v>
      </c>
      <c r="O194" s="31">
        <v>1</v>
      </c>
      <c r="P194" s="73">
        <v>11</v>
      </c>
      <c r="Q194" s="74" t="s">
        <v>79</v>
      </c>
      <c r="R194" s="74" t="s">
        <v>80</v>
      </c>
      <c r="S194" s="52" t="s">
        <v>1</v>
      </c>
      <c r="T194" s="75">
        <f t="shared" si="9"/>
        <v>2297568</v>
      </c>
      <c r="U194" s="76">
        <f t="shared" si="10"/>
        <v>2297568</v>
      </c>
      <c r="V194" s="31" t="s">
        <v>76</v>
      </c>
      <c r="W194" s="31" t="s">
        <v>81</v>
      </c>
      <c r="X194" s="77" t="s">
        <v>82</v>
      </c>
      <c r="Y194" s="32" t="s">
        <v>83</v>
      </c>
      <c r="Z194" s="33" t="s">
        <v>27</v>
      </c>
      <c r="AA194" s="30" t="s">
        <v>84</v>
      </c>
      <c r="AB194" s="78" t="s">
        <v>85</v>
      </c>
      <c r="AC194" s="31" t="s">
        <v>76</v>
      </c>
      <c r="AD194" s="31" t="s">
        <v>86</v>
      </c>
      <c r="AE194" s="79" t="s">
        <v>87</v>
      </c>
      <c r="AF194" s="79" t="s">
        <v>88</v>
      </c>
      <c r="AG194" s="79" t="s">
        <v>89</v>
      </c>
      <c r="AH194" s="79" t="s">
        <v>90</v>
      </c>
      <c r="AI194" s="79" t="s">
        <v>90</v>
      </c>
      <c r="AJ194" s="79" t="s">
        <v>90</v>
      </c>
      <c r="AK194" s="80"/>
      <c r="AL194" s="80"/>
      <c r="AM194" s="80"/>
    </row>
    <row r="195" spans="1:39" s="35" customFormat="1" ht="48" customHeight="1">
      <c r="A195" s="53"/>
      <c r="B195" s="28" t="s">
        <v>27</v>
      </c>
      <c r="C195" s="52" t="s">
        <v>415</v>
      </c>
      <c r="D195" s="52" t="s">
        <v>416</v>
      </c>
      <c r="E195" s="52" t="s">
        <v>11</v>
      </c>
      <c r="F195" s="52" t="s">
        <v>12</v>
      </c>
      <c r="G195" s="52" t="s">
        <v>420</v>
      </c>
      <c r="H195" s="47">
        <v>5786000</v>
      </c>
      <c r="I195" s="52" t="s">
        <v>86</v>
      </c>
      <c r="J195" s="29" t="s">
        <v>76</v>
      </c>
      <c r="K195" s="71" t="s">
        <v>421</v>
      </c>
      <c r="L195" s="72">
        <v>91111500</v>
      </c>
      <c r="M195" s="52" t="str">
        <f t="shared" si="11"/>
        <v>Prestar el servicio de Lavado de Vestuario LAE de la Facultad de Bellas Artes - UPN.</v>
      </c>
      <c r="N195" s="31">
        <v>1</v>
      </c>
      <c r="O195" s="31">
        <v>1</v>
      </c>
      <c r="P195" s="73">
        <v>11</v>
      </c>
      <c r="Q195" s="74" t="s">
        <v>79</v>
      </c>
      <c r="R195" s="74" t="s">
        <v>80</v>
      </c>
      <c r="S195" s="52" t="s">
        <v>14</v>
      </c>
      <c r="T195" s="75">
        <f t="shared" si="9"/>
        <v>5786000</v>
      </c>
      <c r="U195" s="76">
        <f t="shared" si="10"/>
        <v>5786000</v>
      </c>
      <c r="V195" s="31" t="s">
        <v>76</v>
      </c>
      <c r="W195" s="31" t="s">
        <v>81</v>
      </c>
      <c r="X195" s="77" t="s">
        <v>82</v>
      </c>
      <c r="Y195" s="32" t="s">
        <v>83</v>
      </c>
      <c r="Z195" s="33" t="s">
        <v>27</v>
      </c>
      <c r="AA195" s="30" t="s">
        <v>84</v>
      </c>
      <c r="AB195" s="78" t="s">
        <v>85</v>
      </c>
      <c r="AC195" s="31" t="s">
        <v>76</v>
      </c>
      <c r="AD195" s="31" t="s">
        <v>86</v>
      </c>
      <c r="AE195" s="79" t="s">
        <v>87</v>
      </c>
      <c r="AF195" s="79" t="s">
        <v>88</v>
      </c>
      <c r="AG195" s="79" t="s">
        <v>89</v>
      </c>
      <c r="AH195" s="79" t="s">
        <v>90</v>
      </c>
      <c r="AI195" s="79" t="s">
        <v>90</v>
      </c>
      <c r="AJ195" s="79" t="s">
        <v>90</v>
      </c>
      <c r="AK195" s="80"/>
      <c r="AL195" s="80"/>
      <c r="AM195" s="80"/>
    </row>
    <row r="196" spans="1:39" s="35" customFormat="1" ht="48" customHeight="1">
      <c r="A196" s="53"/>
      <c r="B196" s="28" t="s">
        <v>27</v>
      </c>
      <c r="C196" s="52" t="s">
        <v>415</v>
      </c>
      <c r="D196" s="52" t="s">
        <v>416</v>
      </c>
      <c r="E196" s="52" t="s">
        <v>9</v>
      </c>
      <c r="F196" s="52" t="s">
        <v>133</v>
      </c>
      <c r="G196" s="52" t="s">
        <v>422</v>
      </c>
      <c r="H196" s="47">
        <v>21040000</v>
      </c>
      <c r="I196" s="52" t="s">
        <v>86</v>
      </c>
      <c r="J196" s="29" t="s">
        <v>76</v>
      </c>
      <c r="K196" s="71" t="s">
        <v>423</v>
      </c>
      <c r="L196" s="72">
        <v>72154200</v>
      </c>
      <c r="M196" s="52" t="str">
        <f t="shared" si="11"/>
        <v>Prestar los servicios de mantenimiento preventivo y correctivo de los instrumentos musicales de la Facultad de Bellas Artes.</v>
      </c>
      <c r="N196" s="31">
        <v>1</v>
      </c>
      <c r="O196" s="31">
        <v>1</v>
      </c>
      <c r="P196" s="73">
        <v>11</v>
      </c>
      <c r="Q196" s="74" t="s">
        <v>79</v>
      </c>
      <c r="R196" s="74" t="s">
        <v>80</v>
      </c>
      <c r="S196" s="52" t="s">
        <v>1</v>
      </c>
      <c r="T196" s="75">
        <f t="shared" si="9"/>
        <v>21040000</v>
      </c>
      <c r="U196" s="76">
        <f t="shared" si="10"/>
        <v>21040000</v>
      </c>
      <c r="V196" s="31" t="s">
        <v>76</v>
      </c>
      <c r="W196" s="31" t="s">
        <v>81</v>
      </c>
      <c r="X196" s="77" t="s">
        <v>82</v>
      </c>
      <c r="Y196" s="32" t="s">
        <v>83</v>
      </c>
      <c r="Z196" s="33" t="s">
        <v>27</v>
      </c>
      <c r="AA196" s="30" t="s">
        <v>84</v>
      </c>
      <c r="AB196" s="78" t="s">
        <v>85</v>
      </c>
      <c r="AC196" s="31" t="s">
        <v>76</v>
      </c>
      <c r="AD196" s="31" t="s">
        <v>86</v>
      </c>
      <c r="AE196" s="79" t="s">
        <v>87</v>
      </c>
      <c r="AF196" s="79" t="s">
        <v>88</v>
      </c>
      <c r="AG196" s="79" t="s">
        <v>89</v>
      </c>
      <c r="AH196" s="79" t="s">
        <v>90</v>
      </c>
      <c r="AI196" s="79" t="s">
        <v>90</v>
      </c>
      <c r="AJ196" s="79" t="s">
        <v>90</v>
      </c>
      <c r="AK196" s="80"/>
      <c r="AL196" s="80"/>
      <c r="AM196" s="80"/>
    </row>
    <row r="197" spans="1:39" s="35" customFormat="1" ht="48" customHeight="1">
      <c r="A197" s="53"/>
      <c r="B197" s="28" t="s">
        <v>27</v>
      </c>
      <c r="C197" s="52" t="s">
        <v>415</v>
      </c>
      <c r="D197" s="52" t="s">
        <v>416</v>
      </c>
      <c r="E197" s="52" t="s">
        <v>9</v>
      </c>
      <c r="F197" s="52" t="s">
        <v>133</v>
      </c>
      <c r="G197" s="52" t="s">
        <v>424</v>
      </c>
      <c r="H197" s="47">
        <v>10000000</v>
      </c>
      <c r="I197" s="52" t="s">
        <v>86</v>
      </c>
      <c r="J197" s="29" t="s">
        <v>76</v>
      </c>
      <c r="K197" s="71" t="s">
        <v>425</v>
      </c>
      <c r="L197" s="72" t="s">
        <v>419</v>
      </c>
      <c r="M197" s="52" t="str">
        <f t="shared" si="11"/>
        <v>Prestar el servicio de mantenimiento para los equipos de laboratorios y talleres de los programas de la Facultad de Bellas Artes de la Universidad Pedagógica Nacional.</v>
      </c>
      <c r="N197" s="31">
        <v>1</v>
      </c>
      <c r="O197" s="31">
        <v>1</v>
      </c>
      <c r="P197" s="73">
        <v>11</v>
      </c>
      <c r="Q197" s="74" t="s">
        <v>79</v>
      </c>
      <c r="R197" s="74" t="s">
        <v>80</v>
      </c>
      <c r="S197" s="52" t="s">
        <v>1</v>
      </c>
      <c r="T197" s="75">
        <f t="shared" si="9"/>
        <v>10000000</v>
      </c>
      <c r="U197" s="76">
        <f t="shared" si="10"/>
        <v>10000000</v>
      </c>
      <c r="V197" s="31" t="s">
        <v>76</v>
      </c>
      <c r="W197" s="31" t="s">
        <v>81</v>
      </c>
      <c r="X197" s="77" t="s">
        <v>82</v>
      </c>
      <c r="Y197" s="32" t="s">
        <v>83</v>
      </c>
      <c r="Z197" s="33" t="s">
        <v>27</v>
      </c>
      <c r="AA197" s="30" t="s">
        <v>84</v>
      </c>
      <c r="AB197" s="78" t="s">
        <v>85</v>
      </c>
      <c r="AC197" s="31" t="s">
        <v>76</v>
      </c>
      <c r="AD197" s="31" t="s">
        <v>86</v>
      </c>
      <c r="AE197" s="79" t="s">
        <v>87</v>
      </c>
      <c r="AF197" s="79" t="s">
        <v>88</v>
      </c>
      <c r="AG197" s="79" t="s">
        <v>89</v>
      </c>
      <c r="AH197" s="79" t="s">
        <v>90</v>
      </c>
      <c r="AI197" s="79" t="s">
        <v>90</v>
      </c>
      <c r="AJ197" s="79" t="s">
        <v>90</v>
      </c>
      <c r="AK197" s="80"/>
      <c r="AL197" s="80"/>
      <c r="AM197" s="80"/>
    </row>
    <row r="198" spans="1:39" s="35" customFormat="1" ht="58.5" customHeight="1">
      <c r="A198" s="53"/>
      <c r="B198" s="28" t="s">
        <v>27</v>
      </c>
      <c r="C198" s="52" t="s">
        <v>415</v>
      </c>
      <c r="D198" s="52" t="s">
        <v>416</v>
      </c>
      <c r="E198" s="52" t="s">
        <v>9</v>
      </c>
      <c r="F198" s="52" t="s">
        <v>133</v>
      </c>
      <c r="G198" s="52" t="s">
        <v>426</v>
      </c>
      <c r="H198" s="47">
        <v>50000000</v>
      </c>
      <c r="I198" s="52" t="s">
        <v>86</v>
      </c>
      <c r="J198" s="29" t="s">
        <v>76</v>
      </c>
      <c r="K198" s="71" t="s">
        <v>427</v>
      </c>
      <c r="L198" s="72">
        <v>81141600</v>
      </c>
      <c r="M198" s="52" t="str">
        <f t="shared" si="11"/>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198" s="31">
        <v>1</v>
      </c>
      <c r="O198" s="31">
        <v>1</v>
      </c>
      <c r="P198" s="73">
        <v>11</v>
      </c>
      <c r="Q198" s="74" t="s">
        <v>79</v>
      </c>
      <c r="R198" s="74" t="s">
        <v>80</v>
      </c>
      <c r="S198" s="52" t="s">
        <v>1</v>
      </c>
      <c r="T198" s="75">
        <f t="shared" si="9"/>
        <v>50000000</v>
      </c>
      <c r="U198" s="76">
        <f t="shared" si="10"/>
        <v>50000000</v>
      </c>
      <c r="V198" s="31" t="s">
        <v>76</v>
      </c>
      <c r="W198" s="31" t="s">
        <v>81</v>
      </c>
      <c r="X198" s="77" t="s">
        <v>82</v>
      </c>
      <c r="Y198" s="32" t="s">
        <v>83</v>
      </c>
      <c r="Z198" s="33" t="s">
        <v>27</v>
      </c>
      <c r="AA198" s="30" t="s">
        <v>84</v>
      </c>
      <c r="AB198" s="78" t="s">
        <v>85</v>
      </c>
      <c r="AC198" s="31" t="s">
        <v>76</v>
      </c>
      <c r="AD198" s="31" t="s">
        <v>86</v>
      </c>
      <c r="AE198" s="79" t="s">
        <v>87</v>
      </c>
      <c r="AF198" s="79" t="s">
        <v>88</v>
      </c>
      <c r="AG198" s="79" t="s">
        <v>89</v>
      </c>
      <c r="AH198" s="79" t="s">
        <v>90</v>
      </c>
      <c r="AI198" s="79" t="s">
        <v>90</v>
      </c>
      <c r="AJ198" s="79" t="s">
        <v>90</v>
      </c>
      <c r="AK198" s="80"/>
      <c r="AL198" s="80"/>
      <c r="AM198" s="80"/>
    </row>
    <row r="199" spans="1:39" s="35" customFormat="1" ht="63.75" customHeight="1">
      <c r="A199" s="53"/>
      <c r="B199" s="28" t="s">
        <v>27</v>
      </c>
      <c r="C199" s="52" t="s">
        <v>415</v>
      </c>
      <c r="D199" s="52" t="s">
        <v>416</v>
      </c>
      <c r="E199" s="52" t="s">
        <v>26</v>
      </c>
      <c r="F199" s="52" t="s">
        <v>18</v>
      </c>
      <c r="G199" s="52" t="s">
        <v>428</v>
      </c>
      <c r="H199" s="47">
        <v>31560000</v>
      </c>
      <c r="I199" s="52" t="s">
        <v>86</v>
      </c>
      <c r="J199" s="29" t="s">
        <v>429</v>
      </c>
      <c r="K199" s="106" t="s">
        <v>430</v>
      </c>
      <c r="L199" s="72" t="s">
        <v>431</v>
      </c>
      <c r="M199" s="52" t="str">
        <f t="shared" si="11"/>
        <v>Contratar la adquisición de materiales y suministros necesarios para el desarrollo de la actividades  de la Facultad de Bellas Artes de la Universidad Pedagógica 
Nacional.</v>
      </c>
      <c r="N199" s="31">
        <v>1</v>
      </c>
      <c r="O199" s="31">
        <v>1</v>
      </c>
      <c r="P199" s="73">
        <v>11</v>
      </c>
      <c r="Q199" s="74" t="s">
        <v>79</v>
      </c>
      <c r="R199" s="74" t="s">
        <v>80</v>
      </c>
      <c r="S199" s="52" t="s">
        <v>1</v>
      </c>
      <c r="T199" s="219">
        <f>H199+H200</f>
        <v>39976000</v>
      </c>
      <c r="U199" s="218">
        <f t="shared" si="10"/>
        <v>39976000</v>
      </c>
      <c r="V199" s="31" t="s">
        <v>76</v>
      </c>
      <c r="W199" s="31" t="s">
        <v>81</v>
      </c>
      <c r="X199" s="77" t="s">
        <v>82</v>
      </c>
      <c r="Y199" s="32" t="s">
        <v>83</v>
      </c>
      <c r="Z199" s="33" t="s">
        <v>27</v>
      </c>
      <c r="AA199" s="30" t="s">
        <v>84</v>
      </c>
      <c r="AB199" s="78" t="s">
        <v>85</v>
      </c>
      <c r="AC199" s="31" t="s">
        <v>76</v>
      </c>
      <c r="AD199" s="31" t="s">
        <v>86</v>
      </c>
      <c r="AE199" s="79" t="s">
        <v>87</v>
      </c>
      <c r="AF199" s="79" t="s">
        <v>88</v>
      </c>
      <c r="AG199" s="79" t="s">
        <v>89</v>
      </c>
      <c r="AH199" s="79" t="s">
        <v>90</v>
      </c>
      <c r="AI199" s="79" t="s">
        <v>90</v>
      </c>
      <c r="AJ199" s="79" t="s">
        <v>90</v>
      </c>
      <c r="AK199" s="80"/>
      <c r="AL199" s="80"/>
      <c r="AM199" s="80"/>
    </row>
    <row r="200" spans="1:39" s="35" customFormat="1" ht="57" customHeight="1">
      <c r="A200" s="53"/>
      <c r="B200" s="28" t="s">
        <v>27</v>
      </c>
      <c r="C200" s="52" t="s">
        <v>415</v>
      </c>
      <c r="D200" s="52" t="s">
        <v>416</v>
      </c>
      <c r="E200" s="52" t="s">
        <v>129</v>
      </c>
      <c r="F200" s="52" t="s">
        <v>130</v>
      </c>
      <c r="G200" s="52" t="s">
        <v>428</v>
      </c>
      <c r="H200" s="47">
        <v>8416000</v>
      </c>
      <c r="I200" s="52" t="s">
        <v>86</v>
      </c>
      <c r="J200" s="29" t="s">
        <v>429</v>
      </c>
      <c r="K200" s="106" t="s">
        <v>430</v>
      </c>
      <c r="L200" s="72" t="s">
        <v>432</v>
      </c>
      <c r="M200" s="52" t="str">
        <f t="shared" si="11"/>
        <v>Contratar la adquisición de materiales y suministros necesarios para el desarrollo de la actividades  de la Facultad de Bellas Artes de la Universidad Pedagógica 
Nacional.</v>
      </c>
      <c r="N200" s="31">
        <v>1</v>
      </c>
      <c r="O200" s="31">
        <v>1</v>
      </c>
      <c r="P200" s="73">
        <v>11</v>
      </c>
      <c r="Q200" s="74" t="s">
        <v>79</v>
      </c>
      <c r="R200" s="74" t="s">
        <v>80</v>
      </c>
      <c r="S200" s="52" t="s">
        <v>1</v>
      </c>
      <c r="T200" s="219"/>
      <c r="U200" s="218"/>
      <c r="V200" s="31" t="s">
        <v>76</v>
      </c>
      <c r="W200" s="31" t="s">
        <v>81</v>
      </c>
      <c r="X200" s="77" t="s">
        <v>82</v>
      </c>
      <c r="Y200" s="32" t="s">
        <v>83</v>
      </c>
      <c r="Z200" s="33" t="s">
        <v>27</v>
      </c>
      <c r="AA200" s="30" t="s">
        <v>84</v>
      </c>
      <c r="AB200" s="78" t="s">
        <v>85</v>
      </c>
      <c r="AC200" s="31" t="s">
        <v>76</v>
      </c>
      <c r="AD200" s="31" t="s">
        <v>86</v>
      </c>
      <c r="AE200" s="79" t="s">
        <v>87</v>
      </c>
      <c r="AF200" s="79" t="s">
        <v>88</v>
      </c>
      <c r="AG200" s="79" t="s">
        <v>89</v>
      </c>
      <c r="AH200" s="79" t="s">
        <v>90</v>
      </c>
      <c r="AI200" s="79" t="s">
        <v>90</v>
      </c>
      <c r="AJ200" s="79" t="s">
        <v>90</v>
      </c>
      <c r="AK200" s="80"/>
      <c r="AL200" s="80"/>
      <c r="AM200" s="80"/>
    </row>
    <row r="201" spans="1:39" s="8" customFormat="1" ht="57.75" customHeight="1">
      <c r="A201" s="53"/>
      <c r="B201" s="28" t="s">
        <v>3</v>
      </c>
      <c r="C201" s="52" t="s">
        <v>142</v>
      </c>
      <c r="D201" s="52" t="s">
        <v>72</v>
      </c>
      <c r="E201" s="52" t="s">
        <v>9</v>
      </c>
      <c r="F201" s="52" t="s">
        <v>133</v>
      </c>
      <c r="G201" s="52" t="s">
        <v>433</v>
      </c>
      <c r="H201" s="47">
        <v>39730334</v>
      </c>
      <c r="I201" s="52" t="s">
        <v>86</v>
      </c>
      <c r="J201" s="29" t="s">
        <v>76</v>
      </c>
      <c r="K201" s="71" t="s">
        <v>434</v>
      </c>
      <c r="L201" s="72" t="s">
        <v>275</v>
      </c>
      <c r="M201" s="52" t="str">
        <f t="shared" si="11"/>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201" s="31">
        <v>1</v>
      </c>
      <c r="O201" s="31">
        <v>1</v>
      </c>
      <c r="P201" s="73">
        <v>11</v>
      </c>
      <c r="Q201" s="74" t="s">
        <v>79</v>
      </c>
      <c r="R201" s="74" t="s">
        <v>80</v>
      </c>
      <c r="S201" s="81" t="s">
        <v>158</v>
      </c>
      <c r="T201" s="75">
        <f>H201</f>
        <v>39730334</v>
      </c>
      <c r="U201" s="76">
        <f>T201</f>
        <v>39730334</v>
      </c>
      <c r="V201" s="31" t="s">
        <v>76</v>
      </c>
      <c r="W201" s="31" t="s">
        <v>81</v>
      </c>
      <c r="X201" s="77" t="s">
        <v>82</v>
      </c>
      <c r="Y201" s="32" t="s">
        <v>83</v>
      </c>
      <c r="Z201" s="33" t="s">
        <v>3</v>
      </c>
      <c r="AA201" s="30" t="s">
        <v>84</v>
      </c>
      <c r="AB201" s="78" t="s">
        <v>85</v>
      </c>
      <c r="AC201" s="31" t="s">
        <v>76</v>
      </c>
      <c r="AD201" s="31" t="s">
        <v>86</v>
      </c>
      <c r="AE201" s="79" t="s">
        <v>87</v>
      </c>
      <c r="AF201" s="79" t="s">
        <v>88</v>
      </c>
      <c r="AG201" s="79" t="s">
        <v>89</v>
      </c>
      <c r="AH201" s="79" t="s">
        <v>90</v>
      </c>
      <c r="AI201" s="79" t="s">
        <v>90</v>
      </c>
      <c r="AJ201" s="79" t="s">
        <v>90</v>
      </c>
    </row>
    <row r="202" spans="1:39" s="35" customFormat="1" ht="48" customHeight="1">
      <c r="A202" s="53"/>
      <c r="B202" s="28" t="s">
        <v>27</v>
      </c>
      <c r="C202" s="52" t="s">
        <v>435</v>
      </c>
      <c r="D202" s="52" t="s">
        <v>436</v>
      </c>
      <c r="E202" s="52" t="s">
        <v>26</v>
      </c>
      <c r="F202" s="52" t="s">
        <v>18</v>
      </c>
      <c r="G202" s="52" t="s">
        <v>437</v>
      </c>
      <c r="H202" s="47">
        <v>17675800</v>
      </c>
      <c r="I202" s="52" t="s">
        <v>86</v>
      </c>
      <c r="J202" s="29" t="s">
        <v>76</v>
      </c>
      <c r="K202" s="106" t="s">
        <v>438</v>
      </c>
      <c r="L202" s="211" t="s">
        <v>439</v>
      </c>
      <c r="M202" s="216" t="str">
        <f t="shared" si="11"/>
        <v>Suministrar materiales y reactivos para el Laboratorio del Departamento de Química de la Universidad Pedagógica Nacional.</v>
      </c>
      <c r="N202" s="31">
        <v>1</v>
      </c>
      <c r="O202" s="31">
        <v>1</v>
      </c>
      <c r="P202" s="73">
        <v>11</v>
      </c>
      <c r="Q202" s="74" t="s">
        <v>79</v>
      </c>
      <c r="R202" s="74" t="s">
        <v>80</v>
      </c>
      <c r="S202" s="81" t="s">
        <v>1</v>
      </c>
      <c r="T202" s="219">
        <f>H202+H203+H204</f>
        <v>24331800</v>
      </c>
      <c r="U202" s="218">
        <f>T202</f>
        <v>24331800</v>
      </c>
      <c r="V202" s="31" t="s">
        <v>76</v>
      </c>
      <c r="W202" s="31" t="s">
        <v>81</v>
      </c>
      <c r="X202" s="77" t="s">
        <v>82</v>
      </c>
      <c r="Y202" s="32" t="s">
        <v>83</v>
      </c>
      <c r="Z202" s="33" t="s">
        <v>27</v>
      </c>
      <c r="AA202" s="30" t="s">
        <v>84</v>
      </c>
      <c r="AB202" s="78" t="s">
        <v>85</v>
      </c>
      <c r="AC202" s="31" t="s">
        <v>76</v>
      </c>
      <c r="AD202" s="31" t="s">
        <v>86</v>
      </c>
      <c r="AE202" s="79" t="s">
        <v>87</v>
      </c>
      <c r="AF202" s="79" t="s">
        <v>88</v>
      </c>
      <c r="AG202" s="79" t="s">
        <v>89</v>
      </c>
      <c r="AH202" s="79" t="s">
        <v>90</v>
      </c>
      <c r="AI202" s="79" t="s">
        <v>90</v>
      </c>
      <c r="AJ202" s="79" t="s">
        <v>90</v>
      </c>
      <c r="AK202" s="80"/>
      <c r="AL202" s="80"/>
      <c r="AM202" s="80"/>
    </row>
    <row r="203" spans="1:39" s="35" customFormat="1" ht="48" customHeight="1">
      <c r="A203" s="53"/>
      <c r="B203" s="28" t="s">
        <v>27</v>
      </c>
      <c r="C203" s="52" t="s">
        <v>435</v>
      </c>
      <c r="D203" s="52" t="s">
        <v>436</v>
      </c>
      <c r="E203" s="52" t="s">
        <v>129</v>
      </c>
      <c r="F203" s="52" t="s">
        <v>130</v>
      </c>
      <c r="G203" s="52" t="s">
        <v>437</v>
      </c>
      <c r="H203" s="47">
        <v>4756000</v>
      </c>
      <c r="I203" s="52" t="s">
        <v>86</v>
      </c>
      <c r="J203" s="29" t="s">
        <v>76</v>
      </c>
      <c r="K203" s="106" t="s">
        <v>438</v>
      </c>
      <c r="L203" s="213"/>
      <c r="M203" s="216"/>
      <c r="N203" s="31">
        <v>1</v>
      </c>
      <c r="O203" s="31">
        <v>1</v>
      </c>
      <c r="P203" s="73">
        <v>11</v>
      </c>
      <c r="Q203" s="74" t="s">
        <v>79</v>
      </c>
      <c r="R203" s="74" t="s">
        <v>80</v>
      </c>
      <c r="S203" s="81" t="s">
        <v>1</v>
      </c>
      <c r="T203" s="219"/>
      <c r="U203" s="218"/>
      <c r="V203" s="31" t="s">
        <v>76</v>
      </c>
      <c r="W203" s="31" t="s">
        <v>81</v>
      </c>
      <c r="X203" s="77" t="s">
        <v>82</v>
      </c>
      <c r="Y203" s="32" t="s">
        <v>83</v>
      </c>
      <c r="Z203" s="33" t="s">
        <v>27</v>
      </c>
      <c r="AA203" s="30" t="s">
        <v>84</v>
      </c>
      <c r="AB203" s="78" t="s">
        <v>85</v>
      </c>
      <c r="AC203" s="31" t="s">
        <v>76</v>
      </c>
      <c r="AD203" s="31" t="s">
        <v>86</v>
      </c>
      <c r="AE203" s="79" t="s">
        <v>87</v>
      </c>
      <c r="AF203" s="79" t="s">
        <v>88</v>
      </c>
      <c r="AG203" s="79" t="s">
        <v>89</v>
      </c>
      <c r="AH203" s="79" t="s">
        <v>90</v>
      </c>
      <c r="AI203" s="79" t="s">
        <v>90</v>
      </c>
      <c r="AJ203" s="79" t="s">
        <v>90</v>
      </c>
      <c r="AK203" s="80"/>
      <c r="AL203" s="80"/>
      <c r="AM203" s="80"/>
    </row>
    <row r="204" spans="1:39" s="35" customFormat="1" ht="48" customHeight="1">
      <c r="A204" s="53"/>
      <c r="B204" s="28" t="s">
        <v>27</v>
      </c>
      <c r="C204" s="52" t="s">
        <v>435</v>
      </c>
      <c r="D204" s="52" t="s">
        <v>436</v>
      </c>
      <c r="E204" s="37" t="s">
        <v>440</v>
      </c>
      <c r="F204" s="52" t="s">
        <v>441</v>
      </c>
      <c r="G204" s="52" t="s">
        <v>437</v>
      </c>
      <c r="H204" s="85">
        <v>1900000</v>
      </c>
      <c r="I204" s="52" t="s">
        <v>86</v>
      </c>
      <c r="J204" s="29" t="s">
        <v>76</v>
      </c>
      <c r="K204" s="106" t="s">
        <v>438</v>
      </c>
      <c r="L204" s="212"/>
      <c r="M204" s="216"/>
      <c r="N204" s="31">
        <v>1</v>
      </c>
      <c r="O204" s="31">
        <v>1</v>
      </c>
      <c r="P204" s="73">
        <v>11</v>
      </c>
      <c r="Q204" s="74" t="s">
        <v>79</v>
      </c>
      <c r="R204" s="74" t="s">
        <v>80</v>
      </c>
      <c r="S204" s="81" t="s">
        <v>1</v>
      </c>
      <c r="T204" s="219"/>
      <c r="U204" s="218"/>
      <c r="V204" s="31"/>
      <c r="W204" s="31"/>
      <c r="X204" s="77" t="s">
        <v>82</v>
      </c>
      <c r="Y204" s="32"/>
      <c r="Z204" s="33" t="s">
        <v>27</v>
      </c>
      <c r="AA204" s="30"/>
      <c r="AB204" s="78"/>
      <c r="AC204" s="31"/>
      <c r="AD204" s="31"/>
      <c r="AE204" s="79"/>
      <c r="AF204" s="79"/>
      <c r="AG204" s="79"/>
      <c r="AH204" s="79"/>
      <c r="AI204" s="79"/>
      <c r="AJ204" s="79"/>
      <c r="AK204" s="80"/>
      <c r="AL204" s="80"/>
      <c r="AM204" s="80"/>
    </row>
    <row r="205" spans="1:39" s="35" customFormat="1" ht="48" customHeight="1">
      <c r="A205" s="53"/>
      <c r="B205" s="28" t="s">
        <v>27</v>
      </c>
      <c r="C205" s="52" t="s">
        <v>435</v>
      </c>
      <c r="D205" s="52" t="s">
        <v>436</v>
      </c>
      <c r="E205" s="52" t="s">
        <v>26</v>
      </c>
      <c r="F205" s="52" t="s">
        <v>18</v>
      </c>
      <c r="G205" s="52" t="s">
        <v>442</v>
      </c>
      <c r="H205" s="47">
        <v>17597547</v>
      </c>
      <c r="I205" s="52" t="s">
        <v>86</v>
      </c>
      <c r="J205" s="29" t="s">
        <v>76</v>
      </c>
      <c r="K205" s="106" t="s">
        <v>443</v>
      </c>
      <c r="L205" s="211" t="s">
        <v>439</v>
      </c>
      <c r="M205" s="216" t="str">
        <f>G205</f>
        <v>Suministrar materiales y reactivos para Laboratorio Bioclinico del Departamento de Biología de la Universidad Pedagógica Nacional.</v>
      </c>
      <c r="N205" s="31">
        <v>1</v>
      </c>
      <c r="O205" s="31">
        <v>1</v>
      </c>
      <c r="P205" s="73">
        <v>11</v>
      </c>
      <c r="Q205" s="74" t="s">
        <v>79</v>
      </c>
      <c r="R205" s="74" t="s">
        <v>80</v>
      </c>
      <c r="S205" s="81" t="s">
        <v>1</v>
      </c>
      <c r="T205" s="219">
        <f>H205+H206+H207</f>
        <v>19668266</v>
      </c>
      <c r="U205" s="218">
        <f>T205</f>
        <v>19668266</v>
      </c>
      <c r="V205" s="31" t="s">
        <v>76</v>
      </c>
      <c r="W205" s="31" t="s">
        <v>81</v>
      </c>
      <c r="X205" s="77" t="s">
        <v>82</v>
      </c>
      <c r="Y205" s="32" t="s">
        <v>83</v>
      </c>
      <c r="Z205" s="33" t="s">
        <v>27</v>
      </c>
      <c r="AA205" s="30" t="s">
        <v>84</v>
      </c>
      <c r="AB205" s="78" t="s">
        <v>85</v>
      </c>
      <c r="AC205" s="31" t="s">
        <v>76</v>
      </c>
      <c r="AD205" s="31" t="s">
        <v>86</v>
      </c>
      <c r="AE205" s="79" t="s">
        <v>87</v>
      </c>
      <c r="AF205" s="79" t="s">
        <v>88</v>
      </c>
      <c r="AG205" s="79" t="s">
        <v>89</v>
      </c>
      <c r="AH205" s="79" t="s">
        <v>90</v>
      </c>
      <c r="AI205" s="79" t="s">
        <v>90</v>
      </c>
      <c r="AJ205" s="79" t="s">
        <v>90</v>
      </c>
      <c r="AK205" s="80"/>
      <c r="AL205" s="80"/>
      <c r="AM205" s="80"/>
    </row>
    <row r="206" spans="1:39" s="35" customFormat="1" ht="48" customHeight="1">
      <c r="A206" s="53"/>
      <c r="B206" s="28" t="s">
        <v>27</v>
      </c>
      <c r="C206" s="52" t="s">
        <v>435</v>
      </c>
      <c r="D206" s="52" t="s">
        <v>436</v>
      </c>
      <c r="E206" s="52" t="s">
        <v>129</v>
      </c>
      <c r="F206" s="52" t="s">
        <v>130</v>
      </c>
      <c r="G206" s="52" t="s">
        <v>442</v>
      </c>
      <c r="H206" s="47">
        <v>1413720</v>
      </c>
      <c r="I206" s="52" t="s">
        <v>86</v>
      </c>
      <c r="J206" s="29" t="s">
        <v>76</v>
      </c>
      <c r="K206" s="106" t="s">
        <v>443</v>
      </c>
      <c r="L206" s="213"/>
      <c r="M206" s="216"/>
      <c r="N206" s="31">
        <v>1</v>
      </c>
      <c r="O206" s="31">
        <v>1</v>
      </c>
      <c r="P206" s="73">
        <v>11</v>
      </c>
      <c r="Q206" s="74" t="s">
        <v>79</v>
      </c>
      <c r="R206" s="74" t="s">
        <v>80</v>
      </c>
      <c r="S206" s="81" t="s">
        <v>1</v>
      </c>
      <c r="T206" s="219"/>
      <c r="U206" s="218"/>
      <c r="V206" s="31" t="s">
        <v>76</v>
      </c>
      <c r="W206" s="31" t="s">
        <v>81</v>
      </c>
      <c r="X206" s="77" t="s">
        <v>82</v>
      </c>
      <c r="Y206" s="32" t="s">
        <v>83</v>
      </c>
      <c r="Z206" s="33" t="s">
        <v>27</v>
      </c>
      <c r="AA206" s="30" t="s">
        <v>84</v>
      </c>
      <c r="AB206" s="78" t="s">
        <v>85</v>
      </c>
      <c r="AC206" s="31" t="s">
        <v>76</v>
      </c>
      <c r="AD206" s="31" t="s">
        <v>86</v>
      </c>
      <c r="AE206" s="79" t="s">
        <v>87</v>
      </c>
      <c r="AF206" s="79" t="s">
        <v>88</v>
      </c>
      <c r="AG206" s="79" t="s">
        <v>89</v>
      </c>
      <c r="AH206" s="79" t="s">
        <v>90</v>
      </c>
      <c r="AI206" s="79" t="s">
        <v>90</v>
      </c>
      <c r="AJ206" s="79" t="s">
        <v>90</v>
      </c>
      <c r="AK206" s="80"/>
      <c r="AL206" s="80"/>
      <c r="AM206" s="80"/>
    </row>
    <row r="207" spans="1:39" s="35" customFormat="1" ht="48" customHeight="1">
      <c r="A207" s="53"/>
      <c r="B207" s="28" t="s">
        <v>27</v>
      </c>
      <c r="C207" s="52" t="s">
        <v>435</v>
      </c>
      <c r="D207" s="52" t="s">
        <v>436</v>
      </c>
      <c r="E207" s="52" t="s">
        <v>125</v>
      </c>
      <c r="F207" s="52" t="s">
        <v>444</v>
      </c>
      <c r="G207" s="52" t="s">
        <v>442</v>
      </c>
      <c r="H207" s="47">
        <v>656999</v>
      </c>
      <c r="I207" s="52" t="s">
        <v>86</v>
      </c>
      <c r="J207" s="29" t="s">
        <v>76</v>
      </c>
      <c r="K207" s="106" t="s">
        <v>443</v>
      </c>
      <c r="L207" s="212"/>
      <c r="M207" s="216"/>
      <c r="N207" s="31">
        <v>1</v>
      </c>
      <c r="O207" s="31">
        <v>1</v>
      </c>
      <c r="P207" s="73">
        <v>11</v>
      </c>
      <c r="Q207" s="74" t="s">
        <v>79</v>
      </c>
      <c r="R207" s="74" t="s">
        <v>80</v>
      </c>
      <c r="S207" s="81" t="s">
        <v>1</v>
      </c>
      <c r="T207" s="219"/>
      <c r="U207" s="218"/>
      <c r="V207" s="31" t="s">
        <v>76</v>
      </c>
      <c r="W207" s="31" t="s">
        <v>81</v>
      </c>
      <c r="X207" s="77" t="s">
        <v>82</v>
      </c>
      <c r="Y207" s="32" t="s">
        <v>83</v>
      </c>
      <c r="Z207" s="33" t="s">
        <v>27</v>
      </c>
      <c r="AA207" s="30" t="s">
        <v>84</v>
      </c>
      <c r="AB207" s="78" t="s">
        <v>85</v>
      </c>
      <c r="AC207" s="31" t="s">
        <v>76</v>
      </c>
      <c r="AD207" s="31" t="s">
        <v>86</v>
      </c>
      <c r="AE207" s="79" t="s">
        <v>87</v>
      </c>
      <c r="AF207" s="79" t="s">
        <v>88</v>
      </c>
      <c r="AG207" s="79" t="s">
        <v>89</v>
      </c>
      <c r="AH207" s="79" t="s">
        <v>90</v>
      </c>
      <c r="AI207" s="79" t="s">
        <v>90</v>
      </c>
      <c r="AJ207" s="79" t="s">
        <v>90</v>
      </c>
      <c r="AK207" s="80"/>
      <c r="AL207" s="80"/>
      <c r="AM207" s="80"/>
    </row>
    <row r="208" spans="1:39" s="35" customFormat="1" ht="48" customHeight="1">
      <c r="A208" s="53"/>
      <c r="B208" s="28" t="s">
        <v>27</v>
      </c>
      <c r="C208" s="52" t="s">
        <v>435</v>
      </c>
      <c r="D208" s="52" t="s">
        <v>436</v>
      </c>
      <c r="E208" s="52" t="s">
        <v>26</v>
      </c>
      <c r="F208" s="52" t="s">
        <v>18</v>
      </c>
      <c r="G208" s="52" t="s">
        <v>445</v>
      </c>
      <c r="H208" s="47">
        <v>3352005</v>
      </c>
      <c r="I208" s="52" t="s">
        <v>86</v>
      </c>
      <c r="J208" s="29" t="s">
        <v>76</v>
      </c>
      <c r="K208" s="106" t="s">
        <v>446</v>
      </c>
      <c r="L208" s="211" t="s">
        <v>439</v>
      </c>
      <c r="M208" s="216" t="str">
        <f>G208</f>
        <v>Suministrar materiales para el Departamento de Matemáticas de la Universidad Pedagógica Nacional.</v>
      </c>
      <c r="N208" s="31">
        <v>1</v>
      </c>
      <c r="O208" s="31">
        <v>1</v>
      </c>
      <c r="P208" s="73">
        <v>11</v>
      </c>
      <c r="Q208" s="74" t="s">
        <v>79</v>
      </c>
      <c r="R208" s="74" t="s">
        <v>80</v>
      </c>
      <c r="S208" s="81" t="s">
        <v>1</v>
      </c>
      <c r="T208" s="219">
        <f>H208+H209</f>
        <v>5387005</v>
      </c>
      <c r="U208" s="218">
        <f>T208</f>
        <v>5387005</v>
      </c>
      <c r="V208" s="31" t="s">
        <v>76</v>
      </c>
      <c r="W208" s="31" t="s">
        <v>81</v>
      </c>
      <c r="X208" s="77" t="s">
        <v>82</v>
      </c>
      <c r="Y208" s="32" t="s">
        <v>83</v>
      </c>
      <c r="Z208" s="33" t="s">
        <v>27</v>
      </c>
      <c r="AA208" s="30" t="s">
        <v>84</v>
      </c>
      <c r="AB208" s="78" t="s">
        <v>85</v>
      </c>
      <c r="AC208" s="31" t="s">
        <v>76</v>
      </c>
      <c r="AD208" s="31" t="s">
        <v>86</v>
      </c>
      <c r="AE208" s="79" t="s">
        <v>87</v>
      </c>
      <c r="AF208" s="79" t="s">
        <v>88</v>
      </c>
      <c r="AG208" s="79" t="s">
        <v>89</v>
      </c>
      <c r="AH208" s="79" t="s">
        <v>90</v>
      </c>
      <c r="AI208" s="79" t="s">
        <v>90</v>
      </c>
      <c r="AJ208" s="79" t="s">
        <v>90</v>
      </c>
      <c r="AK208" s="80"/>
      <c r="AL208" s="80"/>
      <c r="AM208" s="80"/>
    </row>
    <row r="209" spans="1:39" s="35" customFormat="1" ht="48" customHeight="1">
      <c r="A209" s="53"/>
      <c r="B209" s="28" t="s">
        <v>27</v>
      </c>
      <c r="C209" s="52" t="s">
        <v>435</v>
      </c>
      <c r="D209" s="52" t="s">
        <v>436</v>
      </c>
      <c r="E209" s="52" t="s">
        <v>129</v>
      </c>
      <c r="F209" s="52" t="s">
        <v>130</v>
      </c>
      <c r="G209" s="52" t="s">
        <v>445</v>
      </c>
      <c r="H209" s="47">
        <v>2035000</v>
      </c>
      <c r="I209" s="52" t="s">
        <v>86</v>
      </c>
      <c r="J209" s="29" t="s">
        <v>76</v>
      </c>
      <c r="K209" s="106" t="s">
        <v>446</v>
      </c>
      <c r="L209" s="212"/>
      <c r="M209" s="216"/>
      <c r="N209" s="31">
        <v>1</v>
      </c>
      <c r="O209" s="31">
        <v>1</v>
      </c>
      <c r="P209" s="73">
        <v>11</v>
      </c>
      <c r="Q209" s="74" t="s">
        <v>79</v>
      </c>
      <c r="R209" s="74" t="s">
        <v>80</v>
      </c>
      <c r="S209" s="81" t="s">
        <v>1</v>
      </c>
      <c r="T209" s="219"/>
      <c r="U209" s="218"/>
      <c r="V209" s="31" t="s">
        <v>76</v>
      </c>
      <c r="W209" s="31" t="s">
        <v>81</v>
      </c>
      <c r="X209" s="77" t="s">
        <v>82</v>
      </c>
      <c r="Y209" s="32" t="s">
        <v>83</v>
      </c>
      <c r="Z209" s="33" t="s">
        <v>27</v>
      </c>
      <c r="AA209" s="30" t="s">
        <v>84</v>
      </c>
      <c r="AB209" s="78" t="s">
        <v>85</v>
      </c>
      <c r="AC209" s="31" t="s">
        <v>76</v>
      </c>
      <c r="AD209" s="31" t="s">
        <v>86</v>
      </c>
      <c r="AE209" s="79" t="s">
        <v>87</v>
      </c>
      <c r="AF209" s="79" t="s">
        <v>88</v>
      </c>
      <c r="AG209" s="79" t="s">
        <v>89</v>
      </c>
      <c r="AH209" s="79" t="s">
        <v>90</v>
      </c>
      <c r="AI209" s="79" t="s">
        <v>90</v>
      </c>
      <c r="AJ209" s="79" t="s">
        <v>90</v>
      </c>
      <c r="AK209" s="80"/>
      <c r="AL209" s="80"/>
      <c r="AM209" s="80"/>
    </row>
    <row r="210" spans="1:39" s="35" customFormat="1" ht="48" customHeight="1">
      <c r="A210" s="53"/>
      <c r="B210" s="28" t="s">
        <v>27</v>
      </c>
      <c r="C210" s="52" t="s">
        <v>435</v>
      </c>
      <c r="D210" s="52" t="s">
        <v>436</v>
      </c>
      <c r="E210" s="52" t="s">
        <v>9</v>
      </c>
      <c r="F210" s="52" t="s">
        <v>133</v>
      </c>
      <c r="G210" s="52" t="s">
        <v>447</v>
      </c>
      <c r="H210" s="47">
        <v>13000000</v>
      </c>
      <c r="I210" s="52" t="s">
        <v>86</v>
      </c>
      <c r="J210" s="29" t="s">
        <v>76</v>
      </c>
      <c r="K210" s="71" t="s">
        <v>448</v>
      </c>
      <c r="L210" s="72" t="s">
        <v>449</v>
      </c>
      <c r="M210" s="52" t="str">
        <f>G210</f>
        <v>Prestar el servicio de mantenimiento para los equipos del  Laboratorio del Departamento de Física de la Universidad Pedagógica Nacional.</v>
      </c>
      <c r="N210" s="31">
        <v>1</v>
      </c>
      <c r="O210" s="31">
        <v>1</v>
      </c>
      <c r="P210" s="73">
        <v>11</v>
      </c>
      <c r="Q210" s="74" t="s">
        <v>79</v>
      </c>
      <c r="R210" s="74" t="s">
        <v>80</v>
      </c>
      <c r="S210" s="81" t="s">
        <v>1</v>
      </c>
      <c r="T210" s="75">
        <f>H210</f>
        <v>13000000</v>
      </c>
      <c r="U210" s="76">
        <f>T210</f>
        <v>13000000</v>
      </c>
      <c r="V210" s="31" t="s">
        <v>76</v>
      </c>
      <c r="W210" s="31" t="s">
        <v>81</v>
      </c>
      <c r="X210" s="77" t="s">
        <v>82</v>
      </c>
      <c r="Y210" s="32" t="s">
        <v>83</v>
      </c>
      <c r="Z210" s="33" t="s">
        <v>27</v>
      </c>
      <c r="AA210" s="30" t="s">
        <v>84</v>
      </c>
      <c r="AB210" s="78" t="s">
        <v>85</v>
      </c>
      <c r="AC210" s="31" t="s">
        <v>76</v>
      </c>
      <c r="AD210" s="31" t="s">
        <v>86</v>
      </c>
      <c r="AE210" s="79" t="s">
        <v>87</v>
      </c>
      <c r="AF210" s="79" t="s">
        <v>88</v>
      </c>
      <c r="AG210" s="79" t="s">
        <v>89</v>
      </c>
      <c r="AH210" s="79" t="s">
        <v>90</v>
      </c>
      <c r="AI210" s="79" t="s">
        <v>90</v>
      </c>
      <c r="AJ210" s="79" t="s">
        <v>90</v>
      </c>
      <c r="AK210" s="80"/>
      <c r="AL210" s="80"/>
      <c r="AM210" s="80"/>
    </row>
    <row r="211" spans="1:39" s="35" customFormat="1" ht="48" customHeight="1">
      <c r="A211" s="53"/>
      <c r="B211" s="28" t="s">
        <v>3</v>
      </c>
      <c r="C211" s="52" t="s">
        <v>450</v>
      </c>
      <c r="D211" s="52" t="s">
        <v>128</v>
      </c>
      <c r="E211" s="52" t="s">
        <v>129</v>
      </c>
      <c r="F211" s="52" t="s">
        <v>130</v>
      </c>
      <c r="G211" s="52" t="s">
        <v>451</v>
      </c>
      <c r="H211" s="47">
        <v>4263600</v>
      </c>
      <c r="I211" s="52" t="s">
        <v>86</v>
      </c>
      <c r="J211" s="29" t="s">
        <v>76</v>
      </c>
      <c r="K211" s="106" t="s">
        <v>452</v>
      </c>
      <c r="L211" s="211" t="s">
        <v>453</v>
      </c>
      <c r="M211" s="216" t="str">
        <f>G211</f>
        <v>Suministrar los elementos de limpieza y cafetería requeridos para los restaurantes y cafeterías de la Universidad Pedagógica Nacional</v>
      </c>
      <c r="N211" s="31">
        <v>1</v>
      </c>
      <c r="O211" s="31">
        <v>1</v>
      </c>
      <c r="P211" s="73">
        <v>11</v>
      </c>
      <c r="Q211" s="74" t="s">
        <v>79</v>
      </c>
      <c r="R211" s="74" t="s">
        <v>80</v>
      </c>
      <c r="S211" s="52" t="s">
        <v>1</v>
      </c>
      <c r="T211" s="219">
        <f>H211+H212</f>
        <v>92902590</v>
      </c>
      <c r="U211" s="218">
        <f>T211</f>
        <v>92902590</v>
      </c>
      <c r="V211" s="31" t="s">
        <v>76</v>
      </c>
      <c r="W211" s="31" t="s">
        <v>81</v>
      </c>
      <c r="X211" s="77" t="s">
        <v>82</v>
      </c>
      <c r="Y211" s="32" t="s">
        <v>83</v>
      </c>
      <c r="Z211" s="33" t="s">
        <v>3</v>
      </c>
      <c r="AA211" s="30" t="s">
        <v>84</v>
      </c>
      <c r="AB211" s="78" t="s">
        <v>85</v>
      </c>
      <c r="AC211" s="31" t="s">
        <v>76</v>
      </c>
      <c r="AD211" s="31" t="s">
        <v>86</v>
      </c>
      <c r="AE211" s="79" t="s">
        <v>87</v>
      </c>
      <c r="AF211" s="79" t="s">
        <v>88</v>
      </c>
      <c r="AG211" s="79" t="s">
        <v>89</v>
      </c>
      <c r="AH211" s="79" t="s">
        <v>90</v>
      </c>
      <c r="AI211" s="79" t="s">
        <v>90</v>
      </c>
      <c r="AJ211" s="79" t="s">
        <v>90</v>
      </c>
      <c r="AK211" s="80"/>
      <c r="AL211" s="80"/>
      <c r="AM211" s="80"/>
    </row>
    <row r="212" spans="1:39" s="35" customFormat="1" ht="48" customHeight="1">
      <c r="A212" s="53"/>
      <c r="B212" s="28" t="s">
        <v>3</v>
      </c>
      <c r="C212" s="52" t="s">
        <v>450</v>
      </c>
      <c r="D212" s="52" t="s">
        <v>128</v>
      </c>
      <c r="E212" s="52" t="s">
        <v>26</v>
      </c>
      <c r="F212" s="52" t="s">
        <v>18</v>
      </c>
      <c r="G212" s="52" t="s">
        <v>451</v>
      </c>
      <c r="H212" s="47">
        <v>88638990</v>
      </c>
      <c r="I212" s="52" t="s">
        <v>86</v>
      </c>
      <c r="J212" s="29" t="s">
        <v>76</v>
      </c>
      <c r="K212" s="106" t="s">
        <v>452</v>
      </c>
      <c r="L212" s="212"/>
      <c r="M212" s="216"/>
      <c r="N212" s="31">
        <v>1</v>
      </c>
      <c r="O212" s="31">
        <v>1</v>
      </c>
      <c r="P212" s="73">
        <v>11</v>
      </c>
      <c r="Q212" s="74" t="s">
        <v>79</v>
      </c>
      <c r="R212" s="74" t="s">
        <v>80</v>
      </c>
      <c r="S212" s="52" t="s">
        <v>1</v>
      </c>
      <c r="T212" s="219"/>
      <c r="U212" s="218"/>
      <c r="V212" s="31" t="s">
        <v>76</v>
      </c>
      <c r="W212" s="31" t="s">
        <v>81</v>
      </c>
      <c r="X212" s="77" t="s">
        <v>82</v>
      </c>
      <c r="Y212" s="32" t="s">
        <v>83</v>
      </c>
      <c r="Z212" s="33" t="s">
        <v>3</v>
      </c>
      <c r="AA212" s="30" t="s">
        <v>84</v>
      </c>
      <c r="AB212" s="78" t="s">
        <v>85</v>
      </c>
      <c r="AC212" s="31" t="s">
        <v>76</v>
      </c>
      <c r="AD212" s="31" t="s">
        <v>86</v>
      </c>
      <c r="AE212" s="79" t="s">
        <v>87</v>
      </c>
      <c r="AF212" s="79" t="s">
        <v>88</v>
      </c>
      <c r="AG212" s="79" t="s">
        <v>89</v>
      </c>
      <c r="AH212" s="79" t="s">
        <v>90</v>
      </c>
      <c r="AI212" s="79" t="s">
        <v>90</v>
      </c>
      <c r="AJ212" s="79" t="s">
        <v>90</v>
      </c>
      <c r="AK212" s="80"/>
      <c r="AL212" s="80"/>
      <c r="AM212" s="80"/>
    </row>
    <row r="213" spans="1:39" s="35" customFormat="1" ht="48" customHeight="1">
      <c r="A213" s="53"/>
      <c r="B213" s="28" t="s">
        <v>3</v>
      </c>
      <c r="C213" s="52" t="s">
        <v>151</v>
      </c>
      <c r="D213" s="52" t="s">
        <v>128</v>
      </c>
      <c r="E213" s="52" t="s">
        <v>4</v>
      </c>
      <c r="F213" s="52" t="s">
        <v>6</v>
      </c>
      <c r="G213" s="52" t="s">
        <v>454</v>
      </c>
      <c r="H213" s="47">
        <v>74363705</v>
      </c>
      <c r="I213" s="52" t="s">
        <v>86</v>
      </c>
      <c r="J213" s="29" t="s">
        <v>76</v>
      </c>
      <c r="K213" s="71" t="s">
        <v>455</v>
      </c>
      <c r="L213" s="72" t="s">
        <v>456</v>
      </c>
      <c r="M213" s="52" t="str">
        <f t="shared" ref="M213:M229" si="12">G213</f>
        <v>Prestar el servicio de transporte de alimentos, para los restaurantes y cafeterías de la Universidad Pedagógica Nacional.</v>
      </c>
      <c r="N213" s="31">
        <v>1</v>
      </c>
      <c r="O213" s="31">
        <v>1</v>
      </c>
      <c r="P213" s="73">
        <v>11</v>
      </c>
      <c r="Q213" s="74" t="s">
        <v>79</v>
      </c>
      <c r="R213" s="74" t="s">
        <v>80</v>
      </c>
      <c r="S213" s="81" t="s">
        <v>1</v>
      </c>
      <c r="T213" s="75">
        <f>H213</f>
        <v>74363705</v>
      </c>
      <c r="U213" s="76">
        <f>T213</f>
        <v>74363705</v>
      </c>
      <c r="V213" s="31" t="s">
        <v>76</v>
      </c>
      <c r="W213" s="31" t="s">
        <v>81</v>
      </c>
      <c r="X213" s="77" t="s">
        <v>82</v>
      </c>
      <c r="Y213" s="32" t="s">
        <v>83</v>
      </c>
      <c r="Z213" s="33" t="s">
        <v>3</v>
      </c>
      <c r="AA213" s="30" t="s">
        <v>84</v>
      </c>
      <c r="AB213" s="78" t="s">
        <v>85</v>
      </c>
      <c r="AC213" s="31" t="s">
        <v>76</v>
      </c>
      <c r="AD213" s="31" t="s">
        <v>86</v>
      </c>
      <c r="AE213" s="79" t="s">
        <v>87</v>
      </c>
      <c r="AF213" s="79" t="s">
        <v>88</v>
      </c>
      <c r="AG213" s="79" t="s">
        <v>89</v>
      </c>
      <c r="AH213" s="79" t="s">
        <v>90</v>
      </c>
      <c r="AI213" s="79" t="s">
        <v>90</v>
      </c>
      <c r="AJ213" s="79" t="s">
        <v>90</v>
      </c>
      <c r="AK213" s="80"/>
      <c r="AL213" s="80"/>
      <c r="AM213" s="80"/>
    </row>
    <row r="214" spans="1:39" s="35" customFormat="1" ht="48" customHeight="1">
      <c r="A214" s="53"/>
      <c r="B214" s="28" t="s">
        <v>3</v>
      </c>
      <c r="C214" s="52" t="s">
        <v>151</v>
      </c>
      <c r="D214" s="52" t="s">
        <v>128</v>
      </c>
      <c r="E214" s="52" t="s">
        <v>11</v>
      </c>
      <c r="F214" s="52" t="s">
        <v>12</v>
      </c>
      <c r="G214" s="52" t="s">
        <v>457</v>
      </c>
      <c r="H214" s="47">
        <v>41788766</v>
      </c>
      <c r="I214" s="52" t="s">
        <v>86</v>
      </c>
      <c r="J214" s="29" t="s">
        <v>76</v>
      </c>
      <c r="K214" s="71" t="s">
        <v>458</v>
      </c>
      <c r="L214" s="72">
        <v>76121600</v>
      </c>
      <c r="M214" s="52" t="str">
        <f t="shared" si="12"/>
        <v>Prestar el servicio para la recolección, transporte y disposición final de residuos sólidos orgánicos generados en los restaurantes y cafeterías de acuerdo a los horarios establecidos por la Universidad en las instalaciones de la UPN</v>
      </c>
      <c r="N214" s="31">
        <v>1</v>
      </c>
      <c r="O214" s="31">
        <v>1</v>
      </c>
      <c r="P214" s="73">
        <v>11</v>
      </c>
      <c r="Q214" s="74" t="s">
        <v>79</v>
      </c>
      <c r="R214" s="74" t="s">
        <v>80</v>
      </c>
      <c r="S214" s="52" t="s">
        <v>14</v>
      </c>
      <c r="T214" s="75">
        <f>H214</f>
        <v>41788766</v>
      </c>
      <c r="U214" s="76">
        <f>T214</f>
        <v>41788766</v>
      </c>
      <c r="V214" s="31" t="s">
        <v>76</v>
      </c>
      <c r="W214" s="31" t="s">
        <v>81</v>
      </c>
      <c r="X214" s="77" t="s">
        <v>82</v>
      </c>
      <c r="Y214" s="32" t="s">
        <v>83</v>
      </c>
      <c r="Z214" s="33" t="s">
        <v>3</v>
      </c>
      <c r="AA214" s="30" t="s">
        <v>84</v>
      </c>
      <c r="AB214" s="78" t="s">
        <v>85</v>
      </c>
      <c r="AC214" s="31" t="s">
        <v>76</v>
      </c>
      <c r="AD214" s="31" t="s">
        <v>86</v>
      </c>
      <c r="AE214" s="79" t="s">
        <v>87</v>
      </c>
      <c r="AF214" s="79" t="s">
        <v>88</v>
      </c>
      <c r="AG214" s="79" t="s">
        <v>89</v>
      </c>
      <c r="AH214" s="79" t="s">
        <v>90</v>
      </c>
      <c r="AI214" s="79" t="s">
        <v>90</v>
      </c>
      <c r="AJ214" s="79" t="s">
        <v>90</v>
      </c>
      <c r="AK214" s="80"/>
      <c r="AL214" s="80"/>
      <c r="AM214" s="80"/>
    </row>
    <row r="215" spans="1:39" s="38" customFormat="1" ht="48" customHeight="1">
      <c r="A215" s="53"/>
      <c r="B215" s="28" t="s">
        <v>3</v>
      </c>
      <c r="C215" s="52" t="s">
        <v>151</v>
      </c>
      <c r="D215" s="52" t="s">
        <v>128</v>
      </c>
      <c r="E215" s="52" t="s">
        <v>9</v>
      </c>
      <c r="F215" s="52" t="s">
        <v>133</v>
      </c>
      <c r="G215" s="52" t="s">
        <v>459</v>
      </c>
      <c r="H215" s="47">
        <v>101418964</v>
      </c>
      <c r="I215" s="52" t="s">
        <v>86</v>
      </c>
      <c r="J215" s="29" t="s">
        <v>76</v>
      </c>
      <c r="K215" s="71" t="s">
        <v>460</v>
      </c>
      <c r="L215" s="72">
        <v>73152100</v>
      </c>
      <c r="M215" s="52" t="str">
        <f t="shared" si="12"/>
        <v>Realizar el mantenimiento preventivo y correctivo para los equipos del Restaurante</v>
      </c>
      <c r="N215" s="31">
        <v>1</v>
      </c>
      <c r="O215" s="31">
        <v>1</v>
      </c>
      <c r="P215" s="73">
        <v>11</v>
      </c>
      <c r="Q215" s="74" t="s">
        <v>79</v>
      </c>
      <c r="R215" s="74" t="s">
        <v>80</v>
      </c>
      <c r="S215" s="52" t="s">
        <v>1</v>
      </c>
      <c r="T215" s="75">
        <f>H215</f>
        <v>101418964</v>
      </c>
      <c r="U215" s="76">
        <f>T215</f>
        <v>101418964</v>
      </c>
      <c r="V215" s="31" t="s">
        <v>76</v>
      </c>
      <c r="W215" s="31" t="s">
        <v>81</v>
      </c>
      <c r="X215" s="77" t="s">
        <v>82</v>
      </c>
      <c r="Y215" s="32" t="s">
        <v>83</v>
      </c>
      <c r="Z215" s="33" t="s">
        <v>3</v>
      </c>
      <c r="AA215" s="30" t="s">
        <v>84</v>
      </c>
      <c r="AB215" s="78" t="s">
        <v>85</v>
      </c>
      <c r="AC215" s="31" t="s">
        <v>76</v>
      </c>
      <c r="AD215" s="31" t="s">
        <v>86</v>
      </c>
      <c r="AE215" s="79" t="s">
        <v>87</v>
      </c>
      <c r="AF215" s="79" t="s">
        <v>88</v>
      </c>
      <c r="AG215" s="79" t="s">
        <v>89</v>
      </c>
      <c r="AH215" s="79" t="s">
        <v>90</v>
      </c>
      <c r="AI215" s="79" t="s">
        <v>90</v>
      </c>
      <c r="AJ215" s="79" t="s">
        <v>90</v>
      </c>
      <c r="AK215" s="86"/>
      <c r="AL215" s="86"/>
      <c r="AM215" s="86"/>
    </row>
    <row r="216" spans="1:39" s="35" customFormat="1" ht="48" customHeight="1">
      <c r="A216" s="53"/>
      <c r="B216" s="28" t="s">
        <v>3</v>
      </c>
      <c r="C216" s="52" t="s">
        <v>151</v>
      </c>
      <c r="D216" s="52" t="s">
        <v>128</v>
      </c>
      <c r="E216" s="52" t="s">
        <v>117</v>
      </c>
      <c r="F216" s="52" t="s">
        <v>713</v>
      </c>
      <c r="G216" s="52" t="s">
        <v>697</v>
      </c>
      <c r="H216" s="47">
        <v>46588965</v>
      </c>
      <c r="I216" s="52" t="s">
        <v>86</v>
      </c>
      <c r="J216" s="29" t="s">
        <v>429</v>
      </c>
      <c r="K216" s="71" t="s">
        <v>461</v>
      </c>
      <c r="L216" s="72" t="s">
        <v>671</v>
      </c>
      <c r="M216" s="52" t="str">
        <f t="shared" si="12"/>
        <v>Aduirir dos mesas mostrador autoservicio a vapor para el restaurante de la instalación de la calle 72 de la Universidad Pedagógica Nacional.</v>
      </c>
      <c r="N216" s="31">
        <v>1</v>
      </c>
      <c r="O216" s="31">
        <v>1</v>
      </c>
      <c r="P216" s="73">
        <v>11</v>
      </c>
      <c r="Q216" s="74" t="s">
        <v>79</v>
      </c>
      <c r="R216" s="74" t="s">
        <v>80</v>
      </c>
      <c r="S216" s="81" t="s">
        <v>1</v>
      </c>
      <c r="T216" s="75">
        <f t="shared" ref="T216:T228" si="13">H216</f>
        <v>46588965</v>
      </c>
      <c r="U216" s="76">
        <f t="shared" ref="U216:U229" si="14">T216</f>
        <v>46588965</v>
      </c>
      <c r="V216" s="31" t="s">
        <v>76</v>
      </c>
      <c r="W216" s="31" t="s">
        <v>81</v>
      </c>
      <c r="X216" s="77" t="s">
        <v>82</v>
      </c>
      <c r="Y216" s="32" t="s">
        <v>83</v>
      </c>
      <c r="Z216" s="33" t="s">
        <v>3</v>
      </c>
      <c r="AA216" s="30" t="s">
        <v>84</v>
      </c>
      <c r="AB216" s="78" t="s">
        <v>85</v>
      </c>
      <c r="AC216" s="31" t="s">
        <v>76</v>
      </c>
      <c r="AD216" s="31" t="s">
        <v>86</v>
      </c>
      <c r="AE216" s="79" t="s">
        <v>87</v>
      </c>
      <c r="AF216" s="79" t="s">
        <v>88</v>
      </c>
      <c r="AG216" s="79" t="s">
        <v>89</v>
      </c>
      <c r="AH216" s="79" t="s">
        <v>90</v>
      </c>
      <c r="AI216" s="79" t="s">
        <v>90</v>
      </c>
      <c r="AJ216" s="79" t="s">
        <v>90</v>
      </c>
      <c r="AK216" s="80"/>
      <c r="AL216" s="80"/>
      <c r="AM216" s="80"/>
    </row>
    <row r="217" spans="1:39" s="35" customFormat="1" ht="48" customHeight="1">
      <c r="A217" s="53"/>
      <c r="B217" s="28" t="s">
        <v>3</v>
      </c>
      <c r="C217" s="52" t="s">
        <v>151</v>
      </c>
      <c r="D217" s="52" t="s">
        <v>128</v>
      </c>
      <c r="E217" s="52" t="s">
        <v>26</v>
      </c>
      <c r="F217" s="52" t="s">
        <v>18</v>
      </c>
      <c r="G217" s="52" t="s">
        <v>462</v>
      </c>
      <c r="H217" s="47">
        <f>73640000-2962000</f>
        <v>70678000</v>
      </c>
      <c r="I217" s="52" t="s">
        <v>86</v>
      </c>
      <c r="J217" s="29" t="s">
        <v>76</v>
      </c>
      <c r="K217" s="71" t="s">
        <v>463</v>
      </c>
      <c r="L217" s="72" t="s">
        <v>464</v>
      </c>
      <c r="M217" s="52" t="str">
        <f>G217</f>
        <v>Adquirir menaje para el restaurante  de la Universidad Pedagógica Nacional.</v>
      </c>
      <c r="N217" s="31">
        <v>1</v>
      </c>
      <c r="O217" s="31">
        <v>1</v>
      </c>
      <c r="P217" s="73">
        <v>11</v>
      </c>
      <c r="Q217" s="74" t="s">
        <v>79</v>
      </c>
      <c r="R217" s="74" t="s">
        <v>80</v>
      </c>
      <c r="S217" s="52" t="s">
        <v>226</v>
      </c>
      <c r="T217" s="75">
        <f>H217</f>
        <v>70678000</v>
      </c>
      <c r="U217" s="76">
        <f>T217</f>
        <v>70678000</v>
      </c>
      <c r="V217" s="31" t="s">
        <v>76</v>
      </c>
      <c r="W217" s="31" t="s">
        <v>81</v>
      </c>
      <c r="X217" s="77" t="s">
        <v>82</v>
      </c>
      <c r="Y217" s="32" t="s">
        <v>83</v>
      </c>
      <c r="Z217" s="33" t="s">
        <v>3</v>
      </c>
      <c r="AA217" s="30" t="s">
        <v>84</v>
      </c>
      <c r="AB217" s="78" t="s">
        <v>85</v>
      </c>
      <c r="AC217" s="31" t="s">
        <v>76</v>
      </c>
      <c r="AD217" s="31" t="s">
        <v>86</v>
      </c>
      <c r="AE217" s="79" t="s">
        <v>87</v>
      </c>
      <c r="AF217" s="79" t="s">
        <v>88</v>
      </c>
      <c r="AG217" s="79" t="s">
        <v>89</v>
      </c>
      <c r="AH217" s="79" t="s">
        <v>90</v>
      </c>
      <c r="AI217" s="79" t="s">
        <v>90</v>
      </c>
      <c r="AJ217" s="79" t="s">
        <v>90</v>
      </c>
      <c r="AK217" s="80"/>
      <c r="AL217" s="80"/>
      <c r="AM217" s="80"/>
    </row>
    <row r="218" spans="1:39" s="35" customFormat="1" ht="48" customHeight="1">
      <c r="A218" s="53"/>
      <c r="B218" s="28" t="s">
        <v>3</v>
      </c>
      <c r="C218" s="52" t="s">
        <v>151</v>
      </c>
      <c r="D218" s="52" t="s">
        <v>128</v>
      </c>
      <c r="E218" s="52" t="s">
        <v>129</v>
      </c>
      <c r="F218" s="52" t="s">
        <v>130</v>
      </c>
      <c r="G218" s="52" t="s">
        <v>462</v>
      </c>
      <c r="H218" s="47">
        <v>2962000</v>
      </c>
      <c r="I218" s="52" t="s">
        <v>86</v>
      </c>
      <c r="J218" s="29" t="s">
        <v>76</v>
      </c>
      <c r="K218" s="71" t="s">
        <v>463</v>
      </c>
      <c r="L218" s="72" t="s">
        <v>464</v>
      </c>
      <c r="M218" s="52" t="str">
        <f t="shared" si="12"/>
        <v>Adquirir menaje para el restaurante  de la Universidad Pedagógica Nacional.</v>
      </c>
      <c r="N218" s="31">
        <v>1</v>
      </c>
      <c r="O218" s="31">
        <v>1</v>
      </c>
      <c r="P218" s="73">
        <v>11</v>
      </c>
      <c r="Q218" s="74" t="s">
        <v>79</v>
      </c>
      <c r="R218" s="74" t="s">
        <v>80</v>
      </c>
      <c r="S218" s="52" t="s">
        <v>226</v>
      </c>
      <c r="T218" s="75">
        <f t="shared" si="13"/>
        <v>2962000</v>
      </c>
      <c r="U218" s="76">
        <f t="shared" si="14"/>
        <v>2962000</v>
      </c>
      <c r="V218" s="31" t="s">
        <v>76</v>
      </c>
      <c r="W218" s="31" t="s">
        <v>81</v>
      </c>
      <c r="X218" s="77" t="s">
        <v>82</v>
      </c>
      <c r="Y218" s="32" t="s">
        <v>83</v>
      </c>
      <c r="Z218" s="33" t="s">
        <v>3</v>
      </c>
      <c r="AA218" s="30" t="s">
        <v>84</v>
      </c>
      <c r="AB218" s="78" t="s">
        <v>85</v>
      </c>
      <c r="AC218" s="31" t="s">
        <v>76</v>
      </c>
      <c r="AD218" s="31" t="s">
        <v>86</v>
      </c>
      <c r="AE218" s="79" t="s">
        <v>87</v>
      </c>
      <c r="AF218" s="79" t="s">
        <v>88</v>
      </c>
      <c r="AG218" s="79" t="s">
        <v>89</v>
      </c>
      <c r="AH218" s="79" t="s">
        <v>90</v>
      </c>
      <c r="AI218" s="79" t="s">
        <v>90</v>
      </c>
      <c r="AJ218" s="79" t="s">
        <v>90</v>
      </c>
      <c r="AK218" s="80"/>
      <c r="AL218" s="80"/>
      <c r="AM218" s="80"/>
    </row>
    <row r="219" spans="1:39" s="35" customFormat="1" ht="48" customHeight="1">
      <c r="A219" s="53"/>
      <c r="B219" s="28" t="s">
        <v>3</v>
      </c>
      <c r="C219" s="52" t="s">
        <v>465</v>
      </c>
      <c r="D219" s="52" t="s">
        <v>128</v>
      </c>
      <c r="E219" s="52" t="s">
        <v>125</v>
      </c>
      <c r="F219" s="52" t="s">
        <v>126</v>
      </c>
      <c r="G219" s="52" t="s">
        <v>466</v>
      </c>
      <c r="H219" s="47">
        <f>97540840-2969000</f>
        <v>94571840</v>
      </c>
      <c r="I219" s="52" t="s">
        <v>86</v>
      </c>
      <c r="J219" s="29" t="s">
        <v>76</v>
      </c>
      <c r="K219" s="71" t="s">
        <v>467</v>
      </c>
      <c r="L219" s="72" t="s">
        <v>468</v>
      </c>
      <c r="M219" s="52" t="str">
        <f t="shared" si="12"/>
        <v>Adquirir los uniformes para los estudiantes y funcionarios que representan a la Universidad Pedagógica Nacional en los encuentros deportivos.</v>
      </c>
      <c r="N219" s="31">
        <v>1</v>
      </c>
      <c r="O219" s="31">
        <v>1</v>
      </c>
      <c r="P219" s="73">
        <v>11</v>
      </c>
      <c r="Q219" s="74" t="s">
        <v>79</v>
      </c>
      <c r="R219" s="74" t="s">
        <v>80</v>
      </c>
      <c r="S219" s="81" t="s">
        <v>1</v>
      </c>
      <c r="T219" s="75">
        <f t="shared" si="13"/>
        <v>94571840</v>
      </c>
      <c r="U219" s="76">
        <f>T219</f>
        <v>94571840</v>
      </c>
      <c r="V219" s="31" t="s">
        <v>76</v>
      </c>
      <c r="W219" s="31" t="s">
        <v>81</v>
      </c>
      <c r="X219" s="77" t="s">
        <v>82</v>
      </c>
      <c r="Y219" s="32" t="s">
        <v>83</v>
      </c>
      <c r="Z219" s="33" t="s">
        <v>3</v>
      </c>
      <c r="AA219" s="30" t="s">
        <v>84</v>
      </c>
      <c r="AB219" s="78" t="s">
        <v>85</v>
      </c>
      <c r="AC219" s="31" t="s">
        <v>76</v>
      </c>
      <c r="AD219" s="31" t="s">
        <v>86</v>
      </c>
      <c r="AE219" s="79" t="s">
        <v>87</v>
      </c>
      <c r="AF219" s="79" t="s">
        <v>88</v>
      </c>
      <c r="AG219" s="79" t="s">
        <v>89</v>
      </c>
      <c r="AH219" s="79" t="s">
        <v>90</v>
      </c>
      <c r="AI219" s="79" t="s">
        <v>90</v>
      </c>
      <c r="AJ219" s="79" t="s">
        <v>90</v>
      </c>
      <c r="AK219" s="80"/>
      <c r="AL219" s="80"/>
      <c r="AM219" s="80"/>
    </row>
    <row r="220" spans="1:39" s="35" customFormat="1" ht="48" customHeight="1">
      <c r="A220" s="53"/>
      <c r="B220" s="28" t="s">
        <v>3</v>
      </c>
      <c r="C220" s="52" t="s">
        <v>465</v>
      </c>
      <c r="D220" s="52" t="s">
        <v>128</v>
      </c>
      <c r="E220" s="52" t="s">
        <v>11</v>
      </c>
      <c r="F220" s="52" t="s">
        <v>12</v>
      </c>
      <c r="G220" s="52" t="s">
        <v>469</v>
      </c>
      <c r="H220" s="47">
        <v>567000</v>
      </c>
      <c r="I220" s="52" t="s">
        <v>76</v>
      </c>
      <c r="J220" s="29" t="s">
        <v>76</v>
      </c>
      <c r="K220" s="71" t="s">
        <v>144</v>
      </c>
      <c r="L220" s="72" t="s">
        <v>78</v>
      </c>
      <c r="M220" s="52" t="str">
        <f>G220</f>
        <v>Amparar el pago de la inscripción juegos Distritales  -  ASCUN.</v>
      </c>
      <c r="N220" s="31">
        <v>1</v>
      </c>
      <c r="O220" s="31">
        <v>1</v>
      </c>
      <c r="P220" s="73">
        <v>11</v>
      </c>
      <c r="Q220" s="74" t="s">
        <v>79</v>
      </c>
      <c r="R220" s="74" t="s">
        <v>80</v>
      </c>
      <c r="S220" s="52" t="s">
        <v>14</v>
      </c>
      <c r="T220" s="75">
        <f>H220</f>
        <v>567000</v>
      </c>
      <c r="U220" s="76">
        <f>T220</f>
        <v>567000</v>
      </c>
      <c r="V220" s="31" t="s">
        <v>76</v>
      </c>
      <c r="W220" s="31" t="s">
        <v>81</v>
      </c>
      <c r="X220" s="77" t="s">
        <v>82</v>
      </c>
      <c r="Y220" s="32" t="s">
        <v>83</v>
      </c>
      <c r="Z220" s="33" t="s">
        <v>3</v>
      </c>
      <c r="AA220" s="30" t="s">
        <v>84</v>
      </c>
      <c r="AB220" s="78" t="s">
        <v>85</v>
      </c>
      <c r="AC220" s="31" t="s">
        <v>76</v>
      </c>
      <c r="AD220" s="31" t="s">
        <v>86</v>
      </c>
      <c r="AE220" s="79" t="s">
        <v>87</v>
      </c>
      <c r="AF220" s="79" t="s">
        <v>88</v>
      </c>
      <c r="AG220" s="79" t="s">
        <v>89</v>
      </c>
      <c r="AH220" s="79" t="s">
        <v>90</v>
      </c>
      <c r="AI220" s="79" t="s">
        <v>90</v>
      </c>
      <c r="AJ220" s="79" t="s">
        <v>90</v>
      </c>
      <c r="AK220" s="80"/>
      <c r="AL220" s="80"/>
      <c r="AM220" s="80"/>
    </row>
    <row r="221" spans="1:39" s="35" customFormat="1" ht="48" customHeight="1">
      <c r="A221" s="53"/>
      <c r="B221" s="28" t="s">
        <v>3</v>
      </c>
      <c r="C221" s="52" t="s">
        <v>465</v>
      </c>
      <c r="D221" s="52" t="s">
        <v>128</v>
      </c>
      <c r="E221" s="52" t="s">
        <v>11</v>
      </c>
      <c r="F221" s="52" t="s">
        <v>12</v>
      </c>
      <c r="G221" s="52" t="s">
        <v>469</v>
      </c>
      <c r="H221" s="47">
        <v>7969000</v>
      </c>
      <c r="I221" s="52" t="s">
        <v>76</v>
      </c>
      <c r="J221" s="29" t="s">
        <v>76</v>
      </c>
      <c r="K221" s="71" t="s">
        <v>144</v>
      </c>
      <c r="L221" s="72" t="s">
        <v>78</v>
      </c>
      <c r="M221" s="52" t="str">
        <f>G221</f>
        <v>Amparar el pago de la inscripción juegos Distritales  -  ASCUN.</v>
      </c>
      <c r="N221" s="31">
        <v>1</v>
      </c>
      <c r="O221" s="31">
        <v>1</v>
      </c>
      <c r="P221" s="73">
        <v>11</v>
      </c>
      <c r="Q221" s="74" t="s">
        <v>79</v>
      </c>
      <c r="R221" s="74" t="s">
        <v>80</v>
      </c>
      <c r="S221" s="52" t="s">
        <v>1</v>
      </c>
      <c r="T221" s="75">
        <f>H221</f>
        <v>7969000</v>
      </c>
      <c r="U221" s="76">
        <f>T221</f>
        <v>7969000</v>
      </c>
      <c r="V221" s="31" t="s">
        <v>76</v>
      </c>
      <c r="W221" s="31" t="s">
        <v>81</v>
      </c>
      <c r="X221" s="77" t="s">
        <v>82</v>
      </c>
      <c r="Y221" s="32" t="s">
        <v>83</v>
      </c>
      <c r="Z221" s="33" t="s">
        <v>3</v>
      </c>
      <c r="AA221" s="30" t="s">
        <v>84</v>
      </c>
      <c r="AB221" s="78" t="s">
        <v>85</v>
      </c>
      <c r="AC221" s="31" t="s">
        <v>76</v>
      </c>
      <c r="AD221" s="31" t="s">
        <v>86</v>
      </c>
      <c r="AE221" s="79" t="s">
        <v>87</v>
      </c>
      <c r="AF221" s="79" t="s">
        <v>88</v>
      </c>
      <c r="AG221" s="79" t="s">
        <v>89</v>
      </c>
      <c r="AH221" s="79" t="s">
        <v>90</v>
      </c>
      <c r="AI221" s="79" t="s">
        <v>90</v>
      </c>
      <c r="AJ221" s="79" t="s">
        <v>90</v>
      </c>
      <c r="AK221" s="80"/>
      <c r="AL221" s="80"/>
      <c r="AM221" s="80"/>
    </row>
    <row r="222" spans="1:39" s="35" customFormat="1" ht="26.25" customHeight="1">
      <c r="A222" s="53"/>
      <c r="B222" s="28" t="s">
        <v>3</v>
      </c>
      <c r="C222" s="52" t="s">
        <v>465</v>
      </c>
      <c r="D222" s="52" t="s">
        <v>128</v>
      </c>
      <c r="E222" s="52" t="s">
        <v>11</v>
      </c>
      <c r="F222" s="52" t="s">
        <v>12</v>
      </c>
      <c r="G222" s="52" t="s">
        <v>469</v>
      </c>
      <c r="H222" s="47">
        <f>24433000</f>
        <v>24433000</v>
      </c>
      <c r="I222" s="52" t="s">
        <v>76</v>
      </c>
      <c r="J222" s="29" t="s">
        <v>76</v>
      </c>
      <c r="K222" s="71" t="s">
        <v>144</v>
      </c>
      <c r="L222" s="72" t="s">
        <v>78</v>
      </c>
      <c r="M222" s="52" t="str">
        <f t="shared" si="12"/>
        <v>Amparar el pago de la inscripción juegos Distritales  -  ASCUN.</v>
      </c>
      <c r="N222" s="31">
        <v>1</v>
      </c>
      <c r="O222" s="31">
        <v>1</v>
      </c>
      <c r="P222" s="73">
        <v>11</v>
      </c>
      <c r="Q222" s="74" t="s">
        <v>79</v>
      </c>
      <c r="R222" s="74" t="s">
        <v>80</v>
      </c>
      <c r="S222" s="52" t="s">
        <v>5</v>
      </c>
      <c r="T222" s="75">
        <f t="shared" si="13"/>
        <v>24433000</v>
      </c>
      <c r="U222" s="76">
        <f t="shared" si="14"/>
        <v>24433000</v>
      </c>
      <c r="V222" s="31" t="s">
        <v>76</v>
      </c>
      <c r="W222" s="31" t="s">
        <v>81</v>
      </c>
      <c r="X222" s="77" t="s">
        <v>82</v>
      </c>
      <c r="Y222" s="32" t="s">
        <v>83</v>
      </c>
      <c r="Z222" s="33" t="s">
        <v>3</v>
      </c>
      <c r="AA222" s="30" t="s">
        <v>84</v>
      </c>
      <c r="AB222" s="78" t="s">
        <v>85</v>
      </c>
      <c r="AC222" s="31" t="s">
        <v>76</v>
      </c>
      <c r="AD222" s="31" t="s">
        <v>86</v>
      </c>
      <c r="AE222" s="79" t="s">
        <v>87</v>
      </c>
      <c r="AF222" s="79" t="s">
        <v>88</v>
      </c>
      <c r="AG222" s="79" t="s">
        <v>89</v>
      </c>
      <c r="AH222" s="79" t="s">
        <v>90</v>
      </c>
      <c r="AI222" s="79" t="s">
        <v>90</v>
      </c>
      <c r="AJ222" s="79" t="s">
        <v>90</v>
      </c>
      <c r="AK222" s="80"/>
      <c r="AL222" s="80"/>
      <c r="AM222" s="80"/>
    </row>
    <row r="223" spans="1:39" s="35" customFormat="1" ht="26.25" customHeight="1">
      <c r="A223" s="53"/>
      <c r="B223" s="28" t="s">
        <v>3</v>
      </c>
      <c r="C223" s="52" t="s">
        <v>465</v>
      </c>
      <c r="D223" s="52" t="s">
        <v>128</v>
      </c>
      <c r="E223" s="52" t="s">
        <v>11</v>
      </c>
      <c r="F223" s="52" t="s">
        <v>12</v>
      </c>
      <c r="G223" s="52" t="s">
        <v>470</v>
      </c>
      <c r="H223" s="47">
        <v>20000000</v>
      </c>
      <c r="I223" s="52" t="s">
        <v>76</v>
      </c>
      <c r="J223" s="29" t="s">
        <v>76</v>
      </c>
      <c r="K223" s="71" t="s">
        <v>144</v>
      </c>
      <c r="L223" s="72" t="s">
        <v>78</v>
      </c>
      <c r="M223" s="52" t="str">
        <f t="shared" si="12"/>
        <v>Amparar el pago de la inscripción juegos Nacionales -  ASCUN.</v>
      </c>
      <c r="N223" s="31">
        <v>1</v>
      </c>
      <c r="O223" s="31">
        <v>1</v>
      </c>
      <c r="P223" s="73">
        <v>11</v>
      </c>
      <c r="Q223" s="74" t="s">
        <v>79</v>
      </c>
      <c r="R223" s="74" t="s">
        <v>80</v>
      </c>
      <c r="S223" s="52" t="s">
        <v>14</v>
      </c>
      <c r="T223" s="75">
        <f t="shared" si="13"/>
        <v>20000000</v>
      </c>
      <c r="U223" s="76">
        <f t="shared" si="14"/>
        <v>20000000</v>
      </c>
      <c r="V223" s="31" t="s">
        <v>76</v>
      </c>
      <c r="W223" s="31" t="s">
        <v>81</v>
      </c>
      <c r="X223" s="77" t="s">
        <v>82</v>
      </c>
      <c r="Y223" s="32" t="s">
        <v>83</v>
      </c>
      <c r="Z223" s="33" t="s">
        <v>3</v>
      </c>
      <c r="AA223" s="30" t="s">
        <v>84</v>
      </c>
      <c r="AB223" s="78" t="s">
        <v>85</v>
      </c>
      <c r="AC223" s="31" t="s">
        <v>76</v>
      </c>
      <c r="AD223" s="31" t="s">
        <v>86</v>
      </c>
      <c r="AE223" s="79" t="s">
        <v>87</v>
      </c>
      <c r="AF223" s="79" t="s">
        <v>88</v>
      </c>
      <c r="AG223" s="79" t="s">
        <v>89</v>
      </c>
      <c r="AH223" s="79" t="s">
        <v>90</v>
      </c>
      <c r="AI223" s="79" t="s">
        <v>90</v>
      </c>
      <c r="AJ223" s="79" t="s">
        <v>90</v>
      </c>
      <c r="AK223" s="80"/>
      <c r="AL223" s="80"/>
      <c r="AM223" s="80"/>
    </row>
    <row r="224" spans="1:39" s="88" customFormat="1" ht="48" customHeight="1">
      <c r="A224" s="53"/>
      <c r="B224" s="28" t="s">
        <v>3</v>
      </c>
      <c r="C224" s="52" t="s">
        <v>465</v>
      </c>
      <c r="D224" s="52" t="s">
        <v>128</v>
      </c>
      <c r="E224" s="52" t="s">
        <v>11</v>
      </c>
      <c r="F224" s="52" t="s">
        <v>12</v>
      </c>
      <c r="G224" s="87" t="s">
        <v>471</v>
      </c>
      <c r="H224" s="47">
        <v>25000000</v>
      </c>
      <c r="I224" s="52" t="s">
        <v>86</v>
      </c>
      <c r="J224" s="29" t="s">
        <v>76</v>
      </c>
      <c r="K224" s="71" t="s">
        <v>472</v>
      </c>
      <c r="L224" s="72" t="s">
        <v>672</v>
      </c>
      <c r="M224" s="87" t="str">
        <f t="shared" si="12"/>
        <v xml:space="preserve">Prestar los servicios para atender todas las actividades relacionadas con la participación de la delegación deportiva de la Universidad Pedagógica Nacional, en la final de los juegos Universitarios Cerros </v>
      </c>
      <c r="N224" s="31">
        <v>1</v>
      </c>
      <c r="O224" s="31">
        <v>1</v>
      </c>
      <c r="P224" s="73">
        <v>11</v>
      </c>
      <c r="Q224" s="74" t="s">
        <v>79</v>
      </c>
      <c r="R224" s="74" t="s">
        <v>80</v>
      </c>
      <c r="S224" s="52" t="s">
        <v>14</v>
      </c>
      <c r="T224" s="75">
        <f>H224</f>
        <v>25000000</v>
      </c>
      <c r="U224" s="76">
        <f t="shared" si="14"/>
        <v>25000000</v>
      </c>
      <c r="V224" s="31" t="s">
        <v>76</v>
      </c>
      <c r="W224" s="31" t="s">
        <v>81</v>
      </c>
      <c r="X224" s="77" t="s">
        <v>82</v>
      </c>
      <c r="Y224" s="32" t="s">
        <v>83</v>
      </c>
      <c r="Z224" s="33" t="s">
        <v>3</v>
      </c>
      <c r="AA224" s="30" t="s">
        <v>84</v>
      </c>
      <c r="AB224" s="78" t="s">
        <v>85</v>
      </c>
      <c r="AC224" s="31" t="s">
        <v>76</v>
      </c>
      <c r="AD224" s="31" t="s">
        <v>86</v>
      </c>
      <c r="AE224" s="79" t="s">
        <v>87</v>
      </c>
      <c r="AF224" s="79" t="s">
        <v>88</v>
      </c>
      <c r="AG224" s="79" t="s">
        <v>89</v>
      </c>
      <c r="AH224" s="79" t="s">
        <v>90</v>
      </c>
      <c r="AI224" s="79" t="s">
        <v>90</v>
      </c>
      <c r="AJ224" s="79" t="s">
        <v>90</v>
      </c>
    </row>
    <row r="225" spans="1:39" s="8" customFormat="1" ht="48" customHeight="1">
      <c r="A225" s="53"/>
      <c r="B225" s="28" t="s">
        <v>3</v>
      </c>
      <c r="C225" s="52" t="s">
        <v>465</v>
      </c>
      <c r="D225" s="52" t="s">
        <v>128</v>
      </c>
      <c r="E225" s="52" t="s">
        <v>11</v>
      </c>
      <c r="F225" s="52" t="s">
        <v>12</v>
      </c>
      <c r="G225" s="52" t="s">
        <v>473</v>
      </c>
      <c r="H225" s="47">
        <v>25000000</v>
      </c>
      <c r="I225" s="52" t="s">
        <v>86</v>
      </c>
      <c r="J225" s="29" t="s">
        <v>76</v>
      </c>
      <c r="K225" s="71" t="s">
        <v>474</v>
      </c>
      <c r="L225" s="72" t="s">
        <v>673</v>
      </c>
      <c r="M225" s="52" t="str">
        <f t="shared" si="12"/>
        <v>Prestar los servicios para atender todas las actividades lúdico-deportivas correspondientes a las vacaciones recreativas, programadas desde la Subdirección de Bienestar Universitario.</v>
      </c>
      <c r="N225" s="31">
        <v>1</v>
      </c>
      <c r="O225" s="31">
        <v>1</v>
      </c>
      <c r="P225" s="73">
        <v>11</v>
      </c>
      <c r="Q225" s="74" t="s">
        <v>79</v>
      </c>
      <c r="R225" s="74" t="s">
        <v>80</v>
      </c>
      <c r="S225" s="52" t="s">
        <v>14</v>
      </c>
      <c r="T225" s="75">
        <f>H225</f>
        <v>25000000</v>
      </c>
      <c r="U225" s="76">
        <f t="shared" si="14"/>
        <v>25000000</v>
      </c>
      <c r="V225" s="31" t="s">
        <v>76</v>
      </c>
      <c r="W225" s="31" t="s">
        <v>81</v>
      </c>
      <c r="X225" s="77" t="s">
        <v>82</v>
      </c>
      <c r="Y225" s="32" t="s">
        <v>83</v>
      </c>
      <c r="Z225" s="33" t="s">
        <v>3</v>
      </c>
      <c r="AA225" s="30" t="s">
        <v>84</v>
      </c>
      <c r="AB225" s="78" t="s">
        <v>85</v>
      </c>
      <c r="AC225" s="31" t="s">
        <v>76</v>
      </c>
      <c r="AD225" s="31" t="s">
        <v>86</v>
      </c>
      <c r="AE225" s="79" t="s">
        <v>87</v>
      </c>
      <c r="AF225" s="79" t="s">
        <v>88</v>
      </c>
      <c r="AG225" s="79" t="s">
        <v>89</v>
      </c>
      <c r="AH225" s="79" t="s">
        <v>90</v>
      </c>
      <c r="AI225" s="79" t="s">
        <v>90</v>
      </c>
      <c r="AJ225" s="79" t="s">
        <v>90</v>
      </c>
      <c r="AK225" s="35"/>
      <c r="AL225" s="35"/>
      <c r="AM225" s="35"/>
    </row>
    <row r="226" spans="1:39" s="35" customFormat="1" ht="48" customHeight="1">
      <c r="A226" s="53"/>
      <c r="B226" s="28" t="s">
        <v>3</v>
      </c>
      <c r="C226" s="52" t="s">
        <v>465</v>
      </c>
      <c r="D226" s="52" t="s">
        <v>128</v>
      </c>
      <c r="E226" s="52" t="s">
        <v>4</v>
      </c>
      <c r="F226" s="52" t="s">
        <v>6</v>
      </c>
      <c r="G226" s="52" t="s">
        <v>476</v>
      </c>
      <c r="H226" s="47">
        <v>146877610</v>
      </c>
      <c r="I226" s="52" t="s">
        <v>86</v>
      </c>
      <c r="J226" s="29" t="s">
        <v>76</v>
      </c>
      <c r="K226" s="71" t="s">
        <v>477</v>
      </c>
      <c r="L226" s="72" t="s">
        <v>475</v>
      </c>
      <c r="M226" s="52" t="str">
        <f t="shared" si="12"/>
        <v>Prestar los servicios como operador logístico para atender el desplazamiento, alojamiento y alimentación de la delegación de la Universidad Pedagógica Nacional. (Participación deportiva organizada por ASCUN).</v>
      </c>
      <c r="N226" s="31">
        <v>1</v>
      </c>
      <c r="O226" s="31">
        <v>1</v>
      </c>
      <c r="P226" s="73">
        <v>11</v>
      </c>
      <c r="Q226" s="74" t="s">
        <v>79</v>
      </c>
      <c r="R226" s="74" t="s">
        <v>80</v>
      </c>
      <c r="S226" s="52" t="s">
        <v>1</v>
      </c>
      <c r="T226" s="75">
        <f t="shared" si="13"/>
        <v>146877610</v>
      </c>
      <c r="U226" s="76">
        <f t="shared" si="14"/>
        <v>146877610</v>
      </c>
      <c r="V226" s="31" t="s">
        <v>76</v>
      </c>
      <c r="W226" s="31" t="s">
        <v>81</v>
      </c>
      <c r="X226" s="77" t="s">
        <v>82</v>
      </c>
      <c r="Y226" s="32" t="s">
        <v>83</v>
      </c>
      <c r="Z226" s="33" t="s">
        <v>3</v>
      </c>
      <c r="AA226" s="30" t="s">
        <v>84</v>
      </c>
      <c r="AB226" s="78" t="s">
        <v>85</v>
      </c>
      <c r="AC226" s="31" t="s">
        <v>76</v>
      </c>
      <c r="AD226" s="31" t="s">
        <v>86</v>
      </c>
      <c r="AE226" s="79" t="s">
        <v>87</v>
      </c>
      <c r="AF226" s="79" t="s">
        <v>88</v>
      </c>
      <c r="AG226" s="79" t="s">
        <v>89</v>
      </c>
      <c r="AH226" s="79" t="s">
        <v>90</v>
      </c>
      <c r="AI226" s="79" t="s">
        <v>90</v>
      </c>
      <c r="AJ226" s="79" t="s">
        <v>90</v>
      </c>
      <c r="AK226" s="80"/>
      <c r="AL226" s="80"/>
      <c r="AM226" s="80"/>
    </row>
    <row r="227" spans="1:39" s="36" customFormat="1" ht="48" customHeight="1">
      <c r="A227" s="53"/>
      <c r="B227" s="28" t="s">
        <v>3</v>
      </c>
      <c r="C227" s="52" t="s">
        <v>465</v>
      </c>
      <c r="D227" s="52" t="s">
        <v>128</v>
      </c>
      <c r="E227" s="52" t="s">
        <v>9</v>
      </c>
      <c r="F227" s="52" t="s">
        <v>10</v>
      </c>
      <c r="G227" s="52" t="s">
        <v>478</v>
      </c>
      <c r="H227" s="47">
        <v>30520000</v>
      </c>
      <c r="I227" s="52" t="s">
        <v>86</v>
      </c>
      <c r="J227" s="29" t="s">
        <v>76</v>
      </c>
      <c r="K227" s="71" t="s">
        <v>479</v>
      </c>
      <c r="L227" s="52" t="s">
        <v>674</v>
      </c>
      <c r="M227" s="52" t="str">
        <f t="shared" si="12"/>
        <v>Prestar los servicios logísticos para el desarrollo de las actividades lúdico -deportivas en el marco de la Bienvenida de los estudiantes nuevos del I y II semestre 2026.</v>
      </c>
      <c r="N227" s="31">
        <v>1</v>
      </c>
      <c r="O227" s="31">
        <v>1</v>
      </c>
      <c r="P227" s="73">
        <v>11</v>
      </c>
      <c r="Q227" s="74" t="s">
        <v>79</v>
      </c>
      <c r="R227" s="74" t="s">
        <v>80</v>
      </c>
      <c r="S227" s="84" t="s">
        <v>1</v>
      </c>
      <c r="T227" s="76">
        <f t="shared" si="13"/>
        <v>30520000</v>
      </c>
      <c r="U227" s="76">
        <f t="shared" si="14"/>
        <v>30520000</v>
      </c>
      <c r="V227" s="31" t="s">
        <v>76</v>
      </c>
      <c r="W227" s="31" t="s">
        <v>81</v>
      </c>
      <c r="X227" s="77" t="s">
        <v>82</v>
      </c>
      <c r="Y227" s="32" t="s">
        <v>83</v>
      </c>
      <c r="Z227" s="33" t="s">
        <v>3</v>
      </c>
      <c r="AA227" s="78" t="s">
        <v>84</v>
      </c>
      <c r="AB227" s="78" t="s">
        <v>85</v>
      </c>
      <c r="AC227" s="31" t="s">
        <v>76</v>
      </c>
      <c r="AD227" s="31" t="s">
        <v>86</v>
      </c>
      <c r="AE227" s="79" t="s">
        <v>87</v>
      </c>
      <c r="AF227" s="79" t="s">
        <v>88</v>
      </c>
      <c r="AG227" s="79" t="s">
        <v>89</v>
      </c>
      <c r="AH227" s="79" t="s">
        <v>90</v>
      </c>
      <c r="AI227" s="79" t="s">
        <v>90</v>
      </c>
      <c r="AJ227" s="79" t="s">
        <v>90</v>
      </c>
      <c r="AK227" s="2"/>
      <c r="AL227" s="2"/>
      <c r="AM227" s="35"/>
    </row>
    <row r="228" spans="1:39" s="35" customFormat="1" ht="48" customHeight="1">
      <c r="A228" s="53"/>
      <c r="B228" s="28" t="s">
        <v>3</v>
      </c>
      <c r="C228" s="52" t="s">
        <v>127</v>
      </c>
      <c r="D228" s="52" t="s">
        <v>128</v>
      </c>
      <c r="E228" s="52" t="s">
        <v>9</v>
      </c>
      <c r="F228" s="52" t="s">
        <v>133</v>
      </c>
      <c r="G228" s="52" t="s">
        <v>481</v>
      </c>
      <c r="H228" s="47">
        <v>7000000</v>
      </c>
      <c r="I228" s="52" t="s">
        <v>86</v>
      </c>
      <c r="J228" s="29" t="s">
        <v>76</v>
      </c>
      <c r="K228" s="71" t="s">
        <v>482</v>
      </c>
      <c r="L228" s="72" t="s">
        <v>483</v>
      </c>
      <c r="M228" s="52" t="str">
        <f t="shared" si="12"/>
        <v>Realizar el mantenimiento preventivo y Correctivo de Equipos de la Unidad Odontológica y de salud de la universidad Pedagógica Nacional.</v>
      </c>
      <c r="N228" s="31">
        <v>1</v>
      </c>
      <c r="O228" s="31">
        <v>1</v>
      </c>
      <c r="P228" s="73">
        <v>11</v>
      </c>
      <c r="Q228" s="74" t="s">
        <v>79</v>
      </c>
      <c r="R228" s="74" t="s">
        <v>80</v>
      </c>
      <c r="S228" s="81" t="s">
        <v>1</v>
      </c>
      <c r="T228" s="75">
        <f t="shared" si="13"/>
        <v>7000000</v>
      </c>
      <c r="U228" s="76">
        <f t="shared" si="14"/>
        <v>7000000</v>
      </c>
      <c r="V228" s="31" t="s">
        <v>76</v>
      </c>
      <c r="W228" s="31" t="s">
        <v>81</v>
      </c>
      <c r="X228" s="77" t="s">
        <v>82</v>
      </c>
      <c r="Y228" s="32" t="s">
        <v>83</v>
      </c>
      <c r="Z228" s="33" t="s">
        <v>3</v>
      </c>
      <c r="AA228" s="30" t="s">
        <v>84</v>
      </c>
      <c r="AB228" s="78" t="s">
        <v>85</v>
      </c>
      <c r="AC228" s="31" t="s">
        <v>76</v>
      </c>
      <c r="AD228" s="31" t="s">
        <v>86</v>
      </c>
      <c r="AE228" s="79" t="s">
        <v>87</v>
      </c>
      <c r="AF228" s="79" t="s">
        <v>88</v>
      </c>
      <c r="AG228" s="79" t="s">
        <v>89</v>
      </c>
      <c r="AH228" s="79" t="s">
        <v>90</v>
      </c>
      <c r="AI228" s="79" t="s">
        <v>90</v>
      </c>
      <c r="AJ228" s="79" t="s">
        <v>90</v>
      </c>
      <c r="AK228" s="80"/>
      <c r="AL228" s="80"/>
      <c r="AM228" s="80"/>
    </row>
    <row r="229" spans="1:39" s="35" customFormat="1" ht="48" customHeight="1">
      <c r="A229" s="53"/>
      <c r="B229" s="28" t="s">
        <v>3</v>
      </c>
      <c r="C229" s="52" t="s">
        <v>127</v>
      </c>
      <c r="D229" s="52" t="s">
        <v>128</v>
      </c>
      <c r="E229" s="52" t="s">
        <v>125</v>
      </c>
      <c r="F229" s="52" t="s">
        <v>126</v>
      </c>
      <c r="G229" s="52" t="s">
        <v>484</v>
      </c>
      <c r="H229" s="47">
        <v>294530</v>
      </c>
      <c r="I229" s="52" t="s">
        <v>86</v>
      </c>
      <c r="J229" s="29" t="s">
        <v>76</v>
      </c>
      <c r="K229" s="106" t="s">
        <v>485</v>
      </c>
      <c r="L229" s="211" t="s">
        <v>486</v>
      </c>
      <c r="M229" s="216" t="str">
        <f t="shared" si="12"/>
        <v>Adquirir insumos odontológicos, requeridos para el normal funcionamiento y prestación del servicio del Programa de Salud de la Subdirección de Bienestar Universitario</v>
      </c>
      <c r="N229" s="31">
        <v>1</v>
      </c>
      <c r="O229" s="31">
        <v>1</v>
      </c>
      <c r="P229" s="73">
        <v>11</v>
      </c>
      <c r="Q229" s="74" t="s">
        <v>79</v>
      </c>
      <c r="R229" s="74" t="s">
        <v>80</v>
      </c>
      <c r="S229" s="81" t="s">
        <v>1</v>
      </c>
      <c r="T229" s="219">
        <f>H229+H230+H231+H232</f>
        <v>7531255</v>
      </c>
      <c r="U229" s="218">
        <f t="shared" si="14"/>
        <v>7531255</v>
      </c>
      <c r="V229" s="31" t="s">
        <v>76</v>
      </c>
      <c r="W229" s="31" t="s">
        <v>81</v>
      </c>
      <c r="X229" s="77" t="s">
        <v>82</v>
      </c>
      <c r="Y229" s="32" t="s">
        <v>83</v>
      </c>
      <c r="Z229" s="33" t="s">
        <v>3</v>
      </c>
      <c r="AA229" s="30" t="s">
        <v>84</v>
      </c>
      <c r="AB229" s="78" t="s">
        <v>85</v>
      </c>
      <c r="AC229" s="31" t="s">
        <v>76</v>
      </c>
      <c r="AD229" s="31" t="s">
        <v>86</v>
      </c>
      <c r="AE229" s="79" t="s">
        <v>87</v>
      </c>
      <c r="AF229" s="79" t="s">
        <v>88</v>
      </c>
      <c r="AG229" s="79" t="s">
        <v>89</v>
      </c>
      <c r="AH229" s="79" t="s">
        <v>90</v>
      </c>
      <c r="AI229" s="79" t="s">
        <v>90</v>
      </c>
      <c r="AJ229" s="79" t="s">
        <v>90</v>
      </c>
      <c r="AK229" s="80"/>
      <c r="AL229" s="80"/>
      <c r="AM229" s="80"/>
    </row>
    <row r="230" spans="1:39" s="35" customFormat="1" ht="48" customHeight="1">
      <c r="A230" s="53"/>
      <c r="B230" s="28" t="s">
        <v>3</v>
      </c>
      <c r="C230" s="52" t="s">
        <v>127</v>
      </c>
      <c r="D230" s="52" t="s">
        <v>128</v>
      </c>
      <c r="E230" s="52" t="s">
        <v>487</v>
      </c>
      <c r="F230" s="52" t="s">
        <v>488</v>
      </c>
      <c r="G230" s="52" t="s">
        <v>484</v>
      </c>
      <c r="H230" s="47">
        <v>1577999</v>
      </c>
      <c r="I230" s="52" t="s">
        <v>86</v>
      </c>
      <c r="J230" s="29" t="s">
        <v>76</v>
      </c>
      <c r="K230" s="106" t="s">
        <v>485</v>
      </c>
      <c r="L230" s="213"/>
      <c r="M230" s="216"/>
      <c r="N230" s="31">
        <v>1</v>
      </c>
      <c r="O230" s="31">
        <v>1</v>
      </c>
      <c r="P230" s="73">
        <v>11</v>
      </c>
      <c r="Q230" s="74" t="s">
        <v>79</v>
      </c>
      <c r="R230" s="74" t="s">
        <v>80</v>
      </c>
      <c r="S230" s="81" t="s">
        <v>1</v>
      </c>
      <c r="T230" s="219"/>
      <c r="U230" s="218"/>
      <c r="V230" s="31" t="s">
        <v>76</v>
      </c>
      <c r="W230" s="31" t="s">
        <v>81</v>
      </c>
      <c r="X230" s="77" t="s">
        <v>82</v>
      </c>
      <c r="Y230" s="32" t="s">
        <v>83</v>
      </c>
      <c r="Z230" s="33" t="s">
        <v>3</v>
      </c>
      <c r="AA230" s="30" t="s">
        <v>84</v>
      </c>
      <c r="AB230" s="78" t="s">
        <v>85</v>
      </c>
      <c r="AC230" s="31" t="s">
        <v>76</v>
      </c>
      <c r="AD230" s="31" t="s">
        <v>86</v>
      </c>
      <c r="AE230" s="79" t="s">
        <v>87</v>
      </c>
      <c r="AF230" s="79" t="s">
        <v>88</v>
      </c>
      <c r="AG230" s="79" t="s">
        <v>89</v>
      </c>
      <c r="AH230" s="79" t="s">
        <v>90</v>
      </c>
      <c r="AI230" s="79" t="s">
        <v>90</v>
      </c>
      <c r="AJ230" s="79" t="s">
        <v>90</v>
      </c>
      <c r="AK230" s="80"/>
      <c r="AL230" s="80"/>
      <c r="AM230" s="80"/>
    </row>
    <row r="231" spans="1:39" s="35" customFormat="1" ht="48" customHeight="1">
      <c r="A231" s="53"/>
      <c r="B231" s="28" t="s">
        <v>3</v>
      </c>
      <c r="C231" s="52" t="s">
        <v>127</v>
      </c>
      <c r="D231" s="52" t="s">
        <v>128</v>
      </c>
      <c r="E231" s="52" t="s">
        <v>26</v>
      </c>
      <c r="F231" s="52" t="s">
        <v>18</v>
      </c>
      <c r="G231" s="52" t="s">
        <v>484</v>
      </c>
      <c r="H231" s="47">
        <v>3878079</v>
      </c>
      <c r="I231" s="52" t="s">
        <v>86</v>
      </c>
      <c r="J231" s="29" t="s">
        <v>76</v>
      </c>
      <c r="K231" s="106" t="s">
        <v>485</v>
      </c>
      <c r="L231" s="213"/>
      <c r="M231" s="216"/>
      <c r="N231" s="31">
        <v>1</v>
      </c>
      <c r="O231" s="31">
        <v>1</v>
      </c>
      <c r="P231" s="73">
        <v>11</v>
      </c>
      <c r="Q231" s="74" t="s">
        <v>79</v>
      </c>
      <c r="R231" s="74" t="s">
        <v>80</v>
      </c>
      <c r="S231" s="81" t="s">
        <v>1</v>
      </c>
      <c r="T231" s="219"/>
      <c r="U231" s="218"/>
      <c r="V231" s="31" t="s">
        <v>76</v>
      </c>
      <c r="W231" s="31" t="s">
        <v>81</v>
      </c>
      <c r="X231" s="77" t="s">
        <v>82</v>
      </c>
      <c r="Y231" s="32" t="s">
        <v>83</v>
      </c>
      <c r="Z231" s="33" t="s">
        <v>3</v>
      </c>
      <c r="AA231" s="30" t="s">
        <v>84</v>
      </c>
      <c r="AB231" s="78" t="s">
        <v>85</v>
      </c>
      <c r="AC231" s="31" t="s">
        <v>76</v>
      </c>
      <c r="AD231" s="31" t="s">
        <v>86</v>
      </c>
      <c r="AE231" s="79" t="s">
        <v>87</v>
      </c>
      <c r="AF231" s="79" t="s">
        <v>88</v>
      </c>
      <c r="AG231" s="79" t="s">
        <v>89</v>
      </c>
      <c r="AH231" s="79" t="s">
        <v>90</v>
      </c>
      <c r="AI231" s="79" t="s">
        <v>90</v>
      </c>
      <c r="AJ231" s="79" t="s">
        <v>90</v>
      </c>
      <c r="AK231" s="80"/>
      <c r="AL231" s="80"/>
      <c r="AM231" s="80"/>
    </row>
    <row r="232" spans="1:39" s="35" customFormat="1" ht="48" customHeight="1">
      <c r="A232" s="53"/>
      <c r="B232" s="28" t="s">
        <v>3</v>
      </c>
      <c r="C232" s="52" t="s">
        <v>127</v>
      </c>
      <c r="D232" s="52" t="s">
        <v>128</v>
      </c>
      <c r="E232" s="52" t="s">
        <v>129</v>
      </c>
      <c r="F232" s="52" t="s">
        <v>130</v>
      </c>
      <c r="G232" s="52" t="s">
        <v>484</v>
      </c>
      <c r="H232" s="47">
        <v>1780647</v>
      </c>
      <c r="I232" s="52" t="s">
        <v>86</v>
      </c>
      <c r="J232" s="29" t="s">
        <v>76</v>
      </c>
      <c r="K232" s="106" t="s">
        <v>485</v>
      </c>
      <c r="L232" s="212"/>
      <c r="M232" s="216"/>
      <c r="N232" s="31">
        <v>1</v>
      </c>
      <c r="O232" s="31">
        <v>1</v>
      </c>
      <c r="P232" s="73">
        <v>11</v>
      </c>
      <c r="Q232" s="74" t="s">
        <v>79</v>
      </c>
      <c r="R232" s="74" t="s">
        <v>80</v>
      </c>
      <c r="S232" s="81" t="s">
        <v>1</v>
      </c>
      <c r="T232" s="219"/>
      <c r="U232" s="218"/>
      <c r="V232" s="31" t="s">
        <v>76</v>
      </c>
      <c r="W232" s="31" t="s">
        <v>81</v>
      </c>
      <c r="X232" s="77" t="s">
        <v>82</v>
      </c>
      <c r="Y232" s="32" t="s">
        <v>83</v>
      </c>
      <c r="Z232" s="33" t="s">
        <v>3</v>
      </c>
      <c r="AA232" s="30" t="s">
        <v>84</v>
      </c>
      <c r="AB232" s="78" t="s">
        <v>85</v>
      </c>
      <c r="AC232" s="31" t="s">
        <v>76</v>
      </c>
      <c r="AD232" s="31" t="s">
        <v>86</v>
      </c>
      <c r="AE232" s="79" t="s">
        <v>87</v>
      </c>
      <c r="AF232" s="79" t="s">
        <v>88</v>
      </c>
      <c r="AG232" s="79" t="s">
        <v>89</v>
      </c>
      <c r="AH232" s="79" t="s">
        <v>90</v>
      </c>
      <c r="AI232" s="79" t="s">
        <v>90</v>
      </c>
      <c r="AJ232" s="79" t="s">
        <v>90</v>
      </c>
      <c r="AK232" s="80"/>
      <c r="AL232" s="80"/>
      <c r="AM232" s="80"/>
    </row>
    <row r="233" spans="1:39" s="35" customFormat="1" ht="48" customHeight="1">
      <c r="A233" s="53"/>
      <c r="B233" s="28" t="s">
        <v>3</v>
      </c>
      <c r="C233" s="52" t="s">
        <v>127</v>
      </c>
      <c r="D233" s="52" t="s">
        <v>128</v>
      </c>
      <c r="E233" s="52" t="s">
        <v>26</v>
      </c>
      <c r="F233" s="52" t="s">
        <v>18</v>
      </c>
      <c r="G233" s="52" t="s">
        <v>489</v>
      </c>
      <c r="H233" s="47">
        <v>23608600</v>
      </c>
      <c r="I233" s="52" t="s">
        <v>86</v>
      </c>
      <c r="J233" s="29" t="s">
        <v>76</v>
      </c>
      <c r="K233" s="106" t="s">
        <v>490</v>
      </c>
      <c r="L233" s="211" t="s">
        <v>675</v>
      </c>
      <c r="M233" s="216" t="str">
        <f>G233</f>
        <v xml:space="preserve">Adquirir insumos médicos y de fisioterapia, requeridos para el normal funcionamiento y prestación del servicio del Programa de Salud de la Subdirección de Bienestar Universitario </v>
      </c>
      <c r="N233" s="31">
        <v>1</v>
      </c>
      <c r="O233" s="31">
        <v>1</v>
      </c>
      <c r="P233" s="73">
        <v>11</v>
      </c>
      <c r="Q233" s="74" t="s">
        <v>79</v>
      </c>
      <c r="R233" s="74" t="s">
        <v>80</v>
      </c>
      <c r="S233" s="81" t="s">
        <v>1</v>
      </c>
      <c r="T233" s="219">
        <f>H233+H234+H235+H236+H237+H238+H239+H240</f>
        <v>48236348</v>
      </c>
      <c r="U233" s="218">
        <f>T233</f>
        <v>48236348</v>
      </c>
      <c r="V233" s="31" t="s">
        <v>76</v>
      </c>
      <c r="W233" s="31" t="s">
        <v>81</v>
      </c>
      <c r="X233" s="77" t="s">
        <v>82</v>
      </c>
      <c r="Y233" s="32" t="s">
        <v>83</v>
      </c>
      <c r="Z233" s="33" t="s">
        <v>3</v>
      </c>
      <c r="AA233" s="30" t="s">
        <v>84</v>
      </c>
      <c r="AB233" s="78" t="s">
        <v>85</v>
      </c>
      <c r="AC233" s="31" t="s">
        <v>76</v>
      </c>
      <c r="AD233" s="31" t="s">
        <v>86</v>
      </c>
      <c r="AE233" s="79" t="s">
        <v>87</v>
      </c>
      <c r="AF233" s="79" t="s">
        <v>88</v>
      </c>
      <c r="AG233" s="79" t="s">
        <v>89</v>
      </c>
      <c r="AH233" s="79" t="s">
        <v>90</v>
      </c>
      <c r="AI233" s="79" t="s">
        <v>90</v>
      </c>
      <c r="AJ233" s="79" t="s">
        <v>90</v>
      </c>
      <c r="AK233" s="80"/>
      <c r="AL233" s="80"/>
      <c r="AM233" s="80"/>
    </row>
    <row r="234" spans="1:39" s="35" customFormat="1" ht="48" customHeight="1">
      <c r="A234" s="53"/>
      <c r="B234" s="28" t="s">
        <v>3</v>
      </c>
      <c r="C234" s="52" t="s">
        <v>127</v>
      </c>
      <c r="D234" s="52" t="s">
        <v>128</v>
      </c>
      <c r="E234" s="52" t="s">
        <v>129</v>
      </c>
      <c r="F234" s="52" t="s">
        <v>130</v>
      </c>
      <c r="G234" s="52" t="s">
        <v>489</v>
      </c>
      <c r="H234" s="47">
        <v>1342516</v>
      </c>
      <c r="I234" s="52" t="s">
        <v>86</v>
      </c>
      <c r="J234" s="29" t="s">
        <v>76</v>
      </c>
      <c r="K234" s="106" t="s">
        <v>490</v>
      </c>
      <c r="L234" s="213"/>
      <c r="M234" s="216"/>
      <c r="N234" s="31">
        <v>1</v>
      </c>
      <c r="O234" s="31">
        <v>1</v>
      </c>
      <c r="P234" s="73">
        <v>11</v>
      </c>
      <c r="Q234" s="74" t="s">
        <v>79</v>
      </c>
      <c r="R234" s="74" t="s">
        <v>80</v>
      </c>
      <c r="S234" s="81" t="s">
        <v>1</v>
      </c>
      <c r="T234" s="219"/>
      <c r="U234" s="218"/>
      <c r="V234" s="31" t="s">
        <v>76</v>
      </c>
      <c r="W234" s="31" t="s">
        <v>81</v>
      </c>
      <c r="X234" s="77" t="s">
        <v>82</v>
      </c>
      <c r="Y234" s="32" t="s">
        <v>83</v>
      </c>
      <c r="Z234" s="33" t="s">
        <v>3</v>
      </c>
      <c r="AA234" s="30" t="s">
        <v>84</v>
      </c>
      <c r="AB234" s="78" t="s">
        <v>85</v>
      </c>
      <c r="AC234" s="31" t="s">
        <v>76</v>
      </c>
      <c r="AD234" s="31" t="s">
        <v>86</v>
      </c>
      <c r="AE234" s="79" t="s">
        <v>87</v>
      </c>
      <c r="AF234" s="79" t="s">
        <v>88</v>
      </c>
      <c r="AG234" s="79" t="s">
        <v>89</v>
      </c>
      <c r="AH234" s="79" t="s">
        <v>90</v>
      </c>
      <c r="AI234" s="79" t="s">
        <v>90</v>
      </c>
      <c r="AJ234" s="79" t="s">
        <v>90</v>
      </c>
      <c r="AK234" s="80"/>
      <c r="AL234" s="80"/>
      <c r="AM234" s="80"/>
    </row>
    <row r="235" spans="1:39" s="35" customFormat="1" ht="48" customHeight="1">
      <c r="A235" s="53"/>
      <c r="B235" s="28" t="s">
        <v>3</v>
      </c>
      <c r="C235" s="52" t="s">
        <v>127</v>
      </c>
      <c r="D235" s="52" t="s">
        <v>128</v>
      </c>
      <c r="E235" s="52" t="s">
        <v>487</v>
      </c>
      <c r="F235" s="52" t="s">
        <v>491</v>
      </c>
      <c r="G235" s="52" t="s">
        <v>489</v>
      </c>
      <c r="H235" s="47">
        <v>3717327</v>
      </c>
      <c r="I235" s="52" t="s">
        <v>86</v>
      </c>
      <c r="J235" s="29" t="s">
        <v>76</v>
      </c>
      <c r="K235" s="106" t="s">
        <v>490</v>
      </c>
      <c r="L235" s="213"/>
      <c r="M235" s="216"/>
      <c r="N235" s="31">
        <v>1</v>
      </c>
      <c r="O235" s="31">
        <v>1</v>
      </c>
      <c r="P235" s="73">
        <v>11</v>
      </c>
      <c r="Q235" s="74" t="s">
        <v>79</v>
      </c>
      <c r="R235" s="74" t="s">
        <v>80</v>
      </c>
      <c r="S235" s="81" t="s">
        <v>1</v>
      </c>
      <c r="T235" s="219"/>
      <c r="U235" s="218"/>
      <c r="V235" s="31" t="s">
        <v>76</v>
      </c>
      <c r="W235" s="31" t="s">
        <v>81</v>
      </c>
      <c r="X235" s="77" t="s">
        <v>82</v>
      </c>
      <c r="Y235" s="32" t="s">
        <v>83</v>
      </c>
      <c r="Z235" s="33" t="s">
        <v>3</v>
      </c>
      <c r="AA235" s="30" t="s">
        <v>84</v>
      </c>
      <c r="AB235" s="78" t="s">
        <v>85</v>
      </c>
      <c r="AC235" s="31" t="s">
        <v>76</v>
      </c>
      <c r="AD235" s="31" t="s">
        <v>86</v>
      </c>
      <c r="AE235" s="79" t="s">
        <v>87</v>
      </c>
      <c r="AF235" s="79" t="s">
        <v>88</v>
      </c>
      <c r="AG235" s="79" t="s">
        <v>89</v>
      </c>
      <c r="AH235" s="79" t="s">
        <v>90</v>
      </c>
      <c r="AI235" s="79" t="s">
        <v>90</v>
      </c>
      <c r="AJ235" s="79" t="s">
        <v>90</v>
      </c>
      <c r="AK235" s="80"/>
      <c r="AL235" s="80"/>
      <c r="AM235" s="80"/>
    </row>
    <row r="236" spans="1:39" s="35" customFormat="1" ht="48" customHeight="1">
      <c r="A236" s="53"/>
      <c r="B236" s="28" t="s">
        <v>3</v>
      </c>
      <c r="C236" s="52" t="s">
        <v>127</v>
      </c>
      <c r="D236" s="52" t="s">
        <v>128</v>
      </c>
      <c r="E236" s="52" t="s">
        <v>492</v>
      </c>
      <c r="F236" s="52" t="s">
        <v>493</v>
      </c>
      <c r="G236" s="52" t="s">
        <v>489</v>
      </c>
      <c r="H236" s="85">
        <v>2213400</v>
      </c>
      <c r="I236" s="52" t="s">
        <v>86</v>
      </c>
      <c r="J236" s="29" t="s">
        <v>76</v>
      </c>
      <c r="K236" s="106" t="s">
        <v>490</v>
      </c>
      <c r="L236" s="213"/>
      <c r="M236" s="216"/>
      <c r="N236" s="31">
        <v>1</v>
      </c>
      <c r="O236" s="31">
        <v>1</v>
      </c>
      <c r="P236" s="73">
        <v>11</v>
      </c>
      <c r="Q236" s="74" t="s">
        <v>79</v>
      </c>
      <c r="R236" s="74" t="s">
        <v>80</v>
      </c>
      <c r="S236" s="81" t="s">
        <v>1</v>
      </c>
      <c r="T236" s="219"/>
      <c r="U236" s="218"/>
      <c r="V236" s="31" t="s">
        <v>76</v>
      </c>
      <c r="W236" s="31" t="s">
        <v>81</v>
      </c>
      <c r="X236" s="77" t="s">
        <v>82</v>
      </c>
      <c r="Y236" s="32" t="s">
        <v>83</v>
      </c>
      <c r="Z236" s="33" t="s">
        <v>3</v>
      </c>
      <c r="AA236" s="30" t="s">
        <v>84</v>
      </c>
      <c r="AB236" s="78" t="s">
        <v>85</v>
      </c>
      <c r="AC236" s="31" t="s">
        <v>76</v>
      </c>
      <c r="AD236" s="31" t="s">
        <v>86</v>
      </c>
      <c r="AE236" s="79" t="s">
        <v>87</v>
      </c>
      <c r="AF236" s="79" t="s">
        <v>88</v>
      </c>
      <c r="AG236" s="79" t="s">
        <v>89</v>
      </c>
      <c r="AH236" s="79" t="s">
        <v>90</v>
      </c>
      <c r="AI236" s="79" t="s">
        <v>90</v>
      </c>
      <c r="AJ236" s="79" t="s">
        <v>90</v>
      </c>
      <c r="AK236" s="80"/>
      <c r="AL236" s="80"/>
      <c r="AM236" s="80"/>
    </row>
    <row r="237" spans="1:39" s="35" customFormat="1" ht="48" customHeight="1">
      <c r="A237" s="53"/>
      <c r="B237" s="28" t="s">
        <v>3</v>
      </c>
      <c r="C237" s="52" t="s">
        <v>127</v>
      </c>
      <c r="D237" s="52" t="s">
        <v>128</v>
      </c>
      <c r="E237" s="52" t="s">
        <v>111</v>
      </c>
      <c r="F237" s="52" t="s">
        <v>112</v>
      </c>
      <c r="G237" s="52" t="s">
        <v>489</v>
      </c>
      <c r="H237" s="85">
        <v>2704870</v>
      </c>
      <c r="I237" s="52" t="s">
        <v>86</v>
      </c>
      <c r="J237" s="29" t="s">
        <v>76</v>
      </c>
      <c r="K237" s="106" t="s">
        <v>490</v>
      </c>
      <c r="L237" s="213"/>
      <c r="M237" s="216"/>
      <c r="N237" s="31">
        <v>1</v>
      </c>
      <c r="O237" s="31">
        <v>1</v>
      </c>
      <c r="P237" s="73">
        <v>11</v>
      </c>
      <c r="Q237" s="74" t="s">
        <v>79</v>
      </c>
      <c r="R237" s="74" t="s">
        <v>80</v>
      </c>
      <c r="S237" s="81" t="s">
        <v>1</v>
      </c>
      <c r="T237" s="219"/>
      <c r="U237" s="218"/>
      <c r="V237" s="31" t="s">
        <v>76</v>
      </c>
      <c r="W237" s="31" t="s">
        <v>81</v>
      </c>
      <c r="X237" s="77" t="s">
        <v>82</v>
      </c>
      <c r="Y237" s="32" t="s">
        <v>83</v>
      </c>
      <c r="Z237" s="33" t="s">
        <v>3</v>
      </c>
      <c r="AA237" s="30" t="s">
        <v>84</v>
      </c>
      <c r="AB237" s="78" t="s">
        <v>85</v>
      </c>
      <c r="AC237" s="31" t="s">
        <v>76</v>
      </c>
      <c r="AD237" s="31" t="s">
        <v>86</v>
      </c>
      <c r="AE237" s="79" t="s">
        <v>87</v>
      </c>
      <c r="AF237" s="79" t="s">
        <v>88</v>
      </c>
      <c r="AG237" s="79" t="s">
        <v>89</v>
      </c>
      <c r="AH237" s="79" t="s">
        <v>90</v>
      </c>
      <c r="AI237" s="79" t="s">
        <v>90</v>
      </c>
      <c r="AJ237" s="79" t="s">
        <v>90</v>
      </c>
      <c r="AK237" s="80"/>
      <c r="AL237" s="80"/>
      <c r="AM237" s="80"/>
    </row>
    <row r="238" spans="1:39" s="35" customFormat="1" ht="48" customHeight="1">
      <c r="A238" s="53"/>
      <c r="B238" s="28" t="s">
        <v>3</v>
      </c>
      <c r="C238" s="52" t="s">
        <v>127</v>
      </c>
      <c r="D238" s="52" t="s">
        <v>128</v>
      </c>
      <c r="E238" s="52" t="s">
        <v>125</v>
      </c>
      <c r="F238" s="52" t="s">
        <v>126</v>
      </c>
      <c r="G238" s="52" t="s">
        <v>489</v>
      </c>
      <c r="H238" s="47">
        <v>12597805</v>
      </c>
      <c r="I238" s="52" t="s">
        <v>86</v>
      </c>
      <c r="J238" s="29" t="s">
        <v>76</v>
      </c>
      <c r="K238" s="106" t="s">
        <v>490</v>
      </c>
      <c r="L238" s="213"/>
      <c r="M238" s="216"/>
      <c r="N238" s="31">
        <v>1</v>
      </c>
      <c r="O238" s="31">
        <v>1</v>
      </c>
      <c r="P238" s="73">
        <v>11</v>
      </c>
      <c r="Q238" s="74" t="s">
        <v>79</v>
      </c>
      <c r="R238" s="74" t="s">
        <v>80</v>
      </c>
      <c r="S238" s="81" t="s">
        <v>1</v>
      </c>
      <c r="T238" s="219"/>
      <c r="U238" s="218"/>
      <c r="V238" s="31" t="s">
        <v>76</v>
      </c>
      <c r="W238" s="31" t="s">
        <v>81</v>
      </c>
      <c r="X238" s="77" t="s">
        <v>82</v>
      </c>
      <c r="Y238" s="32" t="s">
        <v>83</v>
      </c>
      <c r="Z238" s="33" t="s">
        <v>3</v>
      </c>
      <c r="AA238" s="30" t="s">
        <v>84</v>
      </c>
      <c r="AB238" s="78" t="s">
        <v>85</v>
      </c>
      <c r="AC238" s="31" t="s">
        <v>76</v>
      </c>
      <c r="AD238" s="31" t="s">
        <v>86</v>
      </c>
      <c r="AE238" s="79" t="s">
        <v>87</v>
      </c>
      <c r="AF238" s="79" t="s">
        <v>88</v>
      </c>
      <c r="AG238" s="79" t="s">
        <v>89</v>
      </c>
      <c r="AH238" s="79" t="s">
        <v>90</v>
      </c>
      <c r="AI238" s="79" t="s">
        <v>90</v>
      </c>
      <c r="AJ238" s="79" t="s">
        <v>90</v>
      </c>
      <c r="AK238" s="80"/>
      <c r="AL238" s="80"/>
      <c r="AM238" s="80"/>
    </row>
    <row r="239" spans="1:39" s="35" customFormat="1" ht="48" customHeight="1">
      <c r="A239" s="53"/>
      <c r="B239" s="28" t="s">
        <v>3</v>
      </c>
      <c r="C239" s="52" t="s">
        <v>127</v>
      </c>
      <c r="D239" s="52" t="s">
        <v>128</v>
      </c>
      <c r="E239" s="52" t="s">
        <v>93</v>
      </c>
      <c r="F239" s="52" t="s">
        <v>494</v>
      </c>
      <c r="G239" s="52" t="s">
        <v>489</v>
      </c>
      <c r="H239" s="47">
        <v>763646</v>
      </c>
      <c r="I239" s="52" t="s">
        <v>86</v>
      </c>
      <c r="J239" s="29" t="s">
        <v>76</v>
      </c>
      <c r="K239" s="106" t="s">
        <v>490</v>
      </c>
      <c r="L239" s="213"/>
      <c r="M239" s="216"/>
      <c r="N239" s="31">
        <v>1</v>
      </c>
      <c r="O239" s="31">
        <v>1</v>
      </c>
      <c r="P239" s="73">
        <v>11</v>
      </c>
      <c r="Q239" s="74" t="s">
        <v>79</v>
      </c>
      <c r="R239" s="74" t="s">
        <v>80</v>
      </c>
      <c r="S239" s="81" t="s">
        <v>1</v>
      </c>
      <c r="T239" s="219"/>
      <c r="U239" s="218"/>
      <c r="V239" s="31" t="s">
        <v>76</v>
      </c>
      <c r="W239" s="31" t="s">
        <v>81</v>
      </c>
      <c r="X239" s="77" t="s">
        <v>82</v>
      </c>
      <c r="Y239" s="32" t="s">
        <v>83</v>
      </c>
      <c r="Z239" s="33" t="s">
        <v>3</v>
      </c>
      <c r="AA239" s="30" t="s">
        <v>84</v>
      </c>
      <c r="AB239" s="78" t="s">
        <v>85</v>
      </c>
      <c r="AC239" s="31" t="s">
        <v>76</v>
      </c>
      <c r="AD239" s="31" t="s">
        <v>86</v>
      </c>
      <c r="AE239" s="79" t="s">
        <v>87</v>
      </c>
      <c r="AF239" s="79" t="s">
        <v>88</v>
      </c>
      <c r="AG239" s="79" t="s">
        <v>89</v>
      </c>
      <c r="AH239" s="79" t="s">
        <v>90</v>
      </c>
      <c r="AI239" s="79" t="s">
        <v>90</v>
      </c>
      <c r="AJ239" s="79" t="s">
        <v>90</v>
      </c>
      <c r="AK239" s="80"/>
      <c r="AL239" s="80"/>
      <c r="AM239" s="80"/>
    </row>
    <row r="240" spans="1:39" s="35" customFormat="1" ht="48" customHeight="1">
      <c r="A240" s="53"/>
      <c r="B240" s="28" t="s">
        <v>3</v>
      </c>
      <c r="C240" s="52" t="s">
        <v>127</v>
      </c>
      <c r="D240" s="52" t="s">
        <v>128</v>
      </c>
      <c r="E240" s="52" t="s">
        <v>495</v>
      </c>
      <c r="F240" s="52" t="s">
        <v>496</v>
      </c>
      <c r="G240" s="52" t="s">
        <v>489</v>
      </c>
      <c r="H240" s="47">
        <v>1288184</v>
      </c>
      <c r="I240" s="52" t="s">
        <v>86</v>
      </c>
      <c r="J240" s="29" t="s">
        <v>76</v>
      </c>
      <c r="K240" s="106" t="s">
        <v>490</v>
      </c>
      <c r="L240" s="212"/>
      <c r="M240" s="216"/>
      <c r="N240" s="31">
        <v>1</v>
      </c>
      <c r="O240" s="31">
        <v>1</v>
      </c>
      <c r="P240" s="73">
        <v>11</v>
      </c>
      <c r="Q240" s="74" t="s">
        <v>79</v>
      </c>
      <c r="R240" s="74" t="s">
        <v>80</v>
      </c>
      <c r="S240" s="81" t="s">
        <v>1</v>
      </c>
      <c r="T240" s="219"/>
      <c r="U240" s="218"/>
      <c r="V240" s="31" t="s">
        <v>76</v>
      </c>
      <c r="W240" s="31" t="s">
        <v>81</v>
      </c>
      <c r="X240" s="77" t="s">
        <v>82</v>
      </c>
      <c r="Y240" s="32" t="s">
        <v>83</v>
      </c>
      <c r="Z240" s="33" t="s">
        <v>3</v>
      </c>
      <c r="AA240" s="30" t="s">
        <v>84</v>
      </c>
      <c r="AB240" s="78" t="s">
        <v>85</v>
      </c>
      <c r="AC240" s="31" t="s">
        <v>76</v>
      </c>
      <c r="AD240" s="31" t="s">
        <v>86</v>
      </c>
      <c r="AE240" s="79" t="s">
        <v>87</v>
      </c>
      <c r="AF240" s="79" t="s">
        <v>88</v>
      </c>
      <c r="AG240" s="79" t="s">
        <v>89</v>
      </c>
      <c r="AH240" s="79" t="s">
        <v>90</v>
      </c>
      <c r="AI240" s="79" t="s">
        <v>90</v>
      </c>
      <c r="AJ240" s="79" t="s">
        <v>90</v>
      </c>
      <c r="AK240" s="80"/>
      <c r="AL240" s="80"/>
      <c r="AM240" s="80"/>
    </row>
    <row r="241" spans="1:39" s="35" customFormat="1" ht="62.25" customHeight="1">
      <c r="A241" s="53"/>
      <c r="B241" s="28" t="s">
        <v>3</v>
      </c>
      <c r="C241" s="52" t="s">
        <v>139</v>
      </c>
      <c r="D241" s="52" t="s">
        <v>128</v>
      </c>
      <c r="E241" s="52" t="s">
        <v>11</v>
      </c>
      <c r="F241" s="52" t="s">
        <v>12</v>
      </c>
      <c r="G241" s="52" t="s">
        <v>699</v>
      </c>
      <c r="H241" s="47">
        <v>50000000</v>
      </c>
      <c r="I241" s="52" t="s">
        <v>86</v>
      </c>
      <c r="J241" s="29" t="s">
        <v>76</v>
      </c>
      <c r="K241" s="71" t="s">
        <v>498</v>
      </c>
      <c r="L241" s="72" t="s">
        <v>499</v>
      </c>
      <c r="M241" s="52" t="s">
        <v>497</v>
      </c>
      <c r="N241" s="31">
        <v>1</v>
      </c>
      <c r="O241" s="31">
        <v>1</v>
      </c>
      <c r="P241" s="73">
        <v>11</v>
      </c>
      <c r="Q241" s="74" t="s">
        <v>79</v>
      </c>
      <c r="R241" s="74" t="s">
        <v>80</v>
      </c>
      <c r="S241" s="52" t="s">
        <v>14</v>
      </c>
      <c r="T241" s="75">
        <f>H241</f>
        <v>50000000</v>
      </c>
      <c r="U241" s="76">
        <f>T241</f>
        <v>50000000</v>
      </c>
      <c r="V241" s="31" t="s">
        <v>76</v>
      </c>
      <c r="W241" s="31" t="s">
        <v>81</v>
      </c>
      <c r="X241" s="77" t="s">
        <v>82</v>
      </c>
      <c r="Y241" s="32" t="s">
        <v>83</v>
      </c>
      <c r="Z241" s="33" t="s">
        <v>3</v>
      </c>
      <c r="AA241" s="30" t="s">
        <v>84</v>
      </c>
      <c r="AB241" s="78" t="s">
        <v>85</v>
      </c>
      <c r="AC241" s="31" t="s">
        <v>76</v>
      </c>
      <c r="AD241" s="31" t="s">
        <v>86</v>
      </c>
      <c r="AE241" s="79" t="s">
        <v>87</v>
      </c>
      <c r="AF241" s="79" t="s">
        <v>88</v>
      </c>
      <c r="AG241" s="79" t="s">
        <v>89</v>
      </c>
      <c r="AH241" s="79" t="s">
        <v>90</v>
      </c>
      <c r="AI241" s="79" t="s">
        <v>90</v>
      </c>
      <c r="AJ241" s="79" t="s">
        <v>90</v>
      </c>
      <c r="AK241" s="80"/>
      <c r="AL241" s="80"/>
      <c r="AM241" s="80"/>
    </row>
    <row r="242" spans="1:39" s="35" customFormat="1" ht="76.5" customHeight="1">
      <c r="A242" s="53"/>
      <c r="B242" s="28" t="s">
        <v>3</v>
      </c>
      <c r="C242" s="52" t="s">
        <v>286</v>
      </c>
      <c r="D242" s="52" t="s">
        <v>135</v>
      </c>
      <c r="E242" s="52" t="s">
        <v>11</v>
      </c>
      <c r="F242" s="52" t="s">
        <v>12</v>
      </c>
      <c r="G242" s="52" t="s">
        <v>706</v>
      </c>
      <c r="H242" s="47">
        <v>151212267</v>
      </c>
      <c r="I242" s="52" t="s">
        <v>86</v>
      </c>
      <c r="J242" s="29" t="s">
        <v>76</v>
      </c>
      <c r="K242" s="71" t="s">
        <v>500</v>
      </c>
      <c r="L242" s="72" t="s">
        <v>501</v>
      </c>
      <c r="M242" s="52" t="str">
        <f>G242</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42" s="31">
        <v>1</v>
      </c>
      <c r="O242" s="31">
        <v>1</v>
      </c>
      <c r="P242" s="73">
        <v>11</v>
      </c>
      <c r="Q242" s="74" t="s">
        <v>79</v>
      </c>
      <c r="R242" s="74" t="s">
        <v>80</v>
      </c>
      <c r="S242" s="52" t="s">
        <v>14</v>
      </c>
      <c r="T242" s="75">
        <f>H242</f>
        <v>151212267</v>
      </c>
      <c r="U242" s="76">
        <f>T242</f>
        <v>151212267</v>
      </c>
      <c r="V242" s="31" t="s">
        <v>76</v>
      </c>
      <c r="W242" s="31" t="s">
        <v>81</v>
      </c>
      <c r="X242" s="77" t="s">
        <v>82</v>
      </c>
      <c r="Y242" s="32" t="s">
        <v>83</v>
      </c>
      <c r="Z242" s="33" t="s">
        <v>3</v>
      </c>
      <c r="AA242" s="30" t="s">
        <v>84</v>
      </c>
      <c r="AB242" s="78" t="s">
        <v>85</v>
      </c>
      <c r="AC242" s="31" t="s">
        <v>76</v>
      </c>
      <c r="AD242" s="31" t="s">
        <v>86</v>
      </c>
      <c r="AE242" s="79" t="s">
        <v>87</v>
      </c>
      <c r="AF242" s="79" t="s">
        <v>88</v>
      </c>
      <c r="AG242" s="79" t="s">
        <v>89</v>
      </c>
      <c r="AH242" s="79" t="s">
        <v>90</v>
      </c>
      <c r="AI242" s="79" t="s">
        <v>90</v>
      </c>
      <c r="AJ242" s="79" t="s">
        <v>90</v>
      </c>
      <c r="AK242" s="80"/>
      <c r="AL242" s="80"/>
      <c r="AM242" s="80"/>
    </row>
    <row r="243" spans="1:39" s="35" customFormat="1" ht="48" customHeight="1">
      <c r="A243" s="53"/>
      <c r="B243" s="28" t="s">
        <v>3</v>
      </c>
      <c r="C243" s="52" t="s">
        <v>213</v>
      </c>
      <c r="D243" s="52" t="s">
        <v>214</v>
      </c>
      <c r="E243" s="52" t="s">
        <v>9</v>
      </c>
      <c r="F243" s="52" t="s">
        <v>133</v>
      </c>
      <c r="G243" s="52" t="s">
        <v>502</v>
      </c>
      <c r="H243" s="47">
        <v>25885000</v>
      </c>
      <c r="I243" s="52" t="s">
        <v>86</v>
      </c>
      <c r="J243" s="29" t="s">
        <v>76</v>
      </c>
      <c r="K243" s="71" t="s">
        <v>503</v>
      </c>
      <c r="L243" s="72" t="s">
        <v>504</v>
      </c>
      <c r="M243" s="52" t="str">
        <f>G243</f>
        <v xml:space="preserve">Prestar el servicio de la elaboración e impresión de  agendas entre otros elementos institucionales de acuerdo a las necesidades del Instituto Pedagógico Nacional
</v>
      </c>
      <c r="N243" s="31">
        <v>1</v>
      </c>
      <c r="O243" s="31">
        <v>1</v>
      </c>
      <c r="P243" s="73">
        <v>11</v>
      </c>
      <c r="Q243" s="74" t="s">
        <v>79</v>
      </c>
      <c r="R243" s="74" t="s">
        <v>80</v>
      </c>
      <c r="S243" s="81" t="s">
        <v>14</v>
      </c>
      <c r="T243" s="75">
        <f>H243</f>
        <v>25885000</v>
      </c>
      <c r="U243" s="76">
        <f>T243</f>
        <v>25885000</v>
      </c>
      <c r="V243" s="31" t="s">
        <v>76</v>
      </c>
      <c r="W243" s="31" t="s">
        <v>81</v>
      </c>
      <c r="X243" s="77" t="s">
        <v>82</v>
      </c>
      <c r="Y243" s="32" t="s">
        <v>83</v>
      </c>
      <c r="Z243" s="33" t="s">
        <v>3</v>
      </c>
      <c r="AA243" s="30" t="s">
        <v>84</v>
      </c>
      <c r="AB243" s="78" t="s">
        <v>85</v>
      </c>
      <c r="AC243" s="31" t="s">
        <v>76</v>
      </c>
      <c r="AD243" s="31" t="s">
        <v>86</v>
      </c>
      <c r="AE243" s="79" t="s">
        <v>87</v>
      </c>
      <c r="AF243" s="79" t="s">
        <v>88</v>
      </c>
      <c r="AG243" s="79" t="s">
        <v>89</v>
      </c>
      <c r="AH243" s="79" t="s">
        <v>90</v>
      </c>
      <c r="AI243" s="79" t="s">
        <v>90</v>
      </c>
      <c r="AJ243" s="79" t="s">
        <v>90</v>
      </c>
      <c r="AK243" s="80"/>
      <c r="AL243" s="80"/>
      <c r="AM243" s="80"/>
    </row>
    <row r="244" spans="1:39" s="35" customFormat="1" ht="48" customHeight="1">
      <c r="A244" s="53"/>
      <c r="B244" s="28" t="s">
        <v>3</v>
      </c>
      <c r="C244" s="52" t="s">
        <v>213</v>
      </c>
      <c r="D244" s="52" t="s">
        <v>214</v>
      </c>
      <c r="E244" s="52" t="s">
        <v>9</v>
      </c>
      <c r="F244" s="52" t="s">
        <v>133</v>
      </c>
      <c r="G244" s="52" t="s">
        <v>505</v>
      </c>
      <c r="H244" s="47">
        <f>9099600</f>
        <v>9099600</v>
      </c>
      <c r="I244" s="52" t="s">
        <v>86</v>
      </c>
      <c r="J244" s="29" t="s">
        <v>76</v>
      </c>
      <c r="K244" s="71" t="s">
        <v>506</v>
      </c>
      <c r="L244" s="72">
        <v>82101500</v>
      </c>
      <c r="M244" s="52" t="str">
        <f>G244</f>
        <v>Prestar el servicio de impresión de diplomas, placa, copa y demás menciones de honor de acuerdo a los archivos finales aprobados por el Instituto Pedagógico Nacional para la promoción de graduandos  del IPN</v>
      </c>
      <c r="N244" s="31">
        <v>1</v>
      </c>
      <c r="O244" s="31">
        <v>1</v>
      </c>
      <c r="P244" s="73">
        <v>11</v>
      </c>
      <c r="Q244" s="74" t="s">
        <v>79</v>
      </c>
      <c r="R244" s="74" t="s">
        <v>80</v>
      </c>
      <c r="S244" s="81" t="s">
        <v>14</v>
      </c>
      <c r="T244" s="75">
        <f>H244</f>
        <v>9099600</v>
      </c>
      <c r="U244" s="76">
        <f>T244</f>
        <v>9099600</v>
      </c>
      <c r="V244" s="31" t="s">
        <v>76</v>
      </c>
      <c r="W244" s="31" t="s">
        <v>81</v>
      </c>
      <c r="X244" s="77" t="s">
        <v>82</v>
      </c>
      <c r="Y244" s="32" t="s">
        <v>83</v>
      </c>
      <c r="Z244" s="33" t="s">
        <v>3</v>
      </c>
      <c r="AA244" s="30" t="s">
        <v>84</v>
      </c>
      <c r="AB244" s="78" t="s">
        <v>85</v>
      </c>
      <c r="AC244" s="31" t="s">
        <v>76</v>
      </c>
      <c r="AD244" s="31" t="s">
        <v>86</v>
      </c>
      <c r="AE244" s="79" t="s">
        <v>87</v>
      </c>
      <c r="AF244" s="79" t="s">
        <v>88</v>
      </c>
      <c r="AG244" s="79" t="s">
        <v>89</v>
      </c>
      <c r="AH244" s="79" t="s">
        <v>90</v>
      </c>
      <c r="AI244" s="79" t="s">
        <v>90</v>
      </c>
      <c r="AJ244" s="79" t="s">
        <v>90</v>
      </c>
      <c r="AK244" s="80"/>
      <c r="AL244" s="80"/>
      <c r="AM244" s="80"/>
    </row>
    <row r="245" spans="1:39" s="35" customFormat="1" ht="48" customHeight="1">
      <c r="A245" s="53"/>
      <c r="B245" s="28" t="s">
        <v>3</v>
      </c>
      <c r="C245" s="52" t="s">
        <v>213</v>
      </c>
      <c r="D245" s="52" t="s">
        <v>214</v>
      </c>
      <c r="E245" s="52" t="s">
        <v>105</v>
      </c>
      <c r="F245" s="52" t="s">
        <v>106</v>
      </c>
      <c r="G245" s="52" t="s">
        <v>507</v>
      </c>
      <c r="H245" s="47">
        <v>21896000</v>
      </c>
      <c r="I245" s="52" t="s">
        <v>86</v>
      </c>
      <c r="J245" s="29" t="s">
        <v>76</v>
      </c>
      <c r="K245" s="106" t="s">
        <v>508</v>
      </c>
      <c r="L245" s="72">
        <v>52161500</v>
      </c>
      <c r="M245" s="216" t="str">
        <f>G245</f>
        <v>Adquirir equipos de comunicación para las aulas académicas y sus respectivos soportes y bases para su instalación con el fin de contribuir con el bienestar de los estudiantes del Instituto Pedagógico Nacional</v>
      </c>
      <c r="N245" s="31">
        <v>1</v>
      </c>
      <c r="O245" s="31">
        <v>1</v>
      </c>
      <c r="P245" s="73">
        <v>11</v>
      </c>
      <c r="Q245" s="74" t="s">
        <v>79</v>
      </c>
      <c r="R245" s="74" t="s">
        <v>80</v>
      </c>
      <c r="S245" s="81" t="s">
        <v>14</v>
      </c>
      <c r="T245" s="219">
        <f>H245+H246</f>
        <v>22610000</v>
      </c>
      <c r="U245" s="218">
        <f>T245</f>
        <v>22610000</v>
      </c>
      <c r="V245" s="31" t="s">
        <v>76</v>
      </c>
      <c r="W245" s="31" t="s">
        <v>81</v>
      </c>
      <c r="X245" s="77" t="s">
        <v>82</v>
      </c>
      <c r="Y245" s="32" t="s">
        <v>83</v>
      </c>
      <c r="Z245" s="33" t="s">
        <v>3</v>
      </c>
      <c r="AA245" s="30" t="s">
        <v>84</v>
      </c>
      <c r="AB245" s="78" t="s">
        <v>85</v>
      </c>
      <c r="AC245" s="31" t="s">
        <v>76</v>
      </c>
      <c r="AD245" s="31" t="s">
        <v>86</v>
      </c>
      <c r="AE245" s="79" t="s">
        <v>87</v>
      </c>
      <c r="AF245" s="79" t="s">
        <v>88</v>
      </c>
      <c r="AG245" s="79" t="s">
        <v>89</v>
      </c>
      <c r="AH245" s="79" t="s">
        <v>90</v>
      </c>
      <c r="AI245" s="79" t="s">
        <v>90</v>
      </c>
      <c r="AJ245" s="79" t="s">
        <v>90</v>
      </c>
      <c r="AK245" s="80"/>
      <c r="AL245" s="80"/>
      <c r="AM245" s="80"/>
    </row>
    <row r="246" spans="1:39" s="35" customFormat="1" ht="48" customHeight="1">
      <c r="A246" s="53"/>
      <c r="B246" s="28" t="s">
        <v>3</v>
      </c>
      <c r="C246" s="52" t="s">
        <v>213</v>
      </c>
      <c r="D246" s="52" t="s">
        <v>214</v>
      </c>
      <c r="E246" s="52" t="s">
        <v>129</v>
      </c>
      <c r="F246" s="52" t="s">
        <v>130</v>
      </c>
      <c r="G246" s="52" t="s">
        <v>507</v>
      </c>
      <c r="H246" s="47">
        <v>714000</v>
      </c>
      <c r="I246" s="52" t="s">
        <v>86</v>
      </c>
      <c r="J246" s="29" t="s">
        <v>76</v>
      </c>
      <c r="K246" s="106" t="s">
        <v>508</v>
      </c>
      <c r="L246" s="72" t="s">
        <v>509</v>
      </c>
      <c r="M246" s="216"/>
      <c r="N246" s="31">
        <v>1</v>
      </c>
      <c r="O246" s="31">
        <v>1</v>
      </c>
      <c r="P246" s="73">
        <v>11</v>
      </c>
      <c r="Q246" s="74" t="s">
        <v>79</v>
      </c>
      <c r="R246" s="74" t="s">
        <v>80</v>
      </c>
      <c r="S246" s="81" t="s">
        <v>14</v>
      </c>
      <c r="T246" s="219"/>
      <c r="U246" s="218"/>
      <c r="V246" s="31" t="s">
        <v>76</v>
      </c>
      <c r="W246" s="31" t="s">
        <v>81</v>
      </c>
      <c r="X246" s="77" t="s">
        <v>82</v>
      </c>
      <c r="Y246" s="32" t="s">
        <v>83</v>
      </c>
      <c r="Z246" s="33" t="s">
        <v>3</v>
      </c>
      <c r="AA246" s="30" t="s">
        <v>84</v>
      </c>
      <c r="AB246" s="78" t="s">
        <v>85</v>
      </c>
      <c r="AC246" s="31" t="s">
        <v>76</v>
      </c>
      <c r="AD246" s="31" t="s">
        <v>86</v>
      </c>
      <c r="AE246" s="79" t="s">
        <v>87</v>
      </c>
      <c r="AF246" s="79" t="s">
        <v>88</v>
      </c>
      <c r="AG246" s="79" t="s">
        <v>89</v>
      </c>
      <c r="AH246" s="79" t="s">
        <v>90</v>
      </c>
      <c r="AI246" s="79" t="s">
        <v>90</v>
      </c>
      <c r="AJ246" s="79" t="s">
        <v>90</v>
      </c>
      <c r="AK246" s="80"/>
      <c r="AL246" s="80"/>
      <c r="AM246" s="80"/>
    </row>
    <row r="247" spans="1:39" s="35" customFormat="1" ht="48" customHeight="1">
      <c r="A247" s="53"/>
      <c r="B247" s="28" t="s">
        <v>3</v>
      </c>
      <c r="C247" s="52" t="s">
        <v>213</v>
      </c>
      <c r="D247" s="52" t="s">
        <v>214</v>
      </c>
      <c r="E247" s="52" t="s">
        <v>26</v>
      </c>
      <c r="F247" s="52" t="s">
        <v>18</v>
      </c>
      <c r="G247" s="52" t="s">
        <v>510</v>
      </c>
      <c r="H247" s="47">
        <v>6000000</v>
      </c>
      <c r="I247" s="52" t="s">
        <v>86</v>
      </c>
      <c r="J247" s="29" t="s">
        <v>76</v>
      </c>
      <c r="K247" s="71" t="s">
        <v>511</v>
      </c>
      <c r="L247" s="52">
        <v>44111900</v>
      </c>
      <c r="M247" s="52" t="str">
        <f t="shared" ref="M247:M255" si="15">G247</f>
        <v>Adquirir tableros acrílicos para ser instalados en el Instituto Pedagógico Nacional (IPN), y así mejorar el ambiente de enseñanza y facilitar la interacción en las actividades académicas.</v>
      </c>
      <c r="N247" s="31">
        <v>1</v>
      </c>
      <c r="O247" s="31">
        <v>1</v>
      </c>
      <c r="P247" s="73">
        <v>11</v>
      </c>
      <c r="Q247" s="74" t="s">
        <v>79</v>
      </c>
      <c r="R247" s="74" t="s">
        <v>80</v>
      </c>
      <c r="S247" s="81" t="s">
        <v>14</v>
      </c>
      <c r="T247" s="75">
        <f>H247</f>
        <v>6000000</v>
      </c>
      <c r="U247" s="76">
        <f t="shared" ref="U247:U255" si="16">T247</f>
        <v>6000000</v>
      </c>
      <c r="V247" s="31" t="s">
        <v>76</v>
      </c>
      <c r="W247" s="31" t="s">
        <v>81</v>
      </c>
      <c r="X247" s="77" t="s">
        <v>82</v>
      </c>
      <c r="Y247" s="32" t="s">
        <v>83</v>
      </c>
      <c r="Z247" s="33" t="s">
        <v>3</v>
      </c>
      <c r="AA247" s="30" t="s">
        <v>84</v>
      </c>
      <c r="AB247" s="78" t="s">
        <v>85</v>
      </c>
      <c r="AC247" s="31" t="s">
        <v>76</v>
      </c>
      <c r="AD247" s="31" t="s">
        <v>86</v>
      </c>
      <c r="AE247" s="79" t="s">
        <v>87</v>
      </c>
      <c r="AF247" s="79" t="s">
        <v>88</v>
      </c>
      <c r="AG247" s="79" t="s">
        <v>89</v>
      </c>
      <c r="AH247" s="79" t="s">
        <v>90</v>
      </c>
      <c r="AI247" s="79" t="s">
        <v>90</v>
      </c>
      <c r="AJ247" s="79" t="s">
        <v>90</v>
      </c>
      <c r="AK247" s="80"/>
      <c r="AL247" s="80"/>
      <c r="AM247" s="80"/>
    </row>
    <row r="248" spans="1:39" s="35" customFormat="1" ht="48" customHeight="1">
      <c r="A248" s="53"/>
      <c r="B248" s="28" t="s">
        <v>3</v>
      </c>
      <c r="C248" s="52" t="s">
        <v>213</v>
      </c>
      <c r="D248" s="52" t="s">
        <v>214</v>
      </c>
      <c r="E248" s="52" t="s">
        <v>26</v>
      </c>
      <c r="F248" s="52" t="s">
        <v>18</v>
      </c>
      <c r="G248" s="52" t="s">
        <v>512</v>
      </c>
      <c r="H248" s="47">
        <v>17930856</v>
      </c>
      <c r="I248" s="52" t="s">
        <v>86</v>
      </c>
      <c r="J248" s="29" t="s">
        <v>76</v>
      </c>
      <c r="K248" s="71" t="s">
        <v>513</v>
      </c>
      <c r="L248" s="52">
        <v>95121500</v>
      </c>
      <c r="M248" s="52" t="str">
        <f t="shared" si="15"/>
        <v xml:space="preserve">Adquirir Juegos de piso para el patio central con el fin de contribuir con el bienestar de los estudiantes del IPN </v>
      </c>
      <c r="N248" s="31">
        <v>1</v>
      </c>
      <c r="O248" s="31">
        <v>1</v>
      </c>
      <c r="P248" s="73">
        <v>11</v>
      </c>
      <c r="Q248" s="74" t="s">
        <v>79</v>
      </c>
      <c r="R248" s="74" t="s">
        <v>80</v>
      </c>
      <c r="S248" s="81" t="s">
        <v>14</v>
      </c>
      <c r="T248" s="75">
        <f t="shared" ref="T248:T254" si="17">H248</f>
        <v>17930856</v>
      </c>
      <c r="U248" s="76">
        <f t="shared" si="16"/>
        <v>17930856</v>
      </c>
      <c r="V248" s="31" t="s">
        <v>76</v>
      </c>
      <c r="W248" s="31" t="s">
        <v>81</v>
      </c>
      <c r="X248" s="77" t="s">
        <v>82</v>
      </c>
      <c r="Y248" s="32" t="s">
        <v>83</v>
      </c>
      <c r="Z248" s="33" t="s">
        <v>3</v>
      </c>
      <c r="AA248" s="30" t="s">
        <v>84</v>
      </c>
      <c r="AB248" s="78" t="s">
        <v>85</v>
      </c>
      <c r="AC248" s="31" t="s">
        <v>76</v>
      </c>
      <c r="AD248" s="31" t="s">
        <v>86</v>
      </c>
      <c r="AE248" s="79" t="s">
        <v>87</v>
      </c>
      <c r="AF248" s="79" t="s">
        <v>88</v>
      </c>
      <c r="AG248" s="79" t="s">
        <v>89</v>
      </c>
      <c r="AH248" s="79" t="s">
        <v>90</v>
      </c>
      <c r="AI248" s="79" t="s">
        <v>90</v>
      </c>
      <c r="AJ248" s="79" t="s">
        <v>90</v>
      </c>
      <c r="AK248" s="80"/>
      <c r="AL248" s="80"/>
      <c r="AM248" s="80"/>
    </row>
    <row r="249" spans="1:39" s="35" customFormat="1" ht="48" customHeight="1">
      <c r="A249" s="53"/>
      <c r="B249" s="28" t="s">
        <v>3</v>
      </c>
      <c r="C249" s="52" t="s">
        <v>213</v>
      </c>
      <c r="D249" s="52" t="s">
        <v>214</v>
      </c>
      <c r="E249" s="52" t="s">
        <v>9</v>
      </c>
      <c r="F249" s="39" t="s">
        <v>10</v>
      </c>
      <c r="G249" s="52" t="s">
        <v>514</v>
      </c>
      <c r="H249" s="47">
        <v>18000000</v>
      </c>
      <c r="I249" s="52" t="s">
        <v>86</v>
      </c>
      <c r="J249" s="29" t="s">
        <v>76</v>
      </c>
      <c r="K249" s="71" t="s">
        <v>515</v>
      </c>
      <c r="L249" s="52" t="s">
        <v>329</v>
      </c>
      <c r="M249" s="52" t="str">
        <f t="shared" si="15"/>
        <v xml:space="preserve">Prestar los servicios de  mantenimiento, adecuaciones y adquisiciones necesarias para la puesta en funcionamiento de
los parques infantiles del Instituto Pedagógico Nacional y la casa de muñecas de la SEI </v>
      </c>
      <c r="N249" s="31">
        <v>1</v>
      </c>
      <c r="O249" s="31">
        <v>1</v>
      </c>
      <c r="P249" s="73">
        <v>11</v>
      </c>
      <c r="Q249" s="74" t="s">
        <v>79</v>
      </c>
      <c r="R249" s="74" t="s">
        <v>80</v>
      </c>
      <c r="S249" s="81" t="s">
        <v>14</v>
      </c>
      <c r="T249" s="75">
        <f t="shared" si="17"/>
        <v>18000000</v>
      </c>
      <c r="U249" s="76">
        <f t="shared" si="16"/>
        <v>18000000</v>
      </c>
      <c r="V249" s="31" t="s">
        <v>76</v>
      </c>
      <c r="W249" s="31" t="s">
        <v>81</v>
      </c>
      <c r="X249" s="77" t="s">
        <v>82</v>
      </c>
      <c r="Y249" s="32" t="s">
        <v>83</v>
      </c>
      <c r="Z249" s="33" t="s">
        <v>3</v>
      </c>
      <c r="AA249" s="30" t="s">
        <v>84</v>
      </c>
      <c r="AB249" s="78" t="s">
        <v>85</v>
      </c>
      <c r="AC249" s="31" t="s">
        <v>76</v>
      </c>
      <c r="AD249" s="31" t="s">
        <v>86</v>
      </c>
      <c r="AE249" s="79" t="s">
        <v>87</v>
      </c>
      <c r="AF249" s="79" t="s">
        <v>88</v>
      </c>
      <c r="AG249" s="79" t="s">
        <v>89</v>
      </c>
      <c r="AH249" s="79" t="s">
        <v>90</v>
      </c>
      <c r="AI249" s="79" t="s">
        <v>90</v>
      </c>
      <c r="AJ249" s="79" t="s">
        <v>90</v>
      </c>
      <c r="AK249" s="80"/>
      <c r="AL249" s="80"/>
      <c r="AM249" s="80"/>
    </row>
    <row r="250" spans="1:39" s="35" customFormat="1" ht="48" customHeight="1">
      <c r="A250" s="53"/>
      <c r="B250" s="28" t="s">
        <v>3</v>
      </c>
      <c r="C250" s="52" t="s">
        <v>213</v>
      </c>
      <c r="D250" s="52" t="s">
        <v>214</v>
      </c>
      <c r="E250" s="52" t="s">
        <v>117</v>
      </c>
      <c r="F250" s="52" t="s">
        <v>118</v>
      </c>
      <c r="G250" s="52" t="s">
        <v>691</v>
      </c>
      <c r="H250" s="47">
        <v>10500000</v>
      </c>
      <c r="I250" s="52" t="s">
        <v>86</v>
      </c>
      <c r="J250" s="29" t="s">
        <v>76</v>
      </c>
      <c r="K250" s="106" t="s">
        <v>516</v>
      </c>
      <c r="L250" s="214">
        <v>60141100</v>
      </c>
      <c r="M250" s="214" t="str">
        <f t="shared" si="15"/>
        <v>Adquirir juegos de mesas hexagonales  y sillas para la SEI </v>
      </c>
      <c r="N250" s="31">
        <v>1</v>
      </c>
      <c r="O250" s="31">
        <v>1</v>
      </c>
      <c r="P250" s="73">
        <v>11</v>
      </c>
      <c r="Q250" s="74" t="s">
        <v>79</v>
      </c>
      <c r="R250" s="74" t="s">
        <v>80</v>
      </c>
      <c r="S250" s="81" t="s">
        <v>14</v>
      </c>
      <c r="T250" s="222">
        <f>H250+H251</f>
        <v>13463100</v>
      </c>
      <c r="U250" s="224">
        <f t="shared" si="16"/>
        <v>13463100</v>
      </c>
      <c r="V250" s="31" t="s">
        <v>76</v>
      </c>
      <c r="W250" s="31" t="s">
        <v>81</v>
      </c>
      <c r="X250" s="77" t="s">
        <v>82</v>
      </c>
      <c r="Y250" s="32" t="s">
        <v>83</v>
      </c>
      <c r="Z250" s="33" t="s">
        <v>3</v>
      </c>
      <c r="AA250" s="30" t="s">
        <v>84</v>
      </c>
      <c r="AB250" s="78" t="s">
        <v>85</v>
      </c>
      <c r="AC250" s="31" t="s">
        <v>76</v>
      </c>
      <c r="AD250" s="31" t="s">
        <v>86</v>
      </c>
      <c r="AE250" s="79" t="s">
        <v>87</v>
      </c>
      <c r="AF250" s="79" t="s">
        <v>88</v>
      </c>
      <c r="AG250" s="79" t="s">
        <v>89</v>
      </c>
      <c r="AH250" s="79" t="s">
        <v>90</v>
      </c>
      <c r="AI250" s="79" t="s">
        <v>90</v>
      </c>
      <c r="AJ250" s="79" t="s">
        <v>90</v>
      </c>
      <c r="AK250" s="80"/>
      <c r="AL250" s="80"/>
      <c r="AM250" s="80"/>
    </row>
    <row r="251" spans="1:39" s="35" customFormat="1" ht="48" customHeight="1">
      <c r="A251" s="53"/>
      <c r="B251" s="28" t="s">
        <v>3</v>
      </c>
      <c r="C251" s="52" t="s">
        <v>213</v>
      </c>
      <c r="D251" s="52" t="s">
        <v>214</v>
      </c>
      <c r="E251" s="52" t="s">
        <v>113</v>
      </c>
      <c r="F251" s="52" t="s">
        <v>114</v>
      </c>
      <c r="G251" s="52" t="s">
        <v>691</v>
      </c>
      <c r="H251" s="47">
        <v>2963100</v>
      </c>
      <c r="I251" s="52" t="s">
        <v>86</v>
      </c>
      <c r="J251" s="29" t="s">
        <v>76</v>
      </c>
      <c r="K251" s="106" t="s">
        <v>516</v>
      </c>
      <c r="L251" s="215"/>
      <c r="M251" s="215"/>
      <c r="N251" s="31">
        <v>1</v>
      </c>
      <c r="O251" s="31">
        <v>1</v>
      </c>
      <c r="P251" s="73">
        <v>11</v>
      </c>
      <c r="Q251" s="74" t="s">
        <v>79</v>
      </c>
      <c r="R251" s="74" t="s">
        <v>80</v>
      </c>
      <c r="S251" s="81" t="s">
        <v>14</v>
      </c>
      <c r="T251" s="223"/>
      <c r="U251" s="225"/>
      <c r="V251" s="31" t="s">
        <v>76</v>
      </c>
      <c r="W251" s="31" t="s">
        <v>81</v>
      </c>
      <c r="X251" s="77" t="s">
        <v>82</v>
      </c>
      <c r="Y251" s="32" t="s">
        <v>83</v>
      </c>
      <c r="Z251" s="33" t="s">
        <v>3</v>
      </c>
      <c r="AA251" s="30" t="s">
        <v>84</v>
      </c>
      <c r="AB251" s="78" t="s">
        <v>85</v>
      </c>
      <c r="AC251" s="31" t="s">
        <v>76</v>
      </c>
      <c r="AD251" s="31" t="s">
        <v>86</v>
      </c>
      <c r="AE251" s="79" t="s">
        <v>87</v>
      </c>
      <c r="AF251" s="79" t="s">
        <v>88</v>
      </c>
      <c r="AG251" s="79" t="s">
        <v>89</v>
      </c>
      <c r="AH251" s="79" t="s">
        <v>90</v>
      </c>
      <c r="AI251" s="79" t="s">
        <v>90</v>
      </c>
      <c r="AJ251" s="79" t="s">
        <v>90</v>
      </c>
      <c r="AK251" s="80"/>
      <c r="AL251" s="80"/>
      <c r="AM251" s="80"/>
    </row>
    <row r="252" spans="1:39" s="35" customFormat="1" ht="48" customHeight="1">
      <c r="A252" s="53"/>
      <c r="B252" s="28" t="s">
        <v>3</v>
      </c>
      <c r="C252" s="52" t="s">
        <v>213</v>
      </c>
      <c r="D252" s="52" t="s">
        <v>214</v>
      </c>
      <c r="E252" s="52" t="s">
        <v>113</v>
      </c>
      <c r="F252" s="52" t="s">
        <v>114</v>
      </c>
      <c r="G252" s="52" t="s">
        <v>517</v>
      </c>
      <c r="H252" s="47">
        <v>0</v>
      </c>
      <c r="I252" s="52" t="s">
        <v>86</v>
      </c>
      <c r="J252" s="29" t="s">
        <v>429</v>
      </c>
      <c r="K252" s="71" t="s">
        <v>518</v>
      </c>
      <c r="L252" s="52">
        <v>56112100</v>
      </c>
      <c r="M252" s="52" t="str">
        <f t="shared" si="15"/>
        <v>Adquirir Sillas para el Instituto Pedagógico Nacional</v>
      </c>
      <c r="N252" s="31">
        <v>1</v>
      </c>
      <c r="O252" s="31">
        <v>1</v>
      </c>
      <c r="P252" s="73">
        <v>11</v>
      </c>
      <c r="Q252" s="74" t="s">
        <v>79</v>
      </c>
      <c r="R252" s="74" t="s">
        <v>80</v>
      </c>
      <c r="S252" s="81" t="s">
        <v>14</v>
      </c>
      <c r="T252" s="112">
        <f t="shared" si="17"/>
        <v>0</v>
      </c>
      <c r="U252" s="113">
        <f t="shared" si="16"/>
        <v>0</v>
      </c>
      <c r="V252" s="31" t="s">
        <v>76</v>
      </c>
      <c r="W252" s="31" t="s">
        <v>81</v>
      </c>
      <c r="X252" s="77" t="s">
        <v>82</v>
      </c>
      <c r="Y252" s="32" t="s">
        <v>83</v>
      </c>
      <c r="Z252" s="33" t="s">
        <v>3</v>
      </c>
      <c r="AA252" s="30" t="s">
        <v>84</v>
      </c>
      <c r="AB252" s="78" t="s">
        <v>85</v>
      </c>
      <c r="AC252" s="31" t="s">
        <v>76</v>
      </c>
      <c r="AD252" s="31" t="s">
        <v>86</v>
      </c>
      <c r="AE252" s="79" t="s">
        <v>87</v>
      </c>
      <c r="AF252" s="79" t="s">
        <v>88</v>
      </c>
      <c r="AG252" s="79" t="s">
        <v>89</v>
      </c>
      <c r="AH252" s="79" t="s">
        <v>90</v>
      </c>
      <c r="AI252" s="79" t="s">
        <v>90</v>
      </c>
      <c r="AJ252" s="79" t="s">
        <v>90</v>
      </c>
      <c r="AK252" s="80"/>
      <c r="AL252" s="80"/>
      <c r="AM252" s="80"/>
    </row>
    <row r="253" spans="1:39" s="35" customFormat="1" ht="48" customHeight="1">
      <c r="A253" s="53"/>
      <c r="B253" s="28" t="s">
        <v>3</v>
      </c>
      <c r="C253" s="52" t="s">
        <v>213</v>
      </c>
      <c r="D253" s="52" t="s">
        <v>214</v>
      </c>
      <c r="E253" s="52" t="s">
        <v>26</v>
      </c>
      <c r="F253" s="52" t="s">
        <v>18</v>
      </c>
      <c r="G253" s="52" t="s">
        <v>519</v>
      </c>
      <c r="H253" s="47">
        <v>1223016</v>
      </c>
      <c r="I253" s="52" t="s">
        <v>86</v>
      </c>
      <c r="J253" s="29" t="s">
        <v>76</v>
      </c>
      <c r="K253" s="71" t="s">
        <v>520</v>
      </c>
      <c r="L253" s="72">
        <v>60103400</v>
      </c>
      <c r="M253" s="52" t="str">
        <f t="shared" si="15"/>
        <v xml:space="preserve">Adquirir Material didáctico para los niños de la SEI (Bloques de construcción, pelotas de letras, pelotas lisas) </v>
      </c>
      <c r="N253" s="31">
        <v>1</v>
      </c>
      <c r="O253" s="31">
        <v>1</v>
      </c>
      <c r="P253" s="73">
        <v>11</v>
      </c>
      <c r="Q253" s="74" t="s">
        <v>79</v>
      </c>
      <c r="R253" s="74" t="s">
        <v>80</v>
      </c>
      <c r="S253" s="81" t="s">
        <v>14</v>
      </c>
      <c r="T253" s="75">
        <f t="shared" si="17"/>
        <v>1223016</v>
      </c>
      <c r="U253" s="76">
        <f t="shared" si="16"/>
        <v>1223016</v>
      </c>
      <c r="V253" s="31" t="s">
        <v>76</v>
      </c>
      <c r="W253" s="31" t="s">
        <v>81</v>
      </c>
      <c r="X253" s="77" t="s">
        <v>82</v>
      </c>
      <c r="Y253" s="32" t="s">
        <v>83</v>
      </c>
      <c r="Z253" s="33" t="s">
        <v>3</v>
      </c>
      <c r="AA253" s="30" t="s">
        <v>84</v>
      </c>
      <c r="AB253" s="78" t="s">
        <v>85</v>
      </c>
      <c r="AC253" s="31" t="s">
        <v>76</v>
      </c>
      <c r="AD253" s="31" t="s">
        <v>86</v>
      </c>
      <c r="AE253" s="79" t="s">
        <v>87</v>
      </c>
      <c r="AF253" s="79" t="s">
        <v>88</v>
      </c>
      <c r="AG253" s="79" t="s">
        <v>89</v>
      </c>
      <c r="AH253" s="79" t="s">
        <v>90</v>
      </c>
      <c r="AI253" s="79" t="s">
        <v>90</v>
      </c>
      <c r="AJ253" s="79" t="s">
        <v>90</v>
      </c>
      <c r="AK253" s="80"/>
      <c r="AL253" s="80"/>
      <c r="AM253" s="80"/>
    </row>
    <row r="254" spans="1:39" s="35" customFormat="1" ht="48" customHeight="1">
      <c r="A254" s="53"/>
      <c r="B254" s="28" t="s">
        <v>3</v>
      </c>
      <c r="C254" s="52" t="s">
        <v>213</v>
      </c>
      <c r="D254" s="52" t="s">
        <v>214</v>
      </c>
      <c r="E254" s="52" t="s">
        <v>26</v>
      </c>
      <c r="F254" s="52" t="s">
        <v>18</v>
      </c>
      <c r="G254" s="52" t="s">
        <v>521</v>
      </c>
      <c r="H254" s="47">
        <v>6295000</v>
      </c>
      <c r="I254" s="52" t="s">
        <v>86</v>
      </c>
      <c r="J254" s="29" t="s">
        <v>76</v>
      </c>
      <c r="K254" s="71" t="s">
        <v>522</v>
      </c>
      <c r="L254" s="72">
        <v>49161500</v>
      </c>
      <c r="M254" s="52" t="str">
        <f t="shared" si="15"/>
        <v xml:space="preserve">Adquirir elementos deportivos para el área de Educación Física con el fin de contribuir con el bienestar de los estudiantes del Instituto Pedagógico Nacional.(Balones de baloncesto, mallas de futbol, tapete para gimnasia) </v>
      </c>
      <c r="N254" s="31">
        <v>1</v>
      </c>
      <c r="O254" s="31">
        <v>1</v>
      </c>
      <c r="P254" s="73">
        <v>11</v>
      </c>
      <c r="Q254" s="74" t="s">
        <v>79</v>
      </c>
      <c r="R254" s="74" t="s">
        <v>80</v>
      </c>
      <c r="S254" s="81" t="s">
        <v>14</v>
      </c>
      <c r="T254" s="75">
        <f t="shared" si="17"/>
        <v>6295000</v>
      </c>
      <c r="U254" s="76">
        <f t="shared" si="16"/>
        <v>6295000</v>
      </c>
      <c r="V254" s="31" t="s">
        <v>76</v>
      </c>
      <c r="W254" s="31" t="s">
        <v>81</v>
      </c>
      <c r="X254" s="77" t="s">
        <v>82</v>
      </c>
      <c r="Y254" s="32" t="s">
        <v>83</v>
      </c>
      <c r="Z254" s="33" t="s">
        <v>3</v>
      </c>
      <c r="AA254" s="30" t="s">
        <v>84</v>
      </c>
      <c r="AB254" s="78" t="s">
        <v>85</v>
      </c>
      <c r="AC254" s="31" t="s">
        <v>76</v>
      </c>
      <c r="AD254" s="31" t="s">
        <v>86</v>
      </c>
      <c r="AE254" s="79" t="s">
        <v>87</v>
      </c>
      <c r="AF254" s="79" t="s">
        <v>88</v>
      </c>
      <c r="AG254" s="79" t="s">
        <v>89</v>
      </c>
      <c r="AH254" s="79" t="s">
        <v>90</v>
      </c>
      <c r="AI254" s="79" t="s">
        <v>90</v>
      </c>
      <c r="AJ254" s="79" t="s">
        <v>90</v>
      </c>
      <c r="AK254" s="80"/>
      <c r="AL254" s="80"/>
      <c r="AM254" s="80"/>
    </row>
    <row r="255" spans="1:39" s="35" customFormat="1" ht="48" customHeight="1">
      <c r="A255" s="53"/>
      <c r="B255" s="28" t="s">
        <v>3</v>
      </c>
      <c r="C255" s="52" t="s">
        <v>213</v>
      </c>
      <c r="D255" s="52" t="s">
        <v>214</v>
      </c>
      <c r="E255" s="52" t="s">
        <v>93</v>
      </c>
      <c r="F255" s="52" t="s">
        <v>94</v>
      </c>
      <c r="G255" s="52" t="s">
        <v>523</v>
      </c>
      <c r="H255" s="47">
        <v>4248300</v>
      </c>
      <c r="I255" s="52" t="s">
        <v>86</v>
      </c>
      <c r="J255" s="29" t="s">
        <v>76</v>
      </c>
      <c r="K255" s="115" t="s">
        <v>524</v>
      </c>
      <c r="L255" s="211" t="s">
        <v>525</v>
      </c>
      <c r="M255" s="216" t="str">
        <f t="shared" si="15"/>
        <v xml:space="preserve">Adquirir equipos y  elementos para el buen funcionamiento de la granja del IPN con el fin de contribuir con el bienestar de los estudiantes  </v>
      </c>
      <c r="N255" s="31">
        <v>1</v>
      </c>
      <c r="O255" s="31">
        <v>1</v>
      </c>
      <c r="P255" s="73">
        <v>11</v>
      </c>
      <c r="Q255" s="74" t="s">
        <v>79</v>
      </c>
      <c r="R255" s="74" t="s">
        <v>80</v>
      </c>
      <c r="S255" s="81" t="s">
        <v>14</v>
      </c>
      <c r="T255" s="219">
        <f>H255+H256</f>
        <v>4786180</v>
      </c>
      <c r="U255" s="218">
        <f t="shared" si="16"/>
        <v>4786180</v>
      </c>
      <c r="V255" s="31" t="s">
        <v>76</v>
      </c>
      <c r="W255" s="31" t="s">
        <v>81</v>
      </c>
      <c r="X255" s="77" t="s">
        <v>82</v>
      </c>
      <c r="Y255" s="32" t="s">
        <v>83</v>
      </c>
      <c r="Z255" s="33" t="s">
        <v>3</v>
      </c>
      <c r="AA255" s="30" t="s">
        <v>84</v>
      </c>
      <c r="AB255" s="78" t="s">
        <v>85</v>
      </c>
      <c r="AC255" s="31" t="s">
        <v>76</v>
      </c>
      <c r="AD255" s="31" t="s">
        <v>86</v>
      </c>
      <c r="AE255" s="79" t="s">
        <v>87</v>
      </c>
      <c r="AF255" s="79" t="s">
        <v>88</v>
      </c>
      <c r="AG255" s="79" t="s">
        <v>89</v>
      </c>
      <c r="AH255" s="79" t="s">
        <v>90</v>
      </c>
      <c r="AI255" s="79" t="s">
        <v>90</v>
      </c>
      <c r="AJ255" s="79" t="s">
        <v>90</v>
      </c>
      <c r="AK255" s="80"/>
      <c r="AL255" s="80"/>
      <c r="AM255" s="80"/>
    </row>
    <row r="256" spans="1:39" s="35" customFormat="1" ht="48" customHeight="1">
      <c r="A256" s="53"/>
      <c r="B256" s="28" t="s">
        <v>3</v>
      </c>
      <c r="C256" s="52" t="s">
        <v>213</v>
      </c>
      <c r="D256" s="52" t="s">
        <v>214</v>
      </c>
      <c r="E256" s="52" t="s">
        <v>129</v>
      </c>
      <c r="F256" s="52" t="s">
        <v>130</v>
      </c>
      <c r="G256" s="52" t="s">
        <v>526</v>
      </c>
      <c r="H256" s="47">
        <v>537880</v>
      </c>
      <c r="I256" s="52" t="s">
        <v>86</v>
      </c>
      <c r="J256" s="29" t="s">
        <v>76</v>
      </c>
      <c r="K256" s="115" t="s">
        <v>524</v>
      </c>
      <c r="L256" s="212"/>
      <c r="M256" s="216"/>
      <c r="N256" s="31">
        <v>1</v>
      </c>
      <c r="O256" s="31">
        <v>1</v>
      </c>
      <c r="P256" s="73">
        <v>11</v>
      </c>
      <c r="Q256" s="74" t="s">
        <v>79</v>
      </c>
      <c r="R256" s="74" t="s">
        <v>80</v>
      </c>
      <c r="S256" s="81" t="s">
        <v>14</v>
      </c>
      <c r="T256" s="219"/>
      <c r="U256" s="218"/>
      <c r="V256" s="31" t="s">
        <v>76</v>
      </c>
      <c r="W256" s="31" t="s">
        <v>81</v>
      </c>
      <c r="X256" s="77" t="s">
        <v>82</v>
      </c>
      <c r="Y256" s="32" t="s">
        <v>83</v>
      </c>
      <c r="Z256" s="33" t="s">
        <v>3</v>
      </c>
      <c r="AA256" s="30" t="s">
        <v>84</v>
      </c>
      <c r="AB256" s="78" t="s">
        <v>85</v>
      </c>
      <c r="AC256" s="31" t="s">
        <v>76</v>
      </c>
      <c r="AD256" s="31" t="s">
        <v>86</v>
      </c>
      <c r="AE256" s="79" t="s">
        <v>87</v>
      </c>
      <c r="AF256" s="79" t="s">
        <v>88</v>
      </c>
      <c r="AG256" s="79" t="s">
        <v>89</v>
      </c>
      <c r="AH256" s="79" t="s">
        <v>90</v>
      </c>
      <c r="AI256" s="79" t="s">
        <v>90</v>
      </c>
      <c r="AJ256" s="79" t="s">
        <v>90</v>
      </c>
      <c r="AK256" s="80"/>
      <c r="AL256" s="80"/>
      <c r="AM256" s="80"/>
    </row>
    <row r="257" spans="1:39" s="35" customFormat="1" ht="48" customHeight="1">
      <c r="A257" s="53"/>
      <c r="B257" s="28" t="s">
        <v>3</v>
      </c>
      <c r="C257" s="52" t="s">
        <v>213</v>
      </c>
      <c r="D257" s="52" t="s">
        <v>214</v>
      </c>
      <c r="E257" s="52" t="s">
        <v>527</v>
      </c>
      <c r="F257" s="52" t="s">
        <v>528</v>
      </c>
      <c r="G257" s="52" t="s">
        <v>529</v>
      </c>
      <c r="H257" s="47">
        <v>79227133</v>
      </c>
      <c r="I257" s="52" t="s">
        <v>86</v>
      </c>
      <c r="J257" s="29" t="s">
        <v>76</v>
      </c>
      <c r="K257" s="71" t="s">
        <v>530</v>
      </c>
      <c r="L257" s="72" t="s">
        <v>525</v>
      </c>
      <c r="M257" s="52" t="str">
        <f t="shared" ref="M257:M277" si="18">G257</f>
        <v xml:space="preserve">Adquirir pedestales para la Biblioteca del Instituto Pedagógico Nacional </v>
      </c>
      <c r="N257" s="31">
        <v>1</v>
      </c>
      <c r="O257" s="31">
        <v>1</v>
      </c>
      <c r="P257" s="73">
        <v>11</v>
      </c>
      <c r="Q257" s="74" t="s">
        <v>79</v>
      </c>
      <c r="R257" s="74" t="s">
        <v>80</v>
      </c>
      <c r="S257" s="81" t="s">
        <v>14</v>
      </c>
      <c r="T257" s="89">
        <f>H257</f>
        <v>79227133</v>
      </c>
      <c r="U257" s="82">
        <f t="shared" ref="U257:U263" si="19">T257</f>
        <v>79227133</v>
      </c>
      <c r="V257" s="31" t="s">
        <v>76</v>
      </c>
      <c r="W257" s="31" t="s">
        <v>81</v>
      </c>
      <c r="X257" s="77" t="s">
        <v>82</v>
      </c>
      <c r="Y257" s="32" t="s">
        <v>83</v>
      </c>
      <c r="Z257" s="33" t="s">
        <v>3</v>
      </c>
      <c r="AA257" s="30" t="s">
        <v>84</v>
      </c>
      <c r="AB257" s="78" t="s">
        <v>85</v>
      </c>
      <c r="AC257" s="31" t="s">
        <v>76</v>
      </c>
      <c r="AD257" s="31" t="s">
        <v>86</v>
      </c>
      <c r="AE257" s="79" t="s">
        <v>87</v>
      </c>
      <c r="AF257" s="79" t="s">
        <v>88</v>
      </c>
      <c r="AG257" s="79" t="s">
        <v>89</v>
      </c>
      <c r="AH257" s="79" t="s">
        <v>90</v>
      </c>
      <c r="AI257" s="79" t="s">
        <v>90</v>
      </c>
      <c r="AJ257" s="79" t="s">
        <v>90</v>
      </c>
      <c r="AK257" s="80"/>
      <c r="AL257" s="80"/>
      <c r="AM257" s="80"/>
    </row>
    <row r="258" spans="1:39" s="35" customFormat="1" ht="48" customHeight="1">
      <c r="A258" s="53"/>
      <c r="B258" s="28" t="s">
        <v>3</v>
      </c>
      <c r="C258" s="52" t="s">
        <v>531</v>
      </c>
      <c r="D258" s="52" t="s">
        <v>532</v>
      </c>
      <c r="E258" s="52" t="s">
        <v>9</v>
      </c>
      <c r="F258" s="52" t="s">
        <v>133</v>
      </c>
      <c r="G258" s="52" t="s">
        <v>705</v>
      </c>
      <c r="H258" s="47">
        <f>5150000+2120000</f>
        <v>7270000</v>
      </c>
      <c r="I258" s="52" t="s">
        <v>86</v>
      </c>
      <c r="J258" s="29" t="s">
        <v>76</v>
      </c>
      <c r="K258" s="71" t="s">
        <v>662</v>
      </c>
      <c r="L258" s="72">
        <v>83121700</v>
      </c>
      <c r="M258" s="52" t="str">
        <f t="shared" si="18"/>
        <v>Prestar el servicio de Streaming y Auto DJ, para la
trasmisión continua de música y contenidos de la
emisora La Pedagógica Radio</v>
      </c>
      <c r="N258" s="31">
        <v>1</v>
      </c>
      <c r="O258" s="31">
        <v>1</v>
      </c>
      <c r="P258" s="73">
        <v>11</v>
      </c>
      <c r="Q258" s="74" t="s">
        <v>79</v>
      </c>
      <c r="R258" s="74" t="s">
        <v>80</v>
      </c>
      <c r="S258" s="52" t="s">
        <v>14</v>
      </c>
      <c r="T258" s="75">
        <f>H258</f>
        <v>7270000</v>
      </c>
      <c r="U258" s="76">
        <f t="shared" si="19"/>
        <v>7270000</v>
      </c>
      <c r="V258" s="31" t="s">
        <v>76</v>
      </c>
      <c r="W258" s="31" t="s">
        <v>81</v>
      </c>
      <c r="X258" s="77" t="s">
        <v>82</v>
      </c>
      <c r="Y258" s="32" t="s">
        <v>83</v>
      </c>
      <c r="Z258" s="33" t="s">
        <v>3</v>
      </c>
      <c r="AA258" s="30" t="s">
        <v>84</v>
      </c>
      <c r="AB258" s="78" t="s">
        <v>85</v>
      </c>
      <c r="AC258" s="31" t="s">
        <v>76</v>
      </c>
      <c r="AD258" s="31" t="s">
        <v>86</v>
      </c>
      <c r="AE258" s="79" t="s">
        <v>87</v>
      </c>
      <c r="AF258" s="79" t="s">
        <v>88</v>
      </c>
      <c r="AG258" s="79" t="s">
        <v>89</v>
      </c>
      <c r="AH258" s="79" t="s">
        <v>90</v>
      </c>
      <c r="AI258" s="79" t="s">
        <v>90</v>
      </c>
      <c r="AJ258" s="79" t="s">
        <v>90</v>
      </c>
      <c r="AK258" s="80"/>
      <c r="AL258" s="80"/>
      <c r="AM258" s="80"/>
    </row>
    <row r="259" spans="1:39" s="35" customFormat="1" ht="48" customHeight="1">
      <c r="A259" s="53"/>
      <c r="B259" s="28" t="s">
        <v>3</v>
      </c>
      <c r="C259" s="52" t="s">
        <v>531</v>
      </c>
      <c r="D259" s="52" t="s">
        <v>532</v>
      </c>
      <c r="E259" s="52" t="s">
        <v>9</v>
      </c>
      <c r="F259" s="52" t="s">
        <v>133</v>
      </c>
      <c r="G259" s="52" t="s">
        <v>533</v>
      </c>
      <c r="H259" s="47">
        <f>2120000-2120000</f>
        <v>0</v>
      </c>
      <c r="I259" s="52" t="s">
        <v>429</v>
      </c>
      <c r="J259" s="29" t="s">
        <v>76</v>
      </c>
      <c r="K259" s="71" t="s">
        <v>534</v>
      </c>
      <c r="L259" s="72" t="s">
        <v>275</v>
      </c>
      <c r="M259" s="52" t="str">
        <f t="shared" si="18"/>
        <v>Prestar el servicio de soporte del sitio Web WordPress de la emisora.  - EMISORA</v>
      </c>
      <c r="N259" s="31">
        <v>1</v>
      </c>
      <c r="O259" s="31">
        <v>1</v>
      </c>
      <c r="P259" s="73">
        <v>11</v>
      </c>
      <c r="Q259" s="74" t="s">
        <v>79</v>
      </c>
      <c r="R259" s="74" t="s">
        <v>80</v>
      </c>
      <c r="S259" s="52" t="s">
        <v>14</v>
      </c>
      <c r="T259" s="75">
        <f t="shared" ref="T259:T275" si="20">H259</f>
        <v>0</v>
      </c>
      <c r="U259" s="76">
        <f t="shared" si="19"/>
        <v>0</v>
      </c>
      <c r="V259" s="31" t="s">
        <v>76</v>
      </c>
      <c r="W259" s="31" t="s">
        <v>81</v>
      </c>
      <c r="X259" s="77" t="s">
        <v>82</v>
      </c>
      <c r="Y259" s="32" t="s">
        <v>83</v>
      </c>
      <c r="Z259" s="33" t="s">
        <v>3</v>
      </c>
      <c r="AA259" s="30" t="s">
        <v>84</v>
      </c>
      <c r="AB259" s="78" t="s">
        <v>85</v>
      </c>
      <c r="AC259" s="31" t="s">
        <v>76</v>
      </c>
      <c r="AD259" s="31" t="s">
        <v>86</v>
      </c>
      <c r="AE259" s="79" t="s">
        <v>87</v>
      </c>
      <c r="AF259" s="79" t="s">
        <v>88</v>
      </c>
      <c r="AG259" s="79" t="s">
        <v>89</v>
      </c>
      <c r="AH259" s="79" t="s">
        <v>90</v>
      </c>
      <c r="AI259" s="79" t="s">
        <v>90</v>
      </c>
      <c r="AJ259" s="79" t="s">
        <v>90</v>
      </c>
      <c r="AK259" s="80"/>
      <c r="AL259" s="80"/>
      <c r="AM259" s="80"/>
    </row>
    <row r="260" spans="1:39" s="35" customFormat="1" ht="26.25" customHeight="1">
      <c r="A260" s="53"/>
      <c r="B260" s="28" t="s">
        <v>3</v>
      </c>
      <c r="C260" s="52" t="s">
        <v>535</v>
      </c>
      <c r="D260" s="52" t="s">
        <v>536</v>
      </c>
      <c r="E260" s="52" t="s">
        <v>9</v>
      </c>
      <c r="F260" s="52" t="s">
        <v>133</v>
      </c>
      <c r="G260" s="52" t="s">
        <v>537</v>
      </c>
      <c r="H260" s="47">
        <v>1000000000</v>
      </c>
      <c r="I260" s="52" t="s">
        <v>76</v>
      </c>
      <c r="J260" s="29" t="s">
        <v>76</v>
      </c>
      <c r="K260" s="71" t="s">
        <v>538</v>
      </c>
      <c r="L260" s="72" t="s">
        <v>78</v>
      </c>
      <c r="M260" s="52" t="str">
        <f t="shared" si="18"/>
        <v>PAGOS ETICT</v>
      </c>
      <c r="N260" s="31">
        <v>1</v>
      </c>
      <c r="O260" s="31">
        <v>1</v>
      </c>
      <c r="P260" s="73">
        <v>11</v>
      </c>
      <c r="Q260" s="74" t="s">
        <v>79</v>
      </c>
      <c r="R260" s="74" t="s">
        <v>80</v>
      </c>
      <c r="S260" s="52" t="s">
        <v>14</v>
      </c>
      <c r="T260" s="75">
        <f t="shared" si="20"/>
        <v>1000000000</v>
      </c>
      <c r="U260" s="76">
        <f t="shared" si="19"/>
        <v>1000000000</v>
      </c>
      <c r="V260" s="31" t="s">
        <v>76</v>
      </c>
      <c r="W260" s="31" t="s">
        <v>81</v>
      </c>
      <c r="X260" s="77" t="s">
        <v>82</v>
      </c>
      <c r="Y260" s="32" t="s">
        <v>83</v>
      </c>
      <c r="Z260" s="33" t="s">
        <v>3</v>
      </c>
      <c r="AA260" s="30" t="s">
        <v>84</v>
      </c>
      <c r="AB260" s="78" t="s">
        <v>85</v>
      </c>
      <c r="AC260" s="31" t="s">
        <v>76</v>
      </c>
      <c r="AD260" s="31" t="s">
        <v>86</v>
      </c>
      <c r="AE260" s="79" t="s">
        <v>87</v>
      </c>
      <c r="AF260" s="79" t="s">
        <v>88</v>
      </c>
      <c r="AG260" s="79" t="s">
        <v>89</v>
      </c>
      <c r="AH260" s="79" t="s">
        <v>90</v>
      </c>
      <c r="AI260" s="79" t="s">
        <v>90</v>
      </c>
      <c r="AJ260" s="79" t="s">
        <v>90</v>
      </c>
      <c r="AK260" s="80"/>
      <c r="AL260" s="80"/>
      <c r="AM260" s="80"/>
    </row>
    <row r="261" spans="1:39" s="35" customFormat="1" ht="48" customHeight="1">
      <c r="A261" s="53"/>
      <c r="B261" s="28" t="s">
        <v>27</v>
      </c>
      <c r="C261" s="52" t="s">
        <v>209</v>
      </c>
      <c r="D261" s="52" t="s">
        <v>210</v>
      </c>
      <c r="E261" s="52" t="s">
        <v>9</v>
      </c>
      <c r="F261" s="52" t="s">
        <v>133</v>
      </c>
      <c r="G261" s="52" t="s">
        <v>539</v>
      </c>
      <c r="H261" s="47">
        <v>18000000</v>
      </c>
      <c r="I261" s="52" t="s">
        <v>86</v>
      </c>
      <c r="J261" s="29" t="s">
        <v>76</v>
      </c>
      <c r="K261" s="71" t="s">
        <v>540</v>
      </c>
      <c r="L261" s="72" t="s">
        <v>676</v>
      </c>
      <c r="M261" s="52" t="str">
        <f t="shared" si="18"/>
        <v>Prestar el servicio de montaje del stand de la Universidad Pedagógica Nacional en Expo Estudiante 2026 y montaje Stand. - SAD</v>
      </c>
      <c r="N261" s="31">
        <v>1</v>
      </c>
      <c r="O261" s="31">
        <v>1</v>
      </c>
      <c r="P261" s="73">
        <v>11</v>
      </c>
      <c r="Q261" s="74" t="s">
        <v>79</v>
      </c>
      <c r="R261" s="74" t="s">
        <v>80</v>
      </c>
      <c r="S261" s="52" t="s">
        <v>1</v>
      </c>
      <c r="T261" s="75">
        <f t="shared" si="20"/>
        <v>18000000</v>
      </c>
      <c r="U261" s="76">
        <f t="shared" si="19"/>
        <v>18000000</v>
      </c>
      <c r="V261" s="31" t="s">
        <v>76</v>
      </c>
      <c r="W261" s="31" t="s">
        <v>81</v>
      </c>
      <c r="X261" s="77" t="s">
        <v>82</v>
      </c>
      <c r="Y261" s="32" t="s">
        <v>83</v>
      </c>
      <c r="Z261" s="33" t="s">
        <v>27</v>
      </c>
      <c r="AA261" s="30" t="s">
        <v>84</v>
      </c>
      <c r="AB261" s="78" t="s">
        <v>85</v>
      </c>
      <c r="AC261" s="31" t="s">
        <v>76</v>
      </c>
      <c r="AD261" s="31" t="s">
        <v>86</v>
      </c>
      <c r="AE261" s="79" t="s">
        <v>87</v>
      </c>
      <c r="AF261" s="79" t="s">
        <v>88</v>
      </c>
      <c r="AG261" s="79" t="s">
        <v>89</v>
      </c>
      <c r="AH261" s="79" t="s">
        <v>90</v>
      </c>
      <c r="AI261" s="79" t="s">
        <v>90</v>
      </c>
      <c r="AJ261" s="79" t="s">
        <v>90</v>
      </c>
      <c r="AK261" s="80"/>
      <c r="AL261" s="80"/>
      <c r="AM261" s="80"/>
    </row>
    <row r="262" spans="1:39" s="35" customFormat="1" ht="48" customHeight="1">
      <c r="A262" s="53"/>
      <c r="B262" s="28" t="s">
        <v>15</v>
      </c>
      <c r="C262" s="52" t="s">
        <v>206</v>
      </c>
      <c r="D262" s="52" t="s">
        <v>16</v>
      </c>
      <c r="E262" s="52" t="s">
        <v>11</v>
      </c>
      <c r="F262" s="52" t="s">
        <v>12</v>
      </c>
      <c r="G262" s="52" t="s">
        <v>541</v>
      </c>
      <c r="H262" s="47">
        <v>10000000</v>
      </c>
      <c r="I262" s="52" t="s">
        <v>86</v>
      </c>
      <c r="J262" s="29" t="s">
        <v>76</v>
      </c>
      <c r="K262" s="71" t="s">
        <v>542</v>
      </c>
      <c r="L262" s="72" t="s">
        <v>676</v>
      </c>
      <c r="M262" s="52" t="str">
        <f t="shared" si="18"/>
        <v xml:space="preserve"> Prestar el servicio logístico para el evento cultural Encuentro General de Egresados - Actividades artísticas, de entretenimiento y recreación</v>
      </c>
      <c r="N262" s="31">
        <v>1</v>
      </c>
      <c r="O262" s="31">
        <v>1</v>
      </c>
      <c r="P262" s="73">
        <v>11</v>
      </c>
      <c r="Q262" s="74" t="s">
        <v>79</v>
      </c>
      <c r="R262" s="74" t="s">
        <v>80</v>
      </c>
      <c r="S262" s="52" t="s">
        <v>14</v>
      </c>
      <c r="T262" s="75">
        <f t="shared" si="20"/>
        <v>10000000</v>
      </c>
      <c r="U262" s="76">
        <f t="shared" si="19"/>
        <v>10000000</v>
      </c>
      <c r="V262" s="31" t="s">
        <v>76</v>
      </c>
      <c r="W262" s="31" t="s">
        <v>81</v>
      </c>
      <c r="X262" s="77" t="s">
        <v>82</v>
      </c>
      <c r="Y262" s="32" t="s">
        <v>83</v>
      </c>
      <c r="Z262" s="33" t="s">
        <v>15</v>
      </c>
      <c r="AA262" s="30" t="s">
        <v>84</v>
      </c>
      <c r="AB262" s="78" t="s">
        <v>85</v>
      </c>
      <c r="AC262" s="31" t="s">
        <v>76</v>
      </c>
      <c r="AD262" s="31" t="s">
        <v>86</v>
      </c>
      <c r="AE262" s="79" t="s">
        <v>87</v>
      </c>
      <c r="AF262" s="79" t="s">
        <v>88</v>
      </c>
      <c r="AG262" s="79" t="s">
        <v>89</v>
      </c>
      <c r="AH262" s="79" t="s">
        <v>90</v>
      </c>
      <c r="AI262" s="79" t="s">
        <v>90</v>
      </c>
      <c r="AJ262" s="79" t="s">
        <v>90</v>
      </c>
      <c r="AK262" s="80"/>
      <c r="AL262" s="80"/>
      <c r="AM262" s="80"/>
    </row>
    <row r="263" spans="1:39" s="35" customFormat="1" ht="48" customHeight="1">
      <c r="A263" s="53"/>
      <c r="B263" s="28" t="s">
        <v>15</v>
      </c>
      <c r="C263" s="52" t="s">
        <v>206</v>
      </c>
      <c r="D263" s="52" t="s">
        <v>16</v>
      </c>
      <c r="E263" s="52" t="s">
        <v>9</v>
      </c>
      <c r="F263" s="52" t="s">
        <v>133</v>
      </c>
      <c r="G263" s="52" t="s">
        <v>543</v>
      </c>
      <c r="H263" s="47">
        <v>6000000</v>
      </c>
      <c r="I263" s="52" t="s">
        <v>86</v>
      </c>
      <c r="J263" s="29" t="s">
        <v>76</v>
      </c>
      <c r="K263" s="71" t="s">
        <v>544</v>
      </c>
      <c r="L263" s="72">
        <v>55101500</v>
      </c>
      <c r="M263" s="52" t="str">
        <f t="shared" si="18"/>
        <v>Prestar el servicio para la elaboración e impresión del material de divulgación requerido por la Universidad Pedagógica Nacional, para espacios institucionales a cargo del Centro de Egresados.</v>
      </c>
      <c r="N263" s="31">
        <v>1</v>
      </c>
      <c r="O263" s="31">
        <v>1</v>
      </c>
      <c r="P263" s="73">
        <v>11</v>
      </c>
      <c r="Q263" s="74" t="s">
        <v>79</v>
      </c>
      <c r="R263" s="74" t="s">
        <v>80</v>
      </c>
      <c r="S263" s="52" t="s">
        <v>1</v>
      </c>
      <c r="T263" s="75">
        <f t="shared" si="20"/>
        <v>6000000</v>
      </c>
      <c r="U263" s="76">
        <f t="shared" si="19"/>
        <v>6000000</v>
      </c>
      <c r="V263" s="31" t="s">
        <v>76</v>
      </c>
      <c r="W263" s="31" t="s">
        <v>81</v>
      </c>
      <c r="X263" s="77" t="s">
        <v>82</v>
      </c>
      <c r="Y263" s="32" t="s">
        <v>83</v>
      </c>
      <c r="Z263" s="33" t="s">
        <v>15</v>
      </c>
      <c r="AA263" s="30" t="s">
        <v>84</v>
      </c>
      <c r="AB263" s="78" t="s">
        <v>85</v>
      </c>
      <c r="AC263" s="31" t="s">
        <v>76</v>
      </c>
      <c r="AD263" s="31" t="s">
        <v>86</v>
      </c>
      <c r="AE263" s="79" t="s">
        <v>87</v>
      </c>
      <c r="AF263" s="79" t="s">
        <v>88</v>
      </c>
      <c r="AG263" s="79" t="s">
        <v>89</v>
      </c>
      <c r="AH263" s="79" t="s">
        <v>90</v>
      </c>
      <c r="AI263" s="79" t="s">
        <v>90</v>
      </c>
      <c r="AJ263" s="79" t="s">
        <v>90</v>
      </c>
      <c r="AK263" s="80"/>
      <c r="AL263" s="80"/>
      <c r="AM263" s="80"/>
    </row>
    <row r="264" spans="1:39" s="35" customFormat="1" ht="48" customHeight="1">
      <c r="A264" s="53"/>
      <c r="B264" s="28" t="s">
        <v>27</v>
      </c>
      <c r="C264" s="52" t="s">
        <v>435</v>
      </c>
      <c r="D264" s="52" t="s">
        <v>436</v>
      </c>
      <c r="E264" s="52" t="s">
        <v>9</v>
      </c>
      <c r="F264" s="52" t="s">
        <v>133</v>
      </c>
      <c r="G264" s="52" t="s">
        <v>545</v>
      </c>
      <c r="H264" s="47">
        <v>3000000</v>
      </c>
      <c r="I264" s="52" t="s">
        <v>86</v>
      </c>
      <c r="J264" s="29" t="s">
        <v>76</v>
      </c>
      <c r="K264" s="71" t="s">
        <v>546</v>
      </c>
      <c r="L264" s="72">
        <v>81101700</v>
      </c>
      <c r="M264" s="52" t="str">
        <f t="shared" si="18"/>
        <v>Prestar el servicio de mantenimiento para los equipos del Laboratorio Bioclinico del Departamento de Biología de la Universidad Pedagógica Nacional.</v>
      </c>
      <c r="N264" s="31">
        <v>1</v>
      </c>
      <c r="O264" s="31">
        <v>1</v>
      </c>
      <c r="P264" s="73">
        <v>11</v>
      </c>
      <c r="Q264" s="74" t="s">
        <v>79</v>
      </c>
      <c r="R264" s="74" t="s">
        <v>80</v>
      </c>
      <c r="S264" s="81" t="s">
        <v>1</v>
      </c>
      <c r="T264" s="75">
        <f t="shared" si="20"/>
        <v>3000000</v>
      </c>
      <c r="U264" s="76">
        <f t="shared" ref="U264:U277" si="21">T264</f>
        <v>3000000</v>
      </c>
      <c r="V264" s="31" t="s">
        <v>76</v>
      </c>
      <c r="W264" s="31" t="s">
        <v>81</v>
      </c>
      <c r="X264" s="77" t="s">
        <v>82</v>
      </c>
      <c r="Y264" s="32" t="s">
        <v>83</v>
      </c>
      <c r="Z264" s="33" t="s">
        <v>27</v>
      </c>
      <c r="AA264" s="30" t="s">
        <v>84</v>
      </c>
      <c r="AB264" s="78" t="s">
        <v>85</v>
      </c>
      <c r="AC264" s="31" t="s">
        <v>76</v>
      </c>
      <c r="AD264" s="31" t="s">
        <v>86</v>
      </c>
      <c r="AE264" s="79" t="s">
        <v>87</v>
      </c>
      <c r="AF264" s="79" t="s">
        <v>88</v>
      </c>
      <c r="AG264" s="79" t="s">
        <v>89</v>
      </c>
      <c r="AH264" s="79" t="s">
        <v>90</v>
      </c>
      <c r="AI264" s="79" t="s">
        <v>90</v>
      </c>
      <c r="AJ264" s="79" t="s">
        <v>90</v>
      </c>
      <c r="AK264" s="80"/>
      <c r="AL264" s="80"/>
      <c r="AM264" s="80"/>
    </row>
    <row r="265" spans="1:39" s="35" customFormat="1" ht="48" customHeight="1">
      <c r="A265" s="53"/>
      <c r="B265" s="28" t="s">
        <v>27</v>
      </c>
      <c r="C265" s="52" t="s">
        <v>435</v>
      </c>
      <c r="D265" s="52" t="s">
        <v>436</v>
      </c>
      <c r="E265" s="52" t="s">
        <v>9</v>
      </c>
      <c r="F265" s="52" t="s">
        <v>133</v>
      </c>
      <c r="G265" s="52" t="s">
        <v>547</v>
      </c>
      <c r="H265" s="47">
        <v>10520000</v>
      </c>
      <c r="I265" s="52" t="s">
        <v>86</v>
      </c>
      <c r="J265" s="29" t="s">
        <v>76</v>
      </c>
      <c r="K265" s="71" t="s">
        <v>548</v>
      </c>
      <c r="L265" s="72">
        <v>81101700</v>
      </c>
      <c r="M265" s="52" t="str">
        <f t="shared" si="18"/>
        <v>Prestar el servicio de mantenimiento para los equipos del Laboratorio del Departamento de Biología de la Universidad Pedagógica Nacional.</v>
      </c>
      <c r="N265" s="31">
        <v>1</v>
      </c>
      <c r="O265" s="31">
        <v>1</v>
      </c>
      <c r="P265" s="73">
        <v>11</v>
      </c>
      <c r="Q265" s="74" t="s">
        <v>79</v>
      </c>
      <c r="R265" s="74" t="s">
        <v>80</v>
      </c>
      <c r="S265" s="81" t="s">
        <v>1</v>
      </c>
      <c r="T265" s="75">
        <f t="shared" si="20"/>
        <v>10520000</v>
      </c>
      <c r="U265" s="76">
        <f t="shared" si="21"/>
        <v>10520000</v>
      </c>
      <c r="V265" s="31" t="s">
        <v>76</v>
      </c>
      <c r="W265" s="31" t="s">
        <v>81</v>
      </c>
      <c r="X265" s="77" t="s">
        <v>82</v>
      </c>
      <c r="Y265" s="32" t="s">
        <v>83</v>
      </c>
      <c r="Z265" s="33" t="s">
        <v>27</v>
      </c>
      <c r="AA265" s="30" t="s">
        <v>84</v>
      </c>
      <c r="AB265" s="78" t="s">
        <v>85</v>
      </c>
      <c r="AC265" s="31" t="s">
        <v>76</v>
      </c>
      <c r="AD265" s="31" t="s">
        <v>86</v>
      </c>
      <c r="AE265" s="79" t="s">
        <v>87</v>
      </c>
      <c r="AF265" s="79" t="s">
        <v>88</v>
      </c>
      <c r="AG265" s="79" t="s">
        <v>89</v>
      </c>
      <c r="AH265" s="79" t="s">
        <v>90</v>
      </c>
      <c r="AI265" s="79" t="s">
        <v>90</v>
      </c>
      <c r="AJ265" s="79" t="s">
        <v>90</v>
      </c>
      <c r="AK265" s="80"/>
      <c r="AL265" s="80"/>
      <c r="AM265" s="80"/>
    </row>
    <row r="266" spans="1:39" s="35" customFormat="1" ht="48" customHeight="1">
      <c r="A266" s="53"/>
      <c r="B266" s="28" t="s">
        <v>3</v>
      </c>
      <c r="C266" s="52" t="s">
        <v>549</v>
      </c>
      <c r="D266" s="52" t="s">
        <v>128</v>
      </c>
      <c r="E266" s="52" t="s">
        <v>9</v>
      </c>
      <c r="F266" s="52" t="s">
        <v>10</v>
      </c>
      <c r="G266" s="52" t="s">
        <v>550</v>
      </c>
      <c r="H266" s="47">
        <v>4000000</v>
      </c>
      <c r="I266" s="52" t="s">
        <v>86</v>
      </c>
      <c r="J266" s="29" t="s">
        <v>76</v>
      </c>
      <c r="K266" s="71" t="s">
        <v>551</v>
      </c>
      <c r="L266" s="72" t="s">
        <v>552</v>
      </c>
      <c r="M266" s="52" t="str">
        <f t="shared" si="18"/>
        <v>Prestar el servicio de mantenimiento preventivo y correctivo de los equipos requeridos para el desarrollo de las actividades del Programa de Cultura de la Subdirección de Bienestar Universitario-UPN.</v>
      </c>
      <c r="N266" s="31">
        <v>1</v>
      </c>
      <c r="O266" s="31">
        <v>1</v>
      </c>
      <c r="P266" s="73">
        <v>11</v>
      </c>
      <c r="Q266" s="74" t="s">
        <v>79</v>
      </c>
      <c r="R266" s="74" t="s">
        <v>80</v>
      </c>
      <c r="S266" s="81" t="s">
        <v>1</v>
      </c>
      <c r="T266" s="75">
        <f t="shared" si="20"/>
        <v>4000000</v>
      </c>
      <c r="U266" s="76">
        <f t="shared" si="21"/>
        <v>4000000</v>
      </c>
      <c r="V266" s="31" t="s">
        <v>76</v>
      </c>
      <c r="W266" s="31" t="s">
        <v>81</v>
      </c>
      <c r="X266" s="77" t="s">
        <v>82</v>
      </c>
      <c r="Y266" s="32" t="s">
        <v>83</v>
      </c>
      <c r="Z266" s="33" t="s">
        <v>3</v>
      </c>
      <c r="AA266" s="30" t="s">
        <v>84</v>
      </c>
      <c r="AB266" s="78" t="s">
        <v>85</v>
      </c>
      <c r="AC266" s="31" t="s">
        <v>76</v>
      </c>
      <c r="AD266" s="31" t="s">
        <v>86</v>
      </c>
      <c r="AE266" s="79" t="s">
        <v>87</v>
      </c>
      <c r="AF266" s="79" t="s">
        <v>88</v>
      </c>
      <c r="AG266" s="79" t="s">
        <v>89</v>
      </c>
      <c r="AH266" s="79" t="s">
        <v>90</v>
      </c>
      <c r="AI266" s="79" t="s">
        <v>90</v>
      </c>
      <c r="AJ266" s="79" t="s">
        <v>90</v>
      </c>
      <c r="AK266" s="80"/>
      <c r="AL266" s="80"/>
      <c r="AM266" s="80"/>
    </row>
    <row r="267" spans="1:39" s="35" customFormat="1" ht="48" customHeight="1">
      <c r="A267" s="53"/>
      <c r="B267" s="28" t="s">
        <v>3</v>
      </c>
      <c r="C267" s="52" t="s">
        <v>549</v>
      </c>
      <c r="D267" s="52" t="s">
        <v>128</v>
      </c>
      <c r="E267" s="52" t="s">
        <v>11</v>
      </c>
      <c r="F267" s="52" t="s">
        <v>12</v>
      </c>
      <c r="G267" s="52" t="s">
        <v>553</v>
      </c>
      <c r="H267" s="47">
        <v>3476000</v>
      </c>
      <c r="I267" s="52" t="s">
        <v>86</v>
      </c>
      <c r="J267" s="29" t="s">
        <v>76</v>
      </c>
      <c r="K267" s="71" t="s">
        <v>554</v>
      </c>
      <c r="L267" s="72">
        <v>91111500</v>
      </c>
      <c r="M267" s="52" t="str">
        <f t="shared" si="18"/>
        <v>Prestar el servicio de lavandería de los uniformes y trajes de los grupos representativos del programa de cultura.</v>
      </c>
      <c r="N267" s="31">
        <v>1</v>
      </c>
      <c r="O267" s="31">
        <v>1</v>
      </c>
      <c r="P267" s="73">
        <v>11</v>
      </c>
      <c r="Q267" s="74" t="s">
        <v>79</v>
      </c>
      <c r="R267" s="74" t="s">
        <v>80</v>
      </c>
      <c r="S267" s="52" t="s">
        <v>14</v>
      </c>
      <c r="T267" s="75">
        <f t="shared" si="20"/>
        <v>3476000</v>
      </c>
      <c r="U267" s="76">
        <f t="shared" si="21"/>
        <v>3476000</v>
      </c>
      <c r="V267" s="31" t="s">
        <v>76</v>
      </c>
      <c r="W267" s="31" t="s">
        <v>81</v>
      </c>
      <c r="X267" s="77" t="s">
        <v>82</v>
      </c>
      <c r="Y267" s="32" t="s">
        <v>83</v>
      </c>
      <c r="Z267" s="33" t="s">
        <v>3</v>
      </c>
      <c r="AA267" s="30" t="s">
        <v>84</v>
      </c>
      <c r="AB267" s="78" t="s">
        <v>85</v>
      </c>
      <c r="AC267" s="31" t="s">
        <v>76</v>
      </c>
      <c r="AD267" s="31" t="s">
        <v>86</v>
      </c>
      <c r="AE267" s="79" t="s">
        <v>87</v>
      </c>
      <c r="AF267" s="79" t="s">
        <v>88</v>
      </c>
      <c r="AG267" s="79" t="s">
        <v>89</v>
      </c>
      <c r="AH267" s="79" t="s">
        <v>90</v>
      </c>
      <c r="AI267" s="79" t="s">
        <v>90</v>
      </c>
      <c r="AJ267" s="79" t="s">
        <v>90</v>
      </c>
      <c r="AK267" s="80"/>
      <c r="AL267" s="80"/>
      <c r="AM267" s="80"/>
    </row>
    <row r="268" spans="1:39" s="35" customFormat="1" ht="48" customHeight="1">
      <c r="A268" s="53"/>
      <c r="B268" s="28" t="s">
        <v>3</v>
      </c>
      <c r="C268" s="52" t="s">
        <v>142</v>
      </c>
      <c r="D268" s="52" t="s">
        <v>72</v>
      </c>
      <c r="E268" s="52" t="s">
        <v>555</v>
      </c>
      <c r="F268" s="52" t="s">
        <v>6</v>
      </c>
      <c r="G268" s="52" t="s">
        <v>556</v>
      </c>
      <c r="H268" s="47">
        <v>113102000</v>
      </c>
      <c r="I268" s="52" t="s">
        <v>86</v>
      </c>
      <c r="J268" s="29" t="s">
        <v>76</v>
      </c>
      <c r="K268" s="71" t="s">
        <v>557</v>
      </c>
      <c r="L268" s="72" t="s">
        <v>558</v>
      </c>
      <c r="M268" s="52" t="str">
        <f t="shared" si="18"/>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68" s="31">
        <v>1</v>
      </c>
      <c r="O268" s="31">
        <v>1</v>
      </c>
      <c r="P268" s="73">
        <v>11</v>
      </c>
      <c r="Q268" s="74" t="s">
        <v>79</v>
      </c>
      <c r="R268" s="74" t="s">
        <v>80</v>
      </c>
      <c r="S268" s="81" t="s">
        <v>5</v>
      </c>
      <c r="T268" s="75">
        <f t="shared" si="20"/>
        <v>113102000</v>
      </c>
      <c r="U268" s="76">
        <f t="shared" si="21"/>
        <v>113102000</v>
      </c>
      <c r="V268" s="31" t="s">
        <v>76</v>
      </c>
      <c r="W268" s="31" t="s">
        <v>81</v>
      </c>
      <c r="X268" s="77" t="s">
        <v>82</v>
      </c>
      <c r="Y268" s="32" t="s">
        <v>83</v>
      </c>
      <c r="Z268" s="33" t="s">
        <v>3</v>
      </c>
      <c r="AA268" s="30" t="s">
        <v>84</v>
      </c>
      <c r="AB268" s="78" t="s">
        <v>85</v>
      </c>
      <c r="AC268" s="31" t="s">
        <v>76</v>
      </c>
      <c r="AD268" s="31" t="s">
        <v>86</v>
      </c>
      <c r="AE268" s="79" t="s">
        <v>87</v>
      </c>
      <c r="AF268" s="79" t="s">
        <v>88</v>
      </c>
      <c r="AG268" s="79" t="s">
        <v>89</v>
      </c>
      <c r="AH268" s="79" t="s">
        <v>90</v>
      </c>
      <c r="AI268" s="79" t="s">
        <v>90</v>
      </c>
      <c r="AJ268" s="79" t="s">
        <v>90</v>
      </c>
      <c r="AK268" s="80"/>
      <c r="AL268" s="80"/>
      <c r="AM268" s="80"/>
    </row>
    <row r="269" spans="1:39" s="35" customFormat="1" ht="48" customHeight="1">
      <c r="A269" s="53"/>
      <c r="B269" s="28" t="s">
        <v>3</v>
      </c>
      <c r="C269" s="52" t="s">
        <v>142</v>
      </c>
      <c r="D269" s="52" t="s">
        <v>72</v>
      </c>
      <c r="E269" s="52" t="s">
        <v>125</v>
      </c>
      <c r="F269" s="52" t="s">
        <v>126</v>
      </c>
      <c r="G269" s="52" t="s">
        <v>559</v>
      </c>
      <c r="H269" s="47">
        <f>110000000-17071000</f>
        <v>92929000</v>
      </c>
      <c r="I269" s="52" t="s">
        <v>86</v>
      </c>
      <c r="J269" s="29" t="s">
        <v>76</v>
      </c>
      <c r="K269" s="71" t="s">
        <v>560</v>
      </c>
      <c r="L269" s="72" t="s">
        <v>561</v>
      </c>
      <c r="M269" s="52" t="str">
        <f t="shared" si="18"/>
        <v xml:space="preserve">Adquirir la dotación para los funcionarios administrativos planta, provisionales y supernumerarios (caballeros) </v>
      </c>
      <c r="N269" s="31">
        <v>1</v>
      </c>
      <c r="O269" s="31">
        <v>1</v>
      </c>
      <c r="P269" s="73">
        <v>11</v>
      </c>
      <c r="Q269" s="74" t="s">
        <v>79</v>
      </c>
      <c r="R269" s="74" t="s">
        <v>80</v>
      </c>
      <c r="S269" s="81" t="s">
        <v>1</v>
      </c>
      <c r="T269" s="75">
        <f t="shared" si="20"/>
        <v>92929000</v>
      </c>
      <c r="U269" s="76">
        <f t="shared" si="21"/>
        <v>92929000</v>
      </c>
      <c r="V269" s="31" t="s">
        <v>76</v>
      </c>
      <c r="W269" s="31" t="s">
        <v>81</v>
      </c>
      <c r="X269" s="77" t="s">
        <v>82</v>
      </c>
      <c r="Y269" s="32" t="s">
        <v>83</v>
      </c>
      <c r="Z269" s="33" t="s">
        <v>3</v>
      </c>
      <c r="AA269" s="30" t="s">
        <v>84</v>
      </c>
      <c r="AB269" s="78" t="s">
        <v>85</v>
      </c>
      <c r="AC269" s="31" t="s">
        <v>76</v>
      </c>
      <c r="AD269" s="31" t="s">
        <v>86</v>
      </c>
      <c r="AE269" s="79" t="s">
        <v>87</v>
      </c>
      <c r="AF269" s="79" t="s">
        <v>88</v>
      </c>
      <c r="AG269" s="79" t="s">
        <v>89</v>
      </c>
      <c r="AH269" s="79" t="s">
        <v>90</v>
      </c>
      <c r="AI269" s="79" t="s">
        <v>90</v>
      </c>
      <c r="AJ269" s="79" t="s">
        <v>90</v>
      </c>
      <c r="AK269" s="80"/>
      <c r="AL269" s="80"/>
      <c r="AM269" s="80"/>
    </row>
    <row r="270" spans="1:39" s="35" customFormat="1" ht="48" customHeight="1">
      <c r="A270" s="53"/>
      <c r="B270" s="28" t="s">
        <v>3</v>
      </c>
      <c r="C270" s="147" t="s">
        <v>142</v>
      </c>
      <c r="D270" s="147" t="s">
        <v>72</v>
      </c>
      <c r="E270" s="147" t="s">
        <v>125</v>
      </c>
      <c r="F270" s="147" t="s">
        <v>126</v>
      </c>
      <c r="G270" s="147" t="s">
        <v>559</v>
      </c>
      <c r="H270" s="47">
        <v>70000000</v>
      </c>
      <c r="I270" s="147" t="s">
        <v>86</v>
      </c>
      <c r="J270" s="29" t="s">
        <v>76</v>
      </c>
      <c r="K270" s="71" t="s">
        <v>560</v>
      </c>
      <c r="L270" s="150" t="s">
        <v>561</v>
      </c>
      <c r="M270" s="147" t="str">
        <f>G270</f>
        <v xml:space="preserve">Adquirir la dotación para los funcionarios administrativos planta, provisionales y supernumerarios (caballeros) </v>
      </c>
      <c r="N270" s="31">
        <v>1</v>
      </c>
      <c r="O270" s="31">
        <v>1</v>
      </c>
      <c r="P270" s="73">
        <v>11</v>
      </c>
      <c r="Q270" s="74" t="s">
        <v>79</v>
      </c>
      <c r="R270" s="74" t="s">
        <v>80</v>
      </c>
      <c r="S270" s="81" t="s">
        <v>14</v>
      </c>
      <c r="T270" s="148">
        <f>H270</f>
        <v>70000000</v>
      </c>
      <c r="U270" s="149">
        <f>T270</f>
        <v>70000000</v>
      </c>
      <c r="V270" s="31" t="s">
        <v>76</v>
      </c>
      <c r="W270" s="31" t="s">
        <v>81</v>
      </c>
      <c r="X270" s="77" t="s">
        <v>82</v>
      </c>
      <c r="Y270" s="32" t="s">
        <v>83</v>
      </c>
      <c r="Z270" s="33" t="s">
        <v>3</v>
      </c>
      <c r="AA270" s="30" t="s">
        <v>84</v>
      </c>
      <c r="AB270" s="78" t="s">
        <v>85</v>
      </c>
      <c r="AC270" s="31" t="s">
        <v>76</v>
      </c>
      <c r="AD270" s="31" t="s">
        <v>86</v>
      </c>
      <c r="AE270" s="79" t="s">
        <v>87</v>
      </c>
      <c r="AF270" s="79" t="s">
        <v>88</v>
      </c>
      <c r="AG270" s="79" t="s">
        <v>89</v>
      </c>
      <c r="AH270" s="79" t="s">
        <v>90</v>
      </c>
      <c r="AI270" s="79" t="s">
        <v>90</v>
      </c>
      <c r="AJ270" s="79" t="s">
        <v>90</v>
      </c>
      <c r="AK270" s="80"/>
      <c r="AL270" s="80"/>
      <c r="AM270" s="80"/>
    </row>
    <row r="271" spans="1:39" s="35" customFormat="1" ht="48" customHeight="1">
      <c r="A271" s="53"/>
      <c r="B271" s="28" t="s">
        <v>3</v>
      </c>
      <c r="C271" s="143" t="s">
        <v>142</v>
      </c>
      <c r="D271" s="143" t="s">
        <v>72</v>
      </c>
      <c r="E271" s="143" t="s">
        <v>125</v>
      </c>
      <c r="F271" s="143" t="s">
        <v>126</v>
      </c>
      <c r="G271" s="143" t="s">
        <v>562</v>
      </c>
      <c r="H271" s="47">
        <v>65000000</v>
      </c>
      <c r="I271" s="143" t="s">
        <v>86</v>
      </c>
      <c r="J271" s="29" t="s">
        <v>429</v>
      </c>
      <c r="K271" s="71" t="s">
        <v>563</v>
      </c>
      <c r="L271" s="144" t="s">
        <v>564</v>
      </c>
      <c r="M271" s="143" t="str">
        <f>G271</f>
        <v>Adquirir la dotación para los funcionarios administrativos planta, provisionales y supernumerarios (damas)</v>
      </c>
      <c r="N271" s="31">
        <v>1</v>
      </c>
      <c r="O271" s="31">
        <v>1</v>
      </c>
      <c r="P271" s="73">
        <v>11</v>
      </c>
      <c r="Q271" s="74" t="s">
        <v>79</v>
      </c>
      <c r="R271" s="74" t="s">
        <v>80</v>
      </c>
      <c r="S271" s="81" t="s">
        <v>5</v>
      </c>
      <c r="T271" s="146">
        <f>H271</f>
        <v>65000000</v>
      </c>
      <c r="U271" s="145">
        <f>T271</f>
        <v>65000000</v>
      </c>
      <c r="V271" s="31" t="s">
        <v>76</v>
      </c>
      <c r="W271" s="31" t="s">
        <v>81</v>
      </c>
      <c r="X271" s="77" t="s">
        <v>82</v>
      </c>
      <c r="Y271" s="32" t="s">
        <v>83</v>
      </c>
      <c r="Z271" s="33" t="s">
        <v>3</v>
      </c>
      <c r="AA271" s="30" t="s">
        <v>84</v>
      </c>
      <c r="AB271" s="78" t="s">
        <v>85</v>
      </c>
      <c r="AC271" s="31" t="s">
        <v>76</v>
      </c>
      <c r="AD271" s="31" t="s">
        <v>86</v>
      </c>
      <c r="AE271" s="79" t="s">
        <v>87</v>
      </c>
      <c r="AF271" s="79" t="s">
        <v>88</v>
      </c>
      <c r="AG271" s="79" t="s">
        <v>89</v>
      </c>
      <c r="AH271" s="79" t="s">
        <v>90</v>
      </c>
      <c r="AI271" s="79" t="s">
        <v>90</v>
      </c>
      <c r="AJ271" s="79" t="s">
        <v>90</v>
      </c>
      <c r="AK271" s="80"/>
      <c r="AL271" s="80"/>
      <c r="AM271" s="80"/>
    </row>
    <row r="272" spans="1:39" s="35" customFormat="1" ht="48" customHeight="1">
      <c r="A272" s="53"/>
      <c r="B272" s="28" t="s">
        <v>3</v>
      </c>
      <c r="C272" s="147" t="s">
        <v>142</v>
      </c>
      <c r="D272" s="147" t="s">
        <v>72</v>
      </c>
      <c r="E272" s="147" t="s">
        <v>125</v>
      </c>
      <c r="F272" s="147" t="s">
        <v>126</v>
      </c>
      <c r="G272" s="147" t="s">
        <v>562</v>
      </c>
      <c r="H272" s="47">
        <v>61247255</v>
      </c>
      <c r="I272" s="147" t="s">
        <v>86</v>
      </c>
      <c r="J272" s="29" t="s">
        <v>76</v>
      </c>
      <c r="K272" s="71" t="s">
        <v>563</v>
      </c>
      <c r="L272" s="150" t="s">
        <v>564</v>
      </c>
      <c r="M272" s="147" t="str">
        <f>G272</f>
        <v>Adquirir la dotación para los funcionarios administrativos planta, provisionales y supernumerarios (damas)</v>
      </c>
      <c r="N272" s="31">
        <v>1</v>
      </c>
      <c r="O272" s="31">
        <v>1</v>
      </c>
      <c r="P272" s="73">
        <v>11</v>
      </c>
      <c r="Q272" s="74" t="s">
        <v>79</v>
      </c>
      <c r="R272" s="74" t="s">
        <v>80</v>
      </c>
      <c r="S272" s="81" t="s">
        <v>14</v>
      </c>
      <c r="T272" s="148">
        <f>H272</f>
        <v>61247255</v>
      </c>
      <c r="U272" s="149">
        <f>T272</f>
        <v>61247255</v>
      </c>
      <c r="V272" s="31" t="s">
        <v>76</v>
      </c>
      <c r="W272" s="31" t="s">
        <v>81</v>
      </c>
      <c r="X272" s="77" t="s">
        <v>82</v>
      </c>
      <c r="Y272" s="32" t="s">
        <v>83</v>
      </c>
      <c r="Z272" s="33" t="s">
        <v>3</v>
      </c>
      <c r="AA272" s="30" t="s">
        <v>84</v>
      </c>
      <c r="AB272" s="78" t="s">
        <v>85</v>
      </c>
      <c r="AC272" s="31" t="s">
        <v>76</v>
      </c>
      <c r="AD272" s="31" t="s">
        <v>86</v>
      </c>
      <c r="AE272" s="79" t="s">
        <v>87</v>
      </c>
      <c r="AF272" s="79" t="s">
        <v>88</v>
      </c>
      <c r="AG272" s="79" t="s">
        <v>89</v>
      </c>
      <c r="AH272" s="79" t="s">
        <v>90</v>
      </c>
      <c r="AI272" s="79" t="s">
        <v>90</v>
      </c>
      <c r="AJ272" s="79" t="s">
        <v>90</v>
      </c>
      <c r="AK272" s="80"/>
      <c r="AL272" s="80"/>
      <c r="AM272" s="80"/>
    </row>
    <row r="273" spans="1:39" s="35" customFormat="1" ht="48" customHeight="1">
      <c r="A273" s="53"/>
      <c r="B273" s="28" t="s">
        <v>3</v>
      </c>
      <c r="C273" s="52" t="s">
        <v>142</v>
      </c>
      <c r="D273" s="52" t="s">
        <v>72</v>
      </c>
      <c r="E273" s="52" t="s">
        <v>125</v>
      </c>
      <c r="F273" s="52" t="s">
        <v>126</v>
      </c>
      <c r="G273" s="143" t="s">
        <v>562</v>
      </c>
      <c r="H273" s="47">
        <f>140000000-(65000000)</f>
        <v>75000000</v>
      </c>
      <c r="I273" s="52" t="s">
        <v>86</v>
      </c>
      <c r="J273" s="29" t="s">
        <v>429</v>
      </c>
      <c r="K273" s="71" t="s">
        <v>563</v>
      </c>
      <c r="L273" s="72" t="s">
        <v>564</v>
      </c>
      <c r="M273" s="52" t="str">
        <f t="shared" si="18"/>
        <v>Adquirir la dotación para los funcionarios administrativos planta, provisionales y supernumerarios (damas)</v>
      </c>
      <c r="N273" s="31">
        <v>1</v>
      </c>
      <c r="O273" s="31">
        <v>1</v>
      </c>
      <c r="P273" s="73">
        <v>11</v>
      </c>
      <c r="Q273" s="74" t="s">
        <v>79</v>
      </c>
      <c r="R273" s="74" t="s">
        <v>80</v>
      </c>
      <c r="S273" s="81" t="s">
        <v>1</v>
      </c>
      <c r="T273" s="75">
        <f t="shared" si="20"/>
        <v>75000000</v>
      </c>
      <c r="U273" s="76">
        <f t="shared" si="21"/>
        <v>75000000</v>
      </c>
      <c r="V273" s="31" t="s">
        <v>76</v>
      </c>
      <c r="W273" s="31" t="s">
        <v>81</v>
      </c>
      <c r="X273" s="77" t="s">
        <v>82</v>
      </c>
      <c r="Y273" s="32" t="s">
        <v>83</v>
      </c>
      <c r="Z273" s="33" t="s">
        <v>3</v>
      </c>
      <c r="AA273" s="30" t="s">
        <v>84</v>
      </c>
      <c r="AB273" s="78" t="s">
        <v>85</v>
      </c>
      <c r="AC273" s="31" t="s">
        <v>76</v>
      </c>
      <c r="AD273" s="31" t="s">
        <v>86</v>
      </c>
      <c r="AE273" s="79" t="s">
        <v>87</v>
      </c>
      <c r="AF273" s="79" t="s">
        <v>88</v>
      </c>
      <c r="AG273" s="79" t="s">
        <v>89</v>
      </c>
      <c r="AH273" s="79" t="s">
        <v>90</v>
      </c>
      <c r="AI273" s="79" t="s">
        <v>90</v>
      </c>
      <c r="AJ273" s="79" t="s">
        <v>90</v>
      </c>
      <c r="AK273" s="80"/>
      <c r="AL273" s="80"/>
      <c r="AM273" s="80"/>
    </row>
    <row r="274" spans="1:39" s="35" customFormat="1" ht="48" customHeight="1">
      <c r="A274" s="53"/>
      <c r="B274" s="28" t="s">
        <v>3</v>
      </c>
      <c r="C274" s="52" t="s">
        <v>159</v>
      </c>
      <c r="D274" s="52" t="s">
        <v>160</v>
      </c>
      <c r="E274" s="52" t="s">
        <v>565</v>
      </c>
      <c r="F274" s="52" t="s">
        <v>18</v>
      </c>
      <c r="G274" s="52" t="s">
        <v>566</v>
      </c>
      <c r="H274" s="47">
        <v>5569388</v>
      </c>
      <c r="I274" s="52" t="s">
        <v>86</v>
      </c>
      <c r="J274" s="29" t="s">
        <v>76</v>
      </c>
      <c r="K274" s="71" t="s">
        <v>567</v>
      </c>
      <c r="L274" s="72" t="s">
        <v>568</v>
      </c>
      <c r="M274" s="52" t="str">
        <f t="shared" si="18"/>
        <v>Adquirir insumos, para realizar el mantenimiento preventivo y correctivo de los equipos de cómputo de la Universidad Pedagógica Nacional</v>
      </c>
      <c r="N274" s="31">
        <v>1</v>
      </c>
      <c r="O274" s="31">
        <v>1</v>
      </c>
      <c r="P274" s="73">
        <v>12</v>
      </c>
      <c r="Q274" s="74" t="s">
        <v>79</v>
      </c>
      <c r="R274" s="74" t="s">
        <v>80</v>
      </c>
      <c r="S274" s="52" t="s">
        <v>1</v>
      </c>
      <c r="T274" s="75">
        <f t="shared" si="20"/>
        <v>5569388</v>
      </c>
      <c r="U274" s="76">
        <f t="shared" si="21"/>
        <v>5569388</v>
      </c>
      <c r="V274" s="31" t="s">
        <v>76</v>
      </c>
      <c r="W274" s="31" t="s">
        <v>81</v>
      </c>
      <c r="X274" s="77" t="s">
        <v>82</v>
      </c>
      <c r="Y274" s="32" t="s">
        <v>83</v>
      </c>
      <c r="Z274" s="33" t="s">
        <v>3</v>
      </c>
      <c r="AA274" s="30" t="s">
        <v>84</v>
      </c>
      <c r="AB274" s="78" t="s">
        <v>85</v>
      </c>
      <c r="AC274" s="31" t="s">
        <v>76</v>
      </c>
      <c r="AD274" s="31" t="s">
        <v>86</v>
      </c>
      <c r="AE274" s="79" t="s">
        <v>87</v>
      </c>
      <c r="AF274" s="79" t="s">
        <v>88</v>
      </c>
      <c r="AG274" s="79" t="s">
        <v>89</v>
      </c>
      <c r="AH274" s="79" t="s">
        <v>90</v>
      </c>
      <c r="AI274" s="79" t="s">
        <v>90</v>
      </c>
      <c r="AJ274" s="79" t="s">
        <v>90</v>
      </c>
      <c r="AK274" s="80"/>
      <c r="AL274" s="80"/>
      <c r="AM274" s="80"/>
    </row>
    <row r="275" spans="1:39" s="35" customFormat="1" ht="48" customHeight="1">
      <c r="A275" s="53"/>
      <c r="B275" s="28" t="s">
        <v>27</v>
      </c>
      <c r="C275" s="52" t="s">
        <v>435</v>
      </c>
      <c r="D275" s="52" t="s">
        <v>436</v>
      </c>
      <c r="E275" s="52" t="s">
        <v>9</v>
      </c>
      <c r="F275" s="52" t="s">
        <v>133</v>
      </c>
      <c r="G275" s="52" t="s">
        <v>569</v>
      </c>
      <c r="H275" s="47">
        <v>41248695</v>
      </c>
      <c r="I275" s="52" t="s">
        <v>86</v>
      </c>
      <c r="J275" s="29" t="s">
        <v>76</v>
      </c>
      <c r="K275" s="71" t="s">
        <v>570</v>
      </c>
      <c r="L275" s="72" t="s">
        <v>571</v>
      </c>
      <c r="M275" s="52" t="str">
        <f t="shared" si="18"/>
        <v>Prestar el servicio de mantenimiento preventivo y/o correctivo a equipos del Laboratorio del Departamento de Química de la Universidad Pedagógica Nacional.</v>
      </c>
      <c r="N275" s="31">
        <v>1</v>
      </c>
      <c r="O275" s="31">
        <v>1</v>
      </c>
      <c r="P275" s="73">
        <v>11</v>
      </c>
      <c r="Q275" s="74" t="s">
        <v>79</v>
      </c>
      <c r="R275" s="74" t="s">
        <v>80</v>
      </c>
      <c r="S275" s="81" t="s">
        <v>1</v>
      </c>
      <c r="T275" s="75">
        <f t="shared" si="20"/>
        <v>41248695</v>
      </c>
      <c r="U275" s="76">
        <f t="shared" si="21"/>
        <v>41248695</v>
      </c>
      <c r="V275" s="31" t="s">
        <v>76</v>
      </c>
      <c r="W275" s="31" t="s">
        <v>81</v>
      </c>
      <c r="X275" s="77" t="s">
        <v>82</v>
      </c>
      <c r="Y275" s="32" t="s">
        <v>83</v>
      </c>
      <c r="Z275" s="33" t="s">
        <v>27</v>
      </c>
      <c r="AA275" s="30" t="s">
        <v>84</v>
      </c>
      <c r="AB275" s="78" t="s">
        <v>85</v>
      </c>
      <c r="AC275" s="31" t="s">
        <v>76</v>
      </c>
      <c r="AD275" s="31" t="s">
        <v>86</v>
      </c>
      <c r="AE275" s="79" t="s">
        <v>87</v>
      </c>
      <c r="AF275" s="79" t="s">
        <v>88</v>
      </c>
      <c r="AG275" s="79" t="s">
        <v>89</v>
      </c>
      <c r="AH275" s="79" t="s">
        <v>90</v>
      </c>
      <c r="AI275" s="79" t="s">
        <v>90</v>
      </c>
      <c r="AJ275" s="79" t="s">
        <v>90</v>
      </c>
      <c r="AK275" s="80"/>
      <c r="AL275" s="80"/>
      <c r="AM275" s="80"/>
    </row>
    <row r="276" spans="1:39" s="35" customFormat="1" ht="48" customHeight="1">
      <c r="A276" s="53"/>
      <c r="B276" s="28" t="s">
        <v>3</v>
      </c>
      <c r="C276" s="52" t="s">
        <v>139</v>
      </c>
      <c r="D276" s="52" t="s">
        <v>128</v>
      </c>
      <c r="E276" s="52" t="s">
        <v>105</v>
      </c>
      <c r="F276" s="52" t="s">
        <v>572</v>
      </c>
      <c r="G276" s="52" t="s">
        <v>573</v>
      </c>
      <c r="H276" s="47">
        <v>3650000</v>
      </c>
      <c r="I276" s="52" t="s">
        <v>86</v>
      </c>
      <c r="J276" s="29" t="s">
        <v>76</v>
      </c>
      <c r="K276" s="71" t="s">
        <v>574</v>
      </c>
      <c r="L276" s="72" t="s">
        <v>575</v>
      </c>
      <c r="M276" s="52" t="str">
        <f t="shared" si="18"/>
        <v>Adquisición de equipos y accesorios para la realización de las diferentes actividades de los programas de la Subdirección de Bienestar Universitario</v>
      </c>
      <c r="N276" s="31">
        <v>1</v>
      </c>
      <c r="O276" s="31">
        <v>1</v>
      </c>
      <c r="P276" s="73">
        <v>11</v>
      </c>
      <c r="Q276" s="74" t="s">
        <v>79</v>
      </c>
      <c r="R276" s="74" t="s">
        <v>80</v>
      </c>
      <c r="S276" s="81" t="s">
        <v>1</v>
      </c>
      <c r="T276" s="75">
        <f>H276</f>
        <v>3650000</v>
      </c>
      <c r="U276" s="76">
        <f t="shared" si="21"/>
        <v>3650000</v>
      </c>
      <c r="V276" s="31" t="s">
        <v>76</v>
      </c>
      <c r="W276" s="31" t="s">
        <v>81</v>
      </c>
      <c r="X276" s="77" t="s">
        <v>82</v>
      </c>
      <c r="Y276" s="32" t="s">
        <v>83</v>
      </c>
      <c r="Z276" s="33" t="s">
        <v>3</v>
      </c>
      <c r="AA276" s="30" t="s">
        <v>84</v>
      </c>
      <c r="AB276" s="78" t="s">
        <v>85</v>
      </c>
      <c r="AC276" s="31" t="s">
        <v>76</v>
      </c>
      <c r="AD276" s="31" t="s">
        <v>86</v>
      </c>
      <c r="AE276" s="79" t="s">
        <v>87</v>
      </c>
      <c r="AF276" s="79" t="s">
        <v>88</v>
      </c>
      <c r="AG276" s="79" t="s">
        <v>89</v>
      </c>
      <c r="AH276" s="79" t="s">
        <v>90</v>
      </c>
      <c r="AI276" s="79" t="s">
        <v>90</v>
      </c>
      <c r="AJ276" s="79" t="s">
        <v>90</v>
      </c>
      <c r="AK276" s="80"/>
      <c r="AL276" s="80"/>
      <c r="AM276" s="80"/>
    </row>
    <row r="277" spans="1:39" s="35" customFormat="1" ht="48" customHeight="1">
      <c r="A277" s="53"/>
      <c r="B277" s="28" t="s">
        <v>27</v>
      </c>
      <c r="C277" s="52" t="s">
        <v>435</v>
      </c>
      <c r="D277" s="52" t="s">
        <v>436</v>
      </c>
      <c r="E277" s="52" t="s">
        <v>26</v>
      </c>
      <c r="F277" s="52" t="s">
        <v>18</v>
      </c>
      <c r="G277" s="52" t="s">
        <v>576</v>
      </c>
      <c r="H277" s="47">
        <v>5280762</v>
      </c>
      <c r="I277" s="52" t="s">
        <v>86</v>
      </c>
      <c r="J277" s="29" t="s">
        <v>76</v>
      </c>
      <c r="K277" s="106" t="s">
        <v>577</v>
      </c>
      <c r="L277" s="211" t="s">
        <v>439</v>
      </c>
      <c r="M277" s="216" t="str">
        <f t="shared" si="18"/>
        <v>Suministrar materiales, reactivos y equipos para el Laboratorio del Departamento de Física de la Universidad Pedagógica Nacional.</v>
      </c>
      <c r="N277" s="31">
        <v>1</v>
      </c>
      <c r="O277" s="31">
        <v>1</v>
      </c>
      <c r="P277" s="73">
        <v>11</v>
      </c>
      <c r="Q277" s="74" t="s">
        <v>79</v>
      </c>
      <c r="R277" s="74" t="s">
        <v>80</v>
      </c>
      <c r="S277" s="81" t="s">
        <v>1</v>
      </c>
      <c r="T277" s="219">
        <f>H277+H278+H279+H280</f>
        <v>16965202</v>
      </c>
      <c r="U277" s="218">
        <f t="shared" si="21"/>
        <v>16965202</v>
      </c>
      <c r="V277" s="31" t="s">
        <v>76</v>
      </c>
      <c r="W277" s="31" t="s">
        <v>81</v>
      </c>
      <c r="X277" s="77" t="s">
        <v>82</v>
      </c>
      <c r="Y277" s="32" t="s">
        <v>83</v>
      </c>
      <c r="Z277" s="33" t="s">
        <v>27</v>
      </c>
      <c r="AA277" s="30" t="s">
        <v>84</v>
      </c>
      <c r="AB277" s="78" t="s">
        <v>85</v>
      </c>
      <c r="AC277" s="31" t="s">
        <v>76</v>
      </c>
      <c r="AD277" s="31" t="s">
        <v>86</v>
      </c>
      <c r="AE277" s="79" t="s">
        <v>87</v>
      </c>
      <c r="AF277" s="79" t="s">
        <v>88</v>
      </c>
      <c r="AG277" s="79" t="s">
        <v>89</v>
      </c>
      <c r="AH277" s="79" t="s">
        <v>90</v>
      </c>
      <c r="AI277" s="79" t="s">
        <v>90</v>
      </c>
      <c r="AJ277" s="79" t="s">
        <v>90</v>
      </c>
      <c r="AK277" s="80"/>
      <c r="AL277" s="80"/>
      <c r="AM277" s="80"/>
    </row>
    <row r="278" spans="1:39" s="35" customFormat="1" ht="48" customHeight="1">
      <c r="A278" s="53"/>
      <c r="B278" s="28" t="s">
        <v>27</v>
      </c>
      <c r="C278" s="52" t="s">
        <v>435</v>
      </c>
      <c r="D278" s="52" t="s">
        <v>436</v>
      </c>
      <c r="E278" s="52" t="s">
        <v>129</v>
      </c>
      <c r="F278" s="52" t="s">
        <v>130</v>
      </c>
      <c r="G278" s="52" t="s">
        <v>576</v>
      </c>
      <c r="H278" s="47">
        <v>8500000</v>
      </c>
      <c r="I278" s="52" t="s">
        <v>86</v>
      </c>
      <c r="J278" s="29" t="s">
        <v>76</v>
      </c>
      <c r="K278" s="106" t="s">
        <v>577</v>
      </c>
      <c r="L278" s="213"/>
      <c r="M278" s="216"/>
      <c r="N278" s="31">
        <v>1</v>
      </c>
      <c r="O278" s="31">
        <v>1</v>
      </c>
      <c r="P278" s="73">
        <v>11</v>
      </c>
      <c r="Q278" s="74" t="s">
        <v>79</v>
      </c>
      <c r="R278" s="74" t="s">
        <v>80</v>
      </c>
      <c r="S278" s="81" t="s">
        <v>1</v>
      </c>
      <c r="T278" s="219"/>
      <c r="U278" s="218"/>
      <c r="V278" s="31" t="s">
        <v>76</v>
      </c>
      <c r="W278" s="31" t="s">
        <v>81</v>
      </c>
      <c r="X278" s="77" t="s">
        <v>82</v>
      </c>
      <c r="Y278" s="32" t="s">
        <v>83</v>
      </c>
      <c r="Z278" s="33" t="s">
        <v>27</v>
      </c>
      <c r="AA278" s="30" t="s">
        <v>84</v>
      </c>
      <c r="AB278" s="78" t="s">
        <v>85</v>
      </c>
      <c r="AC278" s="31" t="s">
        <v>76</v>
      </c>
      <c r="AD278" s="31" t="s">
        <v>86</v>
      </c>
      <c r="AE278" s="79" t="s">
        <v>87</v>
      </c>
      <c r="AF278" s="79" t="s">
        <v>88</v>
      </c>
      <c r="AG278" s="79" t="s">
        <v>89</v>
      </c>
      <c r="AH278" s="79" t="s">
        <v>90</v>
      </c>
      <c r="AI278" s="79" t="s">
        <v>90</v>
      </c>
      <c r="AJ278" s="79" t="s">
        <v>90</v>
      </c>
      <c r="AK278" s="80"/>
      <c r="AL278" s="80"/>
      <c r="AM278" s="80"/>
    </row>
    <row r="279" spans="1:39" s="35" customFormat="1" ht="48" customHeight="1">
      <c r="A279" s="53"/>
      <c r="B279" s="28" t="s">
        <v>27</v>
      </c>
      <c r="C279" s="52" t="s">
        <v>435</v>
      </c>
      <c r="D279" s="52" t="s">
        <v>436</v>
      </c>
      <c r="E279" s="52" t="s">
        <v>578</v>
      </c>
      <c r="F279" s="52" t="s">
        <v>579</v>
      </c>
      <c r="G279" s="52" t="s">
        <v>576</v>
      </c>
      <c r="H279" s="47">
        <v>2700000</v>
      </c>
      <c r="I279" s="52" t="s">
        <v>86</v>
      </c>
      <c r="J279" s="29" t="s">
        <v>76</v>
      </c>
      <c r="K279" s="106" t="s">
        <v>577</v>
      </c>
      <c r="L279" s="213"/>
      <c r="M279" s="216"/>
      <c r="N279" s="31">
        <v>1</v>
      </c>
      <c r="O279" s="31">
        <v>1</v>
      </c>
      <c r="P279" s="73">
        <v>11</v>
      </c>
      <c r="Q279" s="74" t="s">
        <v>79</v>
      </c>
      <c r="R279" s="74" t="s">
        <v>80</v>
      </c>
      <c r="S279" s="81" t="s">
        <v>1</v>
      </c>
      <c r="T279" s="219"/>
      <c r="U279" s="218"/>
      <c r="V279" s="31" t="s">
        <v>76</v>
      </c>
      <c r="W279" s="31" t="s">
        <v>81</v>
      </c>
      <c r="X279" s="77" t="s">
        <v>82</v>
      </c>
      <c r="Y279" s="32" t="s">
        <v>83</v>
      </c>
      <c r="Z279" s="33" t="s">
        <v>27</v>
      </c>
      <c r="AA279" s="30" t="s">
        <v>84</v>
      </c>
      <c r="AB279" s="78" t="s">
        <v>85</v>
      </c>
      <c r="AC279" s="31" t="s">
        <v>76</v>
      </c>
      <c r="AD279" s="31" t="s">
        <v>86</v>
      </c>
      <c r="AE279" s="79" t="s">
        <v>87</v>
      </c>
      <c r="AF279" s="79" t="s">
        <v>88</v>
      </c>
      <c r="AG279" s="79" t="s">
        <v>89</v>
      </c>
      <c r="AH279" s="79" t="s">
        <v>90</v>
      </c>
      <c r="AI279" s="79" t="s">
        <v>90</v>
      </c>
      <c r="AJ279" s="79" t="s">
        <v>90</v>
      </c>
      <c r="AK279" s="80"/>
      <c r="AL279" s="80"/>
      <c r="AM279" s="80"/>
    </row>
    <row r="280" spans="1:39" s="35" customFormat="1" ht="48" customHeight="1">
      <c r="A280" s="53"/>
      <c r="B280" s="28" t="s">
        <v>27</v>
      </c>
      <c r="C280" s="52" t="s">
        <v>435</v>
      </c>
      <c r="D280" s="52" t="s">
        <v>436</v>
      </c>
      <c r="E280" s="52" t="s">
        <v>91</v>
      </c>
      <c r="F280" s="52" t="s">
        <v>580</v>
      </c>
      <c r="G280" s="52" t="s">
        <v>576</v>
      </c>
      <c r="H280" s="47">
        <v>484440</v>
      </c>
      <c r="I280" s="52" t="s">
        <v>86</v>
      </c>
      <c r="J280" s="29" t="s">
        <v>76</v>
      </c>
      <c r="K280" s="106" t="s">
        <v>577</v>
      </c>
      <c r="L280" s="212"/>
      <c r="M280" s="216"/>
      <c r="N280" s="31">
        <v>1</v>
      </c>
      <c r="O280" s="31">
        <v>1</v>
      </c>
      <c r="P280" s="73">
        <v>11</v>
      </c>
      <c r="Q280" s="74" t="s">
        <v>79</v>
      </c>
      <c r="R280" s="74" t="s">
        <v>80</v>
      </c>
      <c r="S280" s="81" t="s">
        <v>1</v>
      </c>
      <c r="T280" s="219"/>
      <c r="U280" s="218"/>
      <c r="V280" s="31" t="s">
        <v>76</v>
      </c>
      <c r="W280" s="31" t="s">
        <v>81</v>
      </c>
      <c r="X280" s="77" t="s">
        <v>82</v>
      </c>
      <c r="Y280" s="32" t="s">
        <v>83</v>
      </c>
      <c r="Z280" s="33" t="s">
        <v>27</v>
      </c>
      <c r="AA280" s="30" t="s">
        <v>84</v>
      </c>
      <c r="AB280" s="78" t="s">
        <v>85</v>
      </c>
      <c r="AC280" s="31" t="s">
        <v>76</v>
      </c>
      <c r="AD280" s="31" t="s">
        <v>86</v>
      </c>
      <c r="AE280" s="79" t="s">
        <v>87</v>
      </c>
      <c r="AF280" s="79" t="s">
        <v>88</v>
      </c>
      <c r="AG280" s="79" t="s">
        <v>89</v>
      </c>
      <c r="AH280" s="79" t="s">
        <v>90</v>
      </c>
      <c r="AI280" s="79" t="s">
        <v>90</v>
      </c>
      <c r="AJ280" s="79" t="s">
        <v>90</v>
      </c>
      <c r="AK280" s="80"/>
      <c r="AL280" s="80"/>
      <c r="AM280" s="80"/>
    </row>
    <row r="281" spans="1:39" s="35" customFormat="1" ht="48" customHeight="1">
      <c r="A281" s="53"/>
      <c r="B281" s="28" t="s">
        <v>27</v>
      </c>
      <c r="C281" s="52" t="s">
        <v>435</v>
      </c>
      <c r="D281" s="52" t="s">
        <v>436</v>
      </c>
      <c r="E281" s="52" t="s">
        <v>26</v>
      </c>
      <c r="F281" s="52" t="s">
        <v>18</v>
      </c>
      <c r="G281" s="52" t="s">
        <v>581</v>
      </c>
      <c r="H281" s="47">
        <v>8095288</v>
      </c>
      <c r="I281" s="52" t="s">
        <v>86</v>
      </c>
      <c r="J281" s="29" t="s">
        <v>76</v>
      </c>
      <c r="K281" s="106" t="s">
        <v>582</v>
      </c>
      <c r="L281" s="211" t="s">
        <v>677</v>
      </c>
      <c r="M281" s="216" t="str">
        <f>G281</f>
        <v>Suministrar materiales, reactivos y equipos para el Laboratorio del Departamento de Biología de la Universidad Pedagógica Nacional.</v>
      </c>
      <c r="N281" s="31">
        <v>1</v>
      </c>
      <c r="O281" s="31">
        <v>1</v>
      </c>
      <c r="P281" s="73">
        <v>11</v>
      </c>
      <c r="Q281" s="74" t="s">
        <v>79</v>
      </c>
      <c r="R281" s="74" t="s">
        <v>80</v>
      </c>
      <c r="S281" s="81" t="s">
        <v>1</v>
      </c>
      <c r="T281" s="219">
        <f>H281+H282+H283</f>
        <v>16033242</v>
      </c>
      <c r="U281" s="218">
        <f>T281</f>
        <v>16033242</v>
      </c>
      <c r="V281" s="31" t="s">
        <v>76</v>
      </c>
      <c r="W281" s="31" t="s">
        <v>81</v>
      </c>
      <c r="X281" s="77" t="s">
        <v>82</v>
      </c>
      <c r="Y281" s="32" t="s">
        <v>83</v>
      </c>
      <c r="Z281" s="33" t="s">
        <v>27</v>
      </c>
      <c r="AA281" s="30" t="s">
        <v>84</v>
      </c>
      <c r="AB281" s="78" t="s">
        <v>85</v>
      </c>
      <c r="AC281" s="31" t="s">
        <v>76</v>
      </c>
      <c r="AD281" s="31" t="s">
        <v>86</v>
      </c>
      <c r="AE281" s="79" t="s">
        <v>87</v>
      </c>
      <c r="AF281" s="79" t="s">
        <v>88</v>
      </c>
      <c r="AG281" s="79" t="s">
        <v>89</v>
      </c>
      <c r="AH281" s="79" t="s">
        <v>90</v>
      </c>
      <c r="AI281" s="79" t="s">
        <v>90</v>
      </c>
      <c r="AJ281" s="79" t="s">
        <v>90</v>
      </c>
      <c r="AK281" s="80"/>
      <c r="AL281" s="80"/>
      <c r="AM281" s="80"/>
    </row>
    <row r="282" spans="1:39" s="35" customFormat="1" ht="48" customHeight="1">
      <c r="A282" s="53"/>
      <c r="B282" s="28" t="s">
        <v>27</v>
      </c>
      <c r="C282" s="52" t="s">
        <v>435</v>
      </c>
      <c r="D282" s="52" t="s">
        <v>436</v>
      </c>
      <c r="E282" s="52" t="s">
        <v>583</v>
      </c>
      <c r="F282" s="52" t="s">
        <v>584</v>
      </c>
      <c r="G282" s="52" t="s">
        <v>581</v>
      </c>
      <c r="H282" s="47">
        <v>4793858</v>
      </c>
      <c r="I282" s="52" t="s">
        <v>86</v>
      </c>
      <c r="J282" s="29" t="s">
        <v>76</v>
      </c>
      <c r="K282" s="106" t="s">
        <v>582</v>
      </c>
      <c r="L282" s="213"/>
      <c r="M282" s="216"/>
      <c r="N282" s="31">
        <v>1</v>
      </c>
      <c r="O282" s="31">
        <v>1</v>
      </c>
      <c r="P282" s="73">
        <v>11</v>
      </c>
      <c r="Q282" s="74" t="s">
        <v>79</v>
      </c>
      <c r="R282" s="74" t="s">
        <v>80</v>
      </c>
      <c r="S282" s="81" t="s">
        <v>1</v>
      </c>
      <c r="T282" s="219"/>
      <c r="U282" s="218"/>
      <c r="V282" s="31" t="s">
        <v>76</v>
      </c>
      <c r="W282" s="31" t="s">
        <v>81</v>
      </c>
      <c r="X282" s="77" t="s">
        <v>82</v>
      </c>
      <c r="Y282" s="32" t="s">
        <v>83</v>
      </c>
      <c r="Z282" s="33" t="s">
        <v>27</v>
      </c>
      <c r="AA282" s="30" t="s">
        <v>84</v>
      </c>
      <c r="AB282" s="78" t="s">
        <v>85</v>
      </c>
      <c r="AC282" s="31" t="s">
        <v>76</v>
      </c>
      <c r="AD282" s="31" t="s">
        <v>86</v>
      </c>
      <c r="AE282" s="79" t="s">
        <v>87</v>
      </c>
      <c r="AF282" s="79" t="s">
        <v>88</v>
      </c>
      <c r="AG282" s="79" t="s">
        <v>89</v>
      </c>
      <c r="AH282" s="79" t="s">
        <v>90</v>
      </c>
      <c r="AI282" s="79" t="s">
        <v>90</v>
      </c>
      <c r="AJ282" s="79" t="s">
        <v>90</v>
      </c>
      <c r="AK282" s="80"/>
      <c r="AL282" s="80"/>
      <c r="AM282" s="80"/>
    </row>
    <row r="283" spans="1:39" s="35" customFormat="1" ht="48" customHeight="1">
      <c r="A283" s="53"/>
      <c r="B283" s="28" t="s">
        <v>27</v>
      </c>
      <c r="C283" s="52" t="s">
        <v>435</v>
      </c>
      <c r="D283" s="52" t="s">
        <v>436</v>
      </c>
      <c r="E283" s="52" t="s">
        <v>129</v>
      </c>
      <c r="F283" s="52" t="s">
        <v>130</v>
      </c>
      <c r="G283" s="52" t="s">
        <v>581</v>
      </c>
      <c r="H283" s="47">
        <v>3144096</v>
      </c>
      <c r="I283" s="52" t="s">
        <v>86</v>
      </c>
      <c r="J283" s="29" t="s">
        <v>76</v>
      </c>
      <c r="K283" s="106" t="s">
        <v>582</v>
      </c>
      <c r="L283" s="212"/>
      <c r="M283" s="216"/>
      <c r="N283" s="31">
        <v>1</v>
      </c>
      <c r="O283" s="31">
        <v>1</v>
      </c>
      <c r="P283" s="73">
        <v>11</v>
      </c>
      <c r="Q283" s="74" t="s">
        <v>79</v>
      </c>
      <c r="R283" s="74" t="s">
        <v>80</v>
      </c>
      <c r="S283" s="81" t="s">
        <v>1</v>
      </c>
      <c r="T283" s="219"/>
      <c r="U283" s="218"/>
      <c r="V283" s="31" t="s">
        <v>76</v>
      </c>
      <c r="W283" s="31" t="s">
        <v>81</v>
      </c>
      <c r="X283" s="77" t="s">
        <v>82</v>
      </c>
      <c r="Y283" s="32" t="s">
        <v>83</v>
      </c>
      <c r="Z283" s="33" t="s">
        <v>27</v>
      </c>
      <c r="AA283" s="30" t="s">
        <v>84</v>
      </c>
      <c r="AB283" s="78" t="s">
        <v>85</v>
      </c>
      <c r="AC283" s="31" t="s">
        <v>76</v>
      </c>
      <c r="AD283" s="31" t="s">
        <v>86</v>
      </c>
      <c r="AE283" s="79" t="s">
        <v>87</v>
      </c>
      <c r="AF283" s="79" t="s">
        <v>88</v>
      </c>
      <c r="AG283" s="79" t="s">
        <v>89</v>
      </c>
      <c r="AH283" s="79" t="s">
        <v>90</v>
      </c>
      <c r="AI283" s="79" t="s">
        <v>90</v>
      </c>
      <c r="AJ283" s="79" t="s">
        <v>90</v>
      </c>
      <c r="AK283" s="80"/>
      <c r="AL283" s="80"/>
      <c r="AM283" s="80"/>
    </row>
    <row r="284" spans="1:39" s="35" customFormat="1" ht="48" customHeight="1">
      <c r="A284" s="53"/>
      <c r="B284" s="28" t="s">
        <v>3</v>
      </c>
      <c r="C284" s="52" t="s">
        <v>286</v>
      </c>
      <c r="D284" s="52" t="s">
        <v>135</v>
      </c>
      <c r="E284" s="52" t="s">
        <v>125</v>
      </c>
      <c r="F284" s="52" t="s">
        <v>126</v>
      </c>
      <c r="G284" s="52" t="s">
        <v>585</v>
      </c>
      <c r="H284" s="47">
        <v>47340000</v>
      </c>
      <c r="I284" s="52" t="s">
        <v>86</v>
      </c>
      <c r="J284" s="29" t="s">
        <v>76</v>
      </c>
      <c r="K284" s="71" t="s">
        <v>586</v>
      </c>
      <c r="L284" s="72">
        <v>46181500</v>
      </c>
      <c r="M284" s="52" t="s">
        <v>585</v>
      </c>
      <c r="N284" s="31">
        <v>1</v>
      </c>
      <c r="O284" s="31">
        <v>1</v>
      </c>
      <c r="P284" s="73">
        <v>11</v>
      </c>
      <c r="Q284" s="74" t="s">
        <v>79</v>
      </c>
      <c r="R284" s="74" t="s">
        <v>80</v>
      </c>
      <c r="S284" s="81" t="s">
        <v>1</v>
      </c>
      <c r="T284" s="75">
        <f>H284</f>
        <v>47340000</v>
      </c>
      <c r="U284" s="76">
        <f>T284</f>
        <v>47340000</v>
      </c>
      <c r="V284" s="31" t="s">
        <v>76</v>
      </c>
      <c r="W284" s="31" t="s">
        <v>81</v>
      </c>
      <c r="X284" s="77" t="s">
        <v>82</v>
      </c>
      <c r="Y284" s="32" t="s">
        <v>83</v>
      </c>
      <c r="Z284" s="33" t="s">
        <v>3</v>
      </c>
      <c r="AA284" s="30" t="s">
        <v>84</v>
      </c>
      <c r="AB284" s="78" t="s">
        <v>85</v>
      </c>
      <c r="AC284" s="31" t="s">
        <v>76</v>
      </c>
      <c r="AD284" s="31" t="s">
        <v>86</v>
      </c>
      <c r="AE284" s="79" t="s">
        <v>87</v>
      </c>
      <c r="AF284" s="79" t="s">
        <v>88</v>
      </c>
      <c r="AG284" s="79" t="s">
        <v>89</v>
      </c>
      <c r="AH284" s="79" t="s">
        <v>90</v>
      </c>
      <c r="AI284" s="79" t="s">
        <v>90</v>
      </c>
      <c r="AJ284" s="79" t="s">
        <v>90</v>
      </c>
      <c r="AK284" s="80"/>
      <c r="AL284" s="80"/>
      <c r="AM284" s="80"/>
    </row>
    <row r="285" spans="1:39" s="35" customFormat="1" ht="48" customHeight="1">
      <c r="A285" s="53"/>
      <c r="B285" s="28" t="s">
        <v>3</v>
      </c>
      <c r="C285" s="52" t="s">
        <v>286</v>
      </c>
      <c r="D285" s="52" t="s">
        <v>135</v>
      </c>
      <c r="E285" s="52" t="s">
        <v>26</v>
      </c>
      <c r="F285" s="52" t="s">
        <v>18</v>
      </c>
      <c r="G285" s="52" t="s">
        <v>587</v>
      </c>
      <c r="H285" s="47">
        <v>16907843</v>
      </c>
      <c r="I285" s="52" t="s">
        <v>86</v>
      </c>
      <c r="J285" s="29" t="s">
        <v>76</v>
      </c>
      <c r="K285" s="106" t="s">
        <v>588</v>
      </c>
      <c r="L285" s="211" t="s">
        <v>589</v>
      </c>
      <c r="M285" s="216" t="str">
        <f>G285</f>
        <v>Adquirir elementos de señalización, seguridad industrial y botiquines de primeros auxilios para las instalaciones de la Universidad Pedagógica Nacional</v>
      </c>
      <c r="N285" s="31">
        <v>1</v>
      </c>
      <c r="O285" s="31">
        <v>1</v>
      </c>
      <c r="P285" s="73">
        <v>11</v>
      </c>
      <c r="Q285" s="74" t="s">
        <v>79</v>
      </c>
      <c r="R285" s="74" t="s">
        <v>80</v>
      </c>
      <c r="S285" s="81" t="s">
        <v>1</v>
      </c>
      <c r="T285" s="219">
        <f>H285+H286</f>
        <v>28901674</v>
      </c>
      <c r="U285" s="218">
        <f>T285</f>
        <v>28901674</v>
      </c>
      <c r="V285" s="31" t="s">
        <v>76</v>
      </c>
      <c r="W285" s="31" t="s">
        <v>81</v>
      </c>
      <c r="X285" s="77" t="s">
        <v>82</v>
      </c>
      <c r="Y285" s="32" t="s">
        <v>83</v>
      </c>
      <c r="Z285" s="33" t="s">
        <v>3</v>
      </c>
      <c r="AA285" s="30" t="s">
        <v>84</v>
      </c>
      <c r="AB285" s="78" t="s">
        <v>85</v>
      </c>
      <c r="AC285" s="31" t="s">
        <v>76</v>
      </c>
      <c r="AD285" s="31" t="s">
        <v>86</v>
      </c>
      <c r="AE285" s="79" t="s">
        <v>87</v>
      </c>
      <c r="AF285" s="79" t="s">
        <v>88</v>
      </c>
      <c r="AG285" s="79" t="s">
        <v>89</v>
      </c>
      <c r="AH285" s="79" t="s">
        <v>90</v>
      </c>
      <c r="AI285" s="79" t="s">
        <v>90</v>
      </c>
      <c r="AJ285" s="79" t="s">
        <v>90</v>
      </c>
      <c r="AK285" s="80"/>
      <c r="AL285" s="80"/>
      <c r="AM285" s="80"/>
    </row>
    <row r="286" spans="1:39" s="35" customFormat="1" ht="48" customHeight="1">
      <c r="A286" s="53"/>
      <c r="B286" s="28" t="s">
        <v>3</v>
      </c>
      <c r="C286" s="52" t="s">
        <v>286</v>
      </c>
      <c r="D286" s="52" t="s">
        <v>135</v>
      </c>
      <c r="E286" s="52" t="s">
        <v>129</v>
      </c>
      <c r="F286" s="52" t="s">
        <v>130</v>
      </c>
      <c r="G286" s="52" t="s">
        <v>587</v>
      </c>
      <c r="H286" s="47">
        <v>11993831</v>
      </c>
      <c r="I286" s="52" t="s">
        <v>86</v>
      </c>
      <c r="J286" s="29" t="s">
        <v>76</v>
      </c>
      <c r="K286" s="106" t="s">
        <v>588</v>
      </c>
      <c r="L286" s="212"/>
      <c r="M286" s="216"/>
      <c r="N286" s="31">
        <v>1</v>
      </c>
      <c r="O286" s="31">
        <v>1</v>
      </c>
      <c r="P286" s="73">
        <v>11</v>
      </c>
      <c r="Q286" s="74" t="s">
        <v>79</v>
      </c>
      <c r="R286" s="74" t="s">
        <v>80</v>
      </c>
      <c r="S286" s="81" t="s">
        <v>1</v>
      </c>
      <c r="T286" s="219"/>
      <c r="U286" s="218"/>
      <c r="V286" s="31" t="s">
        <v>76</v>
      </c>
      <c r="W286" s="31" t="s">
        <v>81</v>
      </c>
      <c r="X286" s="77" t="s">
        <v>82</v>
      </c>
      <c r="Y286" s="32" t="s">
        <v>83</v>
      </c>
      <c r="Z286" s="33" t="s">
        <v>3</v>
      </c>
      <c r="AA286" s="30" t="s">
        <v>84</v>
      </c>
      <c r="AB286" s="78" t="s">
        <v>85</v>
      </c>
      <c r="AC286" s="31" t="s">
        <v>76</v>
      </c>
      <c r="AD286" s="31" t="s">
        <v>86</v>
      </c>
      <c r="AE286" s="79" t="s">
        <v>87</v>
      </c>
      <c r="AF286" s="79" t="s">
        <v>88</v>
      </c>
      <c r="AG286" s="79" t="s">
        <v>89</v>
      </c>
      <c r="AH286" s="79" t="s">
        <v>90</v>
      </c>
      <c r="AI286" s="79" t="s">
        <v>90</v>
      </c>
      <c r="AJ286" s="79" t="s">
        <v>90</v>
      </c>
      <c r="AK286" s="80"/>
      <c r="AL286" s="80"/>
      <c r="AM286" s="80"/>
    </row>
    <row r="287" spans="1:39" s="35" customFormat="1" ht="48" customHeight="1">
      <c r="A287" s="53"/>
      <c r="B287" s="28" t="s">
        <v>3</v>
      </c>
      <c r="C287" s="52" t="s">
        <v>159</v>
      </c>
      <c r="D287" s="52" t="s">
        <v>160</v>
      </c>
      <c r="E287" s="52" t="s">
        <v>161</v>
      </c>
      <c r="F287" s="52" t="s">
        <v>133</v>
      </c>
      <c r="G287" s="52" t="s">
        <v>590</v>
      </c>
      <c r="H287" s="47">
        <f>9013535+268465</f>
        <v>9282000</v>
      </c>
      <c r="I287" s="52" t="s">
        <v>86</v>
      </c>
      <c r="J287" s="29" t="s">
        <v>76</v>
      </c>
      <c r="K287" s="71" t="s">
        <v>591</v>
      </c>
      <c r="L287" s="72">
        <v>81112100</v>
      </c>
      <c r="M287" s="52" t="str">
        <f>G287</f>
        <v>Prestar el servicio de internet fibra óptica, para las instalaciones de San José de Villeta de la Universidad Pedagógica Nacional. </v>
      </c>
      <c r="N287" s="31">
        <v>1</v>
      </c>
      <c r="O287" s="31">
        <v>1</v>
      </c>
      <c r="P287" s="73">
        <v>12</v>
      </c>
      <c r="Q287" s="74" t="s">
        <v>79</v>
      </c>
      <c r="R287" s="74" t="s">
        <v>80</v>
      </c>
      <c r="S287" s="52" t="s">
        <v>1</v>
      </c>
      <c r="T287" s="75">
        <f>H287</f>
        <v>9282000</v>
      </c>
      <c r="U287" s="76">
        <f>T287</f>
        <v>9282000</v>
      </c>
      <c r="V287" s="31" t="s">
        <v>76</v>
      </c>
      <c r="W287" s="31" t="s">
        <v>81</v>
      </c>
      <c r="X287" s="77" t="s">
        <v>82</v>
      </c>
      <c r="Y287" s="32" t="s">
        <v>83</v>
      </c>
      <c r="Z287" s="33" t="s">
        <v>3</v>
      </c>
      <c r="AA287" s="30" t="s">
        <v>84</v>
      </c>
      <c r="AB287" s="78" t="s">
        <v>85</v>
      </c>
      <c r="AC287" s="31" t="s">
        <v>76</v>
      </c>
      <c r="AD287" s="31" t="s">
        <v>86</v>
      </c>
      <c r="AE287" s="79" t="s">
        <v>87</v>
      </c>
      <c r="AF287" s="79" t="s">
        <v>88</v>
      </c>
      <c r="AG287" s="79" t="s">
        <v>89</v>
      </c>
      <c r="AH287" s="79" t="s">
        <v>90</v>
      </c>
      <c r="AI287" s="79" t="s">
        <v>90</v>
      </c>
      <c r="AJ287" s="79" t="s">
        <v>90</v>
      </c>
      <c r="AK287" s="80"/>
      <c r="AL287" s="80"/>
      <c r="AM287" s="80"/>
    </row>
    <row r="288" spans="1:39" s="35" customFormat="1" ht="48" customHeight="1">
      <c r="A288" s="53"/>
      <c r="B288" s="28" t="s">
        <v>3</v>
      </c>
      <c r="C288" s="52" t="s">
        <v>142</v>
      </c>
      <c r="D288" s="52" t="s">
        <v>72</v>
      </c>
      <c r="E288" s="52" t="s">
        <v>73</v>
      </c>
      <c r="F288" s="52" t="s">
        <v>592</v>
      </c>
      <c r="G288" s="52" t="s">
        <v>593</v>
      </c>
      <c r="H288" s="47">
        <v>2767989</v>
      </c>
      <c r="I288" s="52" t="s">
        <v>86</v>
      </c>
      <c r="J288" s="29" t="s">
        <v>76</v>
      </c>
      <c r="K288" s="71" t="s">
        <v>594</v>
      </c>
      <c r="L288" s="217" t="s">
        <v>595</v>
      </c>
      <c r="M288" s="216" t="str">
        <f>G291</f>
        <v>Adquirir herramientas y equipo para las actividades de mantenimiento en las instalaciones de la UPN</v>
      </c>
      <c r="N288" s="31">
        <v>1</v>
      </c>
      <c r="O288" s="31">
        <v>1</v>
      </c>
      <c r="P288" s="73">
        <v>11</v>
      </c>
      <c r="Q288" s="74" t="s">
        <v>79</v>
      </c>
      <c r="R288" s="74" t="s">
        <v>80</v>
      </c>
      <c r="S288" s="52" t="s">
        <v>1</v>
      </c>
      <c r="T288" s="219">
        <f>H288+H289+H290+H291+H292+H293</f>
        <v>27519351</v>
      </c>
      <c r="U288" s="218">
        <f>T288</f>
        <v>27519351</v>
      </c>
      <c r="V288" s="31" t="s">
        <v>76</v>
      </c>
      <c r="W288" s="31" t="s">
        <v>81</v>
      </c>
      <c r="X288" s="77" t="s">
        <v>82</v>
      </c>
      <c r="Y288" s="32" t="s">
        <v>83</v>
      </c>
      <c r="Z288" s="33" t="s">
        <v>3</v>
      </c>
      <c r="AA288" s="30" t="s">
        <v>84</v>
      </c>
      <c r="AB288" s="78" t="s">
        <v>85</v>
      </c>
      <c r="AC288" s="31" t="s">
        <v>76</v>
      </c>
      <c r="AD288" s="31" t="s">
        <v>86</v>
      </c>
      <c r="AE288" s="79" t="s">
        <v>87</v>
      </c>
      <c r="AF288" s="79" t="s">
        <v>88</v>
      </c>
      <c r="AG288" s="79" t="s">
        <v>89</v>
      </c>
      <c r="AH288" s="79" t="s">
        <v>90</v>
      </c>
      <c r="AI288" s="79" t="s">
        <v>90</v>
      </c>
      <c r="AJ288" s="79" t="s">
        <v>90</v>
      </c>
      <c r="AK288" s="80"/>
      <c r="AL288" s="80"/>
      <c r="AM288" s="80"/>
    </row>
    <row r="289" spans="1:39" s="35" customFormat="1" ht="48" customHeight="1">
      <c r="A289" s="53"/>
      <c r="B289" s="28" t="s">
        <v>3</v>
      </c>
      <c r="C289" s="52" t="s">
        <v>142</v>
      </c>
      <c r="D289" s="52" t="s">
        <v>72</v>
      </c>
      <c r="E289" s="37" t="s">
        <v>596</v>
      </c>
      <c r="F289" s="52" t="s">
        <v>597</v>
      </c>
      <c r="G289" s="52" t="s">
        <v>593</v>
      </c>
      <c r="H289" s="47">
        <v>4305499</v>
      </c>
      <c r="I289" s="52" t="s">
        <v>86</v>
      </c>
      <c r="J289" s="29" t="s">
        <v>76</v>
      </c>
      <c r="K289" s="71" t="s">
        <v>594</v>
      </c>
      <c r="L289" s="217"/>
      <c r="M289" s="216"/>
      <c r="N289" s="31">
        <v>1</v>
      </c>
      <c r="O289" s="31">
        <v>1</v>
      </c>
      <c r="P289" s="73">
        <v>11</v>
      </c>
      <c r="Q289" s="74" t="s">
        <v>79</v>
      </c>
      <c r="R289" s="74" t="s">
        <v>80</v>
      </c>
      <c r="S289" s="81" t="s">
        <v>1</v>
      </c>
      <c r="T289" s="219"/>
      <c r="U289" s="218"/>
      <c r="V289" s="31" t="s">
        <v>76</v>
      </c>
      <c r="W289" s="31" t="s">
        <v>81</v>
      </c>
      <c r="X289" s="77" t="s">
        <v>82</v>
      </c>
      <c r="Y289" s="32" t="s">
        <v>83</v>
      </c>
      <c r="Z289" s="33" t="s">
        <v>3</v>
      </c>
      <c r="AA289" s="30" t="s">
        <v>84</v>
      </c>
      <c r="AB289" s="78" t="s">
        <v>85</v>
      </c>
      <c r="AC289" s="31" t="s">
        <v>76</v>
      </c>
      <c r="AD289" s="31" t="s">
        <v>86</v>
      </c>
      <c r="AE289" s="79" t="s">
        <v>87</v>
      </c>
      <c r="AF289" s="79" t="s">
        <v>88</v>
      </c>
      <c r="AG289" s="79" t="s">
        <v>89</v>
      </c>
      <c r="AH289" s="79" t="s">
        <v>90</v>
      </c>
      <c r="AI289" s="79" t="s">
        <v>90</v>
      </c>
      <c r="AJ289" s="79" t="s">
        <v>90</v>
      </c>
      <c r="AK289" s="80"/>
      <c r="AL289" s="80"/>
      <c r="AM289" s="80"/>
    </row>
    <row r="290" spans="1:39" s="35" customFormat="1" ht="48" customHeight="1">
      <c r="A290" s="53"/>
      <c r="B290" s="28" t="s">
        <v>3</v>
      </c>
      <c r="C290" s="52" t="s">
        <v>142</v>
      </c>
      <c r="D290" s="52" t="s">
        <v>72</v>
      </c>
      <c r="E290" s="52" t="s">
        <v>91</v>
      </c>
      <c r="F290" s="52" t="s">
        <v>92</v>
      </c>
      <c r="G290" s="52" t="s">
        <v>593</v>
      </c>
      <c r="H290" s="47">
        <f>18955436-10000000</f>
        <v>8955436</v>
      </c>
      <c r="I290" s="52" t="s">
        <v>86</v>
      </c>
      <c r="J290" s="29" t="s">
        <v>429</v>
      </c>
      <c r="K290" s="71" t="s">
        <v>594</v>
      </c>
      <c r="L290" s="217"/>
      <c r="M290" s="216"/>
      <c r="N290" s="31">
        <v>1</v>
      </c>
      <c r="O290" s="31">
        <v>1</v>
      </c>
      <c r="P290" s="73">
        <v>11</v>
      </c>
      <c r="Q290" s="74" t="s">
        <v>79</v>
      </c>
      <c r="R290" s="74" t="s">
        <v>80</v>
      </c>
      <c r="S290" s="81" t="s">
        <v>1</v>
      </c>
      <c r="T290" s="219"/>
      <c r="U290" s="218"/>
      <c r="V290" s="31" t="s">
        <v>76</v>
      </c>
      <c r="W290" s="31" t="s">
        <v>81</v>
      </c>
      <c r="X290" s="77" t="s">
        <v>82</v>
      </c>
      <c r="Y290" s="32" t="s">
        <v>83</v>
      </c>
      <c r="Z290" s="33" t="s">
        <v>3</v>
      </c>
      <c r="AA290" s="30" t="s">
        <v>84</v>
      </c>
      <c r="AB290" s="78" t="s">
        <v>85</v>
      </c>
      <c r="AC290" s="31" t="s">
        <v>76</v>
      </c>
      <c r="AD290" s="31" t="s">
        <v>86</v>
      </c>
      <c r="AE290" s="79" t="s">
        <v>87</v>
      </c>
      <c r="AF290" s="79" t="s">
        <v>88</v>
      </c>
      <c r="AG290" s="79" t="s">
        <v>89</v>
      </c>
      <c r="AH290" s="79" t="s">
        <v>90</v>
      </c>
      <c r="AI290" s="79" t="s">
        <v>90</v>
      </c>
      <c r="AJ290" s="79" t="s">
        <v>90</v>
      </c>
      <c r="AK290" s="80"/>
      <c r="AL290" s="80"/>
      <c r="AM290" s="80"/>
    </row>
    <row r="291" spans="1:39" s="35" customFormat="1" ht="48" customHeight="1">
      <c r="A291" s="53"/>
      <c r="B291" s="28" t="s">
        <v>3</v>
      </c>
      <c r="C291" s="52" t="s">
        <v>142</v>
      </c>
      <c r="D291" s="52" t="s">
        <v>72</v>
      </c>
      <c r="E291" s="37" t="s">
        <v>598</v>
      </c>
      <c r="F291" s="52" t="s">
        <v>599</v>
      </c>
      <c r="G291" s="52" t="s">
        <v>593</v>
      </c>
      <c r="H291" s="47">
        <v>7170513</v>
      </c>
      <c r="I291" s="52" t="s">
        <v>86</v>
      </c>
      <c r="J291" s="29" t="s">
        <v>76</v>
      </c>
      <c r="K291" s="71" t="s">
        <v>594</v>
      </c>
      <c r="L291" s="217"/>
      <c r="M291" s="216"/>
      <c r="N291" s="31">
        <v>1</v>
      </c>
      <c r="O291" s="31">
        <v>1</v>
      </c>
      <c r="P291" s="73">
        <v>11</v>
      </c>
      <c r="Q291" s="74" t="s">
        <v>79</v>
      </c>
      <c r="R291" s="74" t="s">
        <v>80</v>
      </c>
      <c r="S291" s="81" t="s">
        <v>1</v>
      </c>
      <c r="T291" s="219"/>
      <c r="U291" s="218"/>
      <c r="V291" s="31" t="s">
        <v>76</v>
      </c>
      <c r="W291" s="31" t="s">
        <v>81</v>
      </c>
      <c r="X291" s="77" t="s">
        <v>82</v>
      </c>
      <c r="Y291" s="32" t="s">
        <v>83</v>
      </c>
      <c r="Z291" s="33" t="s">
        <v>3</v>
      </c>
      <c r="AA291" s="30" t="s">
        <v>84</v>
      </c>
      <c r="AB291" s="78" t="s">
        <v>85</v>
      </c>
      <c r="AC291" s="31" t="s">
        <v>76</v>
      </c>
      <c r="AD291" s="31" t="s">
        <v>86</v>
      </c>
      <c r="AE291" s="79" t="s">
        <v>87</v>
      </c>
      <c r="AF291" s="79" t="s">
        <v>88</v>
      </c>
      <c r="AG291" s="79" t="s">
        <v>89</v>
      </c>
      <c r="AH291" s="79" t="s">
        <v>90</v>
      </c>
      <c r="AI291" s="79" t="s">
        <v>90</v>
      </c>
      <c r="AJ291" s="79" t="s">
        <v>90</v>
      </c>
      <c r="AK291" s="80"/>
      <c r="AL291" s="80"/>
      <c r="AM291" s="80"/>
    </row>
    <row r="292" spans="1:39" s="35" customFormat="1" ht="48" customHeight="1">
      <c r="A292" s="53"/>
      <c r="B292" s="28" t="s">
        <v>3</v>
      </c>
      <c r="C292" s="52" t="s">
        <v>142</v>
      </c>
      <c r="D292" s="52" t="s">
        <v>72</v>
      </c>
      <c r="E292" s="37" t="s">
        <v>111</v>
      </c>
      <c r="F292" s="52" t="s">
        <v>112</v>
      </c>
      <c r="G292" s="52" t="s">
        <v>593</v>
      </c>
      <c r="H292" s="47">
        <v>1559205</v>
      </c>
      <c r="I292" s="52" t="s">
        <v>86</v>
      </c>
      <c r="J292" s="29" t="s">
        <v>76</v>
      </c>
      <c r="K292" s="71" t="s">
        <v>594</v>
      </c>
      <c r="L292" s="217"/>
      <c r="M292" s="216"/>
      <c r="N292" s="31">
        <v>1</v>
      </c>
      <c r="O292" s="31">
        <v>1</v>
      </c>
      <c r="P292" s="73">
        <v>11</v>
      </c>
      <c r="Q292" s="74" t="s">
        <v>79</v>
      </c>
      <c r="R292" s="74" t="s">
        <v>80</v>
      </c>
      <c r="S292" s="81" t="s">
        <v>1</v>
      </c>
      <c r="T292" s="219"/>
      <c r="U292" s="218"/>
      <c r="V292" s="31" t="s">
        <v>76</v>
      </c>
      <c r="W292" s="31" t="s">
        <v>81</v>
      </c>
      <c r="X292" s="77" t="s">
        <v>82</v>
      </c>
      <c r="Y292" s="32" t="s">
        <v>83</v>
      </c>
      <c r="Z292" s="33" t="s">
        <v>3</v>
      </c>
      <c r="AA292" s="30" t="s">
        <v>84</v>
      </c>
      <c r="AB292" s="78" t="s">
        <v>85</v>
      </c>
      <c r="AC292" s="31" t="s">
        <v>76</v>
      </c>
      <c r="AD292" s="31" t="s">
        <v>86</v>
      </c>
      <c r="AE292" s="79" t="s">
        <v>87</v>
      </c>
      <c r="AF292" s="79" t="s">
        <v>88</v>
      </c>
      <c r="AG292" s="79" t="s">
        <v>89</v>
      </c>
      <c r="AH292" s="79" t="s">
        <v>90</v>
      </c>
      <c r="AI292" s="79" t="s">
        <v>90</v>
      </c>
      <c r="AJ292" s="79" t="s">
        <v>90</v>
      </c>
      <c r="AK292" s="80"/>
      <c r="AL292" s="80"/>
      <c r="AM292" s="80"/>
    </row>
    <row r="293" spans="1:39" s="35" customFormat="1" ht="48" customHeight="1">
      <c r="A293" s="53"/>
      <c r="B293" s="28" t="s">
        <v>3</v>
      </c>
      <c r="C293" s="52" t="s">
        <v>142</v>
      </c>
      <c r="D293" s="52" t="s">
        <v>72</v>
      </c>
      <c r="E293" s="37" t="s">
        <v>129</v>
      </c>
      <c r="F293" s="52" t="s">
        <v>21</v>
      </c>
      <c r="G293" s="52" t="s">
        <v>593</v>
      </c>
      <c r="H293" s="47">
        <v>2760709</v>
      </c>
      <c r="I293" s="52" t="s">
        <v>86</v>
      </c>
      <c r="J293" s="29" t="s">
        <v>76</v>
      </c>
      <c r="K293" s="71" t="s">
        <v>594</v>
      </c>
      <c r="L293" s="217"/>
      <c r="M293" s="216"/>
      <c r="N293" s="31">
        <v>1</v>
      </c>
      <c r="O293" s="31">
        <v>1</v>
      </c>
      <c r="P293" s="73">
        <v>11</v>
      </c>
      <c r="Q293" s="74" t="s">
        <v>79</v>
      </c>
      <c r="R293" s="74" t="s">
        <v>80</v>
      </c>
      <c r="S293" s="81" t="s">
        <v>1</v>
      </c>
      <c r="T293" s="219"/>
      <c r="U293" s="218"/>
      <c r="V293" s="31" t="s">
        <v>76</v>
      </c>
      <c r="W293" s="31" t="s">
        <v>81</v>
      </c>
      <c r="X293" s="77" t="s">
        <v>82</v>
      </c>
      <c r="Y293" s="32" t="s">
        <v>83</v>
      </c>
      <c r="Z293" s="33" t="s">
        <v>3</v>
      </c>
      <c r="AA293" s="30" t="s">
        <v>84</v>
      </c>
      <c r="AB293" s="78" t="s">
        <v>85</v>
      </c>
      <c r="AC293" s="31" t="s">
        <v>76</v>
      </c>
      <c r="AD293" s="31" t="s">
        <v>86</v>
      </c>
      <c r="AE293" s="79" t="s">
        <v>87</v>
      </c>
      <c r="AF293" s="79" t="s">
        <v>88</v>
      </c>
      <c r="AG293" s="79" t="s">
        <v>89</v>
      </c>
      <c r="AH293" s="79" t="s">
        <v>90</v>
      </c>
      <c r="AI293" s="79" t="s">
        <v>90</v>
      </c>
      <c r="AJ293" s="79" t="s">
        <v>90</v>
      </c>
      <c r="AK293" s="80"/>
      <c r="AL293" s="80"/>
      <c r="AM293" s="80"/>
    </row>
    <row r="294" spans="1:39" s="35" customFormat="1" ht="48" customHeight="1">
      <c r="A294" s="53"/>
      <c r="B294" s="28" t="s">
        <v>3</v>
      </c>
      <c r="C294" s="52" t="s">
        <v>213</v>
      </c>
      <c r="D294" s="52" t="s">
        <v>214</v>
      </c>
      <c r="E294" s="52" t="s">
        <v>9</v>
      </c>
      <c r="F294" s="52" t="s">
        <v>133</v>
      </c>
      <c r="G294" s="52" t="s">
        <v>600</v>
      </c>
      <c r="H294" s="47">
        <v>15000000</v>
      </c>
      <c r="I294" s="52" t="s">
        <v>86</v>
      </c>
      <c r="J294" s="29" t="s">
        <v>76</v>
      </c>
      <c r="K294" s="71" t="s">
        <v>601</v>
      </c>
      <c r="L294" s="72" t="s">
        <v>602</v>
      </c>
      <c r="M294" s="52" t="str">
        <f>G294</f>
        <v>Prestar el servicio de mantenimiento de los instrumentos musicales del Instituto Pedagógico Nacional</v>
      </c>
      <c r="N294" s="31">
        <v>1</v>
      </c>
      <c r="O294" s="31">
        <v>1</v>
      </c>
      <c r="P294" s="73">
        <v>11</v>
      </c>
      <c r="Q294" s="74" t="s">
        <v>79</v>
      </c>
      <c r="R294" s="74" t="s">
        <v>80</v>
      </c>
      <c r="S294" s="81" t="s">
        <v>14</v>
      </c>
      <c r="T294" s="75">
        <f>H294</f>
        <v>15000000</v>
      </c>
      <c r="U294" s="76">
        <f>T294</f>
        <v>15000000</v>
      </c>
      <c r="V294" s="31" t="s">
        <v>76</v>
      </c>
      <c r="W294" s="31" t="s">
        <v>81</v>
      </c>
      <c r="X294" s="77" t="s">
        <v>82</v>
      </c>
      <c r="Y294" s="32" t="s">
        <v>83</v>
      </c>
      <c r="Z294" s="33" t="s">
        <v>3</v>
      </c>
      <c r="AA294" s="30" t="s">
        <v>84</v>
      </c>
      <c r="AB294" s="78" t="s">
        <v>85</v>
      </c>
      <c r="AC294" s="31" t="s">
        <v>76</v>
      </c>
      <c r="AD294" s="31" t="s">
        <v>86</v>
      </c>
      <c r="AE294" s="79" t="s">
        <v>87</v>
      </c>
      <c r="AF294" s="79" t="s">
        <v>88</v>
      </c>
      <c r="AG294" s="79" t="s">
        <v>89</v>
      </c>
      <c r="AH294" s="79" t="s">
        <v>90</v>
      </c>
      <c r="AI294" s="79" t="s">
        <v>90</v>
      </c>
      <c r="AJ294" s="79" t="s">
        <v>90</v>
      </c>
      <c r="AK294" s="80"/>
      <c r="AL294" s="80"/>
      <c r="AM294" s="80"/>
    </row>
    <row r="295" spans="1:39" s="35" customFormat="1" ht="48" customHeight="1">
      <c r="A295" s="53"/>
      <c r="B295" s="28" t="s">
        <v>3</v>
      </c>
      <c r="C295" s="52" t="s">
        <v>213</v>
      </c>
      <c r="D295" s="52" t="s">
        <v>214</v>
      </c>
      <c r="E295" s="52" t="s">
        <v>9</v>
      </c>
      <c r="F295" s="52" t="s">
        <v>133</v>
      </c>
      <c r="G295" s="52" t="s">
        <v>603</v>
      </c>
      <c r="H295" s="47">
        <v>800000</v>
      </c>
      <c r="I295" s="52" t="s">
        <v>86</v>
      </c>
      <c r="J295" s="29" t="s">
        <v>76</v>
      </c>
      <c r="K295" s="71" t="s">
        <v>604</v>
      </c>
      <c r="L295" s="72" t="s">
        <v>605</v>
      </c>
      <c r="M295" s="52" t="str">
        <f>G295</f>
        <v>Prestar el servicio de mantenimiento de equipos médicos del IPN</v>
      </c>
      <c r="N295" s="31">
        <v>1</v>
      </c>
      <c r="O295" s="31">
        <v>1</v>
      </c>
      <c r="P295" s="73">
        <v>11</v>
      </c>
      <c r="Q295" s="74" t="s">
        <v>79</v>
      </c>
      <c r="R295" s="74" t="s">
        <v>80</v>
      </c>
      <c r="S295" s="81" t="s">
        <v>14</v>
      </c>
      <c r="T295" s="75">
        <f>H295</f>
        <v>800000</v>
      </c>
      <c r="U295" s="76">
        <f>T295</f>
        <v>800000</v>
      </c>
      <c r="V295" s="31" t="s">
        <v>76</v>
      </c>
      <c r="W295" s="31" t="s">
        <v>81</v>
      </c>
      <c r="X295" s="77" t="s">
        <v>82</v>
      </c>
      <c r="Y295" s="32" t="s">
        <v>83</v>
      </c>
      <c r="Z295" s="33" t="s">
        <v>3</v>
      </c>
      <c r="AA295" s="30" t="s">
        <v>84</v>
      </c>
      <c r="AB295" s="78" t="s">
        <v>85</v>
      </c>
      <c r="AC295" s="31" t="s">
        <v>76</v>
      </c>
      <c r="AD295" s="31" t="s">
        <v>86</v>
      </c>
      <c r="AE295" s="79" t="s">
        <v>87</v>
      </c>
      <c r="AF295" s="79" t="s">
        <v>88</v>
      </c>
      <c r="AG295" s="79" t="s">
        <v>89</v>
      </c>
      <c r="AH295" s="79" t="s">
        <v>90</v>
      </c>
      <c r="AI295" s="79" t="s">
        <v>90</v>
      </c>
      <c r="AJ295" s="79" t="s">
        <v>90</v>
      </c>
      <c r="AK295" s="80"/>
      <c r="AL295" s="80"/>
      <c r="AM295" s="80"/>
    </row>
    <row r="296" spans="1:39" s="35" customFormat="1" ht="48" customHeight="1">
      <c r="A296" s="53"/>
      <c r="B296" s="28" t="s">
        <v>3</v>
      </c>
      <c r="C296" s="52" t="s">
        <v>142</v>
      </c>
      <c r="D296" s="52" t="s">
        <v>72</v>
      </c>
      <c r="E296" s="52" t="s">
        <v>9</v>
      </c>
      <c r="F296" s="52" t="s">
        <v>133</v>
      </c>
      <c r="G296" s="52" t="s">
        <v>606</v>
      </c>
      <c r="H296" s="47">
        <v>6000000</v>
      </c>
      <c r="I296" s="52" t="s">
        <v>86</v>
      </c>
      <c r="J296" s="29" t="s">
        <v>76</v>
      </c>
      <c r="K296" s="71" t="s">
        <v>607</v>
      </c>
      <c r="L296" s="72">
        <v>92121700</v>
      </c>
      <c r="M296" s="52" t="str">
        <f>G296</f>
        <v xml:space="preserve">Prestar el Servicio de mantenimiento o reparación de alarma contra incendios (GDO) </v>
      </c>
      <c r="N296" s="31">
        <v>1</v>
      </c>
      <c r="O296" s="31">
        <v>1</v>
      </c>
      <c r="P296" s="73">
        <v>11</v>
      </c>
      <c r="Q296" s="74" t="s">
        <v>79</v>
      </c>
      <c r="R296" s="74" t="s">
        <v>80</v>
      </c>
      <c r="S296" s="81" t="s">
        <v>158</v>
      </c>
      <c r="T296" s="75">
        <f>H296</f>
        <v>6000000</v>
      </c>
      <c r="U296" s="76">
        <f>T296</f>
        <v>6000000</v>
      </c>
      <c r="V296" s="31" t="s">
        <v>76</v>
      </c>
      <c r="W296" s="31" t="s">
        <v>81</v>
      </c>
      <c r="X296" s="77" t="s">
        <v>82</v>
      </c>
      <c r="Y296" s="32" t="s">
        <v>83</v>
      </c>
      <c r="Z296" s="33" t="s">
        <v>3</v>
      </c>
      <c r="AA296" s="30" t="s">
        <v>84</v>
      </c>
      <c r="AB296" s="78" t="s">
        <v>85</v>
      </c>
      <c r="AC296" s="31" t="s">
        <v>76</v>
      </c>
      <c r="AD296" s="31" t="s">
        <v>86</v>
      </c>
      <c r="AE296" s="79" t="s">
        <v>87</v>
      </c>
      <c r="AF296" s="79" t="s">
        <v>88</v>
      </c>
      <c r="AG296" s="79" t="s">
        <v>89</v>
      </c>
      <c r="AH296" s="79" t="s">
        <v>90</v>
      </c>
      <c r="AI296" s="79" t="s">
        <v>90</v>
      </c>
      <c r="AJ296" s="79" t="s">
        <v>90</v>
      </c>
      <c r="AK296" s="80"/>
      <c r="AL296" s="80"/>
      <c r="AM296" s="80"/>
    </row>
    <row r="297" spans="1:39" s="35" customFormat="1" ht="48" customHeight="1">
      <c r="A297" s="53"/>
      <c r="B297" s="28" t="s">
        <v>27</v>
      </c>
      <c r="C297" s="52" t="s">
        <v>435</v>
      </c>
      <c r="D297" s="52" t="s">
        <v>436</v>
      </c>
      <c r="E297" s="52" t="s">
        <v>129</v>
      </c>
      <c r="F297" s="52" t="s">
        <v>130</v>
      </c>
      <c r="G297" s="52" t="s">
        <v>608</v>
      </c>
      <c r="H297" s="47">
        <v>1067000</v>
      </c>
      <c r="I297" s="52" t="s">
        <v>86</v>
      </c>
      <c r="J297" s="29" t="s">
        <v>76</v>
      </c>
      <c r="K297" s="106" t="s">
        <v>609</v>
      </c>
      <c r="L297" s="217" t="s">
        <v>677</v>
      </c>
      <c r="M297" s="216" t="str">
        <f>G297</f>
        <v>Suministrar materiales y herramientas para el Departamento de Tecnología de la Universidad Pedagógica Nacional</v>
      </c>
      <c r="N297" s="31">
        <v>1</v>
      </c>
      <c r="O297" s="31">
        <v>1</v>
      </c>
      <c r="P297" s="73">
        <v>11</v>
      </c>
      <c r="Q297" s="74" t="s">
        <v>79</v>
      </c>
      <c r="R297" s="74" t="s">
        <v>80</v>
      </c>
      <c r="S297" s="81" t="s">
        <v>1</v>
      </c>
      <c r="T297" s="219">
        <f>H297+H298</f>
        <v>15567000</v>
      </c>
      <c r="U297" s="218">
        <f>T297</f>
        <v>15567000</v>
      </c>
      <c r="V297" s="31" t="s">
        <v>76</v>
      </c>
      <c r="W297" s="31" t="s">
        <v>81</v>
      </c>
      <c r="X297" s="77" t="s">
        <v>82</v>
      </c>
      <c r="Y297" s="32" t="s">
        <v>83</v>
      </c>
      <c r="Z297" s="33" t="s">
        <v>27</v>
      </c>
      <c r="AA297" s="30" t="s">
        <v>84</v>
      </c>
      <c r="AB297" s="78" t="s">
        <v>85</v>
      </c>
      <c r="AC297" s="31" t="s">
        <v>76</v>
      </c>
      <c r="AD297" s="31" t="s">
        <v>86</v>
      </c>
      <c r="AE297" s="79" t="s">
        <v>87</v>
      </c>
      <c r="AF297" s="79" t="s">
        <v>88</v>
      </c>
      <c r="AG297" s="79" t="s">
        <v>89</v>
      </c>
      <c r="AH297" s="79" t="s">
        <v>90</v>
      </c>
      <c r="AI297" s="79" t="s">
        <v>90</v>
      </c>
      <c r="AJ297" s="79" t="s">
        <v>90</v>
      </c>
      <c r="AK297" s="80"/>
      <c r="AL297" s="80"/>
      <c r="AM297" s="80"/>
    </row>
    <row r="298" spans="1:39" s="35" customFormat="1" ht="48" customHeight="1">
      <c r="A298" s="53"/>
      <c r="B298" s="28" t="s">
        <v>27</v>
      </c>
      <c r="C298" s="52" t="s">
        <v>435</v>
      </c>
      <c r="D298" s="52" t="s">
        <v>436</v>
      </c>
      <c r="E298" s="52" t="s">
        <v>111</v>
      </c>
      <c r="F298" s="52" t="s">
        <v>610</v>
      </c>
      <c r="G298" s="52" t="s">
        <v>608</v>
      </c>
      <c r="H298" s="47">
        <v>14500000</v>
      </c>
      <c r="I298" s="52" t="s">
        <v>86</v>
      </c>
      <c r="J298" s="29" t="s">
        <v>76</v>
      </c>
      <c r="K298" s="106" t="s">
        <v>609</v>
      </c>
      <c r="L298" s="217"/>
      <c r="M298" s="216"/>
      <c r="N298" s="31">
        <v>1</v>
      </c>
      <c r="O298" s="31">
        <v>1</v>
      </c>
      <c r="P298" s="73">
        <v>11</v>
      </c>
      <c r="Q298" s="74" t="s">
        <v>79</v>
      </c>
      <c r="R298" s="74" t="s">
        <v>80</v>
      </c>
      <c r="S298" s="81" t="s">
        <v>1</v>
      </c>
      <c r="T298" s="219"/>
      <c r="U298" s="218"/>
      <c r="V298" s="31" t="s">
        <v>76</v>
      </c>
      <c r="W298" s="31" t="s">
        <v>81</v>
      </c>
      <c r="X298" s="77" t="s">
        <v>82</v>
      </c>
      <c r="Y298" s="32" t="s">
        <v>83</v>
      </c>
      <c r="Z298" s="33" t="s">
        <v>27</v>
      </c>
      <c r="AA298" s="30" t="s">
        <v>84</v>
      </c>
      <c r="AB298" s="78" t="s">
        <v>85</v>
      </c>
      <c r="AC298" s="31" t="s">
        <v>76</v>
      </c>
      <c r="AD298" s="31" t="s">
        <v>86</v>
      </c>
      <c r="AE298" s="79" t="s">
        <v>87</v>
      </c>
      <c r="AF298" s="79" t="s">
        <v>88</v>
      </c>
      <c r="AG298" s="79" t="s">
        <v>89</v>
      </c>
      <c r="AH298" s="79" t="s">
        <v>90</v>
      </c>
      <c r="AI298" s="79" t="s">
        <v>90</v>
      </c>
      <c r="AJ298" s="79" t="s">
        <v>90</v>
      </c>
      <c r="AK298" s="80"/>
      <c r="AL298" s="80"/>
      <c r="AM298" s="80"/>
    </row>
    <row r="299" spans="1:39" ht="48" customHeight="1">
      <c r="A299" s="3"/>
      <c r="B299" s="28" t="s">
        <v>3</v>
      </c>
      <c r="C299" s="52" t="s">
        <v>159</v>
      </c>
      <c r="D299" s="52" t="s">
        <v>160</v>
      </c>
      <c r="E299" s="52" t="s">
        <v>161</v>
      </c>
      <c r="F299" s="52" t="s">
        <v>10</v>
      </c>
      <c r="G299" s="52" t="s">
        <v>611</v>
      </c>
      <c r="H299" s="47">
        <v>140000000</v>
      </c>
      <c r="I299" s="52" t="s">
        <v>86</v>
      </c>
      <c r="J299" s="29" t="s">
        <v>76</v>
      </c>
      <c r="K299" s="71" t="s">
        <v>612</v>
      </c>
      <c r="L299" s="72" t="s">
        <v>275</v>
      </c>
      <c r="M299" s="52" t="str">
        <f t="shared" ref="M299:M316" si="22">G299</f>
        <v>Prestar los servicios de soporte, administración y almacenamiento en nube de los backups de información de la Universidad Pedagógica Nacional.</v>
      </c>
      <c r="N299" s="31">
        <v>1</v>
      </c>
      <c r="O299" s="31">
        <v>1</v>
      </c>
      <c r="P299" s="73">
        <v>12</v>
      </c>
      <c r="Q299" s="74" t="s">
        <v>79</v>
      </c>
      <c r="R299" s="74" t="s">
        <v>80</v>
      </c>
      <c r="S299" s="52" t="s">
        <v>1</v>
      </c>
      <c r="T299" s="75">
        <f>H299</f>
        <v>140000000</v>
      </c>
      <c r="U299" s="76">
        <f t="shared" ref="U299:U304" si="23">T299</f>
        <v>140000000</v>
      </c>
      <c r="V299" s="31" t="s">
        <v>76</v>
      </c>
      <c r="W299" s="31" t="s">
        <v>81</v>
      </c>
      <c r="X299" s="77" t="s">
        <v>82</v>
      </c>
      <c r="Y299" s="32" t="s">
        <v>83</v>
      </c>
      <c r="Z299" s="33" t="s">
        <v>3</v>
      </c>
      <c r="AA299" s="30" t="s">
        <v>84</v>
      </c>
      <c r="AB299" s="78" t="s">
        <v>85</v>
      </c>
      <c r="AC299" s="31" t="s">
        <v>76</v>
      </c>
      <c r="AD299" s="31" t="s">
        <v>86</v>
      </c>
      <c r="AE299" s="79" t="s">
        <v>87</v>
      </c>
      <c r="AF299" s="79" t="s">
        <v>88</v>
      </c>
      <c r="AG299" s="79" t="s">
        <v>89</v>
      </c>
      <c r="AH299" s="79" t="s">
        <v>90</v>
      </c>
      <c r="AI299" s="79" t="s">
        <v>90</v>
      </c>
      <c r="AJ299" s="79" t="s">
        <v>90</v>
      </c>
      <c r="AK299" s="90"/>
      <c r="AL299" s="90"/>
      <c r="AM299" s="90"/>
    </row>
    <row r="300" spans="1:39" ht="48" customHeight="1">
      <c r="A300" s="3"/>
      <c r="B300" s="28" t="s">
        <v>3</v>
      </c>
      <c r="C300" s="52" t="s">
        <v>159</v>
      </c>
      <c r="D300" s="52" t="s">
        <v>160</v>
      </c>
      <c r="E300" s="52" t="s">
        <v>161</v>
      </c>
      <c r="F300" s="52" t="s">
        <v>10</v>
      </c>
      <c r="G300" s="52" t="s">
        <v>613</v>
      </c>
      <c r="H300" s="47">
        <v>6000000</v>
      </c>
      <c r="I300" s="52" t="s">
        <v>86</v>
      </c>
      <c r="J300" s="29" t="s">
        <v>76</v>
      </c>
      <c r="K300" s="71" t="s">
        <v>614</v>
      </c>
      <c r="L300" s="72" t="s">
        <v>275</v>
      </c>
      <c r="M300" s="52" t="str">
        <f t="shared" si="22"/>
        <v>Prestar el servicio de certificado para firmas digitales en token virtual para uso de la Universidad Pedagógica Nacional. </v>
      </c>
      <c r="N300" s="31">
        <v>1</v>
      </c>
      <c r="O300" s="31">
        <v>1</v>
      </c>
      <c r="P300" s="73">
        <v>12</v>
      </c>
      <c r="Q300" s="74" t="s">
        <v>79</v>
      </c>
      <c r="R300" s="74" t="s">
        <v>80</v>
      </c>
      <c r="S300" s="52" t="s">
        <v>1</v>
      </c>
      <c r="T300" s="75">
        <f>H300</f>
        <v>6000000</v>
      </c>
      <c r="U300" s="76">
        <f t="shared" si="23"/>
        <v>6000000</v>
      </c>
      <c r="V300" s="31" t="s">
        <v>76</v>
      </c>
      <c r="W300" s="31" t="s">
        <v>81</v>
      </c>
      <c r="X300" s="77" t="s">
        <v>82</v>
      </c>
      <c r="Y300" s="32" t="s">
        <v>83</v>
      </c>
      <c r="Z300" s="33" t="s">
        <v>3</v>
      </c>
      <c r="AA300" s="30" t="s">
        <v>84</v>
      </c>
      <c r="AB300" s="78" t="s">
        <v>85</v>
      </c>
      <c r="AC300" s="31" t="s">
        <v>76</v>
      </c>
      <c r="AD300" s="31" t="s">
        <v>86</v>
      </c>
      <c r="AE300" s="79" t="s">
        <v>87</v>
      </c>
      <c r="AF300" s="79" t="s">
        <v>88</v>
      </c>
      <c r="AG300" s="79" t="s">
        <v>89</v>
      </c>
      <c r="AH300" s="79" t="s">
        <v>90</v>
      </c>
      <c r="AI300" s="79" t="s">
        <v>90</v>
      </c>
      <c r="AJ300" s="79" t="s">
        <v>90</v>
      </c>
      <c r="AK300" s="90"/>
      <c r="AL300" s="90"/>
      <c r="AM300" s="90"/>
    </row>
    <row r="301" spans="1:39" s="35" customFormat="1" ht="48" customHeight="1">
      <c r="A301" s="53"/>
      <c r="B301" s="28" t="s">
        <v>3</v>
      </c>
      <c r="C301" s="52" t="s">
        <v>549</v>
      </c>
      <c r="D301" s="52" t="s">
        <v>128</v>
      </c>
      <c r="E301" s="52" t="s">
        <v>11</v>
      </c>
      <c r="F301" s="52" t="s">
        <v>12</v>
      </c>
      <c r="G301" s="52" t="s">
        <v>615</v>
      </c>
      <c r="H301" s="47">
        <v>2209200</v>
      </c>
      <c r="I301" s="52" t="s">
        <v>86</v>
      </c>
      <c r="J301" s="29" t="s">
        <v>76</v>
      </c>
      <c r="K301" s="71" t="s">
        <v>616</v>
      </c>
      <c r="L301" s="72">
        <v>82111700</v>
      </c>
      <c r="M301" s="52" t="str">
        <f t="shared" si="22"/>
        <v>Realizar sesiones de reflexión sobre la poesía en espacios al aire libre para la comunidad universitaria de la UPN, como parte de la estrategia de resignificación de espacios que se implementará a largo de la vigencia .</v>
      </c>
      <c r="N301" s="31">
        <v>1</v>
      </c>
      <c r="O301" s="31">
        <v>1</v>
      </c>
      <c r="P301" s="73">
        <v>11</v>
      </c>
      <c r="Q301" s="74" t="s">
        <v>79</v>
      </c>
      <c r="R301" s="74" t="s">
        <v>80</v>
      </c>
      <c r="S301" s="52" t="s">
        <v>14</v>
      </c>
      <c r="T301" s="75">
        <f>H301</f>
        <v>2209200</v>
      </c>
      <c r="U301" s="76">
        <f t="shared" si="23"/>
        <v>2209200</v>
      </c>
      <c r="V301" s="31" t="s">
        <v>76</v>
      </c>
      <c r="W301" s="31" t="s">
        <v>81</v>
      </c>
      <c r="X301" s="77" t="s">
        <v>82</v>
      </c>
      <c r="Y301" s="32" t="s">
        <v>83</v>
      </c>
      <c r="Z301" s="33" t="s">
        <v>3</v>
      </c>
      <c r="AA301" s="30" t="s">
        <v>84</v>
      </c>
      <c r="AB301" s="78" t="s">
        <v>85</v>
      </c>
      <c r="AC301" s="31" t="s">
        <v>76</v>
      </c>
      <c r="AD301" s="31" t="s">
        <v>86</v>
      </c>
      <c r="AE301" s="79" t="s">
        <v>87</v>
      </c>
      <c r="AF301" s="79" t="s">
        <v>88</v>
      </c>
      <c r="AG301" s="79" t="s">
        <v>89</v>
      </c>
      <c r="AH301" s="79" t="s">
        <v>90</v>
      </c>
      <c r="AI301" s="79" t="s">
        <v>90</v>
      </c>
      <c r="AJ301" s="79" t="s">
        <v>90</v>
      </c>
      <c r="AK301" s="80"/>
      <c r="AL301" s="80"/>
      <c r="AM301" s="80"/>
    </row>
    <row r="302" spans="1:39" s="35" customFormat="1" ht="48" customHeight="1">
      <c r="A302" s="53"/>
      <c r="B302" s="28" t="s">
        <v>3</v>
      </c>
      <c r="C302" s="52" t="s">
        <v>151</v>
      </c>
      <c r="D302" s="52" t="s">
        <v>128</v>
      </c>
      <c r="E302" s="52" t="s">
        <v>26</v>
      </c>
      <c r="F302" s="52" t="s">
        <v>18</v>
      </c>
      <c r="G302" s="52" t="s">
        <v>617</v>
      </c>
      <c r="H302" s="47">
        <v>56128873</v>
      </c>
      <c r="I302" s="52" t="s">
        <v>86</v>
      </c>
      <c r="J302" s="29" t="s">
        <v>76</v>
      </c>
      <c r="K302" s="71" t="s">
        <v>618</v>
      </c>
      <c r="L302" s="72">
        <v>47131800</v>
      </c>
      <c r="M302" s="52" t="str">
        <f t="shared" si="22"/>
        <v>Suministrar químicos de desinfección y limpieza requeridos para los restaurantes y cafeterías de la Universidad Pedagógica Nacional.</v>
      </c>
      <c r="N302" s="31">
        <v>1</v>
      </c>
      <c r="O302" s="31">
        <v>1</v>
      </c>
      <c r="P302" s="73">
        <v>11</v>
      </c>
      <c r="Q302" s="74" t="s">
        <v>79</v>
      </c>
      <c r="R302" s="74" t="s">
        <v>80</v>
      </c>
      <c r="S302" s="52" t="s">
        <v>226</v>
      </c>
      <c r="T302" s="75">
        <f>H302</f>
        <v>56128873</v>
      </c>
      <c r="U302" s="76">
        <f t="shared" si="23"/>
        <v>56128873</v>
      </c>
      <c r="V302" s="31" t="s">
        <v>76</v>
      </c>
      <c r="W302" s="31" t="s">
        <v>81</v>
      </c>
      <c r="X302" s="77" t="s">
        <v>82</v>
      </c>
      <c r="Y302" s="32" t="s">
        <v>83</v>
      </c>
      <c r="Z302" s="33" t="s">
        <v>3</v>
      </c>
      <c r="AA302" s="30" t="s">
        <v>84</v>
      </c>
      <c r="AB302" s="78" t="s">
        <v>85</v>
      </c>
      <c r="AC302" s="31" t="s">
        <v>76</v>
      </c>
      <c r="AD302" s="31" t="s">
        <v>86</v>
      </c>
      <c r="AE302" s="79" t="s">
        <v>87</v>
      </c>
      <c r="AF302" s="79" t="s">
        <v>88</v>
      </c>
      <c r="AG302" s="79" t="s">
        <v>89</v>
      </c>
      <c r="AH302" s="79" t="s">
        <v>90</v>
      </c>
      <c r="AI302" s="79" t="s">
        <v>90</v>
      </c>
      <c r="AJ302" s="79" t="s">
        <v>90</v>
      </c>
      <c r="AK302" s="80"/>
      <c r="AL302" s="80"/>
      <c r="AM302" s="80"/>
    </row>
    <row r="303" spans="1:39" s="35" customFormat="1" ht="48" customHeight="1">
      <c r="A303" s="53"/>
      <c r="B303" s="28" t="s">
        <v>3</v>
      </c>
      <c r="C303" s="52" t="s">
        <v>142</v>
      </c>
      <c r="D303" s="52" t="s">
        <v>72</v>
      </c>
      <c r="E303" s="52" t="s">
        <v>555</v>
      </c>
      <c r="F303" s="52" t="s">
        <v>6</v>
      </c>
      <c r="G303" s="52" t="s">
        <v>619</v>
      </c>
      <c r="H303" s="47">
        <v>11230100</v>
      </c>
      <c r="I303" s="52" t="s">
        <v>86</v>
      </c>
      <c r="J303" s="29" t="s">
        <v>76</v>
      </c>
      <c r="K303" s="71" t="s">
        <v>620</v>
      </c>
      <c r="L303" s="72" t="s">
        <v>621</v>
      </c>
      <c r="M303" s="52" t="str">
        <f t="shared" si="22"/>
        <v>Adquirir el servicio  de GPS para el parque automotor de la Universidad Pedagógica Nacional</v>
      </c>
      <c r="N303" s="31">
        <v>1</v>
      </c>
      <c r="O303" s="31">
        <v>1</v>
      </c>
      <c r="P303" s="73">
        <v>11</v>
      </c>
      <c r="Q303" s="74" t="s">
        <v>79</v>
      </c>
      <c r="R303" s="74" t="s">
        <v>80</v>
      </c>
      <c r="S303" s="81" t="s">
        <v>5</v>
      </c>
      <c r="T303" s="75">
        <f>H303</f>
        <v>11230100</v>
      </c>
      <c r="U303" s="76">
        <f t="shared" si="23"/>
        <v>11230100</v>
      </c>
      <c r="V303" s="31" t="s">
        <v>76</v>
      </c>
      <c r="W303" s="31" t="s">
        <v>81</v>
      </c>
      <c r="X303" s="77" t="s">
        <v>82</v>
      </c>
      <c r="Y303" s="32" t="s">
        <v>83</v>
      </c>
      <c r="Z303" s="33" t="s">
        <v>3</v>
      </c>
      <c r="AA303" s="30" t="s">
        <v>84</v>
      </c>
      <c r="AB303" s="78" t="s">
        <v>85</v>
      </c>
      <c r="AC303" s="31" t="s">
        <v>76</v>
      </c>
      <c r="AD303" s="31" t="s">
        <v>86</v>
      </c>
      <c r="AE303" s="79" t="s">
        <v>87</v>
      </c>
      <c r="AF303" s="79" t="s">
        <v>88</v>
      </c>
      <c r="AG303" s="79" t="s">
        <v>89</v>
      </c>
      <c r="AH303" s="79" t="s">
        <v>90</v>
      </c>
      <c r="AI303" s="79" t="s">
        <v>90</v>
      </c>
      <c r="AJ303" s="79" t="s">
        <v>90</v>
      </c>
      <c r="AK303" s="80"/>
      <c r="AL303" s="80"/>
      <c r="AM303" s="80"/>
    </row>
    <row r="304" spans="1:39" s="35" customFormat="1" ht="48" customHeight="1">
      <c r="A304" s="53"/>
      <c r="B304" s="28" t="s">
        <v>3</v>
      </c>
      <c r="C304" s="52" t="s">
        <v>142</v>
      </c>
      <c r="D304" s="52" t="s">
        <v>72</v>
      </c>
      <c r="E304" s="52" t="s">
        <v>125</v>
      </c>
      <c r="F304" s="52" t="s">
        <v>126</v>
      </c>
      <c r="G304" s="52" t="s">
        <v>622</v>
      </c>
      <c r="H304" s="47">
        <v>2104000</v>
      </c>
      <c r="I304" s="52" t="s">
        <v>86</v>
      </c>
      <c r="J304" s="29" t="s">
        <v>76</v>
      </c>
      <c r="K304" s="71" t="s">
        <v>623</v>
      </c>
      <c r="L304" s="72">
        <v>53121600</v>
      </c>
      <c r="M304" s="52" t="str">
        <f t="shared" si="22"/>
        <v>Adquirir bolsas  institucionales en el marco de la participación de la UPN en la Feria Internacional del libro de Bogotá</v>
      </c>
      <c r="N304" s="31">
        <v>1</v>
      </c>
      <c r="O304" s="31">
        <v>1</v>
      </c>
      <c r="P304" s="73">
        <v>11</v>
      </c>
      <c r="Q304" s="74" t="s">
        <v>79</v>
      </c>
      <c r="R304" s="74" t="s">
        <v>80</v>
      </c>
      <c r="S304" s="81" t="s">
        <v>1</v>
      </c>
      <c r="T304" s="219">
        <f>H304+H305</f>
        <v>5104000</v>
      </c>
      <c r="U304" s="218">
        <f t="shared" si="23"/>
        <v>5104000</v>
      </c>
      <c r="V304" s="31" t="s">
        <v>76</v>
      </c>
      <c r="W304" s="31" t="s">
        <v>81</v>
      </c>
      <c r="X304" s="77" t="s">
        <v>82</v>
      </c>
      <c r="Y304" s="32" t="s">
        <v>83</v>
      </c>
      <c r="Z304" s="33" t="s">
        <v>3</v>
      </c>
      <c r="AA304" s="30" t="s">
        <v>84</v>
      </c>
      <c r="AB304" s="78" t="s">
        <v>85</v>
      </c>
      <c r="AC304" s="31" t="s">
        <v>76</v>
      </c>
      <c r="AD304" s="31" t="s">
        <v>86</v>
      </c>
      <c r="AE304" s="79" t="s">
        <v>87</v>
      </c>
      <c r="AF304" s="79" t="s">
        <v>88</v>
      </c>
      <c r="AG304" s="79" t="s">
        <v>89</v>
      </c>
      <c r="AH304" s="79" t="s">
        <v>90</v>
      </c>
      <c r="AI304" s="79" t="s">
        <v>90</v>
      </c>
      <c r="AJ304" s="79" t="s">
        <v>90</v>
      </c>
      <c r="AK304" s="80"/>
      <c r="AL304" s="80"/>
      <c r="AM304" s="80"/>
    </row>
    <row r="305" spans="1:39" s="35" customFormat="1" ht="48" customHeight="1">
      <c r="A305" s="53"/>
      <c r="B305" s="28" t="s">
        <v>3</v>
      </c>
      <c r="C305" s="52" t="s">
        <v>142</v>
      </c>
      <c r="D305" s="52" t="s">
        <v>72</v>
      </c>
      <c r="E305" s="52" t="s">
        <v>125</v>
      </c>
      <c r="F305" s="52" t="s">
        <v>126</v>
      </c>
      <c r="G305" s="52" t="s">
        <v>624</v>
      </c>
      <c r="H305" s="47">
        <v>3000000</v>
      </c>
      <c r="I305" s="52" t="s">
        <v>86</v>
      </c>
      <c r="J305" s="29" t="s">
        <v>76</v>
      </c>
      <c r="K305" s="71" t="s">
        <v>625</v>
      </c>
      <c r="L305" s="72">
        <v>53121600</v>
      </c>
      <c r="M305" s="52" t="str">
        <f t="shared" si="22"/>
        <v>Adquirir bolsas toteg bag en el marco de la participación de la UPN en la Feria Internacional del libro de la FILBO</v>
      </c>
      <c r="N305" s="31">
        <v>1</v>
      </c>
      <c r="O305" s="31">
        <v>1</v>
      </c>
      <c r="P305" s="73">
        <v>11</v>
      </c>
      <c r="Q305" s="74" t="s">
        <v>79</v>
      </c>
      <c r="R305" s="74" t="s">
        <v>80</v>
      </c>
      <c r="S305" s="81" t="s">
        <v>1</v>
      </c>
      <c r="T305" s="219"/>
      <c r="U305" s="218"/>
      <c r="V305" s="31" t="s">
        <v>76</v>
      </c>
      <c r="W305" s="31" t="s">
        <v>81</v>
      </c>
      <c r="X305" s="77" t="s">
        <v>82</v>
      </c>
      <c r="Y305" s="32" t="s">
        <v>83</v>
      </c>
      <c r="Z305" s="33" t="s">
        <v>3</v>
      </c>
      <c r="AA305" s="30" t="s">
        <v>84</v>
      </c>
      <c r="AB305" s="78" t="s">
        <v>85</v>
      </c>
      <c r="AC305" s="31" t="s">
        <v>76</v>
      </c>
      <c r="AD305" s="31" t="s">
        <v>86</v>
      </c>
      <c r="AE305" s="79" t="s">
        <v>87</v>
      </c>
      <c r="AF305" s="79" t="s">
        <v>88</v>
      </c>
      <c r="AG305" s="79" t="s">
        <v>89</v>
      </c>
      <c r="AH305" s="79" t="s">
        <v>90</v>
      </c>
      <c r="AI305" s="79" t="s">
        <v>90</v>
      </c>
      <c r="AJ305" s="79" t="s">
        <v>90</v>
      </c>
      <c r="AK305" s="80"/>
      <c r="AL305" s="80"/>
      <c r="AM305" s="80"/>
    </row>
    <row r="306" spans="1:39" s="35" customFormat="1" ht="48" customHeight="1">
      <c r="A306" s="53"/>
      <c r="B306" s="28" t="s">
        <v>27</v>
      </c>
      <c r="C306" s="52" t="s">
        <v>435</v>
      </c>
      <c r="D306" s="52" t="s">
        <v>436</v>
      </c>
      <c r="E306" s="52" t="s">
        <v>9</v>
      </c>
      <c r="F306" s="52" t="s">
        <v>10</v>
      </c>
      <c r="G306" s="52" t="s">
        <v>626</v>
      </c>
      <c r="H306" s="47">
        <v>14833200</v>
      </c>
      <c r="I306" s="52" t="s">
        <v>86</v>
      </c>
      <c r="J306" s="29" t="s">
        <v>76</v>
      </c>
      <c r="K306" s="71" t="s">
        <v>627</v>
      </c>
      <c r="L306" s="72" t="s">
        <v>449</v>
      </c>
      <c r="M306" s="52" t="str">
        <f t="shared" si="22"/>
        <v>Prestar el servicio de mantenimiento preventivo / correctivo a equipos del Departamento de Tecnología de la Universidad Pedagógica Nacional.</v>
      </c>
      <c r="N306" s="31">
        <v>1</v>
      </c>
      <c r="O306" s="31">
        <v>1</v>
      </c>
      <c r="P306" s="73">
        <v>11</v>
      </c>
      <c r="Q306" s="74" t="s">
        <v>79</v>
      </c>
      <c r="R306" s="74" t="s">
        <v>80</v>
      </c>
      <c r="S306" s="81" t="s">
        <v>1</v>
      </c>
      <c r="T306" s="75">
        <f t="shared" ref="T306:T316" si="24">H306</f>
        <v>14833200</v>
      </c>
      <c r="U306" s="76">
        <f t="shared" ref="U306:U317" si="25">T306</f>
        <v>14833200</v>
      </c>
      <c r="V306" s="31" t="s">
        <v>76</v>
      </c>
      <c r="W306" s="31" t="s">
        <v>81</v>
      </c>
      <c r="X306" s="77" t="s">
        <v>82</v>
      </c>
      <c r="Y306" s="32" t="s">
        <v>83</v>
      </c>
      <c r="Z306" s="33" t="s">
        <v>27</v>
      </c>
      <c r="AA306" s="30" t="s">
        <v>84</v>
      </c>
      <c r="AB306" s="78" t="s">
        <v>85</v>
      </c>
      <c r="AC306" s="31" t="s">
        <v>76</v>
      </c>
      <c r="AD306" s="31" t="s">
        <v>86</v>
      </c>
      <c r="AE306" s="79" t="s">
        <v>87</v>
      </c>
      <c r="AF306" s="79" t="s">
        <v>88</v>
      </c>
      <c r="AG306" s="79" t="s">
        <v>89</v>
      </c>
      <c r="AH306" s="79" t="s">
        <v>90</v>
      </c>
      <c r="AI306" s="79" t="s">
        <v>90</v>
      </c>
      <c r="AJ306" s="79" t="s">
        <v>90</v>
      </c>
      <c r="AK306" s="80"/>
      <c r="AL306" s="80"/>
      <c r="AM306" s="80"/>
    </row>
    <row r="307" spans="1:39" s="35" customFormat="1" ht="48" customHeight="1">
      <c r="A307" s="53"/>
      <c r="B307" s="28" t="s">
        <v>27</v>
      </c>
      <c r="C307" s="52" t="s">
        <v>435</v>
      </c>
      <c r="D307" s="52" t="s">
        <v>436</v>
      </c>
      <c r="E307" s="52" t="s">
        <v>95</v>
      </c>
      <c r="F307" s="52" t="s">
        <v>96</v>
      </c>
      <c r="G307" s="52" t="s">
        <v>628</v>
      </c>
      <c r="H307" s="47">
        <v>11700000</v>
      </c>
      <c r="I307" s="52" t="s">
        <v>86</v>
      </c>
      <c r="J307" s="29" t="s">
        <v>76</v>
      </c>
      <c r="K307" s="71" t="s">
        <v>629</v>
      </c>
      <c r="L307" s="72" t="s">
        <v>439</v>
      </c>
      <c r="M307" s="52" t="str">
        <f t="shared" si="22"/>
        <v>Adquirir herramientas y equipos para el -departamento de Tecnología de la Universidad Pedagógica Nacional.</v>
      </c>
      <c r="N307" s="31">
        <v>1</v>
      </c>
      <c r="O307" s="31">
        <v>1</v>
      </c>
      <c r="P307" s="73">
        <v>11</v>
      </c>
      <c r="Q307" s="74" t="s">
        <v>79</v>
      </c>
      <c r="R307" s="74" t="s">
        <v>80</v>
      </c>
      <c r="S307" s="81" t="s">
        <v>14</v>
      </c>
      <c r="T307" s="75">
        <f t="shared" si="24"/>
        <v>11700000</v>
      </c>
      <c r="U307" s="76">
        <f t="shared" si="25"/>
        <v>11700000</v>
      </c>
      <c r="V307" s="31" t="s">
        <v>76</v>
      </c>
      <c r="W307" s="31" t="s">
        <v>81</v>
      </c>
      <c r="X307" s="77" t="s">
        <v>82</v>
      </c>
      <c r="Y307" s="32" t="s">
        <v>83</v>
      </c>
      <c r="Z307" s="33" t="s">
        <v>27</v>
      </c>
      <c r="AA307" s="30" t="s">
        <v>84</v>
      </c>
      <c r="AB307" s="78" t="s">
        <v>85</v>
      </c>
      <c r="AC307" s="31" t="s">
        <v>76</v>
      </c>
      <c r="AD307" s="31" t="s">
        <v>86</v>
      </c>
      <c r="AE307" s="79" t="s">
        <v>87</v>
      </c>
      <c r="AF307" s="79" t="s">
        <v>88</v>
      </c>
      <c r="AG307" s="79" t="s">
        <v>89</v>
      </c>
      <c r="AH307" s="79" t="s">
        <v>90</v>
      </c>
      <c r="AI307" s="79" t="s">
        <v>90</v>
      </c>
      <c r="AJ307" s="79" t="s">
        <v>90</v>
      </c>
      <c r="AK307" s="80"/>
      <c r="AL307" s="80"/>
      <c r="AM307" s="80"/>
    </row>
    <row r="308" spans="1:39" s="8" customFormat="1" ht="48" customHeight="1">
      <c r="B308" s="28" t="s">
        <v>3</v>
      </c>
      <c r="C308" s="52" t="s">
        <v>549</v>
      </c>
      <c r="D308" s="52" t="s">
        <v>128</v>
      </c>
      <c r="E308" s="52" t="s">
        <v>9</v>
      </c>
      <c r="F308" s="52" t="s">
        <v>10</v>
      </c>
      <c r="G308" s="52" t="s">
        <v>630</v>
      </c>
      <c r="H308" s="47">
        <v>30000000</v>
      </c>
      <c r="I308" s="52" t="s">
        <v>86</v>
      </c>
      <c r="J308" s="29" t="s">
        <v>76</v>
      </c>
      <c r="K308" s="71" t="s">
        <v>631</v>
      </c>
      <c r="L308" s="72">
        <v>81141600</v>
      </c>
      <c r="M308" s="52" t="str">
        <f t="shared" si="22"/>
        <v>Prestar el servicio de logística y suministro de material pedagógico para el desarrollo de la actividad académica y cultural del día del maestro en la vigencia </v>
      </c>
      <c r="N308" s="31">
        <v>1</v>
      </c>
      <c r="O308" s="31">
        <v>1</v>
      </c>
      <c r="P308" s="73">
        <v>11</v>
      </c>
      <c r="Q308" s="74" t="s">
        <v>79</v>
      </c>
      <c r="R308" s="74" t="s">
        <v>80</v>
      </c>
      <c r="S308" s="81" t="s">
        <v>1</v>
      </c>
      <c r="T308" s="75">
        <f t="shared" si="24"/>
        <v>30000000</v>
      </c>
      <c r="U308" s="76">
        <f t="shared" si="25"/>
        <v>30000000</v>
      </c>
      <c r="V308" s="31" t="s">
        <v>76</v>
      </c>
      <c r="W308" s="31" t="s">
        <v>81</v>
      </c>
      <c r="X308" s="77" t="s">
        <v>82</v>
      </c>
      <c r="Y308" s="32" t="s">
        <v>83</v>
      </c>
      <c r="Z308" s="33" t="s">
        <v>3</v>
      </c>
      <c r="AA308" s="30" t="s">
        <v>84</v>
      </c>
      <c r="AB308" s="78" t="s">
        <v>85</v>
      </c>
      <c r="AC308" s="31" t="s">
        <v>76</v>
      </c>
      <c r="AD308" s="31" t="s">
        <v>86</v>
      </c>
      <c r="AE308" s="79" t="s">
        <v>87</v>
      </c>
      <c r="AF308" s="79" t="s">
        <v>88</v>
      </c>
      <c r="AG308" s="79" t="s">
        <v>89</v>
      </c>
      <c r="AH308" s="79" t="s">
        <v>90</v>
      </c>
      <c r="AI308" s="79" t="s">
        <v>90</v>
      </c>
      <c r="AJ308" s="79" t="s">
        <v>90</v>
      </c>
    </row>
    <row r="309" spans="1:39" ht="48" customHeight="1">
      <c r="A309" s="3"/>
      <c r="B309" s="28" t="s">
        <v>3</v>
      </c>
      <c r="C309" s="52" t="s">
        <v>159</v>
      </c>
      <c r="D309" s="52" t="s">
        <v>160</v>
      </c>
      <c r="E309" s="52" t="s">
        <v>161</v>
      </c>
      <c r="F309" s="52" t="s">
        <v>10</v>
      </c>
      <c r="G309" s="52" t="s">
        <v>632</v>
      </c>
      <c r="H309" s="47">
        <v>33000000</v>
      </c>
      <c r="I309" s="52" t="s">
        <v>86</v>
      </c>
      <c r="J309" s="29" t="s">
        <v>76</v>
      </c>
      <c r="K309" s="71" t="s">
        <v>633</v>
      </c>
      <c r="L309" s="72" t="s">
        <v>634</v>
      </c>
      <c r="M309" s="52" t="str">
        <f t="shared" si="22"/>
        <v>Prestar el servicio para 30 llamadas simultaneas de troncales SIP IP en nube con disponibilidad de salida de llamadas a destinos locales, con licenciamiento perpetuo.</v>
      </c>
      <c r="N309" s="31">
        <v>1</v>
      </c>
      <c r="O309" s="31">
        <v>1</v>
      </c>
      <c r="P309" s="73">
        <v>11</v>
      </c>
      <c r="Q309" s="74" t="s">
        <v>79</v>
      </c>
      <c r="R309" s="74" t="s">
        <v>80</v>
      </c>
      <c r="S309" s="52" t="s">
        <v>1</v>
      </c>
      <c r="T309" s="75">
        <f t="shared" si="24"/>
        <v>33000000</v>
      </c>
      <c r="U309" s="76">
        <f t="shared" si="25"/>
        <v>33000000</v>
      </c>
      <c r="V309" s="31" t="s">
        <v>76</v>
      </c>
      <c r="W309" s="31" t="s">
        <v>81</v>
      </c>
      <c r="X309" s="77" t="s">
        <v>82</v>
      </c>
      <c r="Y309" s="32" t="s">
        <v>83</v>
      </c>
      <c r="Z309" s="33" t="s">
        <v>3</v>
      </c>
      <c r="AA309" s="30" t="s">
        <v>84</v>
      </c>
      <c r="AB309" s="78" t="s">
        <v>85</v>
      </c>
      <c r="AC309" s="31" t="s">
        <v>76</v>
      </c>
      <c r="AD309" s="31" t="s">
        <v>86</v>
      </c>
      <c r="AE309" s="79" t="s">
        <v>87</v>
      </c>
      <c r="AF309" s="79" t="s">
        <v>88</v>
      </c>
      <c r="AG309" s="79" t="s">
        <v>89</v>
      </c>
      <c r="AH309" s="79" t="s">
        <v>90</v>
      </c>
      <c r="AI309" s="79" t="s">
        <v>90</v>
      </c>
      <c r="AJ309" s="79" t="s">
        <v>90</v>
      </c>
      <c r="AK309" s="90"/>
      <c r="AL309" s="90"/>
      <c r="AM309" s="90"/>
    </row>
    <row r="310" spans="1:39" ht="48" customHeight="1">
      <c r="A310" s="3"/>
      <c r="B310" s="28" t="s">
        <v>3</v>
      </c>
      <c r="C310" s="52" t="s">
        <v>139</v>
      </c>
      <c r="D310" s="52" t="s">
        <v>128</v>
      </c>
      <c r="E310" s="52" t="s">
        <v>11</v>
      </c>
      <c r="F310" s="52" t="s">
        <v>12</v>
      </c>
      <c r="G310" s="52" t="s">
        <v>635</v>
      </c>
      <c r="H310" s="47">
        <v>31297000</v>
      </c>
      <c r="I310" s="52" t="s">
        <v>86</v>
      </c>
      <c r="J310" s="29" t="s">
        <v>76</v>
      </c>
      <c r="K310" s="71" t="s">
        <v>636</v>
      </c>
      <c r="L310" s="72" t="s">
        <v>637</v>
      </c>
      <c r="M310" s="52" t="str">
        <f t="shared" si="22"/>
        <v>Prestar los servicios especializados para la prevención del consumo de sustancias psicoactivas licitas e ilícitas, con el fin de fortalecer las estrategias de prevención en la Universidad Pedagógica Nacional.</v>
      </c>
      <c r="N310" s="31">
        <v>1</v>
      </c>
      <c r="O310" s="31">
        <v>1</v>
      </c>
      <c r="P310" s="73">
        <v>11</v>
      </c>
      <c r="Q310" s="74" t="s">
        <v>79</v>
      </c>
      <c r="R310" s="74" t="s">
        <v>80</v>
      </c>
      <c r="S310" s="52" t="s">
        <v>14</v>
      </c>
      <c r="T310" s="75">
        <f t="shared" si="24"/>
        <v>31297000</v>
      </c>
      <c r="U310" s="76">
        <f t="shared" si="25"/>
        <v>31297000</v>
      </c>
      <c r="V310" s="31" t="s">
        <v>76</v>
      </c>
      <c r="W310" s="31" t="s">
        <v>81</v>
      </c>
      <c r="X310" s="77" t="s">
        <v>82</v>
      </c>
      <c r="Y310" s="32" t="s">
        <v>83</v>
      </c>
      <c r="Z310" s="33" t="s">
        <v>3</v>
      </c>
      <c r="AA310" s="30" t="s">
        <v>84</v>
      </c>
      <c r="AB310" s="78" t="s">
        <v>85</v>
      </c>
      <c r="AC310" s="31" t="s">
        <v>76</v>
      </c>
      <c r="AD310" s="31" t="s">
        <v>86</v>
      </c>
      <c r="AE310" s="79" t="s">
        <v>87</v>
      </c>
      <c r="AF310" s="79" t="s">
        <v>88</v>
      </c>
      <c r="AG310" s="79" t="s">
        <v>89</v>
      </c>
      <c r="AH310" s="79" t="s">
        <v>90</v>
      </c>
      <c r="AI310" s="79" t="s">
        <v>90</v>
      </c>
      <c r="AJ310" s="79" t="s">
        <v>90</v>
      </c>
      <c r="AK310" s="3"/>
      <c r="AL310" s="3"/>
      <c r="AM310" s="3"/>
    </row>
    <row r="311" spans="1:39" ht="48" customHeight="1">
      <c r="A311" s="3"/>
      <c r="B311" s="28" t="s">
        <v>3</v>
      </c>
      <c r="C311" s="52" t="s">
        <v>465</v>
      </c>
      <c r="D311" s="52" t="s">
        <v>128</v>
      </c>
      <c r="E311" s="52" t="s">
        <v>26</v>
      </c>
      <c r="F311" s="52" t="s">
        <v>18</v>
      </c>
      <c r="G311" s="52" t="s">
        <v>638</v>
      </c>
      <c r="H311" s="47">
        <f>5000000-5000000</f>
        <v>0</v>
      </c>
      <c r="I311" s="52" t="s">
        <v>86</v>
      </c>
      <c r="J311" s="29" t="s">
        <v>76</v>
      </c>
      <c r="K311" s="71" t="s">
        <v>639</v>
      </c>
      <c r="L311" s="72" t="s">
        <v>480</v>
      </c>
      <c r="M311" s="52" t="str">
        <f t="shared" si="22"/>
        <v>Adquirir elementos para el  desarrollo de las actividades deportivas en el Programa de Deportes de la SBU</v>
      </c>
      <c r="N311" s="31">
        <v>1</v>
      </c>
      <c r="O311" s="31">
        <v>1</v>
      </c>
      <c r="P311" s="73">
        <v>11</v>
      </c>
      <c r="Q311" s="74" t="s">
        <v>79</v>
      </c>
      <c r="R311" s="74" t="s">
        <v>80</v>
      </c>
      <c r="S311" s="81" t="s">
        <v>1</v>
      </c>
      <c r="T311" s="75">
        <f t="shared" si="24"/>
        <v>0</v>
      </c>
      <c r="U311" s="76">
        <f t="shared" si="25"/>
        <v>0</v>
      </c>
      <c r="V311" s="31" t="s">
        <v>76</v>
      </c>
      <c r="W311" s="31" t="s">
        <v>81</v>
      </c>
      <c r="X311" s="77" t="s">
        <v>82</v>
      </c>
      <c r="Y311" s="32" t="s">
        <v>83</v>
      </c>
      <c r="Z311" s="33" t="s">
        <v>3</v>
      </c>
      <c r="AA311" s="30" t="s">
        <v>84</v>
      </c>
      <c r="AB311" s="78" t="s">
        <v>85</v>
      </c>
      <c r="AC311" s="31" t="s">
        <v>76</v>
      </c>
      <c r="AD311" s="31" t="s">
        <v>86</v>
      </c>
      <c r="AE311" s="79" t="s">
        <v>87</v>
      </c>
      <c r="AF311" s="79" t="s">
        <v>88</v>
      </c>
      <c r="AG311" s="79" t="s">
        <v>89</v>
      </c>
      <c r="AH311" s="79" t="s">
        <v>90</v>
      </c>
      <c r="AI311" s="79" t="s">
        <v>90</v>
      </c>
      <c r="AJ311" s="79" t="s">
        <v>90</v>
      </c>
      <c r="AK311" s="3"/>
      <c r="AL311" s="3"/>
      <c r="AM311" s="3"/>
    </row>
    <row r="312" spans="1:39" s="8" customFormat="1" ht="48" customHeight="1">
      <c r="B312" s="28" t="s">
        <v>3</v>
      </c>
      <c r="C312" s="52" t="s">
        <v>549</v>
      </c>
      <c r="D312" s="52" t="s">
        <v>128</v>
      </c>
      <c r="E312" s="52" t="s">
        <v>11</v>
      </c>
      <c r="F312" s="52" t="s">
        <v>12</v>
      </c>
      <c r="G312" s="52" t="s">
        <v>640</v>
      </c>
      <c r="H312" s="47">
        <v>2209200</v>
      </c>
      <c r="I312" s="52" t="s">
        <v>86</v>
      </c>
      <c r="J312" s="29" t="s">
        <v>76</v>
      </c>
      <c r="K312" s="71" t="s">
        <v>641</v>
      </c>
      <c r="L312" s="72">
        <v>81141600</v>
      </c>
      <c r="M312" s="52" t="str">
        <f t="shared" si="22"/>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12" s="31">
        <v>1</v>
      </c>
      <c r="O312" s="31">
        <v>1</v>
      </c>
      <c r="P312" s="73">
        <v>11</v>
      </c>
      <c r="Q312" s="74" t="s">
        <v>79</v>
      </c>
      <c r="R312" s="74" t="s">
        <v>80</v>
      </c>
      <c r="S312" s="52" t="s">
        <v>14</v>
      </c>
      <c r="T312" s="75">
        <f t="shared" si="24"/>
        <v>2209200</v>
      </c>
      <c r="U312" s="76">
        <f t="shared" si="25"/>
        <v>2209200</v>
      </c>
      <c r="V312" s="31" t="s">
        <v>76</v>
      </c>
      <c r="W312" s="31" t="s">
        <v>81</v>
      </c>
      <c r="X312" s="77" t="s">
        <v>82</v>
      </c>
      <c r="Y312" s="32" t="s">
        <v>83</v>
      </c>
      <c r="Z312" s="33" t="s">
        <v>3</v>
      </c>
      <c r="AA312" s="30" t="s">
        <v>84</v>
      </c>
      <c r="AB312" s="78" t="s">
        <v>85</v>
      </c>
      <c r="AC312" s="31" t="s">
        <v>76</v>
      </c>
      <c r="AD312" s="31" t="s">
        <v>86</v>
      </c>
      <c r="AE312" s="79" t="s">
        <v>87</v>
      </c>
      <c r="AF312" s="79" t="s">
        <v>88</v>
      </c>
      <c r="AG312" s="79" t="s">
        <v>89</v>
      </c>
      <c r="AH312" s="79" t="s">
        <v>90</v>
      </c>
      <c r="AI312" s="79" t="s">
        <v>90</v>
      </c>
      <c r="AJ312" s="79" t="s">
        <v>90</v>
      </c>
    </row>
    <row r="313" spans="1:39" customFormat="1" ht="48" customHeight="1">
      <c r="B313" s="28" t="s">
        <v>3</v>
      </c>
      <c r="C313" s="52" t="s">
        <v>142</v>
      </c>
      <c r="D313" s="52" t="s">
        <v>72</v>
      </c>
      <c r="E313" s="52" t="s">
        <v>303</v>
      </c>
      <c r="F313" s="52" t="s">
        <v>132</v>
      </c>
      <c r="G313" s="52" t="s">
        <v>642</v>
      </c>
      <c r="H313" s="47">
        <v>20000000</v>
      </c>
      <c r="I313" s="52" t="s">
        <v>86</v>
      </c>
      <c r="J313" s="29" t="s">
        <v>76</v>
      </c>
      <c r="K313" s="71" t="s">
        <v>643</v>
      </c>
      <c r="L313" s="72" t="s">
        <v>670</v>
      </c>
      <c r="M313" s="91" t="str">
        <f t="shared" si="22"/>
        <v>Suministrar e instalar blackouts y persianas en las  instalaciones  de la Universidad Pedagógica Nacional</v>
      </c>
      <c r="N313" s="31">
        <v>1</v>
      </c>
      <c r="O313" s="31">
        <v>1</v>
      </c>
      <c r="P313" s="73">
        <v>11</v>
      </c>
      <c r="Q313" s="74" t="s">
        <v>79</v>
      </c>
      <c r="R313" s="74" t="s">
        <v>80</v>
      </c>
      <c r="S313" s="81" t="s">
        <v>1</v>
      </c>
      <c r="T313" s="75">
        <f t="shared" si="24"/>
        <v>20000000</v>
      </c>
      <c r="U313" s="76">
        <f t="shared" si="25"/>
        <v>20000000</v>
      </c>
      <c r="V313" s="31" t="s">
        <v>76</v>
      </c>
      <c r="W313" s="31" t="s">
        <v>81</v>
      </c>
      <c r="X313" s="77" t="s">
        <v>82</v>
      </c>
      <c r="Y313" s="32" t="s">
        <v>83</v>
      </c>
      <c r="Z313" s="33" t="s">
        <v>3</v>
      </c>
      <c r="AA313" s="30" t="s">
        <v>84</v>
      </c>
      <c r="AB313" s="78" t="s">
        <v>85</v>
      </c>
      <c r="AC313" s="31" t="s">
        <v>76</v>
      </c>
      <c r="AD313" s="31" t="s">
        <v>86</v>
      </c>
      <c r="AE313" s="79" t="s">
        <v>87</v>
      </c>
      <c r="AF313" s="79" t="s">
        <v>88</v>
      </c>
      <c r="AG313" s="79" t="s">
        <v>89</v>
      </c>
      <c r="AH313" s="79" t="s">
        <v>90</v>
      </c>
      <c r="AI313" s="79" t="s">
        <v>90</v>
      </c>
      <c r="AJ313" s="79" t="s">
        <v>90</v>
      </c>
    </row>
    <row r="314" spans="1:39" s="8" customFormat="1" ht="48" customHeight="1">
      <c r="B314" s="28" t="s">
        <v>3</v>
      </c>
      <c r="C314" s="52" t="s">
        <v>549</v>
      </c>
      <c r="D314" s="52" t="s">
        <v>128</v>
      </c>
      <c r="E314" s="52" t="s">
        <v>129</v>
      </c>
      <c r="F314" s="52" t="s">
        <v>644</v>
      </c>
      <c r="G314" s="52" t="s">
        <v>645</v>
      </c>
      <c r="H314" s="47">
        <v>3040000</v>
      </c>
      <c r="I314" s="52" t="s">
        <v>86</v>
      </c>
      <c r="J314" s="29" t="s">
        <v>76</v>
      </c>
      <c r="K314" s="71" t="s">
        <v>646</v>
      </c>
      <c r="L314" s="72">
        <v>81141600</v>
      </c>
      <c r="M314" s="52" t="str">
        <f t="shared" si="22"/>
        <v>Adquirir elementos para promover e incentivar la participación de la comunidad estudiantil en las actividades culturales realizadas desde el Programa de Cultura de la SBU.</v>
      </c>
      <c r="N314" s="31">
        <v>1</v>
      </c>
      <c r="O314" s="31">
        <v>1</v>
      </c>
      <c r="P314" s="73">
        <v>11</v>
      </c>
      <c r="Q314" s="74" t="s">
        <v>79</v>
      </c>
      <c r="R314" s="74" t="s">
        <v>80</v>
      </c>
      <c r="S314" s="81" t="s">
        <v>1</v>
      </c>
      <c r="T314" s="75">
        <f t="shared" si="24"/>
        <v>3040000</v>
      </c>
      <c r="U314" s="76">
        <f t="shared" si="25"/>
        <v>3040000</v>
      </c>
      <c r="V314" s="31" t="s">
        <v>76</v>
      </c>
      <c r="W314" s="31" t="s">
        <v>81</v>
      </c>
      <c r="X314" s="77" t="s">
        <v>82</v>
      </c>
      <c r="Y314" s="32" t="s">
        <v>83</v>
      </c>
      <c r="Z314" s="33" t="s">
        <v>3</v>
      </c>
      <c r="AA314" s="30" t="s">
        <v>84</v>
      </c>
      <c r="AB314" s="78" t="s">
        <v>85</v>
      </c>
      <c r="AC314" s="31" t="s">
        <v>76</v>
      </c>
      <c r="AD314" s="31" t="s">
        <v>86</v>
      </c>
      <c r="AE314" s="79" t="s">
        <v>87</v>
      </c>
      <c r="AF314" s="79" t="s">
        <v>88</v>
      </c>
      <c r="AG314" s="79" t="s">
        <v>89</v>
      </c>
      <c r="AH314" s="79" t="s">
        <v>90</v>
      </c>
      <c r="AI314" s="79" t="s">
        <v>90</v>
      </c>
      <c r="AJ314" s="79" t="s">
        <v>90</v>
      </c>
    </row>
    <row r="315" spans="1:39" s="8" customFormat="1" ht="48" customHeight="1">
      <c r="B315" s="28" t="s">
        <v>3</v>
      </c>
      <c r="C315" s="52" t="s">
        <v>549</v>
      </c>
      <c r="D315" s="52" t="s">
        <v>128</v>
      </c>
      <c r="E315" s="52" t="s">
        <v>647</v>
      </c>
      <c r="F315" s="52" t="s">
        <v>648</v>
      </c>
      <c r="G315" s="52" t="s">
        <v>649</v>
      </c>
      <c r="H315" s="47">
        <v>3150000</v>
      </c>
      <c r="I315" s="52" t="s">
        <v>86</v>
      </c>
      <c r="J315" s="29" t="s">
        <v>76</v>
      </c>
      <c r="K315" s="71" t="s">
        <v>650</v>
      </c>
      <c r="L315" s="72" t="s">
        <v>661</v>
      </c>
      <c r="M315" s="52" t="str">
        <f t="shared" si="22"/>
        <v>Adquirir instrumentos para Programa de Cultura de la SBU, con el fin de garantizar la realización de sus talleres artísticos.</v>
      </c>
      <c r="N315" s="31">
        <v>1</v>
      </c>
      <c r="O315" s="31">
        <v>1</v>
      </c>
      <c r="P315" s="73">
        <v>11</v>
      </c>
      <c r="Q315" s="74" t="s">
        <v>79</v>
      </c>
      <c r="R315" s="74" t="s">
        <v>80</v>
      </c>
      <c r="S315" s="81" t="s">
        <v>1</v>
      </c>
      <c r="T315" s="75">
        <f t="shared" si="24"/>
        <v>3150000</v>
      </c>
      <c r="U315" s="76">
        <f t="shared" si="25"/>
        <v>3150000</v>
      </c>
      <c r="V315" s="31" t="s">
        <v>76</v>
      </c>
      <c r="W315" s="31" t="s">
        <v>81</v>
      </c>
      <c r="X315" s="77" t="s">
        <v>82</v>
      </c>
      <c r="Y315" s="32" t="s">
        <v>83</v>
      </c>
      <c r="Z315" s="33" t="s">
        <v>3</v>
      </c>
      <c r="AA315" s="30" t="s">
        <v>84</v>
      </c>
      <c r="AB315" s="78" t="s">
        <v>85</v>
      </c>
      <c r="AC315" s="31" t="s">
        <v>76</v>
      </c>
      <c r="AD315" s="31" t="s">
        <v>86</v>
      </c>
      <c r="AE315" s="79" t="s">
        <v>87</v>
      </c>
      <c r="AF315" s="79" t="s">
        <v>88</v>
      </c>
      <c r="AG315" s="79" t="s">
        <v>89</v>
      </c>
      <c r="AH315" s="79" t="s">
        <v>90</v>
      </c>
      <c r="AI315" s="79" t="s">
        <v>90</v>
      </c>
      <c r="AJ315" s="79" t="s">
        <v>90</v>
      </c>
    </row>
    <row r="316" spans="1:39" s="8" customFormat="1" ht="48" customHeight="1">
      <c r="B316" s="28" t="s">
        <v>3</v>
      </c>
      <c r="C316" s="52" t="s">
        <v>549</v>
      </c>
      <c r="D316" s="52" t="s">
        <v>128</v>
      </c>
      <c r="E316" s="52" t="s">
        <v>125</v>
      </c>
      <c r="F316" s="52" t="s">
        <v>126</v>
      </c>
      <c r="G316" s="52" t="s">
        <v>651</v>
      </c>
      <c r="H316" s="47">
        <f>2037500-1200000</f>
        <v>837500</v>
      </c>
      <c r="I316" s="52" t="s">
        <v>86</v>
      </c>
      <c r="J316" s="29" t="s">
        <v>76</v>
      </c>
      <c r="K316" s="71" t="s">
        <v>652</v>
      </c>
      <c r="L316" s="72" t="s">
        <v>653</v>
      </c>
      <c r="M316" s="52" t="str">
        <f t="shared" si="22"/>
        <v>Adquirir prendas de carácter institucional para los grupos representativos del Programa Cultura de la Subdirección de Bienestar Universitario.</v>
      </c>
      <c r="N316" s="31">
        <v>1</v>
      </c>
      <c r="O316" s="31">
        <v>1</v>
      </c>
      <c r="P316" s="73">
        <v>11</v>
      </c>
      <c r="Q316" s="74" t="s">
        <v>79</v>
      </c>
      <c r="R316" s="74" t="s">
        <v>80</v>
      </c>
      <c r="S316" s="81" t="s">
        <v>1</v>
      </c>
      <c r="T316" s="141">
        <f t="shared" si="24"/>
        <v>837500</v>
      </c>
      <c r="U316" s="141">
        <f t="shared" si="25"/>
        <v>837500</v>
      </c>
      <c r="V316" s="31" t="s">
        <v>76</v>
      </c>
      <c r="W316" s="31" t="s">
        <v>81</v>
      </c>
      <c r="X316" s="77" t="s">
        <v>82</v>
      </c>
      <c r="Y316" s="32" t="s">
        <v>83</v>
      </c>
      <c r="Z316" s="33" t="s">
        <v>3</v>
      </c>
      <c r="AA316" s="30" t="s">
        <v>84</v>
      </c>
      <c r="AB316" s="78" t="s">
        <v>85</v>
      </c>
      <c r="AC316" s="31" t="s">
        <v>76</v>
      </c>
      <c r="AD316" s="31" t="s">
        <v>86</v>
      </c>
      <c r="AE316" s="79" t="s">
        <v>87</v>
      </c>
      <c r="AF316" s="79" t="s">
        <v>88</v>
      </c>
      <c r="AG316" s="79" t="s">
        <v>89</v>
      </c>
      <c r="AH316" s="79" t="s">
        <v>90</v>
      </c>
      <c r="AI316" s="79" t="s">
        <v>90</v>
      </c>
      <c r="AJ316" s="79" t="s">
        <v>90</v>
      </c>
    </row>
    <row r="317" spans="1:39" s="8" customFormat="1" ht="48" customHeight="1">
      <c r="A317" s="53"/>
      <c r="B317" s="28" t="s">
        <v>3</v>
      </c>
      <c r="C317" s="52" t="s">
        <v>213</v>
      </c>
      <c r="D317" s="52" t="s">
        <v>214</v>
      </c>
      <c r="E317" s="52" t="s">
        <v>9</v>
      </c>
      <c r="F317" s="52" t="s">
        <v>10</v>
      </c>
      <c r="G317" s="52" t="s">
        <v>654</v>
      </c>
      <c r="H317" s="47">
        <v>3427200</v>
      </c>
      <c r="I317" s="52" t="s">
        <v>86</v>
      </c>
      <c r="J317" s="29" t="s">
        <v>76</v>
      </c>
      <c r="K317" s="106" t="s">
        <v>655</v>
      </c>
      <c r="L317" s="217" t="s">
        <v>656</v>
      </c>
      <c r="M317" s="216" t="str">
        <f>G317</f>
        <v>Prestar el servicio de mantenimiento y suministro de filtros para los purificadores de agua, con el fin de garantizar su correcto funcionamiento y contribuir al bienestar de la comunidad del IPN.</v>
      </c>
      <c r="N317" s="31">
        <v>1</v>
      </c>
      <c r="O317" s="31">
        <v>1</v>
      </c>
      <c r="P317" s="73">
        <v>11</v>
      </c>
      <c r="Q317" s="74" t="s">
        <v>79</v>
      </c>
      <c r="R317" s="74" t="s">
        <v>80</v>
      </c>
      <c r="S317" s="81" t="s">
        <v>14</v>
      </c>
      <c r="T317" s="219">
        <f>H317+H318</f>
        <v>4626720</v>
      </c>
      <c r="U317" s="218">
        <f t="shared" si="25"/>
        <v>4626720</v>
      </c>
      <c r="V317" s="31" t="s">
        <v>76</v>
      </c>
      <c r="W317" s="31" t="s">
        <v>81</v>
      </c>
      <c r="X317" s="77" t="s">
        <v>82</v>
      </c>
      <c r="Y317" s="32" t="s">
        <v>83</v>
      </c>
      <c r="Z317" s="33" t="s">
        <v>3</v>
      </c>
      <c r="AA317" s="30" t="s">
        <v>84</v>
      </c>
      <c r="AB317" s="78" t="s">
        <v>85</v>
      </c>
      <c r="AC317" s="31" t="s">
        <v>76</v>
      </c>
      <c r="AD317" s="31" t="s">
        <v>86</v>
      </c>
      <c r="AE317" s="79" t="s">
        <v>87</v>
      </c>
      <c r="AF317" s="79" t="s">
        <v>88</v>
      </c>
      <c r="AG317" s="79" t="s">
        <v>89</v>
      </c>
      <c r="AH317" s="79" t="s">
        <v>90</v>
      </c>
      <c r="AI317" s="79" t="s">
        <v>90</v>
      </c>
      <c r="AJ317" s="79" t="s">
        <v>90</v>
      </c>
      <c r="AK317" s="92"/>
      <c r="AL317" s="92"/>
      <c r="AM317" s="92"/>
    </row>
    <row r="318" spans="1:39" s="8" customFormat="1" ht="48" customHeight="1">
      <c r="A318" s="53"/>
      <c r="B318" s="28" t="s">
        <v>3</v>
      </c>
      <c r="C318" s="52" t="s">
        <v>213</v>
      </c>
      <c r="D318" s="52" t="s">
        <v>214</v>
      </c>
      <c r="E318" s="52" t="s">
        <v>129</v>
      </c>
      <c r="F318" s="52" t="s">
        <v>644</v>
      </c>
      <c r="G318" s="52" t="s">
        <v>654</v>
      </c>
      <c r="H318" s="47">
        <f>642600+556920</f>
        <v>1199520</v>
      </c>
      <c r="I318" s="52" t="s">
        <v>86</v>
      </c>
      <c r="J318" s="29" t="s">
        <v>76</v>
      </c>
      <c r="K318" s="106" t="s">
        <v>655</v>
      </c>
      <c r="L318" s="217"/>
      <c r="M318" s="216"/>
      <c r="N318" s="31">
        <v>1</v>
      </c>
      <c r="O318" s="31">
        <v>1</v>
      </c>
      <c r="P318" s="73">
        <v>11</v>
      </c>
      <c r="Q318" s="74" t="s">
        <v>79</v>
      </c>
      <c r="R318" s="74" t="s">
        <v>80</v>
      </c>
      <c r="S318" s="81" t="s">
        <v>14</v>
      </c>
      <c r="T318" s="219"/>
      <c r="U318" s="218"/>
      <c r="V318" s="31" t="s">
        <v>76</v>
      </c>
      <c r="W318" s="31" t="s">
        <v>81</v>
      </c>
      <c r="X318" s="77" t="s">
        <v>82</v>
      </c>
      <c r="Y318" s="32" t="s">
        <v>83</v>
      </c>
      <c r="Z318" s="33" t="s">
        <v>3</v>
      </c>
      <c r="AA318" s="30" t="s">
        <v>84</v>
      </c>
      <c r="AB318" s="78" t="s">
        <v>85</v>
      </c>
      <c r="AC318" s="31" t="s">
        <v>76</v>
      </c>
      <c r="AD318" s="31" t="s">
        <v>86</v>
      </c>
      <c r="AE318" s="79" t="s">
        <v>87</v>
      </c>
      <c r="AF318" s="79" t="s">
        <v>88</v>
      </c>
      <c r="AG318" s="79" t="s">
        <v>89</v>
      </c>
      <c r="AH318" s="79" t="s">
        <v>90</v>
      </c>
      <c r="AI318" s="79" t="s">
        <v>90</v>
      </c>
      <c r="AJ318" s="79" t="s">
        <v>90</v>
      </c>
      <c r="AK318" s="92"/>
      <c r="AL318" s="92"/>
      <c r="AM318" s="92"/>
    </row>
    <row r="319" spans="1:39" customFormat="1" ht="48" customHeight="1">
      <c r="B319" s="28" t="s">
        <v>15</v>
      </c>
      <c r="C319" s="52" t="s">
        <v>256</v>
      </c>
      <c r="D319" s="52" t="s">
        <v>19</v>
      </c>
      <c r="E319" s="52" t="s">
        <v>17</v>
      </c>
      <c r="F319" s="52" t="s">
        <v>18</v>
      </c>
      <c r="G319" s="52" t="s">
        <v>657</v>
      </c>
      <c r="H319" s="47">
        <v>8471000</v>
      </c>
      <c r="I319" s="52" t="s">
        <v>86</v>
      </c>
      <c r="J319" s="29" t="s">
        <v>76</v>
      </c>
      <c r="K319" s="106" t="s">
        <v>658</v>
      </c>
      <c r="L319" s="211" t="s">
        <v>660</v>
      </c>
      <c r="M319" s="216" t="str">
        <f>G319</f>
        <v>Adquirir elementos de papelería y oficina para el desarrollo de las actividades administrativas y académicas del Centro de Lenguas.</v>
      </c>
      <c r="N319" s="31">
        <v>1</v>
      </c>
      <c r="O319" s="31">
        <v>1</v>
      </c>
      <c r="P319" s="73">
        <v>11</v>
      </c>
      <c r="Q319" s="74" t="s">
        <v>79</v>
      </c>
      <c r="R319" s="74" t="s">
        <v>80</v>
      </c>
      <c r="S319" s="81" t="s">
        <v>1</v>
      </c>
      <c r="T319" s="219">
        <f>H319+H320</f>
        <v>9329000</v>
      </c>
      <c r="U319" s="218">
        <f>T319</f>
        <v>9329000</v>
      </c>
      <c r="V319" s="31" t="s">
        <v>76</v>
      </c>
      <c r="W319" s="31" t="s">
        <v>81</v>
      </c>
      <c r="X319" s="77" t="s">
        <v>82</v>
      </c>
      <c r="Y319" s="32" t="s">
        <v>83</v>
      </c>
      <c r="Z319" s="33" t="s">
        <v>15</v>
      </c>
      <c r="AA319" s="30" t="s">
        <v>84</v>
      </c>
      <c r="AB319" s="78" t="s">
        <v>85</v>
      </c>
      <c r="AC319" s="31" t="s">
        <v>76</v>
      </c>
      <c r="AD319" s="31" t="s">
        <v>86</v>
      </c>
      <c r="AE319" s="79" t="s">
        <v>87</v>
      </c>
      <c r="AF319" s="79" t="s">
        <v>88</v>
      </c>
      <c r="AG319" s="79" t="s">
        <v>89</v>
      </c>
      <c r="AH319" s="79" t="s">
        <v>90</v>
      </c>
      <c r="AI319" s="79" t="s">
        <v>90</v>
      </c>
      <c r="AJ319" s="79" t="s">
        <v>90</v>
      </c>
    </row>
    <row r="320" spans="1:39" customFormat="1" ht="48" customHeight="1">
      <c r="B320" s="28" t="s">
        <v>15</v>
      </c>
      <c r="C320" s="52" t="s">
        <v>256</v>
      </c>
      <c r="D320" s="52" t="s">
        <v>19</v>
      </c>
      <c r="E320" s="52" t="s">
        <v>20</v>
      </c>
      <c r="F320" s="52" t="s">
        <v>21</v>
      </c>
      <c r="G320" s="52" t="s">
        <v>657</v>
      </c>
      <c r="H320" s="47">
        <v>858000</v>
      </c>
      <c r="I320" s="52" t="s">
        <v>86</v>
      </c>
      <c r="J320" s="29" t="s">
        <v>76</v>
      </c>
      <c r="K320" s="106" t="s">
        <v>658</v>
      </c>
      <c r="L320" s="212"/>
      <c r="M320" s="216"/>
      <c r="N320" s="31">
        <v>1</v>
      </c>
      <c r="O320" s="31">
        <v>1</v>
      </c>
      <c r="P320" s="73">
        <v>11</v>
      </c>
      <c r="Q320" s="74" t="s">
        <v>79</v>
      </c>
      <c r="R320" s="74" t="s">
        <v>80</v>
      </c>
      <c r="S320" s="81" t="s">
        <v>1</v>
      </c>
      <c r="T320" s="219"/>
      <c r="U320" s="218"/>
      <c r="V320" s="31" t="s">
        <v>76</v>
      </c>
      <c r="W320" s="31" t="s">
        <v>81</v>
      </c>
      <c r="X320" s="77" t="s">
        <v>82</v>
      </c>
      <c r="Y320" s="32" t="s">
        <v>83</v>
      </c>
      <c r="Z320" s="33" t="s">
        <v>15</v>
      </c>
      <c r="AA320" s="30" t="s">
        <v>84</v>
      </c>
      <c r="AB320" s="78" t="s">
        <v>85</v>
      </c>
      <c r="AC320" s="31" t="s">
        <v>76</v>
      </c>
      <c r="AD320" s="31" t="s">
        <v>86</v>
      </c>
      <c r="AE320" s="79" t="s">
        <v>87</v>
      </c>
      <c r="AF320" s="79" t="s">
        <v>88</v>
      </c>
      <c r="AG320" s="79" t="s">
        <v>89</v>
      </c>
      <c r="AH320" s="79" t="s">
        <v>90</v>
      </c>
      <c r="AI320" s="79" t="s">
        <v>90</v>
      </c>
      <c r="AJ320" s="79" t="s">
        <v>90</v>
      </c>
    </row>
    <row r="321" spans="1:16381" s="41" customFormat="1" ht="36" customHeight="1">
      <c r="A321" s="53"/>
      <c r="B321" s="28" t="s">
        <v>3</v>
      </c>
      <c r="C321" s="52" t="s">
        <v>142</v>
      </c>
      <c r="D321" s="52" t="s">
        <v>72</v>
      </c>
      <c r="E321" s="52" t="s">
        <v>4</v>
      </c>
      <c r="F321" s="52" t="s">
        <v>6</v>
      </c>
      <c r="G321" s="52" t="s">
        <v>683</v>
      </c>
      <c r="H321" s="47">
        <v>8000000</v>
      </c>
      <c r="I321" s="52" t="s">
        <v>76</v>
      </c>
      <c r="J321" s="29" t="s">
        <v>429</v>
      </c>
      <c r="K321" s="71" t="s">
        <v>173</v>
      </c>
      <c r="L321" s="72" t="s">
        <v>78</v>
      </c>
      <c r="M321" s="52" t="str">
        <f>G321</f>
        <v>Amparar los gastos derivados de las intervenciones de infraestructura de carácter urgente requeridas en la piscina del campus Calle 72 de la Universidad Pedagógica Nacional.</v>
      </c>
      <c r="N321" s="31">
        <v>1</v>
      </c>
      <c r="O321" s="31">
        <v>1</v>
      </c>
      <c r="P321" s="73">
        <v>11</v>
      </c>
      <c r="Q321" s="74" t="s">
        <v>79</v>
      </c>
      <c r="R321" s="74" t="s">
        <v>80</v>
      </c>
      <c r="S321" s="81" t="s">
        <v>5</v>
      </c>
      <c r="T321" s="75">
        <f t="shared" ref="T321:T330" si="26">H321</f>
        <v>8000000</v>
      </c>
      <c r="U321" s="76">
        <f t="shared" ref="U321:U330" si="27">T321</f>
        <v>8000000</v>
      </c>
      <c r="V321" s="31" t="s">
        <v>76</v>
      </c>
      <c r="W321" s="31" t="s">
        <v>81</v>
      </c>
      <c r="X321" s="77" t="s">
        <v>82</v>
      </c>
      <c r="Y321" s="32" t="s">
        <v>83</v>
      </c>
      <c r="Z321" s="33" t="s">
        <v>3</v>
      </c>
      <c r="AA321" s="30" t="s">
        <v>84</v>
      </c>
      <c r="AB321" s="78" t="s">
        <v>85</v>
      </c>
      <c r="AC321" s="31" t="s">
        <v>76</v>
      </c>
      <c r="AD321" s="31" t="s">
        <v>86</v>
      </c>
      <c r="AE321" s="79" t="s">
        <v>87</v>
      </c>
      <c r="AF321" s="79" t="s">
        <v>88</v>
      </c>
      <c r="AG321" s="79" t="s">
        <v>89</v>
      </c>
      <c r="AH321" s="79" t="s">
        <v>90</v>
      </c>
      <c r="AI321" s="79" t="s">
        <v>90</v>
      </c>
      <c r="AJ321" s="79" t="s">
        <v>90</v>
      </c>
      <c r="AK321" s="8"/>
      <c r="AL321" s="8"/>
      <c r="AM321" s="8"/>
      <c r="AN321" s="8"/>
      <c r="AO321" s="8"/>
      <c r="AP321" s="8"/>
      <c r="AQ321" s="8"/>
      <c r="AR321" s="8"/>
      <c r="AS321" s="8"/>
      <c r="AT321" s="8"/>
      <c r="AU321" s="8"/>
      <c r="AV321" s="8"/>
      <c r="AW321" s="8"/>
      <c r="AX321" s="8"/>
      <c r="AY321" s="8"/>
      <c r="AZ321" s="8"/>
      <c r="BA321" s="8"/>
      <c r="BB321" s="8"/>
      <c r="BC321" s="8"/>
      <c r="BD321" s="8"/>
      <c r="BE321" s="8"/>
      <c r="BF321" s="8"/>
      <c r="BG321" s="8"/>
      <c r="BH321" s="8"/>
      <c r="BI321" s="8"/>
      <c r="BJ321" s="8"/>
      <c r="BK321" s="8"/>
      <c r="BL321" s="8"/>
      <c r="BM321" s="8"/>
      <c r="BN321" s="8"/>
      <c r="BO321" s="8"/>
      <c r="BP321" s="8"/>
      <c r="BQ321" s="8"/>
      <c r="BR321" s="8"/>
      <c r="BS321" s="8"/>
      <c r="BT321" s="8"/>
      <c r="BU321" s="8"/>
      <c r="BV321" s="8"/>
      <c r="BW321" s="8"/>
      <c r="BX321" s="8"/>
      <c r="BY321" s="8"/>
      <c r="BZ321" s="8"/>
      <c r="CA321" s="8"/>
      <c r="CB321" s="8"/>
      <c r="CC321" s="8"/>
      <c r="CD321" s="8"/>
      <c r="CE321" s="8"/>
      <c r="CF321" s="8"/>
      <c r="CG321" s="8"/>
      <c r="CH321" s="8"/>
      <c r="CI321" s="8"/>
      <c r="CJ321" s="8"/>
      <c r="CK321" s="8"/>
      <c r="CL321" s="8"/>
      <c r="CM321" s="8"/>
      <c r="CN321" s="8"/>
      <c r="CO321" s="8"/>
      <c r="CP321" s="8"/>
      <c r="CQ321" s="8"/>
      <c r="CR321" s="8"/>
      <c r="CS321" s="8"/>
      <c r="CT321" s="8"/>
      <c r="CU321" s="8"/>
      <c r="CV321" s="8"/>
      <c r="CW321" s="8"/>
      <c r="CX321" s="8"/>
      <c r="CY321" s="8"/>
      <c r="CZ321" s="8"/>
      <c r="DA321" s="8"/>
      <c r="DB321" s="8"/>
      <c r="DC321" s="8"/>
      <c r="DD321" s="8"/>
      <c r="DE321" s="8"/>
      <c r="DF321" s="8"/>
      <c r="DG321" s="8"/>
      <c r="DH321" s="8"/>
      <c r="DI321" s="8"/>
      <c r="DJ321" s="8"/>
      <c r="DK321" s="8"/>
      <c r="DL321" s="8"/>
      <c r="DM321" s="8"/>
      <c r="DN321" s="8"/>
      <c r="DO321" s="8"/>
      <c r="DP321" s="8"/>
      <c r="DQ321" s="8"/>
      <c r="DR321" s="8"/>
      <c r="DS321" s="8"/>
      <c r="DT321" s="8"/>
      <c r="DU321" s="8"/>
      <c r="DV321" s="8"/>
      <c r="DW321" s="8"/>
      <c r="DX321" s="8"/>
      <c r="DY321" s="8"/>
      <c r="DZ321" s="8"/>
      <c r="EA321" s="8"/>
      <c r="EB321" s="8"/>
      <c r="EC321" s="8"/>
      <c r="ED321" s="8"/>
      <c r="EE321" s="8"/>
      <c r="EF321" s="8"/>
      <c r="EG321" s="8"/>
      <c r="EH321" s="8"/>
      <c r="EI321" s="8"/>
      <c r="EJ321" s="8"/>
      <c r="EK321" s="8"/>
      <c r="EL321" s="8"/>
      <c r="EM321" s="8"/>
      <c r="EN321" s="8"/>
      <c r="EO321" s="8"/>
      <c r="EP321" s="8"/>
      <c r="EQ321" s="8"/>
      <c r="ER321" s="8"/>
      <c r="ES321" s="8"/>
      <c r="ET321" s="8"/>
      <c r="EU321" s="8"/>
      <c r="EV321" s="8"/>
      <c r="EW321" s="8"/>
      <c r="EX321" s="8"/>
      <c r="EY321" s="8"/>
      <c r="EZ321" s="8"/>
      <c r="FA321" s="8"/>
      <c r="FB321" s="8"/>
      <c r="FC321" s="8"/>
      <c r="FD321" s="8"/>
      <c r="FE321" s="8"/>
      <c r="FF321" s="8"/>
      <c r="FG321" s="8"/>
      <c r="FH321" s="8"/>
      <c r="FI321" s="8"/>
      <c r="FJ321" s="8"/>
      <c r="FK321" s="8"/>
      <c r="FL321" s="8"/>
      <c r="FM321" s="8"/>
      <c r="FN321" s="8"/>
      <c r="FO321" s="8"/>
      <c r="FP321" s="8"/>
      <c r="FQ321" s="8"/>
      <c r="FR321" s="8"/>
      <c r="FS321" s="8"/>
      <c r="FT321" s="8"/>
      <c r="FU321" s="8"/>
      <c r="FV321" s="8"/>
      <c r="FW321" s="8"/>
      <c r="FX321" s="8"/>
      <c r="FY321" s="8"/>
      <c r="FZ321" s="8"/>
      <c r="GA321" s="8"/>
      <c r="GB321" s="8"/>
      <c r="GC321" s="8"/>
      <c r="GD321" s="8"/>
      <c r="GE321" s="8"/>
      <c r="GF321" s="8"/>
      <c r="GG321" s="8"/>
      <c r="GH321" s="8"/>
      <c r="GI321" s="8"/>
      <c r="GJ321" s="8"/>
      <c r="GK321" s="8"/>
      <c r="GL321" s="8"/>
      <c r="GM321" s="8"/>
      <c r="GN321" s="8"/>
      <c r="GO321" s="8"/>
      <c r="GP321" s="8"/>
      <c r="GQ321" s="8"/>
      <c r="GR321" s="8"/>
      <c r="GS321" s="8"/>
      <c r="GT321" s="8"/>
      <c r="GU321" s="8"/>
      <c r="GV321" s="8"/>
      <c r="GW321" s="8"/>
      <c r="GX321" s="8"/>
      <c r="GY321" s="8"/>
      <c r="GZ321" s="8"/>
      <c r="HA321" s="8"/>
      <c r="HB321" s="8"/>
      <c r="HC321" s="8"/>
      <c r="HD321" s="8"/>
      <c r="HE321" s="8"/>
      <c r="HF321" s="8"/>
      <c r="HG321" s="8"/>
      <c r="HH321" s="8"/>
      <c r="HI321" s="8"/>
      <c r="HJ321" s="8"/>
      <c r="HK321" s="8"/>
      <c r="HL321" s="8"/>
      <c r="HM321" s="8"/>
      <c r="HN321" s="8"/>
      <c r="HO321" s="8"/>
      <c r="HP321" s="8"/>
      <c r="HQ321" s="8"/>
      <c r="HR321" s="8"/>
      <c r="HS321" s="8"/>
      <c r="HT321" s="8"/>
      <c r="HU321" s="8"/>
      <c r="HV321" s="8"/>
      <c r="HW321" s="8"/>
      <c r="HX321" s="8"/>
      <c r="HY321" s="8"/>
      <c r="HZ321" s="8"/>
      <c r="IA321" s="8"/>
      <c r="IB321" s="8"/>
      <c r="IC321" s="8"/>
      <c r="ID321" s="8"/>
      <c r="IE321" s="8"/>
      <c r="IF321" s="8"/>
      <c r="IG321" s="8"/>
      <c r="IH321" s="8"/>
      <c r="II321" s="8"/>
      <c r="IJ321" s="8"/>
      <c r="IK321" s="8"/>
      <c r="IL321" s="8"/>
      <c r="IM321" s="8"/>
      <c r="IN321" s="8"/>
      <c r="IO321" s="8"/>
      <c r="IP321" s="8"/>
      <c r="IQ321" s="8"/>
      <c r="IR321" s="8"/>
      <c r="IS321" s="8"/>
      <c r="IT321" s="8"/>
      <c r="IU321" s="8"/>
      <c r="IV321" s="8"/>
      <c r="IW321" s="8"/>
      <c r="IX321" s="8"/>
      <c r="IY321" s="8"/>
      <c r="IZ321" s="8"/>
      <c r="JA321" s="8"/>
      <c r="JB321" s="8"/>
      <c r="JC321" s="8"/>
      <c r="JD321" s="8"/>
      <c r="JE321" s="8"/>
      <c r="JF321" s="8"/>
      <c r="JG321" s="8"/>
      <c r="JH321" s="8"/>
      <c r="JI321" s="8"/>
      <c r="JJ321" s="8"/>
      <c r="JK321" s="8"/>
      <c r="JL321" s="8"/>
      <c r="JM321" s="8"/>
      <c r="JN321" s="8"/>
      <c r="JO321" s="8"/>
      <c r="JP321" s="8"/>
      <c r="JQ321" s="8"/>
      <c r="JR321" s="8"/>
      <c r="JS321" s="8"/>
      <c r="JT321" s="8"/>
      <c r="JU321" s="8"/>
      <c r="JV321" s="8"/>
      <c r="JW321" s="8"/>
      <c r="JX321" s="8"/>
      <c r="JY321" s="8"/>
      <c r="JZ321" s="8"/>
      <c r="KA321" s="8"/>
      <c r="KB321" s="8"/>
      <c r="KC321" s="8"/>
      <c r="KD321" s="8"/>
      <c r="KE321" s="8"/>
      <c r="KF321" s="8"/>
      <c r="KG321" s="8"/>
      <c r="KH321" s="8"/>
      <c r="KI321" s="8"/>
      <c r="KJ321" s="8"/>
      <c r="KK321" s="8"/>
      <c r="KL321" s="8"/>
      <c r="KM321" s="8"/>
      <c r="KN321" s="8"/>
      <c r="KO321" s="8"/>
      <c r="KP321" s="8"/>
      <c r="KQ321" s="8"/>
      <c r="KR321" s="8"/>
      <c r="KS321" s="8"/>
      <c r="KT321" s="8"/>
      <c r="KU321" s="8"/>
      <c r="KV321" s="8"/>
      <c r="KW321" s="8"/>
      <c r="KX321" s="8"/>
      <c r="KY321" s="8"/>
      <c r="KZ321" s="8"/>
      <c r="LA321" s="8"/>
      <c r="LB321" s="8"/>
      <c r="LC321" s="8"/>
      <c r="LD321" s="8"/>
      <c r="LE321" s="8"/>
      <c r="LF321" s="8"/>
      <c r="LG321" s="8"/>
      <c r="LH321" s="8"/>
      <c r="LI321" s="8"/>
      <c r="LJ321" s="8"/>
      <c r="LK321" s="8"/>
      <c r="LL321" s="8"/>
      <c r="LM321" s="8"/>
      <c r="LN321" s="8"/>
      <c r="LO321" s="8"/>
      <c r="LP321" s="8"/>
      <c r="LQ321" s="8"/>
      <c r="LR321" s="8"/>
      <c r="LS321" s="8"/>
      <c r="LT321" s="8"/>
      <c r="LU321" s="8"/>
      <c r="LV321" s="8"/>
      <c r="LW321" s="8"/>
      <c r="LX321" s="8"/>
      <c r="LY321" s="8"/>
      <c r="LZ321" s="8"/>
      <c r="MA321" s="8"/>
      <c r="MB321" s="8"/>
      <c r="MC321" s="8"/>
      <c r="MD321" s="8"/>
      <c r="ME321" s="8"/>
      <c r="MF321" s="8"/>
      <c r="MG321" s="8"/>
      <c r="MH321" s="8"/>
      <c r="MI321" s="8"/>
      <c r="MJ321" s="8"/>
      <c r="MK321" s="8"/>
      <c r="ML321" s="8"/>
      <c r="MM321" s="8"/>
      <c r="MN321" s="8"/>
      <c r="MO321" s="8"/>
      <c r="MP321" s="8"/>
      <c r="MQ321" s="8"/>
      <c r="MR321" s="8"/>
      <c r="MS321" s="8"/>
      <c r="MT321" s="8"/>
      <c r="MU321" s="8"/>
      <c r="MV321" s="8"/>
      <c r="MW321" s="8"/>
      <c r="MX321" s="8"/>
      <c r="MY321" s="8"/>
      <c r="MZ321" s="8"/>
      <c r="NA321" s="8"/>
      <c r="NB321" s="8"/>
      <c r="NC321" s="8"/>
      <c r="ND321" s="8"/>
      <c r="NE321" s="8"/>
      <c r="NF321" s="8"/>
      <c r="NG321" s="8"/>
      <c r="NH321" s="8"/>
      <c r="NI321" s="8"/>
      <c r="NJ321" s="8"/>
      <c r="NK321" s="8"/>
      <c r="NL321" s="8"/>
      <c r="NM321" s="8"/>
      <c r="NN321" s="8"/>
      <c r="NO321" s="8"/>
      <c r="NP321" s="8"/>
      <c r="NQ321" s="8"/>
      <c r="NR321" s="8"/>
      <c r="NS321" s="8"/>
      <c r="NT321" s="8"/>
      <c r="NU321" s="8"/>
      <c r="NV321" s="8"/>
      <c r="NW321" s="8"/>
      <c r="NX321" s="8"/>
      <c r="NY321" s="8"/>
      <c r="NZ321" s="8"/>
      <c r="OA321" s="8"/>
      <c r="OB321" s="8"/>
      <c r="OC321" s="8"/>
      <c r="OD321" s="8"/>
      <c r="OE321" s="8"/>
      <c r="OF321" s="8"/>
      <c r="OG321" s="8"/>
      <c r="OH321" s="8"/>
      <c r="OI321" s="8"/>
      <c r="OJ321" s="8"/>
      <c r="OK321" s="8"/>
      <c r="OL321" s="8"/>
      <c r="OM321" s="8"/>
      <c r="ON321" s="8"/>
      <c r="OO321" s="8"/>
      <c r="OP321" s="8"/>
      <c r="OQ321" s="8"/>
      <c r="OR321" s="8"/>
      <c r="OS321" s="8"/>
      <c r="OT321" s="8"/>
      <c r="OU321" s="8"/>
      <c r="OV321" s="8"/>
      <c r="OW321" s="8"/>
      <c r="OX321" s="8"/>
      <c r="OY321" s="8"/>
      <c r="OZ321" s="8"/>
      <c r="PA321" s="8"/>
      <c r="PB321" s="8"/>
      <c r="PC321" s="8"/>
      <c r="PD321" s="8"/>
      <c r="PE321" s="8"/>
      <c r="PF321" s="8"/>
      <c r="PG321" s="8"/>
      <c r="PH321" s="8"/>
      <c r="PI321" s="8"/>
      <c r="PJ321" s="8"/>
      <c r="PK321" s="8"/>
      <c r="PL321" s="8"/>
      <c r="PM321" s="8"/>
      <c r="PN321" s="8"/>
      <c r="PO321" s="8"/>
      <c r="PP321" s="8"/>
      <c r="PQ321" s="8"/>
      <c r="PR321" s="8"/>
      <c r="PS321" s="8"/>
      <c r="PT321" s="8"/>
      <c r="PU321" s="8"/>
      <c r="PV321" s="8"/>
      <c r="PW321" s="8"/>
      <c r="PX321" s="8"/>
      <c r="PY321" s="8"/>
      <c r="PZ321" s="8"/>
      <c r="QA321" s="8"/>
      <c r="QB321" s="8"/>
      <c r="QC321" s="8"/>
      <c r="QD321" s="8"/>
      <c r="QE321" s="8"/>
      <c r="QF321" s="8"/>
      <c r="QG321" s="8"/>
      <c r="QH321" s="8"/>
      <c r="QI321" s="8"/>
      <c r="QJ321" s="8"/>
      <c r="QK321" s="8"/>
      <c r="QL321" s="8"/>
      <c r="QM321" s="8"/>
      <c r="QN321" s="8"/>
      <c r="QO321" s="8"/>
      <c r="QP321" s="8"/>
      <c r="QQ321" s="8"/>
      <c r="QR321" s="8"/>
      <c r="QS321" s="8"/>
      <c r="QT321" s="8"/>
      <c r="QU321" s="8"/>
      <c r="QV321" s="8"/>
      <c r="QW321" s="8"/>
      <c r="QX321" s="8"/>
      <c r="QY321" s="8"/>
      <c r="QZ321" s="8"/>
      <c r="RA321" s="8"/>
      <c r="RB321" s="8"/>
      <c r="RC321" s="8"/>
      <c r="RD321" s="8"/>
      <c r="RE321" s="8"/>
      <c r="RF321" s="8"/>
      <c r="RG321" s="8"/>
      <c r="RH321" s="8"/>
      <c r="RI321" s="8"/>
      <c r="RJ321" s="8"/>
      <c r="RK321" s="8"/>
      <c r="RL321" s="8"/>
      <c r="RM321" s="8"/>
      <c r="RN321" s="8"/>
      <c r="RO321" s="8"/>
      <c r="RP321" s="8"/>
      <c r="RQ321" s="8"/>
      <c r="RR321" s="8"/>
      <c r="RS321" s="8"/>
      <c r="RT321" s="8"/>
      <c r="RU321" s="8"/>
      <c r="RV321" s="8"/>
      <c r="RW321" s="8"/>
      <c r="RX321" s="8"/>
      <c r="RY321" s="8"/>
      <c r="RZ321" s="8"/>
      <c r="SA321" s="8"/>
      <c r="SB321" s="8"/>
      <c r="SC321" s="8"/>
      <c r="SD321" s="8"/>
      <c r="SE321" s="8"/>
      <c r="SF321" s="8"/>
      <c r="SG321" s="8"/>
      <c r="SH321" s="8"/>
      <c r="SI321" s="8"/>
      <c r="SJ321" s="8"/>
      <c r="SK321" s="8"/>
      <c r="SL321" s="8"/>
      <c r="SM321" s="8"/>
      <c r="SN321" s="8"/>
      <c r="SO321" s="8"/>
      <c r="SP321" s="8"/>
      <c r="SQ321" s="8"/>
      <c r="SR321" s="8"/>
      <c r="SS321" s="8"/>
      <c r="ST321" s="8"/>
      <c r="SU321" s="8"/>
      <c r="SV321" s="8"/>
      <c r="SW321" s="8"/>
      <c r="SX321" s="8"/>
      <c r="SY321" s="8"/>
      <c r="SZ321" s="8"/>
      <c r="TA321" s="8"/>
      <c r="TB321" s="8"/>
      <c r="TC321" s="8"/>
      <c r="TD321" s="8"/>
      <c r="TE321" s="8"/>
      <c r="TF321" s="8"/>
      <c r="TG321" s="8"/>
      <c r="TH321" s="8"/>
      <c r="TI321" s="8"/>
      <c r="TJ321" s="8"/>
      <c r="TK321" s="8"/>
      <c r="TL321" s="8"/>
      <c r="TM321" s="8"/>
      <c r="TN321" s="8"/>
      <c r="TO321" s="8"/>
      <c r="TP321" s="8"/>
      <c r="TQ321" s="8"/>
      <c r="TR321" s="8"/>
      <c r="TS321" s="8"/>
      <c r="TT321" s="8"/>
      <c r="TU321" s="8"/>
      <c r="TV321" s="8"/>
      <c r="TW321" s="8"/>
      <c r="TX321" s="8"/>
      <c r="TY321" s="8"/>
      <c r="TZ321" s="8"/>
      <c r="UA321" s="8"/>
      <c r="UB321" s="8"/>
      <c r="UC321" s="8"/>
      <c r="UD321" s="8"/>
      <c r="UE321" s="8"/>
      <c r="UF321" s="8"/>
      <c r="UG321" s="8"/>
      <c r="UH321" s="8"/>
      <c r="UI321" s="8"/>
      <c r="UJ321" s="8"/>
      <c r="UK321" s="8"/>
      <c r="UL321" s="8"/>
      <c r="UM321" s="8"/>
      <c r="UN321" s="8"/>
      <c r="UO321" s="8"/>
      <c r="UP321" s="8"/>
      <c r="UQ321" s="8"/>
      <c r="UR321" s="8"/>
      <c r="US321" s="8"/>
      <c r="UT321" s="8"/>
      <c r="UU321" s="8"/>
      <c r="UV321" s="8"/>
      <c r="UW321" s="8"/>
      <c r="UX321" s="8"/>
      <c r="UY321" s="8"/>
      <c r="UZ321" s="8"/>
      <c r="VA321" s="8"/>
      <c r="VB321" s="8"/>
      <c r="VC321" s="8"/>
      <c r="VD321" s="8"/>
      <c r="VE321" s="8"/>
      <c r="VF321" s="8"/>
      <c r="VG321" s="8"/>
      <c r="VH321" s="8"/>
      <c r="VI321" s="8"/>
      <c r="VJ321" s="8"/>
      <c r="VK321" s="8"/>
      <c r="VL321" s="8"/>
      <c r="VM321" s="8"/>
      <c r="VN321" s="8"/>
      <c r="VO321" s="8"/>
      <c r="VP321" s="8"/>
      <c r="VQ321" s="8"/>
      <c r="VR321" s="8"/>
      <c r="VS321" s="8"/>
      <c r="VT321" s="8"/>
      <c r="VU321" s="8"/>
      <c r="VV321" s="8"/>
      <c r="VW321" s="8"/>
      <c r="VX321" s="8"/>
      <c r="VY321" s="8"/>
      <c r="VZ321" s="8"/>
      <c r="WA321" s="8"/>
      <c r="WB321" s="8"/>
      <c r="WC321" s="8"/>
      <c r="WD321" s="8"/>
      <c r="WE321" s="8"/>
      <c r="WF321" s="8"/>
      <c r="WG321" s="8"/>
      <c r="WH321" s="8"/>
      <c r="WI321" s="8"/>
      <c r="WJ321" s="8"/>
      <c r="WK321" s="8"/>
      <c r="WL321" s="8"/>
      <c r="WM321" s="8"/>
      <c r="WN321" s="8"/>
      <c r="WO321" s="8"/>
      <c r="WP321" s="8"/>
      <c r="WQ321" s="8"/>
      <c r="WR321" s="8"/>
      <c r="WS321" s="8"/>
      <c r="WT321" s="8"/>
      <c r="WU321" s="8"/>
      <c r="WV321" s="8"/>
      <c r="WW321" s="8"/>
      <c r="WX321" s="8"/>
      <c r="WY321" s="8"/>
      <c r="WZ321" s="8"/>
      <c r="XA321" s="8"/>
      <c r="XB321" s="8"/>
      <c r="XC321" s="8"/>
      <c r="XD321" s="8"/>
      <c r="XE321" s="8"/>
      <c r="XF321" s="8"/>
      <c r="XG321" s="8"/>
      <c r="XH321" s="8"/>
      <c r="XI321" s="8"/>
      <c r="XJ321" s="8"/>
      <c r="XK321" s="8"/>
      <c r="XL321" s="8"/>
      <c r="XM321" s="8"/>
      <c r="XN321" s="8"/>
      <c r="XO321" s="8"/>
      <c r="XP321" s="8"/>
      <c r="XQ321" s="8"/>
      <c r="XR321" s="8"/>
      <c r="XS321" s="8"/>
      <c r="XT321" s="8"/>
      <c r="XU321" s="8"/>
      <c r="XV321" s="8"/>
      <c r="XW321" s="8"/>
      <c r="XX321" s="8"/>
      <c r="XY321" s="8"/>
      <c r="XZ321" s="8"/>
      <c r="YA321" s="8"/>
      <c r="YB321" s="8"/>
      <c r="YC321" s="8"/>
      <c r="YD321" s="8"/>
      <c r="YE321" s="8"/>
      <c r="YF321" s="8"/>
      <c r="YG321" s="8"/>
      <c r="YH321" s="8"/>
      <c r="YI321" s="8"/>
      <c r="YJ321" s="8"/>
      <c r="YK321" s="8"/>
      <c r="YL321" s="8"/>
      <c r="YM321" s="8"/>
      <c r="YN321" s="8"/>
      <c r="YO321" s="8"/>
      <c r="YP321" s="8"/>
      <c r="YQ321" s="8"/>
      <c r="YR321" s="8"/>
      <c r="YS321" s="8"/>
      <c r="YT321" s="8"/>
      <c r="YU321" s="8"/>
      <c r="YV321" s="8"/>
      <c r="YW321" s="8"/>
      <c r="YX321" s="8"/>
      <c r="YY321" s="8"/>
      <c r="YZ321" s="8"/>
      <c r="ZA321" s="8"/>
      <c r="ZB321" s="8"/>
      <c r="ZC321" s="8"/>
      <c r="ZD321" s="8"/>
      <c r="ZE321" s="8"/>
      <c r="ZF321" s="8"/>
      <c r="ZG321" s="8"/>
      <c r="ZH321" s="8"/>
      <c r="ZI321" s="8"/>
      <c r="ZJ321" s="8"/>
      <c r="ZK321" s="8"/>
      <c r="ZL321" s="8"/>
      <c r="ZM321" s="8"/>
      <c r="ZN321" s="8"/>
      <c r="ZO321" s="8"/>
      <c r="ZP321" s="8"/>
      <c r="ZQ321" s="8"/>
      <c r="ZR321" s="8"/>
      <c r="ZS321" s="8"/>
      <c r="ZT321" s="8"/>
      <c r="ZU321" s="8"/>
      <c r="ZV321" s="8"/>
      <c r="ZW321" s="8"/>
      <c r="ZX321" s="8"/>
      <c r="ZY321" s="8"/>
      <c r="ZZ321" s="8"/>
      <c r="AAA321" s="8"/>
      <c r="AAB321" s="8"/>
      <c r="AAC321" s="8"/>
      <c r="AAD321" s="8"/>
      <c r="AAE321" s="8"/>
      <c r="AAF321" s="8"/>
      <c r="AAG321" s="8"/>
      <c r="AAH321" s="8"/>
      <c r="AAI321" s="8"/>
      <c r="AAJ321" s="8"/>
      <c r="AAK321" s="8"/>
      <c r="AAL321" s="8"/>
      <c r="AAM321" s="8"/>
      <c r="AAN321" s="8"/>
      <c r="AAO321" s="8"/>
      <c r="AAP321" s="8"/>
      <c r="AAQ321" s="8"/>
      <c r="AAR321" s="8"/>
      <c r="AAS321" s="8"/>
      <c r="AAT321" s="8"/>
      <c r="AAU321" s="8"/>
      <c r="AAV321" s="8"/>
      <c r="AAW321" s="8"/>
      <c r="AAX321" s="8"/>
      <c r="AAY321" s="8"/>
      <c r="AAZ321" s="8"/>
      <c r="ABA321" s="8"/>
      <c r="ABB321" s="8"/>
      <c r="ABC321" s="8"/>
      <c r="ABD321" s="8"/>
      <c r="ABE321" s="8"/>
      <c r="ABF321" s="8"/>
      <c r="ABG321" s="8"/>
      <c r="ABH321" s="8"/>
      <c r="ABI321" s="8"/>
      <c r="ABJ321" s="8"/>
      <c r="ABK321" s="8"/>
      <c r="ABL321" s="8"/>
      <c r="ABM321" s="8"/>
      <c r="ABN321" s="8"/>
      <c r="ABO321" s="8"/>
      <c r="ABP321" s="8"/>
      <c r="ABQ321" s="8"/>
      <c r="ABR321" s="8"/>
      <c r="ABS321" s="8"/>
      <c r="ABT321" s="8"/>
      <c r="ABU321" s="8"/>
      <c r="ABV321" s="8"/>
      <c r="ABW321" s="8"/>
      <c r="ABX321" s="8"/>
      <c r="ABY321" s="8"/>
      <c r="ABZ321" s="8"/>
      <c r="ACA321" s="8"/>
      <c r="ACB321" s="8"/>
      <c r="ACC321" s="8"/>
      <c r="ACD321" s="8"/>
      <c r="ACE321" s="8"/>
      <c r="ACF321" s="8"/>
      <c r="ACG321" s="8"/>
      <c r="ACH321" s="8"/>
      <c r="ACI321" s="8"/>
      <c r="ACJ321" s="8"/>
      <c r="ACK321" s="8"/>
      <c r="ACL321" s="8"/>
      <c r="ACM321" s="8"/>
      <c r="ACN321" s="8"/>
      <c r="ACO321" s="8"/>
      <c r="ACP321" s="8"/>
      <c r="ACQ321" s="8"/>
      <c r="ACR321" s="8"/>
      <c r="ACS321" s="8"/>
      <c r="ACT321" s="8"/>
      <c r="ACU321" s="8"/>
      <c r="ACV321" s="8"/>
      <c r="ACW321" s="8"/>
      <c r="ACX321" s="8"/>
      <c r="ACY321" s="8"/>
      <c r="ACZ321" s="8"/>
      <c r="ADA321" s="8"/>
      <c r="ADB321" s="8"/>
      <c r="ADC321" s="8"/>
      <c r="ADD321" s="8"/>
      <c r="ADE321" s="8"/>
      <c r="ADF321" s="8"/>
      <c r="ADG321" s="8"/>
      <c r="ADH321" s="8"/>
      <c r="ADI321" s="8"/>
      <c r="ADJ321" s="8"/>
      <c r="ADK321" s="8"/>
      <c r="ADL321" s="8"/>
      <c r="ADM321" s="8"/>
      <c r="ADN321" s="8"/>
      <c r="ADO321" s="8"/>
      <c r="ADP321" s="8"/>
      <c r="ADQ321" s="8"/>
      <c r="ADR321" s="8"/>
      <c r="ADS321" s="8"/>
      <c r="ADT321" s="8"/>
      <c r="ADU321" s="8"/>
      <c r="ADV321" s="8"/>
      <c r="ADW321" s="8"/>
      <c r="ADX321" s="8"/>
      <c r="ADY321" s="8"/>
      <c r="ADZ321" s="8"/>
      <c r="AEA321" s="8"/>
      <c r="AEB321" s="8"/>
      <c r="AEC321" s="8"/>
      <c r="AED321" s="8"/>
      <c r="AEE321" s="8"/>
      <c r="AEF321" s="8"/>
      <c r="AEG321" s="8"/>
      <c r="AEH321" s="8"/>
      <c r="AEI321" s="8"/>
      <c r="AEJ321" s="8"/>
      <c r="AEK321" s="8"/>
      <c r="AEL321" s="8"/>
      <c r="AEM321" s="8"/>
      <c r="AEN321" s="8"/>
      <c r="AEO321" s="8"/>
      <c r="AEP321" s="8"/>
      <c r="AEQ321" s="8"/>
      <c r="AER321" s="8"/>
      <c r="AES321" s="8"/>
      <c r="AET321" s="8"/>
      <c r="AEU321" s="8"/>
      <c r="AEV321" s="8"/>
      <c r="AEW321" s="8"/>
      <c r="AEX321" s="8"/>
      <c r="AEY321" s="8"/>
      <c r="AEZ321" s="8"/>
      <c r="AFA321" s="8"/>
      <c r="AFB321" s="8"/>
      <c r="AFC321" s="8"/>
      <c r="AFD321" s="8"/>
      <c r="AFE321" s="8"/>
      <c r="AFF321" s="8"/>
      <c r="AFG321" s="8"/>
      <c r="AFH321" s="8"/>
      <c r="AFI321" s="8"/>
      <c r="AFJ321" s="8"/>
      <c r="AFK321" s="8"/>
      <c r="AFL321" s="8"/>
      <c r="AFM321" s="8"/>
      <c r="AFN321" s="8"/>
      <c r="AFO321" s="8"/>
      <c r="AFP321" s="8"/>
      <c r="AFQ321" s="8"/>
      <c r="AFR321" s="8"/>
      <c r="AFS321" s="8"/>
      <c r="AFT321" s="8"/>
      <c r="AFU321" s="8"/>
      <c r="AFV321" s="8"/>
      <c r="AFW321" s="8"/>
      <c r="AFX321" s="8"/>
      <c r="AFY321" s="8"/>
      <c r="AFZ321" s="8"/>
      <c r="AGA321" s="8"/>
      <c r="AGB321" s="8"/>
      <c r="AGC321" s="8"/>
      <c r="AGD321" s="8"/>
      <c r="AGE321" s="8"/>
      <c r="AGF321" s="8"/>
      <c r="AGG321" s="8"/>
      <c r="AGH321" s="8"/>
      <c r="AGI321" s="8"/>
      <c r="AGJ321" s="8"/>
      <c r="AGK321" s="8"/>
      <c r="AGL321" s="8"/>
      <c r="AGM321" s="8"/>
      <c r="AGN321" s="8"/>
      <c r="AGO321" s="8"/>
      <c r="AGP321" s="8"/>
      <c r="AGQ321" s="8"/>
      <c r="AGR321" s="8"/>
      <c r="AGS321" s="8"/>
      <c r="AGT321" s="8"/>
      <c r="AGU321" s="8"/>
      <c r="AGV321" s="8"/>
      <c r="AGW321" s="8"/>
      <c r="AGX321" s="8"/>
      <c r="AGY321" s="8"/>
      <c r="AGZ321" s="8"/>
      <c r="AHA321" s="8"/>
      <c r="AHB321" s="8"/>
      <c r="AHC321" s="8"/>
      <c r="AHD321" s="8"/>
      <c r="AHE321" s="8"/>
      <c r="AHF321" s="8"/>
      <c r="AHG321" s="8"/>
      <c r="AHH321" s="8"/>
      <c r="AHI321" s="8"/>
      <c r="AHJ321" s="8"/>
      <c r="AHK321" s="8"/>
      <c r="AHL321" s="8"/>
      <c r="AHM321" s="8"/>
      <c r="AHN321" s="8"/>
      <c r="AHO321" s="8"/>
      <c r="AHP321" s="8"/>
      <c r="AHQ321" s="8"/>
      <c r="AHR321" s="8"/>
      <c r="AHS321" s="8"/>
      <c r="AHT321" s="8"/>
      <c r="AHU321" s="8"/>
      <c r="AHV321" s="8"/>
      <c r="AHW321" s="8"/>
      <c r="AHX321" s="8"/>
      <c r="AHY321" s="8"/>
      <c r="AHZ321" s="8"/>
      <c r="AIA321" s="8"/>
      <c r="AIB321" s="8"/>
      <c r="AIC321" s="8"/>
      <c r="AID321" s="8"/>
      <c r="AIE321" s="8"/>
      <c r="AIF321" s="8"/>
      <c r="AIG321" s="8"/>
      <c r="AIH321" s="8"/>
      <c r="AII321" s="8"/>
      <c r="AIJ321" s="8"/>
      <c r="AIK321" s="8"/>
      <c r="AIL321" s="8"/>
      <c r="AIM321" s="8"/>
      <c r="AIN321" s="8"/>
      <c r="AIO321" s="8"/>
      <c r="AIP321" s="8"/>
      <c r="AIQ321" s="8"/>
      <c r="AIR321" s="8"/>
      <c r="AIS321" s="8"/>
      <c r="AIT321" s="8"/>
      <c r="AIU321" s="8"/>
      <c r="AIV321" s="8"/>
      <c r="AIW321" s="8"/>
      <c r="AIX321" s="8"/>
      <c r="AIY321" s="8"/>
      <c r="AIZ321" s="8"/>
      <c r="AJA321" s="8"/>
      <c r="AJB321" s="8"/>
      <c r="AJC321" s="8"/>
      <c r="AJD321" s="8"/>
      <c r="AJE321" s="8"/>
      <c r="AJF321" s="8"/>
      <c r="AJG321" s="8"/>
      <c r="AJH321" s="8"/>
      <c r="AJI321" s="8"/>
      <c r="AJJ321" s="8"/>
      <c r="AJK321" s="8"/>
      <c r="AJL321" s="8"/>
      <c r="AJM321" s="8"/>
      <c r="AJN321" s="8"/>
      <c r="AJO321" s="8"/>
      <c r="AJP321" s="8"/>
      <c r="AJQ321" s="8"/>
      <c r="AJR321" s="8"/>
      <c r="AJS321" s="8"/>
      <c r="AJT321" s="8"/>
      <c r="AJU321" s="8"/>
      <c r="AJV321" s="8"/>
      <c r="AJW321" s="8"/>
      <c r="AJX321" s="8"/>
      <c r="AJY321" s="8"/>
      <c r="AJZ321" s="8"/>
      <c r="AKA321" s="8"/>
      <c r="AKB321" s="8"/>
      <c r="AKC321" s="8"/>
      <c r="AKD321" s="8"/>
      <c r="AKE321" s="8"/>
      <c r="AKF321" s="8"/>
      <c r="AKG321" s="8"/>
      <c r="AKH321" s="8"/>
      <c r="AKI321" s="8"/>
      <c r="AKJ321" s="8"/>
      <c r="AKK321" s="8"/>
      <c r="AKL321" s="8"/>
      <c r="AKM321" s="8"/>
      <c r="AKN321" s="8"/>
      <c r="AKO321" s="8"/>
      <c r="AKP321" s="8"/>
      <c r="AKQ321" s="8"/>
      <c r="AKR321" s="8"/>
      <c r="AKS321" s="8"/>
      <c r="AKT321" s="8"/>
      <c r="AKU321" s="8"/>
      <c r="AKV321" s="8"/>
      <c r="AKW321" s="8"/>
      <c r="AKX321" s="8"/>
      <c r="AKY321" s="8"/>
      <c r="AKZ321" s="8"/>
      <c r="ALA321" s="8"/>
      <c r="ALB321" s="8"/>
      <c r="ALC321" s="8"/>
      <c r="ALD321" s="8"/>
      <c r="ALE321" s="8"/>
      <c r="ALF321" s="8"/>
      <c r="ALG321" s="8"/>
      <c r="ALH321" s="8"/>
      <c r="ALI321" s="8"/>
      <c r="ALJ321" s="8"/>
      <c r="ALK321" s="8"/>
      <c r="ALL321" s="8"/>
      <c r="ALM321" s="8"/>
      <c r="ALN321" s="8"/>
      <c r="ALO321" s="8"/>
      <c r="ALP321" s="8"/>
      <c r="ALQ321" s="8"/>
      <c r="ALR321" s="8"/>
      <c r="ALS321" s="8"/>
      <c r="ALT321" s="8"/>
      <c r="ALU321" s="8"/>
      <c r="ALV321" s="8"/>
      <c r="ALW321" s="8"/>
      <c r="ALX321" s="8"/>
      <c r="ALY321" s="8"/>
      <c r="ALZ321" s="8"/>
      <c r="AMA321" s="8"/>
      <c r="AMB321" s="8"/>
      <c r="AMC321" s="8"/>
      <c r="AMD321" s="8"/>
      <c r="AME321" s="8"/>
      <c r="AMF321" s="8"/>
      <c r="AMG321" s="8"/>
      <c r="AMH321" s="8"/>
      <c r="AMI321" s="8"/>
      <c r="AMJ321" s="8"/>
      <c r="AMK321" s="8"/>
      <c r="AML321" s="8"/>
      <c r="AMM321" s="8"/>
      <c r="AMN321" s="8"/>
      <c r="AMO321" s="8"/>
      <c r="AMP321" s="8"/>
      <c r="AMQ321" s="8"/>
      <c r="AMR321" s="8"/>
      <c r="AMS321" s="8"/>
      <c r="AMT321" s="8"/>
      <c r="AMU321" s="8"/>
      <c r="AMV321" s="8"/>
      <c r="AMW321" s="8"/>
      <c r="AMX321" s="8"/>
      <c r="AMY321" s="8"/>
      <c r="AMZ321" s="8"/>
      <c r="ANA321" s="8"/>
      <c r="ANB321" s="8"/>
      <c r="ANC321" s="8"/>
      <c r="AND321" s="8"/>
      <c r="ANE321" s="8"/>
      <c r="ANF321" s="8"/>
      <c r="ANG321" s="8"/>
      <c r="ANH321" s="8"/>
      <c r="ANI321" s="8"/>
      <c r="ANJ321" s="8"/>
      <c r="ANK321" s="8"/>
      <c r="ANL321" s="8"/>
      <c r="ANM321" s="8"/>
      <c r="ANN321" s="8"/>
      <c r="ANO321" s="8"/>
      <c r="ANP321" s="8"/>
      <c r="ANQ321" s="8"/>
      <c r="ANR321" s="8"/>
      <c r="ANS321" s="8"/>
      <c r="ANT321" s="8"/>
      <c r="ANU321" s="8"/>
      <c r="ANV321" s="8"/>
      <c r="ANW321" s="8"/>
      <c r="ANX321" s="8"/>
      <c r="ANY321" s="8"/>
      <c r="ANZ321" s="8"/>
      <c r="AOA321" s="8"/>
      <c r="AOB321" s="8"/>
      <c r="AOC321" s="8"/>
      <c r="AOD321" s="8"/>
      <c r="AOE321" s="8"/>
      <c r="AOF321" s="8"/>
      <c r="AOG321" s="8"/>
      <c r="AOH321" s="8"/>
      <c r="AOI321" s="8"/>
      <c r="AOJ321" s="8"/>
      <c r="AOK321" s="8"/>
      <c r="AOL321" s="8"/>
      <c r="AOM321" s="8"/>
      <c r="AON321" s="8"/>
      <c r="AOO321" s="8"/>
      <c r="AOP321" s="8"/>
      <c r="AOQ321" s="8"/>
      <c r="AOR321" s="8"/>
      <c r="AOS321" s="8"/>
      <c r="AOT321" s="8"/>
      <c r="AOU321" s="8"/>
      <c r="AOV321" s="8"/>
      <c r="AOW321" s="8"/>
      <c r="AOX321" s="8"/>
      <c r="AOY321" s="8"/>
      <c r="AOZ321" s="8"/>
      <c r="APA321" s="8"/>
      <c r="APB321" s="8"/>
      <c r="APC321" s="8"/>
      <c r="APD321" s="8"/>
      <c r="APE321" s="8"/>
      <c r="APF321" s="8"/>
      <c r="APG321" s="8"/>
      <c r="APH321" s="8"/>
      <c r="API321" s="8"/>
      <c r="APJ321" s="8"/>
      <c r="APK321" s="8"/>
      <c r="APL321" s="8"/>
      <c r="APM321" s="8"/>
      <c r="APN321" s="8"/>
      <c r="APO321" s="8"/>
      <c r="APP321" s="8"/>
      <c r="APQ321" s="8"/>
      <c r="APR321" s="8"/>
      <c r="APS321" s="8"/>
      <c r="APT321" s="8"/>
      <c r="APU321" s="8"/>
      <c r="APV321" s="8"/>
      <c r="APW321" s="8"/>
      <c r="APX321" s="8"/>
      <c r="APY321" s="8"/>
      <c r="APZ321" s="8"/>
      <c r="AQA321" s="8"/>
      <c r="AQB321" s="8"/>
      <c r="AQC321" s="8"/>
      <c r="AQD321" s="8"/>
      <c r="AQE321" s="8"/>
      <c r="AQF321" s="8"/>
      <c r="AQG321" s="8"/>
      <c r="AQH321" s="8"/>
      <c r="AQI321" s="8"/>
      <c r="AQJ321" s="8"/>
      <c r="AQK321" s="8"/>
      <c r="AQL321" s="8"/>
      <c r="AQM321" s="8"/>
      <c r="AQN321" s="8"/>
      <c r="AQO321" s="8"/>
      <c r="AQP321" s="8"/>
      <c r="AQQ321" s="8"/>
      <c r="AQR321" s="8"/>
      <c r="AQS321" s="8"/>
      <c r="AQT321" s="8"/>
      <c r="AQU321" s="8"/>
      <c r="AQV321" s="8"/>
      <c r="AQW321" s="8"/>
      <c r="AQX321" s="8"/>
      <c r="AQY321" s="8"/>
      <c r="AQZ321" s="8"/>
      <c r="ARA321" s="8"/>
      <c r="ARB321" s="8"/>
      <c r="ARC321" s="8"/>
      <c r="ARD321" s="8"/>
      <c r="ARE321" s="8"/>
      <c r="ARF321" s="8"/>
      <c r="ARG321" s="8"/>
      <c r="ARH321" s="8"/>
      <c r="ARI321" s="8"/>
      <c r="ARJ321" s="8"/>
      <c r="ARK321" s="8"/>
      <c r="ARL321" s="8"/>
      <c r="ARM321" s="8"/>
      <c r="ARN321" s="8"/>
      <c r="ARO321" s="8"/>
      <c r="ARP321" s="8"/>
      <c r="ARQ321" s="8"/>
      <c r="ARR321" s="8"/>
      <c r="ARS321" s="8"/>
      <c r="ART321" s="8"/>
      <c r="ARU321" s="8"/>
      <c r="ARV321" s="8"/>
      <c r="ARW321" s="8"/>
      <c r="ARX321" s="8"/>
      <c r="ARY321" s="8"/>
      <c r="ARZ321" s="8"/>
      <c r="ASA321" s="8"/>
      <c r="ASB321" s="8"/>
      <c r="ASC321" s="8"/>
      <c r="ASD321" s="8"/>
      <c r="ASE321" s="8"/>
      <c r="ASF321" s="8"/>
      <c r="ASG321" s="8"/>
      <c r="ASH321" s="8"/>
      <c r="ASI321" s="8"/>
      <c r="ASJ321" s="8"/>
      <c r="ASK321" s="8"/>
      <c r="ASL321" s="8"/>
      <c r="ASM321" s="8"/>
      <c r="ASN321" s="8"/>
      <c r="ASO321" s="8"/>
      <c r="ASP321" s="8"/>
      <c r="ASQ321" s="8"/>
      <c r="ASR321" s="8"/>
      <c r="ASS321" s="8"/>
      <c r="AST321" s="8"/>
      <c r="ASU321" s="8"/>
      <c r="ASV321" s="8"/>
      <c r="ASW321" s="8"/>
      <c r="ASX321" s="8"/>
      <c r="ASY321" s="8"/>
      <c r="ASZ321" s="8"/>
      <c r="ATA321" s="8"/>
      <c r="ATB321" s="8"/>
      <c r="ATC321" s="8"/>
      <c r="ATD321" s="8"/>
      <c r="ATE321" s="8"/>
      <c r="ATF321" s="8"/>
      <c r="ATG321" s="8"/>
      <c r="ATH321" s="8"/>
      <c r="ATI321" s="8"/>
      <c r="ATJ321" s="8"/>
      <c r="ATK321" s="8"/>
      <c r="ATL321" s="8"/>
      <c r="ATM321" s="8"/>
      <c r="ATN321" s="8"/>
      <c r="ATO321" s="8"/>
      <c r="ATP321" s="8"/>
      <c r="ATQ321" s="8"/>
      <c r="ATR321" s="8"/>
      <c r="ATS321" s="8"/>
      <c r="ATT321" s="8"/>
      <c r="ATU321" s="8"/>
      <c r="ATV321" s="8"/>
      <c r="ATW321" s="8"/>
      <c r="ATX321" s="8"/>
      <c r="ATY321" s="8"/>
      <c r="ATZ321" s="8"/>
      <c r="AUA321" s="8"/>
      <c r="AUB321" s="8"/>
      <c r="AUC321" s="8"/>
      <c r="AUD321" s="8"/>
      <c r="AUE321" s="8"/>
      <c r="AUF321" s="8"/>
      <c r="AUG321" s="8"/>
      <c r="AUH321" s="8"/>
      <c r="AUI321" s="8"/>
      <c r="AUJ321" s="8"/>
      <c r="AUK321" s="8"/>
      <c r="AUL321" s="8"/>
      <c r="AUM321" s="8"/>
      <c r="AUN321" s="8"/>
      <c r="AUO321" s="8"/>
      <c r="AUP321" s="8"/>
      <c r="AUQ321" s="8"/>
      <c r="AUR321" s="8"/>
      <c r="AUS321" s="8"/>
      <c r="AUT321" s="8"/>
      <c r="AUU321" s="8"/>
      <c r="AUV321" s="8"/>
      <c r="AUW321" s="8"/>
      <c r="AUX321" s="8"/>
      <c r="AUY321" s="8"/>
      <c r="AUZ321" s="8"/>
      <c r="AVA321" s="8"/>
      <c r="AVB321" s="8"/>
      <c r="AVC321" s="8"/>
      <c r="AVD321" s="8"/>
      <c r="AVE321" s="8"/>
      <c r="AVF321" s="8"/>
      <c r="AVG321" s="8"/>
      <c r="AVH321" s="8"/>
      <c r="AVI321" s="8"/>
      <c r="AVJ321" s="8"/>
      <c r="AVK321" s="8"/>
      <c r="AVL321" s="8"/>
      <c r="AVM321" s="8"/>
      <c r="AVN321" s="8"/>
      <c r="AVO321" s="8"/>
      <c r="AVP321" s="8"/>
      <c r="AVQ321" s="8"/>
      <c r="AVR321" s="8"/>
      <c r="AVS321" s="8"/>
      <c r="AVT321" s="8"/>
      <c r="AVU321" s="8"/>
      <c r="AVV321" s="8"/>
      <c r="AVW321" s="8"/>
      <c r="AVX321" s="8"/>
      <c r="AVY321" s="8"/>
      <c r="AVZ321" s="8"/>
      <c r="AWA321" s="8"/>
      <c r="AWB321" s="8"/>
      <c r="AWC321" s="8"/>
      <c r="AWD321" s="8"/>
      <c r="AWE321" s="8"/>
      <c r="AWF321" s="8"/>
      <c r="AWG321" s="8"/>
      <c r="AWH321" s="8"/>
      <c r="AWI321" s="8"/>
      <c r="AWJ321" s="8"/>
      <c r="AWK321" s="8"/>
      <c r="AWL321" s="8"/>
      <c r="AWM321" s="8"/>
      <c r="AWN321" s="8"/>
      <c r="AWO321" s="8"/>
      <c r="AWP321" s="8"/>
      <c r="AWQ321" s="8"/>
      <c r="AWR321" s="8"/>
      <c r="AWS321" s="8"/>
      <c r="AWT321" s="8"/>
      <c r="AWU321" s="8"/>
      <c r="AWV321" s="8"/>
      <c r="AWW321" s="8"/>
      <c r="AWX321" s="8"/>
      <c r="AWY321" s="8"/>
      <c r="AWZ321" s="8"/>
      <c r="AXA321" s="8"/>
      <c r="AXB321" s="8"/>
      <c r="AXC321" s="8"/>
      <c r="AXD321" s="8"/>
      <c r="AXE321" s="8"/>
      <c r="AXF321" s="8"/>
      <c r="AXG321" s="8"/>
      <c r="AXH321" s="8"/>
      <c r="AXI321" s="8"/>
      <c r="AXJ321" s="8"/>
      <c r="AXK321" s="8"/>
      <c r="AXL321" s="8"/>
      <c r="AXM321" s="8"/>
      <c r="AXN321" s="8"/>
      <c r="AXO321" s="8"/>
      <c r="AXP321" s="8"/>
      <c r="AXQ321" s="8"/>
      <c r="AXR321" s="8"/>
      <c r="AXS321" s="8"/>
      <c r="AXT321" s="8"/>
      <c r="AXU321" s="8"/>
      <c r="AXV321" s="8"/>
      <c r="AXW321" s="8"/>
      <c r="AXX321" s="8"/>
      <c r="AXY321" s="8"/>
      <c r="AXZ321" s="8"/>
      <c r="AYA321" s="8"/>
      <c r="AYB321" s="8"/>
      <c r="AYC321" s="8"/>
      <c r="AYD321" s="8"/>
      <c r="AYE321" s="8"/>
      <c r="AYF321" s="8"/>
      <c r="AYG321" s="8"/>
      <c r="AYH321" s="8"/>
      <c r="AYI321" s="8"/>
      <c r="AYJ321" s="8"/>
      <c r="AYK321" s="8"/>
      <c r="AYL321" s="8"/>
      <c r="AYM321" s="8"/>
      <c r="AYN321" s="8"/>
      <c r="AYO321" s="8"/>
      <c r="AYP321" s="8"/>
      <c r="AYQ321" s="8"/>
      <c r="AYR321" s="8"/>
      <c r="AYS321" s="8"/>
      <c r="AYT321" s="8"/>
      <c r="AYU321" s="8"/>
      <c r="AYV321" s="8"/>
      <c r="AYW321" s="8"/>
      <c r="AYX321" s="8"/>
      <c r="AYY321" s="8"/>
      <c r="AYZ321" s="8"/>
      <c r="AZA321" s="8"/>
      <c r="AZB321" s="8"/>
      <c r="AZC321" s="8"/>
      <c r="AZD321" s="8"/>
      <c r="AZE321" s="8"/>
      <c r="AZF321" s="8"/>
      <c r="AZG321" s="8"/>
      <c r="AZH321" s="8"/>
      <c r="AZI321" s="8"/>
      <c r="AZJ321" s="8"/>
      <c r="AZK321" s="8"/>
      <c r="AZL321" s="8"/>
      <c r="AZM321" s="8"/>
      <c r="AZN321" s="8"/>
      <c r="AZO321" s="8"/>
      <c r="AZP321" s="8"/>
      <c r="AZQ321" s="8"/>
      <c r="AZR321" s="8"/>
      <c r="AZS321" s="8"/>
      <c r="AZT321" s="8"/>
      <c r="AZU321" s="8"/>
      <c r="AZV321" s="8"/>
      <c r="AZW321" s="8"/>
      <c r="AZX321" s="8"/>
      <c r="AZY321" s="8"/>
      <c r="AZZ321" s="8"/>
      <c r="BAA321" s="8"/>
      <c r="BAB321" s="8"/>
      <c r="BAC321" s="8"/>
      <c r="BAD321" s="8"/>
      <c r="BAE321" s="8"/>
      <c r="BAF321" s="8"/>
      <c r="BAG321" s="8"/>
      <c r="BAH321" s="8"/>
      <c r="BAI321" s="8"/>
      <c r="BAJ321" s="8"/>
      <c r="BAK321" s="8"/>
      <c r="BAL321" s="8"/>
      <c r="BAM321" s="8"/>
      <c r="BAN321" s="8"/>
      <c r="BAO321" s="8"/>
      <c r="BAP321" s="8"/>
      <c r="BAQ321" s="8"/>
      <c r="BAR321" s="8"/>
      <c r="BAS321" s="8"/>
      <c r="BAT321" s="8"/>
      <c r="BAU321" s="8"/>
      <c r="BAV321" s="8"/>
      <c r="BAW321" s="8"/>
      <c r="BAX321" s="8"/>
      <c r="BAY321" s="8"/>
      <c r="BAZ321" s="8"/>
      <c r="BBA321" s="8"/>
      <c r="BBB321" s="8"/>
      <c r="BBC321" s="8"/>
      <c r="BBD321" s="8"/>
      <c r="BBE321" s="8"/>
      <c r="BBF321" s="8"/>
      <c r="BBG321" s="8"/>
      <c r="BBH321" s="8"/>
      <c r="BBI321" s="8"/>
      <c r="BBJ321" s="8"/>
      <c r="BBK321" s="8"/>
      <c r="BBL321" s="8"/>
      <c r="BBM321" s="8"/>
      <c r="BBN321" s="8"/>
      <c r="BBO321" s="8"/>
      <c r="BBP321" s="8"/>
      <c r="BBQ321" s="8"/>
      <c r="BBR321" s="8"/>
      <c r="BBS321" s="8"/>
      <c r="BBT321" s="8"/>
      <c r="BBU321" s="8"/>
      <c r="BBV321" s="8"/>
      <c r="BBW321" s="8"/>
      <c r="BBX321" s="8"/>
      <c r="BBY321" s="8"/>
      <c r="BBZ321" s="8"/>
      <c r="BCA321" s="8"/>
      <c r="BCB321" s="8"/>
      <c r="BCC321" s="8"/>
      <c r="BCD321" s="8"/>
      <c r="BCE321" s="8"/>
      <c r="BCF321" s="8"/>
      <c r="BCG321" s="8"/>
      <c r="BCH321" s="8"/>
      <c r="BCI321" s="8"/>
      <c r="BCJ321" s="8"/>
      <c r="BCK321" s="8"/>
      <c r="BCL321" s="8"/>
      <c r="BCM321" s="8"/>
      <c r="BCN321" s="8"/>
      <c r="BCO321" s="8"/>
      <c r="BCP321" s="8"/>
      <c r="BCQ321" s="8"/>
      <c r="BCR321" s="8"/>
      <c r="BCS321" s="8"/>
      <c r="BCT321" s="8"/>
      <c r="BCU321" s="8"/>
      <c r="BCV321" s="8"/>
      <c r="BCW321" s="8"/>
      <c r="BCX321" s="8"/>
      <c r="BCY321" s="8"/>
      <c r="BCZ321" s="8"/>
      <c r="BDA321" s="8"/>
      <c r="BDB321" s="8"/>
      <c r="BDC321" s="8"/>
      <c r="BDD321" s="8"/>
      <c r="BDE321" s="8"/>
      <c r="BDF321" s="8"/>
      <c r="BDG321" s="8"/>
      <c r="BDH321" s="8"/>
      <c r="BDI321" s="8"/>
      <c r="BDJ321" s="8"/>
      <c r="BDK321" s="8"/>
      <c r="BDL321" s="8"/>
      <c r="BDM321" s="8"/>
      <c r="BDN321" s="8"/>
      <c r="BDO321" s="8"/>
      <c r="BDP321" s="8"/>
      <c r="BDQ321" s="8"/>
      <c r="BDR321" s="8"/>
      <c r="BDS321" s="8"/>
      <c r="BDT321" s="8"/>
      <c r="BDU321" s="8"/>
      <c r="BDV321" s="8"/>
      <c r="BDW321" s="8"/>
      <c r="BDX321" s="8"/>
      <c r="BDY321" s="8"/>
      <c r="BDZ321" s="8"/>
      <c r="BEA321" s="8"/>
      <c r="BEB321" s="8"/>
      <c r="BEC321" s="8"/>
      <c r="BED321" s="8"/>
      <c r="BEE321" s="8"/>
      <c r="BEF321" s="8"/>
      <c r="BEG321" s="8"/>
      <c r="BEH321" s="8"/>
      <c r="BEI321" s="8"/>
      <c r="BEJ321" s="8"/>
      <c r="BEK321" s="8"/>
      <c r="BEL321" s="8"/>
      <c r="BEM321" s="8"/>
      <c r="BEN321" s="8"/>
      <c r="BEO321" s="8"/>
      <c r="BEP321" s="8"/>
      <c r="BEQ321" s="8"/>
      <c r="BER321" s="8"/>
      <c r="BES321" s="8"/>
      <c r="BET321" s="8"/>
      <c r="BEU321" s="8"/>
      <c r="BEV321" s="8"/>
      <c r="BEW321" s="8"/>
      <c r="BEX321" s="8"/>
      <c r="BEY321" s="8"/>
      <c r="BEZ321" s="8"/>
      <c r="BFA321" s="8"/>
      <c r="BFB321" s="8"/>
      <c r="BFC321" s="8"/>
      <c r="BFD321" s="8"/>
      <c r="BFE321" s="8"/>
      <c r="BFF321" s="8"/>
      <c r="BFG321" s="8"/>
      <c r="BFH321" s="8"/>
      <c r="BFI321" s="8"/>
      <c r="BFJ321" s="8"/>
      <c r="BFK321" s="8"/>
      <c r="BFL321" s="8"/>
      <c r="BFM321" s="8"/>
      <c r="BFN321" s="8"/>
      <c r="BFO321" s="8"/>
      <c r="BFP321" s="8"/>
      <c r="BFQ321" s="8"/>
      <c r="BFR321" s="8"/>
      <c r="BFS321" s="8"/>
      <c r="BFT321" s="8"/>
      <c r="BFU321" s="8"/>
      <c r="BFV321" s="8"/>
      <c r="BFW321" s="8"/>
      <c r="BFX321" s="8"/>
      <c r="BFY321" s="8"/>
      <c r="BFZ321" s="8"/>
      <c r="BGA321" s="8"/>
      <c r="BGB321" s="8"/>
      <c r="BGC321" s="8"/>
      <c r="BGD321" s="8"/>
      <c r="BGE321" s="8"/>
      <c r="BGF321" s="8"/>
      <c r="BGG321" s="8"/>
      <c r="BGH321" s="8"/>
      <c r="BGI321" s="8"/>
      <c r="BGJ321" s="8"/>
      <c r="BGK321" s="8"/>
      <c r="BGL321" s="8"/>
      <c r="BGM321" s="8"/>
      <c r="BGN321" s="8"/>
      <c r="BGO321" s="8"/>
      <c r="BGP321" s="8"/>
      <c r="BGQ321" s="8"/>
      <c r="BGR321" s="8"/>
      <c r="BGS321" s="8"/>
      <c r="BGT321" s="8"/>
      <c r="BGU321" s="8"/>
      <c r="BGV321" s="8"/>
      <c r="BGW321" s="8"/>
      <c r="BGX321" s="8"/>
      <c r="BGY321" s="8"/>
      <c r="BGZ321" s="8"/>
      <c r="BHA321" s="8"/>
      <c r="BHB321" s="8"/>
      <c r="BHC321" s="8"/>
      <c r="BHD321" s="8"/>
      <c r="BHE321" s="8"/>
      <c r="BHF321" s="8"/>
      <c r="BHG321" s="8"/>
      <c r="BHH321" s="8"/>
      <c r="BHI321" s="8"/>
      <c r="BHJ321" s="8"/>
      <c r="BHK321" s="8"/>
      <c r="BHL321" s="8"/>
      <c r="BHM321" s="8"/>
      <c r="BHN321" s="8"/>
      <c r="BHO321" s="8"/>
      <c r="BHP321" s="8"/>
      <c r="BHQ321" s="8"/>
      <c r="BHR321" s="8"/>
      <c r="BHS321" s="8"/>
      <c r="BHT321" s="8"/>
      <c r="BHU321" s="8"/>
      <c r="BHV321" s="8"/>
      <c r="BHW321" s="8"/>
      <c r="BHX321" s="8"/>
      <c r="BHY321" s="8"/>
      <c r="BHZ321" s="8"/>
      <c r="BIA321" s="8"/>
      <c r="BIB321" s="8"/>
      <c r="BIC321" s="8"/>
      <c r="BID321" s="8"/>
      <c r="BIE321" s="8"/>
      <c r="BIF321" s="8"/>
      <c r="BIG321" s="8"/>
      <c r="BIH321" s="8"/>
      <c r="BII321" s="8"/>
      <c r="BIJ321" s="8"/>
      <c r="BIK321" s="8"/>
      <c r="BIL321" s="8"/>
      <c r="BIM321" s="8"/>
      <c r="BIN321" s="8"/>
      <c r="BIO321" s="8"/>
      <c r="BIP321" s="8"/>
      <c r="BIQ321" s="8"/>
      <c r="BIR321" s="8"/>
      <c r="BIS321" s="8"/>
      <c r="BIT321" s="8"/>
      <c r="BIU321" s="8"/>
      <c r="BIV321" s="8"/>
      <c r="BIW321" s="8"/>
      <c r="BIX321" s="8"/>
      <c r="BIY321" s="8"/>
      <c r="BIZ321" s="8"/>
      <c r="BJA321" s="8"/>
      <c r="BJB321" s="8"/>
      <c r="BJC321" s="8"/>
      <c r="BJD321" s="8"/>
      <c r="BJE321" s="8"/>
      <c r="BJF321" s="8"/>
      <c r="BJG321" s="8"/>
      <c r="BJH321" s="8"/>
      <c r="BJI321" s="8"/>
      <c r="BJJ321" s="8"/>
      <c r="BJK321" s="8"/>
      <c r="BJL321" s="8"/>
      <c r="BJM321" s="8"/>
      <c r="BJN321" s="8"/>
      <c r="BJO321" s="8"/>
      <c r="BJP321" s="8"/>
      <c r="BJQ321" s="8"/>
      <c r="BJR321" s="8"/>
      <c r="BJS321" s="8"/>
      <c r="BJT321" s="8"/>
      <c r="BJU321" s="8"/>
      <c r="BJV321" s="8"/>
      <c r="BJW321" s="8"/>
      <c r="BJX321" s="8"/>
      <c r="BJY321" s="8"/>
      <c r="BJZ321" s="8"/>
      <c r="BKA321" s="8"/>
      <c r="BKB321" s="8"/>
      <c r="BKC321" s="8"/>
      <c r="BKD321" s="8"/>
      <c r="BKE321" s="8"/>
      <c r="BKF321" s="8"/>
      <c r="BKG321" s="8"/>
      <c r="BKH321" s="8"/>
      <c r="BKI321" s="8"/>
      <c r="BKJ321" s="8"/>
      <c r="BKK321" s="8"/>
      <c r="BKL321" s="8"/>
      <c r="BKM321" s="8"/>
      <c r="BKN321" s="8"/>
      <c r="BKO321" s="8"/>
      <c r="BKP321" s="8"/>
      <c r="BKQ321" s="8"/>
      <c r="BKR321" s="8"/>
      <c r="BKS321" s="8"/>
      <c r="BKT321" s="8"/>
      <c r="BKU321" s="8"/>
      <c r="BKV321" s="8"/>
      <c r="BKW321" s="8"/>
      <c r="BKX321" s="8"/>
      <c r="BKY321" s="8"/>
      <c r="BKZ321" s="8"/>
      <c r="BLA321" s="8"/>
      <c r="BLB321" s="8"/>
      <c r="BLC321" s="8"/>
      <c r="BLD321" s="8"/>
      <c r="BLE321" s="8"/>
      <c r="BLF321" s="8"/>
      <c r="BLG321" s="8"/>
      <c r="BLH321" s="8"/>
      <c r="BLI321" s="8"/>
      <c r="BLJ321" s="8"/>
      <c r="BLK321" s="8"/>
      <c r="BLL321" s="8"/>
      <c r="BLM321" s="8"/>
      <c r="BLN321" s="8"/>
      <c r="BLO321" s="8"/>
      <c r="BLP321" s="8"/>
      <c r="BLQ321" s="8"/>
      <c r="BLR321" s="8"/>
      <c r="BLS321" s="8"/>
      <c r="BLT321" s="8"/>
      <c r="BLU321" s="8"/>
      <c r="BLV321" s="8"/>
      <c r="BLW321" s="8"/>
      <c r="BLX321" s="8"/>
      <c r="BLY321" s="8"/>
      <c r="BLZ321" s="8"/>
      <c r="BMA321" s="8"/>
      <c r="BMB321" s="8"/>
      <c r="BMC321" s="8"/>
      <c r="BMD321" s="8"/>
      <c r="BME321" s="8"/>
      <c r="BMF321" s="8"/>
      <c r="BMG321" s="8"/>
      <c r="BMH321" s="8"/>
      <c r="BMI321" s="8"/>
      <c r="BMJ321" s="8"/>
      <c r="BMK321" s="8"/>
      <c r="BML321" s="8"/>
      <c r="BMM321" s="8"/>
      <c r="BMN321" s="8"/>
      <c r="BMO321" s="8"/>
      <c r="BMP321" s="8"/>
      <c r="BMQ321" s="8"/>
      <c r="BMR321" s="8"/>
      <c r="BMS321" s="8"/>
      <c r="BMT321" s="8"/>
      <c r="BMU321" s="8"/>
      <c r="BMV321" s="8"/>
      <c r="BMW321" s="8"/>
      <c r="BMX321" s="8"/>
      <c r="BMY321" s="8"/>
      <c r="BMZ321" s="8"/>
      <c r="BNA321" s="8"/>
      <c r="BNB321" s="8"/>
      <c r="BNC321" s="8"/>
      <c r="BND321" s="8"/>
      <c r="BNE321" s="8"/>
      <c r="BNF321" s="8"/>
      <c r="BNG321" s="8"/>
      <c r="BNH321" s="8"/>
      <c r="BNI321" s="8"/>
      <c r="BNJ321" s="8"/>
      <c r="BNK321" s="8"/>
      <c r="BNL321" s="8"/>
      <c r="BNM321" s="8"/>
      <c r="BNN321" s="8"/>
      <c r="BNO321" s="8"/>
      <c r="BNP321" s="8"/>
      <c r="BNQ321" s="8"/>
      <c r="BNR321" s="8"/>
      <c r="BNS321" s="8"/>
      <c r="BNT321" s="8"/>
      <c r="BNU321" s="8"/>
      <c r="BNV321" s="8"/>
      <c r="BNW321" s="8"/>
      <c r="BNX321" s="8"/>
      <c r="BNY321" s="8"/>
      <c r="BNZ321" s="8"/>
      <c r="BOA321" s="8"/>
      <c r="BOB321" s="8"/>
      <c r="BOC321" s="8"/>
      <c r="BOD321" s="8"/>
      <c r="BOE321" s="8"/>
      <c r="BOF321" s="8"/>
      <c r="BOG321" s="8"/>
      <c r="BOH321" s="8"/>
      <c r="BOI321" s="8"/>
      <c r="BOJ321" s="8"/>
      <c r="BOK321" s="8"/>
      <c r="BOL321" s="8"/>
      <c r="BOM321" s="8"/>
      <c r="BON321" s="8"/>
      <c r="BOO321" s="8"/>
      <c r="BOP321" s="8"/>
      <c r="BOQ321" s="8"/>
      <c r="BOR321" s="8"/>
      <c r="BOS321" s="8"/>
      <c r="BOT321" s="8"/>
      <c r="BOU321" s="8"/>
      <c r="BOV321" s="8"/>
      <c r="BOW321" s="8"/>
      <c r="BOX321" s="8"/>
      <c r="BOY321" s="8"/>
      <c r="BOZ321" s="8"/>
      <c r="BPA321" s="8"/>
      <c r="BPB321" s="8"/>
      <c r="BPC321" s="8"/>
      <c r="BPD321" s="8"/>
      <c r="BPE321" s="8"/>
      <c r="BPF321" s="8"/>
      <c r="BPG321" s="8"/>
      <c r="BPH321" s="8"/>
      <c r="BPI321" s="8"/>
      <c r="BPJ321" s="8"/>
      <c r="BPK321" s="8"/>
      <c r="BPL321" s="8"/>
      <c r="BPM321" s="8"/>
      <c r="BPN321" s="8"/>
      <c r="BPO321" s="8"/>
      <c r="BPP321" s="8"/>
      <c r="BPQ321" s="8"/>
      <c r="BPR321" s="8"/>
      <c r="BPS321" s="8"/>
      <c r="BPT321" s="8"/>
      <c r="BPU321" s="8"/>
      <c r="BPV321" s="8"/>
      <c r="BPW321" s="8"/>
      <c r="BPX321" s="8"/>
      <c r="BPY321" s="8"/>
      <c r="BPZ321" s="8"/>
      <c r="BQA321" s="8"/>
      <c r="BQB321" s="8"/>
      <c r="BQC321" s="8"/>
      <c r="BQD321" s="8"/>
      <c r="BQE321" s="8"/>
      <c r="BQF321" s="8"/>
      <c r="BQG321" s="8"/>
      <c r="BQH321" s="8"/>
      <c r="BQI321" s="8"/>
      <c r="BQJ321" s="8"/>
      <c r="BQK321" s="8"/>
      <c r="BQL321" s="8"/>
      <c r="BQM321" s="8"/>
      <c r="BQN321" s="8"/>
      <c r="BQO321" s="8"/>
      <c r="BQP321" s="8"/>
      <c r="BQQ321" s="8"/>
      <c r="BQR321" s="8"/>
      <c r="BQS321" s="8"/>
      <c r="BQT321" s="8"/>
      <c r="BQU321" s="8"/>
      <c r="BQV321" s="8"/>
      <c r="BQW321" s="8"/>
      <c r="BQX321" s="8"/>
      <c r="BQY321" s="8"/>
      <c r="BQZ321" s="8"/>
      <c r="BRA321" s="8"/>
      <c r="BRB321" s="8"/>
      <c r="BRC321" s="8"/>
      <c r="BRD321" s="8"/>
      <c r="BRE321" s="8"/>
      <c r="BRF321" s="8"/>
      <c r="BRG321" s="8"/>
      <c r="BRH321" s="8"/>
      <c r="BRI321" s="8"/>
      <c r="BRJ321" s="8"/>
      <c r="BRK321" s="8"/>
      <c r="BRL321" s="8"/>
      <c r="BRM321" s="8"/>
      <c r="BRN321" s="8"/>
      <c r="BRO321" s="8"/>
      <c r="BRP321" s="8"/>
      <c r="BRQ321" s="8"/>
      <c r="BRR321" s="8"/>
      <c r="BRS321" s="8"/>
      <c r="BRT321" s="8"/>
      <c r="BRU321" s="8"/>
      <c r="BRV321" s="8"/>
      <c r="BRW321" s="8"/>
      <c r="BRX321" s="8"/>
      <c r="BRY321" s="8"/>
      <c r="BRZ321" s="8"/>
      <c r="BSA321" s="8"/>
      <c r="BSB321" s="8"/>
      <c r="BSC321" s="8"/>
      <c r="BSD321" s="8"/>
      <c r="BSE321" s="8"/>
      <c r="BSF321" s="8"/>
      <c r="BSG321" s="8"/>
      <c r="BSH321" s="8"/>
      <c r="BSI321" s="8"/>
      <c r="BSJ321" s="8"/>
      <c r="BSK321" s="8"/>
      <c r="BSL321" s="8"/>
      <c r="BSM321" s="8"/>
      <c r="BSN321" s="8"/>
      <c r="BSO321" s="8"/>
      <c r="BSP321" s="8"/>
      <c r="BSQ321" s="8"/>
      <c r="BSR321" s="8"/>
      <c r="BSS321" s="8"/>
      <c r="BST321" s="8"/>
      <c r="BSU321" s="8"/>
      <c r="BSV321" s="8"/>
      <c r="BSW321" s="8"/>
      <c r="BSX321" s="8"/>
      <c r="BSY321" s="8"/>
      <c r="BSZ321" s="8"/>
      <c r="BTA321" s="8"/>
      <c r="BTB321" s="8"/>
      <c r="BTC321" s="8"/>
      <c r="BTD321" s="8"/>
      <c r="BTE321" s="8"/>
      <c r="BTF321" s="8"/>
      <c r="BTG321" s="8"/>
      <c r="BTH321" s="8"/>
      <c r="BTI321" s="8"/>
      <c r="BTJ321" s="8"/>
      <c r="BTK321" s="8"/>
      <c r="BTL321" s="8"/>
      <c r="BTM321" s="8"/>
      <c r="BTN321" s="8"/>
      <c r="BTO321" s="8"/>
      <c r="BTP321" s="8"/>
      <c r="BTQ321" s="8"/>
      <c r="BTR321" s="8"/>
      <c r="BTS321" s="8"/>
      <c r="BTT321" s="8"/>
      <c r="BTU321" s="8"/>
      <c r="BTV321" s="8"/>
      <c r="BTW321" s="8"/>
      <c r="BTX321" s="8"/>
      <c r="BTY321" s="8"/>
      <c r="BTZ321" s="8"/>
      <c r="BUA321" s="8"/>
      <c r="BUB321" s="8"/>
      <c r="BUC321" s="8"/>
      <c r="BUD321" s="8"/>
      <c r="BUE321" s="8"/>
      <c r="BUF321" s="8"/>
      <c r="BUG321" s="8"/>
      <c r="BUH321" s="8"/>
      <c r="BUI321" s="8"/>
      <c r="BUJ321" s="8"/>
      <c r="BUK321" s="8"/>
      <c r="BUL321" s="8"/>
      <c r="BUM321" s="8"/>
      <c r="BUN321" s="8"/>
      <c r="BUO321" s="8"/>
      <c r="BUP321" s="8"/>
      <c r="BUQ321" s="8"/>
      <c r="BUR321" s="8"/>
      <c r="BUS321" s="8"/>
      <c r="BUT321" s="8"/>
      <c r="BUU321" s="8"/>
      <c r="BUV321" s="8"/>
      <c r="BUW321" s="8"/>
      <c r="BUX321" s="8"/>
      <c r="BUY321" s="8"/>
      <c r="BUZ321" s="8"/>
      <c r="BVA321" s="8"/>
      <c r="BVB321" s="8"/>
      <c r="BVC321" s="8"/>
      <c r="BVD321" s="8"/>
      <c r="BVE321" s="8"/>
      <c r="BVF321" s="8"/>
      <c r="BVG321" s="8"/>
      <c r="BVH321" s="8"/>
      <c r="BVI321" s="8"/>
      <c r="BVJ321" s="8"/>
      <c r="BVK321" s="8"/>
      <c r="BVL321" s="8"/>
      <c r="BVM321" s="8"/>
      <c r="BVN321" s="8"/>
      <c r="BVO321" s="8"/>
      <c r="BVP321" s="8"/>
      <c r="BVQ321" s="8"/>
      <c r="BVR321" s="8"/>
      <c r="BVS321" s="8"/>
      <c r="BVT321" s="8"/>
      <c r="BVU321" s="8"/>
      <c r="BVV321" s="8"/>
      <c r="BVW321" s="8"/>
      <c r="BVX321" s="8"/>
      <c r="BVY321" s="8"/>
      <c r="BVZ321" s="8"/>
      <c r="BWA321" s="8"/>
      <c r="BWB321" s="8"/>
      <c r="BWC321" s="8"/>
      <c r="BWD321" s="8"/>
      <c r="BWE321" s="8"/>
      <c r="BWF321" s="8"/>
      <c r="BWG321" s="8"/>
      <c r="BWH321" s="8"/>
      <c r="BWI321" s="8"/>
      <c r="BWJ321" s="8"/>
      <c r="BWK321" s="8"/>
      <c r="BWL321" s="8"/>
      <c r="BWM321" s="8"/>
      <c r="BWN321" s="8"/>
      <c r="BWO321" s="8"/>
      <c r="BWP321" s="8"/>
      <c r="BWQ321" s="8"/>
      <c r="BWR321" s="8"/>
      <c r="BWS321" s="8"/>
      <c r="BWT321" s="8"/>
      <c r="BWU321" s="8"/>
      <c r="BWV321" s="8"/>
      <c r="BWW321" s="8"/>
      <c r="BWX321" s="8"/>
      <c r="BWY321" s="8"/>
      <c r="BWZ321" s="8"/>
      <c r="BXA321" s="8"/>
      <c r="BXB321" s="8"/>
      <c r="BXC321" s="8"/>
      <c r="BXD321" s="8"/>
      <c r="BXE321" s="8"/>
      <c r="BXF321" s="8"/>
      <c r="BXG321" s="8"/>
      <c r="BXH321" s="8"/>
      <c r="BXI321" s="8"/>
      <c r="BXJ321" s="8"/>
      <c r="BXK321" s="8"/>
      <c r="BXL321" s="8"/>
      <c r="BXM321" s="8"/>
      <c r="BXN321" s="8"/>
      <c r="BXO321" s="8"/>
      <c r="BXP321" s="8"/>
      <c r="BXQ321" s="8"/>
      <c r="BXR321" s="8"/>
      <c r="BXS321" s="8"/>
      <c r="BXT321" s="8"/>
      <c r="BXU321" s="8"/>
      <c r="BXV321" s="8"/>
      <c r="BXW321" s="8"/>
      <c r="BXX321" s="8"/>
      <c r="BXY321" s="8"/>
      <c r="BXZ321" s="8"/>
      <c r="BYA321" s="8"/>
      <c r="BYB321" s="8"/>
      <c r="BYC321" s="8"/>
      <c r="BYD321" s="8"/>
      <c r="BYE321" s="8"/>
      <c r="BYF321" s="8"/>
      <c r="BYG321" s="8"/>
      <c r="BYH321" s="8"/>
      <c r="BYI321" s="8"/>
      <c r="BYJ321" s="8"/>
      <c r="BYK321" s="8"/>
      <c r="BYL321" s="8"/>
      <c r="BYM321" s="8"/>
      <c r="BYN321" s="8"/>
      <c r="BYO321" s="8"/>
      <c r="BYP321" s="8"/>
      <c r="BYQ321" s="8"/>
      <c r="BYR321" s="8"/>
      <c r="BYS321" s="8"/>
      <c r="BYT321" s="8"/>
      <c r="BYU321" s="8"/>
      <c r="BYV321" s="8"/>
      <c r="BYW321" s="8"/>
      <c r="BYX321" s="8"/>
      <c r="BYY321" s="8"/>
      <c r="BYZ321" s="8"/>
      <c r="BZA321" s="8"/>
      <c r="BZB321" s="8"/>
      <c r="BZC321" s="8"/>
      <c r="BZD321" s="8"/>
      <c r="BZE321" s="8"/>
      <c r="BZF321" s="8"/>
      <c r="BZG321" s="8"/>
      <c r="BZH321" s="8"/>
      <c r="BZI321" s="8"/>
      <c r="BZJ321" s="8"/>
      <c r="BZK321" s="8"/>
      <c r="BZL321" s="8"/>
      <c r="BZM321" s="8"/>
      <c r="BZN321" s="8"/>
      <c r="BZO321" s="8"/>
      <c r="BZP321" s="8"/>
      <c r="BZQ321" s="8"/>
      <c r="BZR321" s="8"/>
      <c r="BZS321" s="8"/>
      <c r="BZT321" s="8"/>
      <c r="BZU321" s="8"/>
      <c r="BZV321" s="8"/>
      <c r="BZW321" s="8"/>
      <c r="BZX321" s="8"/>
      <c r="BZY321" s="8"/>
      <c r="BZZ321" s="8"/>
      <c r="CAA321" s="8"/>
      <c r="CAB321" s="8"/>
      <c r="CAC321" s="8"/>
      <c r="CAD321" s="8"/>
      <c r="CAE321" s="8"/>
      <c r="CAF321" s="8"/>
      <c r="CAG321" s="8"/>
      <c r="CAH321" s="8"/>
      <c r="CAI321" s="8"/>
      <c r="CAJ321" s="8"/>
      <c r="CAK321" s="8"/>
      <c r="CAL321" s="8"/>
      <c r="CAM321" s="8"/>
      <c r="CAN321" s="8"/>
      <c r="CAO321" s="8"/>
      <c r="CAP321" s="8"/>
      <c r="CAQ321" s="8"/>
      <c r="CAR321" s="8"/>
      <c r="CAS321" s="8"/>
      <c r="CAT321" s="8"/>
      <c r="CAU321" s="8"/>
      <c r="CAV321" s="8"/>
      <c r="CAW321" s="8"/>
      <c r="CAX321" s="8"/>
      <c r="CAY321" s="8"/>
      <c r="CAZ321" s="8"/>
      <c r="CBA321" s="8"/>
      <c r="CBB321" s="8"/>
      <c r="CBC321" s="8"/>
      <c r="CBD321" s="8"/>
      <c r="CBE321" s="8"/>
      <c r="CBF321" s="8"/>
      <c r="CBG321" s="8"/>
      <c r="CBH321" s="8"/>
      <c r="CBI321" s="8"/>
      <c r="CBJ321" s="8"/>
      <c r="CBK321" s="8"/>
      <c r="CBL321" s="8"/>
      <c r="CBM321" s="8"/>
      <c r="CBN321" s="8"/>
      <c r="CBO321" s="8"/>
      <c r="CBP321" s="8"/>
      <c r="CBQ321" s="8"/>
      <c r="CBR321" s="8"/>
      <c r="CBS321" s="8"/>
      <c r="CBT321" s="8"/>
      <c r="CBU321" s="8"/>
      <c r="CBV321" s="8"/>
      <c r="CBW321" s="8"/>
      <c r="CBX321" s="8"/>
      <c r="CBY321" s="8"/>
      <c r="CBZ321" s="8"/>
      <c r="CCA321" s="8"/>
      <c r="CCB321" s="8"/>
      <c r="CCC321" s="8"/>
      <c r="CCD321" s="8"/>
      <c r="CCE321" s="8"/>
      <c r="CCF321" s="8"/>
      <c r="CCG321" s="8"/>
      <c r="CCH321" s="8"/>
      <c r="CCI321" s="8"/>
      <c r="CCJ321" s="8"/>
      <c r="CCK321" s="8"/>
      <c r="CCL321" s="8"/>
      <c r="CCM321" s="8"/>
      <c r="CCN321" s="8"/>
      <c r="CCO321" s="8"/>
      <c r="CCP321" s="8"/>
      <c r="CCQ321" s="8"/>
      <c r="CCR321" s="8"/>
      <c r="CCS321" s="8"/>
      <c r="CCT321" s="8"/>
      <c r="CCU321" s="8"/>
      <c r="CCV321" s="8"/>
      <c r="CCW321" s="8"/>
      <c r="CCX321" s="8"/>
      <c r="CCY321" s="8"/>
      <c r="CCZ321" s="8"/>
      <c r="CDA321" s="8"/>
      <c r="CDB321" s="8"/>
      <c r="CDC321" s="8"/>
      <c r="CDD321" s="8"/>
      <c r="CDE321" s="8"/>
      <c r="CDF321" s="8"/>
      <c r="CDG321" s="8"/>
      <c r="CDH321" s="8"/>
      <c r="CDI321" s="8"/>
      <c r="CDJ321" s="8"/>
      <c r="CDK321" s="8"/>
      <c r="CDL321" s="8"/>
      <c r="CDM321" s="8"/>
      <c r="CDN321" s="8"/>
      <c r="CDO321" s="8"/>
      <c r="CDP321" s="8"/>
      <c r="CDQ321" s="8"/>
      <c r="CDR321" s="8"/>
      <c r="CDS321" s="8"/>
      <c r="CDT321" s="8"/>
      <c r="CDU321" s="8"/>
      <c r="CDV321" s="8"/>
      <c r="CDW321" s="8"/>
      <c r="CDX321" s="8"/>
      <c r="CDY321" s="8"/>
      <c r="CDZ321" s="8"/>
      <c r="CEA321" s="8"/>
      <c r="CEB321" s="8"/>
      <c r="CEC321" s="8"/>
      <c r="CED321" s="8"/>
      <c r="CEE321" s="8"/>
      <c r="CEF321" s="8"/>
      <c r="CEG321" s="8"/>
      <c r="CEH321" s="8"/>
      <c r="CEI321" s="8"/>
      <c r="CEJ321" s="8"/>
      <c r="CEK321" s="8"/>
      <c r="CEL321" s="8"/>
      <c r="CEM321" s="8"/>
      <c r="CEN321" s="8"/>
      <c r="CEO321" s="8"/>
      <c r="CEP321" s="8"/>
      <c r="CEQ321" s="8"/>
      <c r="CER321" s="8"/>
      <c r="CES321" s="8"/>
      <c r="CET321" s="8"/>
      <c r="CEU321" s="8"/>
      <c r="CEV321" s="8"/>
      <c r="CEW321" s="8"/>
      <c r="CEX321" s="8"/>
      <c r="CEY321" s="8"/>
      <c r="CEZ321" s="8"/>
      <c r="CFA321" s="8"/>
      <c r="CFB321" s="8"/>
      <c r="CFC321" s="8"/>
      <c r="CFD321" s="8"/>
      <c r="CFE321" s="8"/>
      <c r="CFF321" s="8"/>
      <c r="CFG321" s="8"/>
      <c r="CFH321" s="8"/>
      <c r="CFI321" s="8"/>
      <c r="CFJ321" s="8"/>
      <c r="CFK321" s="8"/>
      <c r="CFL321" s="8"/>
      <c r="CFM321" s="8"/>
      <c r="CFN321" s="8"/>
      <c r="CFO321" s="8"/>
      <c r="CFP321" s="8"/>
      <c r="CFQ321" s="8"/>
      <c r="CFR321" s="8"/>
      <c r="CFS321" s="8"/>
      <c r="CFT321" s="8"/>
      <c r="CFU321" s="8"/>
      <c r="CFV321" s="8"/>
      <c r="CFW321" s="8"/>
      <c r="CFX321" s="8"/>
      <c r="CFY321" s="8"/>
      <c r="CFZ321" s="8"/>
      <c r="CGA321" s="8"/>
      <c r="CGB321" s="8"/>
      <c r="CGC321" s="8"/>
      <c r="CGD321" s="8"/>
      <c r="CGE321" s="8"/>
      <c r="CGF321" s="8"/>
      <c r="CGG321" s="8"/>
      <c r="CGH321" s="8"/>
      <c r="CGI321" s="8"/>
      <c r="CGJ321" s="8"/>
      <c r="CGK321" s="8"/>
      <c r="CGL321" s="8"/>
      <c r="CGM321" s="8"/>
      <c r="CGN321" s="8"/>
      <c r="CGO321" s="8"/>
      <c r="CGP321" s="8"/>
      <c r="CGQ321" s="8"/>
      <c r="CGR321" s="8"/>
      <c r="CGS321" s="8"/>
      <c r="CGT321" s="8"/>
      <c r="CGU321" s="8"/>
      <c r="CGV321" s="8"/>
      <c r="CGW321" s="8"/>
      <c r="CGX321" s="8"/>
      <c r="CGY321" s="8"/>
      <c r="CGZ321" s="8"/>
      <c r="CHA321" s="8"/>
      <c r="CHB321" s="8"/>
      <c r="CHC321" s="8"/>
      <c r="CHD321" s="8"/>
      <c r="CHE321" s="8"/>
      <c r="CHF321" s="8"/>
      <c r="CHG321" s="8"/>
      <c r="CHH321" s="8"/>
      <c r="CHI321" s="8"/>
      <c r="CHJ321" s="8"/>
      <c r="CHK321" s="8"/>
      <c r="CHL321" s="8"/>
      <c r="CHM321" s="8"/>
      <c r="CHN321" s="8"/>
      <c r="CHO321" s="8"/>
      <c r="CHP321" s="8"/>
      <c r="CHQ321" s="8"/>
      <c r="CHR321" s="8"/>
      <c r="CHS321" s="8"/>
      <c r="CHT321" s="8"/>
      <c r="CHU321" s="8"/>
      <c r="CHV321" s="8"/>
      <c r="CHW321" s="8"/>
      <c r="CHX321" s="8"/>
      <c r="CHY321" s="8"/>
      <c r="CHZ321" s="8"/>
      <c r="CIA321" s="8"/>
      <c r="CIB321" s="8"/>
      <c r="CIC321" s="8"/>
      <c r="CID321" s="8"/>
      <c r="CIE321" s="8"/>
      <c r="CIF321" s="8"/>
      <c r="CIG321" s="8"/>
      <c r="CIH321" s="8"/>
      <c r="CII321" s="8"/>
      <c r="CIJ321" s="8"/>
      <c r="CIK321" s="8"/>
      <c r="CIL321" s="8"/>
      <c r="CIM321" s="8"/>
      <c r="CIN321" s="8"/>
      <c r="CIO321" s="8"/>
      <c r="CIP321" s="8"/>
      <c r="CIQ321" s="8"/>
      <c r="CIR321" s="8"/>
      <c r="CIS321" s="8"/>
      <c r="CIT321" s="8"/>
      <c r="CIU321" s="8"/>
      <c r="CIV321" s="8"/>
      <c r="CIW321" s="8"/>
      <c r="CIX321" s="8"/>
      <c r="CIY321" s="8"/>
      <c r="CIZ321" s="8"/>
      <c r="CJA321" s="8"/>
      <c r="CJB321" s="8"/>
      <c r="CJC321" s="8"/>
      <c r="CJD321" s="8"/>
      <c r="CJE321" s="8"/>
      <c r="CJF321" s="8"/>
      <c r="CJG321" s="8"/>
      <c r="CJH321" s="8"/>
      <c r="CJI321" s="8"/>
      <c r="CJJ321" s="8"/>
      <c r="CJK321" s="8"/>
      <c r="CJL321" s="8"/>
      <c r="CJM321" s="8"/>
      <c r="CJN321" s="8"/>
      <c r="CJO321" s="8"/>
      <c r="CJP321" s="8"/>
      <c r="CJQ321" s="8"/>
      <c r="CJR321" s="8"/>
      <c r="CJS321" s="8"/>
      <c r="CJT321" s="8"/>
      <c r="CJU321" s="8"/>
      <c r="CJV321" s="8"/>
      <c r="CJW321" s="8"/>
      <c r="CJX321" s="8"/>
      <c r="CJY321" s="8"/>
      <c r="CJZ321" s="8"/>
      <c r="CKA321" s="8"/>
      <c r="CKB321" s="8"/>
      <c r="CKC321" s="8"/>
      <c r="CKD321" s="8"/>
      <c r="CKE321" s="8"/>
      <c r="CKF321" s="8"/>
      <c r="CKG321" s="8"/>
      <c r="CKH321" s="8"/>
      <c r="CKI321" s="8"/>
      <c r="CKJ321" s="8"/>
      <c r="CKK321" s="8"/>
      <c r="CKL321" s="8"/>
      <c r="CKM321" s="8"/>
      <c r="CKN321" s="8"/>
      <c r="CKO321" s="8"/>
      <c r="CKP321" s="8"/>
      <c r="CKQ321" s="8"/>
      <c r="CKR321" s="8"/>
      <c r="CKS321" s="8"/>
      <c r="CKT321" s="8"/>
      <c r="CKU321" s="8"/>
      <c r="CKV321" s="8"/>
      <c r="CKW321" s="8"/>
      <c r="CKX321" s="8"/>
      <c r="CKY321" s="8"/>
      <c r="CKZ321" s="8"/>
      <c r="CLA321" s="8"/>
      <c r="CLB321" s="8"/>
      <c r="CLC321" s="8"/>
      <c r="CLD321" s="8"/>
      <c r="CLE321" s="8"/>
      <c r="CLF321" s="8"/>
      <c r="CLG321" s="8"/>
      <c r="CLH321" s="8"/>
      <c r="CLI321" s="8"/>
      <c r="CLJ321" s="8"/>
      <c r="CLK321" s="8"/>
      <c r="CLL321" s="8"/>
      <c r="CLM321" s="8"/>
      <c r="CLN321" s="8"/>
      <c r="CLO321" s="8"/>
      <c r="CLP321" s="8"/>
      <c r="CLQ321" s="8"/>
      <c r="CLR321" s="8"/>
      <c r="CLS321" s="8"/>
      <c r="CLT321" s="8"/>
      <c r="CLU321" s="8"/>
      <c r="CLV321" s="8"/>
      <c r="CLW321" s="8"/>
      <c r="CLX321" s="8"/>
      <c r="CLY321" s="8"/>
      <c r="CLZ321" s="8"/>
      <c r="CMA321" s="8"/>
      <c r="CMB321" s="8"/>
      <c r="CMC321" s="8"/>
      <c r="CMD321" s="8"/>
      <c r="CME321" s="8"/>
      <c r="CMF321" s="8"/>
      <c r="CMG321" s="8"/>
      <c r="CMH321" s="8"/>
      <c r="CMI321" s="8"/>
      <c r="CMJ321" s="8"/>
      <c r="CMK321" s="8"/>
      <c r="CML321" s="8"/>
      <c r="CMM321" s="8"/>
      <c r="CMN321" s="8"/>
      <c r="CMO321" s="8"/>
      <c r="CMP321" s="8"/>
      <c r="CMQ321" s="8"/>
      <c r="CMR321" s="8"/>
      <c r="CMS321" s="8"/>
      <c r="CMT321" s="8"/>
      <c r="CMU321" s="8"/>
      <c r="CMV321" s="8"/>
      <c r="CMW321" s="8"/>
      <c r="CMX321" s="8"/>
      <c r="CMY321" s="8"/>
      <c r="CMZ321" s="8"/>
      <c r="CNA321" s="8"/>
      <c r="CNB321" s="8"/>
      <c r="CNC321" s="8"/>
      <c r="CND321" s="8"/>
      <c r="CNE321" s="8"/>
      <c r="CNF321" s="8"/>
      <c r="CNG321" s="8"/>
      <c r="CNH321" s="8"/>
      <c r="CNI321" s="8"/>
      <c r="CNJ321" s="8"/>
      <c r="CNK321" s="8"/>
      <c r="CNL321" s="8"/>
      <c r="CNM321" s="8"/>
      <c r="CNN321" s="8"/>
      <c r="CNO321" s="8"/>
      <c r="CNP321" s="8"/>
      <c r="CNQ321" s="8"/>
      <c r="CNR321" s="8"/>
      <c r="CNS321" s="8"/>
      <c r="CNT321" s="8"/>
      <c r="CNU321" s="8"/>
      <c r="CNV321" s="8"/>
      <c r="CNW321" s="8"/>
      <c r="CNX321" s="8"/>
      <c r="CNY321" s="8"/>
      <c r="CNZ321" s="8"/>
      <c r="COA321" s="8"/>
      <c r="COB321" s="8"/>
      <c r="COC321" s="8"/>
      <c r="COD321" s="8"/>
      <c r="COE321" s="8"/>
      <c r="COF321" s="8"/>
      <c r="COG321" s="8"/>
      <c r="COH321" s="8"/>
      <c r="COI321" s="8"/>
      <c r="COJ321" s="8"/>
      <c r="COK321" s="8"/>
      <c r="COL321" s="8"/>
      <c r="COM321" s="8"/>
      <c r="CON321" s="8"/>
      <c r="COO321" s="8"/>
      <c r="COP321" s="8"/>
      <c r="COQ321" s="8"/>
      <c r="COR321" s="8"/>
      <c r="COS321" s="8"/>
      <c r="COT321" s="8"/>
      <c r="COU321" s="8"/>
      <c r="COV321" s="8"/>
      <c r="COW321" s="8"/>
      <c r="COX321" s="8"/>
      <c r="COY321" s="8"/>
      <c r="COZ321" s="8"/>
      <c r="CPA321" s="8"/>
      <c r="CPB321" s="8"/>
      <c r="CPC321" s="8"/>
      <c r="CPD321" s="8"/>
      <c r="CPE321" s="8"/>
      <c r="CPF321" s="8"/>
      <c r="CPG321" s="8"/>
      <c r="CPH321" s="8"/>
      <c r="CPI321" s="8"/>
      <c r="CPJ321" s="8"/>
      <c r="CPK321" s="8"/>
      <c r="CPL321" s="8"/>
      <c r="CPM321" s="8"/>
      <c r="CPN321" s="8"/>
      <c r="CPO321" s="8"/>
      <c r="CPP321" s="8"/>
      <c r="CPQ321" s="8"/>
      <c r="CPR321" s="8"/>
      <c r="CPS321" s="8"/>
      <c r="CPT321" s="8"/>
      <c r="CPU321" s="8"/>
      <c r="CPV321" s="8"/>
      <c r="CPW321" s="8"/>
      <c r="CPX321" s="8"/>
      <c r="CPY321" s="8"/>
      <c r="CPZ321" s="8"/>
      <c r="CQA321" s="8"/>
      <c r="CQB321" s="8"/>
      <c r="CQC321" s="8"/>
      <c r="CQD321" s="8"/>
      <c r="CQE321" s="8"/>
      <c r="CQF321" s="8"/>
      <c r="CQG321" s="8"/>
      <c r="CQH321" s="8"/>
      <c r="CQI321" s="8"/>
      <c r="CQJ321" s="8"/>
      <c r="CQK321" s="8"/>
      <c r="CQL321" s="8"/>
      <c r="CQM321" s="8"/>
      <c r="CQN321" s="8"/>
      <c r="CQO321" s="8"/>
      <c r="CQP321" s="8"/>
      <c r="CQQ321" s="8"/>
      <c r="CQR321" s="8"/>
      <c r="CQS321" s="8"/>
      <c r="CQT321" s="8"/>
      <c r="CQU321" s="8"/>
      <c r="CQV321" s="8"/>
      <c r="CQW321" s="8"/>
      <c r="CQX321" s="8"/>
      <c r="CQY321" s="8"/>
      <c r="CQZ321" s="8"/>
      <c r="CRA321" s="8"/>
      <c r="CRB321" s="8"/>
      <c r="CRC321" s="8"/>
      <c r="CRD321" s="8"/>
      <c r="CRE321" s="8"/>
      <c r="CRF321" s="8"/>
      <c r="CRG321" s="8"/>
      <c r="CRH321" s="8"/>
      <c r="CRI321" s="8"/>
      <c r="CRJ321" s="8"/>
      <c r="CRK321" s="8"/>
      <c r="CRL321" s="8"/>
      <c r="CRM321" s="8"/>
      <c r="CRN321" s="8"/>
      <c r="CRO321" s="8"/>
      <c r="CRP321" s="8"/>
      <c r="CRQ321" s="8"/>
      <c r="CRR321" s="8"/>
      <c r="CRS321" s="8"/>
      <c r="CRT321" s="8"/>
      <c r="CRU321" s="8"/>
      <c r="CRV321" s="8"/>
      <c r="CRW321" s="8"/>
      <c r="CRX321" s="8"/>
      <c r="CRY321" s="8"/>
      <c r="CRZ321" s="8"/>
      <c r="CSA321" s="8"/>
      <c r="CSB321" s="8"/>
      <c r="CSC321" s="8"/>
      <c r="CSD321" s="8"/>
      <c r="CSE321" s="8"/>
      <c r="CSF321" s="8"/>
      <c r="CSG321" s="8"/>
      <c r="CSH321" s="8"/>
      <c r="CSI321" s="8"/>
      <c r="CSJ321" s="8"/>
      <c r="CSK321" s="8"/>
      <c r="CSL321" s="8"/>
      <c r="CSM321" s="8"/>
      <c r="CSN321" s="8"/>
      <c r="CSO321" s="8"/>
      <c r="CSP321" s="8"/>
      <c r="CSQ321" s="8"/>
      <c r="CSR321" s="8"/>
      <c r="CSS321" s="8"/>
      <c r="CST321" s="8"/>
      <c r="CSU321" s="8"/>
      <c r="CSV321" s="8"/>
      <c r="CSW321" s="8"/>
      <c r="CSX321" s="8"/>
      <c r="CSY321" s="8"/>
      <c r="CSZ321" s="8"/>
      <c r="CTA321" s="8"/>
      <c r="CTB321" s="8"/>
      <c r="CTC321" s="8"/>
      <c r="CTD321" s="8"/>
      <c r="CTE321" s="8"/>
      <c r="CTF321" s="8"/>
      <c r="CTG321" s="8"/>
      <c r="CTH321" s="8"/>
      <c r="CTI321" s="8"/>
      <c r="CTJ321" s="8"/>
      <c r="CTK321" s="8"/>
      <c r="CTL321" s="8"/>
      <c r="CTM321" s="8"/>
      <c r="CTN321" s="8"/>
      <c r="CTO321" s="8"/>
      <c r="CTP321" s="8"/>
      <c r="CTQ321" s="8"/>
      <c r="CTR321" s="8"/>
      <c r="CTS321" s="8"/>
      <c r="CTT321" s="8"/>
      <c r="CTU321" s="8"/>
      <c r="CTV321" s="8"/>
      <c r="CTW321" s="8"/>
      <c r="CTX321" s="8"/>
      <c r="CTY321" s="8"/>
      <c r="CTZ321" s="8"/>
      <c r="CUA321" s="8"/>
      <c r="CUB321" s="8"/>
      <c r="CUC321" s="8"/>
      <c r="CUD321" s="8"/>
      <c r="CUE321" s="8"/>
      <c r="CUF321" s="8"/>
      <c r="CUG321" s="8"/>
      <c r="CUH321" s="8"/>
      <c r="CUI321" s="8"/>
      <c r="CUJ321" s="8"/>
      <c r="CUK321" s="8"/>
      <c r="CUL321" s="8"/>
      <c r="CUM321" s="8"/>
      <c r="CUN321" s="8"/>
      <c r="CUO321" s="8"/>
      <c r="CUP321" s="8"/>
      <c r="CUQ321" s="8"/>
      <c r="CUR321" s="8"/>
      <c r="CUS321" s="8"/>
      <c r="CUT321" s="8"/>
      <c r="CUU321" s="8"/>
      <c r="CUV321" s="8"/>
      <c r="CUW321" s="8"/>
      <c r="CUX321" s="8"/>
      <c r="CUY321" s="8"/>
      <c r="CUZ321" s="8"/>
      <c r="CVA321" s="8"/>
      <c r="CVB321" s="8"/>
      <c r="CVC321" s="8"/>
      <c r="CVD321" s="8"/>
      <c r="CVE321" s="8"/>
      <c r="CVF321" s="8"/>
      <c r="CVG321" s="8"/>
      <c r="CVH321" s="8"/>
      <c r="CVI321" s="8"/>
      <c r="CVJ321" s="8"/>
      <c r="CVK321" s="8"/>
      <c r="CVL321" s="8"/>
      <c r="CVM321" s="8"/>
      <c r="CVN321" s="8"/>
      <c r="CVO321" s="8"/>
      <c r="CVP321" s="8"/>
      <c r="CVQ321" s="8"/>
      <c r="CVR321" s="8"/>
      <c r="CVS321" s="8"/>
      <c r="CVT321" s="8"/>
      <c r="CVU321" s="8"/>
      <c r="CVV321" s="8"/>
      <c r="CVW321" s="8"/>
      <c r="CVX321" s="8"/>
      <c r="CVY321" s="8"/>
      <c r="CVZ321" s="8"/>
      <c r="CWA321" s="8"/>
      <c r="CWB321" s="8"/>
      <c r="CWC321" s="8"/>
      <c r="CWD321" s="8"/>
      <c r="CWE321" s="8"/>
      <c r="CWF321" s="8"/>
      <c r="CWG321" s="8"/>
      <c r="CWH321" s="8"/>
      <c r="CWI321" s="8"/>
      <c r="CWJ321" s="8"/>
      <c r="CWK321" s="8"/>
      <c r="CWL321" s="8"/>
      <c r="CWM321" s="8"/>
      <c r="CWN321" s="8"/>
      <c r="CWO321" s="8"/>
      <c r="CWP321" s="8"/>
      <c r="CWQ321" s="8"/>
      <c r="CWR321" s="8"/>
      <c r="CWS321" s="8"/>
      <c r="CWT321" s="8"/>
      <c r="CWU321" s="8"/>
      <c r="CWV321" s="8"/>
      <c r="CWW321" s="8"/>
      <c r="CWX321" s="8"/>
      <c r="CWY321" s="8"/>
      <c r="CWZ321" s="8"/>
      <c r="CXA321" s="8"/>
      <c r="CXB321" s="8"/>
      <c r="CXC321" s="8"/>
      <c r="CXD321" s="8"/>
      <c r="CXE321" s="8"/>
      <c r="CXF321" s="8"/>
      <c r="CXG321" s="8"/>
      <c r="CXH321" s="8"/>
      <c r="CXI321" s="8"/>
      <c r="CXJ321" s="8"/>
      <c r="CXK321" s="8"/>
      <c r="CXL321" s="8"/>
      <c r="CXM321" s="8"/>
      <c r="CXN321" s="8"/>
      <c r="CXO321" s="8"/>
      <c r="CXP321" s="8"/>
      <c r="CXQ321" s="8"/>
      <c r="CXR321" s="8"/>
      <c r="CXS321" s="8"/>
      <c r="CXT321" s="8"/>
      <c r="CXU321" s="8"/>
      <c r="CXV321" s="8"/>
      <c r="CXW321" s="8"/>
      <c r="CXX321" s="8"/>
      <c r="CXY321" s="8"/>
      <c r="CXZ321" s="8"/>
      <c r="CYA321" s="8"/>
      <c r="CYB321" s="8"/>
      <c r="CYC321" s="8"/>
      <c r="CYD321" s="8"/>
      <c r="CYE321" s="8"/>
      <c r="CYF321" s="8"/>
      <c r="CYG321" s="8"/>
      <c r="CYH321" s="8"/>
      <c r="CYI321" s="8"/>
      <c r="CYJ321" s="8"/>
      <c r="CYK321" s="8"/>
      <c r="CYL321" s="8"/>
      <c r="CYM321" s="8"/>
      <c r="CYN321" s="8"/>
      <c r="CYO321" s="8"/>
      <c r="CYP321" s="8"/>
      <c r="CYQ321" s="8"/>
      <c r="CYR321" s="8"/>
      <c r="CYS321" s="8"/>
      <c r="CYT321" s="8"/>
      <c r="CYU321" s="8"/>
      <c r="CYV321" s="8"/>
      <c r="CYW321" s="8"/>
      <c r="CYX321" s="8"/>
      <c r="CYY321" s="8"/>
      <c r="CYZ321" s="8"/>
      <c r="CZA321" s="8"/>
      <c r="CZB321" s="8"/>
      <c r="CZC321" s="8"/>
      <c r="CZD321" s="8"/>
      <c r="CZE321" s="8"/>
      <c r="CZF321" s="8"/>
      <c r="CZG321" s="8"/>
      <c r="CZH321" s="8"/>
      <c r="CZI321" s="8"/>
      <c r="CZJ321" s="8"/>
      <c r="CZK321" s="8"/>
      <c r="CZL321" s="8"/>
      <c r="CZM321" s="8"/>
      <c r="CZN321" s="8"/>
      <c r="CZO321" s="8"/>
      <c r="CZP321" s="8"/>
      <c r="CZQ321" s="8"/>
      <c r="CZR321" s="8"/>
      <c r="CZS321" s="8"/>
      <c r="CZT321" s="8"/>
      <c r="CZU321" s="8"/>
      <c r="CZV321" s="8"/>
      <c r="CZW321" s="8"/>
      <c r="CZX321" s="8"/>
      <c r="CZY321" s="8"/>
      <c r="CZZ321" s="8"/>
      <c r="DAA321" s="8"/>
      <c r="DAB321" s="8"/>
      <c r="DAC321" s="8"/>
      <c r="DAD321" s="8"/>
      <c r="DAE321" s="8"/>
      <c r="DAF321" s="8"/>
      <c r="DAG321" s="8"/>
      <c r="DAH321" s="8"/>
      <c r="DAI321" s="8"/>
      <c r="DAJ321" s="8"/>
      <c r="DAK321" s="8"/>
      <c r="DAL321" s="8"/>
      <c r="DAM321" s="8"/>
      <c r="DAN321" s="8"/>
      <c r="DAO321" s="8"/>
      <c r="DAP321" s="8"/>
      <c r="DAQ321" s="8"/>
      <c r="DAR321" s="8"/>
      <c r="DAS321" s="8"/>
      <c r="DAT321" s="8"/>
      <c r="DAU321" s="8"/>
      <c r="DAV321" s="8"/>
      <c r="DAW321" s="8"/>
      <c r="DAX321" s="8"/>
      <c r="DAY321" s="8"/>
      <c r="DAZ321" s="8"/>
      <c r="DBA321" s="8"/>
      <c r="DBB321" s="8"/>
      <c r="DBC321" s="8"/>
      <c r="DBD321" s="8"/>
      <c r="DBE321" s="8"/>
      <c r="DBF321" s="8"/>
      <c r="DBG321" s="8"/>
      <c r="DBH321" s="8"/>
      <c r="DBI321" s="8"/>
      <c r="DBJ321" s="8"/>
      <c r="DBK321" s="8"/>
      <c r="DBL321" s="8"/>
      <c r="DBM321" s="8"/>
      <c r="DBN321" s="8"/>
      <c r="DBO321" s="8"/>
      <c r="DBP321" s="8"/>
      <c r="DBQ321" s="8"/>
      <c r="DBR321" s="8"/>
      <c r="DBS321" s="8"/>
      <c r="DBT321" s="8"/>
      <c r="DBU321" s="8"/>
      <c r="DBV321" s="8"/>
      <c r="DBW321" s="8"/>
      <c r="DBX321" s="8"/>
      <c r="DBY321" s="8"/>
      <c r="DBZ321" s="8"/>
      <c r="DCA321" s="8"/>
      <c r="DCB321" s="8"/>
      <c r="DCC321" s="8"/>
      <c r="DCD321" s="8"/>
      <c r="DCE321" s="8"/>
      <c r="DCF321" s="8"/>
      <c r="DCG321" s="8"/>
      <c r="DCH321" s="8"/>
      <c r="DCI321" s="8"/>
      <c r="DCJ321" s="8"/>
      <c r="DCK321" s="8"/>
      <c r="DCL321" s="8"/>
      <c r="DCM321" s="8"/>
      <c r="DCN321" s="8"/>
      <c r="DCO321" s="8"/>
      <c r="DCP321" s="8"/>
      <c r="DCQ321" s="8"/>
      <c r="DCR321" s="8"/>
      <c r="DCS321" s="8"/>
      <c r="DCT321" s="8"/>
      <c r="DCU321" s="8"/>
      <c r="DCV321" s="8"/>
      <c r="DCW321" s="8"/>
      <c r="DCX321" s="8"/>
      <c r="DCY321" s="8"/>
      <c r="DCZ321" s="8"/>
      <c r="DDA321" s="8"/>
      <c r="DDB321" s="8"/>
      <c r="DDC321" s="8"/>
      <c r="DDD321" s="8"/>
      <c r="DDE321" s="8"/>
      <c r="DDF321" s="8"/>
      <c r="DDG321" s="8"/>
      <c r="DDH321" s="8"/>
      <c r="DDI321" s="8"/>
      <c r="DDJ321" s="8"/>
      <c r="DDK321" s="8"/>
      <c r="DDL321" s="8"/>
      <c r="DDM321" s="8"/>
      <c r="DDN321" s="8"/>
      <c r="DDO321" s="8"/>
      <c r="DDP321" s="8"/>
      <c r="DDQ321" s="8"/>
      <c r="DDR321" s="8"/>
      <c r="DDS321" s="8"/>
      <c r="DDT321" s="8"/>
      <c r="DDU321" s="8"/>
      <c r="DDV321" s="8"/>
      <c r="DDW321" s="8"/>
      <c r="DDX321" s="8"/>
      <c r="DDY321" s="8"/>
      <c r="DDZ321" s="8"/>
      <c r="DEA321" s="8"/>
      <c r="DEB321" s="8"/>
      <c r="DEC321" s="8"/>
      <c r="DED321" s="8"/>
      <c r="DEE321" s="8"/>
      <c r="DEF321" s="8"/>
      <c r="DEG321" s="8"/>
      <c r="DEH321" s="8"/>
      <c r="DEI321" s="8"/>
      <c r="DEJ321" s="8"/>
      <c r="DEK321" s="8"/>
      <c r="DEL321" s="8"/>
      <c r="DEM321" s="8"/>
      <c r="DEN321" s="8"/>
      <c r="DEO321" s="8"/>
      <c r="DEP321" s="8"/>
      <c r="DEQ321" s="8"/>
      <c r="DER321" s="8"/>
      <c r="DES321" s="8"/>
      <c r="DET321" s="8"/>
      <c r="DEU321" s="8"/>
      <c r="DEV321" s="8"/>
      <c r="DEW321" s="8"/>
      <c r="DEX321" s="8"/>
      <c r="DEY321" s="8"/>
      <c r="DEZ321" s="8"/>
      <c r="DFA321" s="8"/>
      <c r="DFB321" s="8"/>
      <c r="DFC321" s="8"/>
      <c r="DFD321" s="8"/>
      <c r="DFE321" s="8"/>
      <c r="DFF321" s="8"/>
      <c r="DFG321" s="8"/>
      <c r="DFH321" s="8"/>
      <c r="DFI321" s="8"/>
      <c r="DFJ321" s="8"/>
      <c r="DFK321" s="8"/>
      <c r="DFL321" s="8"/>
      <c r="DFM321" s="8"/>
      <c r="DFN321" s="8"/>
      <c r="DFO321" s="8"/>
      <c r="DFP321" s="8"/>
      <c r="DFQ321" s="8"/>
      <c r="DFR321" s="8"/>
      <c r="DFS321" s="8"/>
      <c r="DFT321" s="8"/>
      <c r="DFU321" s="8"/>
      <c r="DFV321" s="8"/>
      <c r="DFW321" s="8"/>
      <c r="DFX321" s="8"/>
      <c r="DFY321" s="8"/>
      <c r="DFZ321" s="8"/>
      <c r="DGA321" s="8"/>
      <c r="DGB321" s="8"/>
      <c r="DGC321" s="8"/>
      <c r="DGD321" s="8"/>
      <c r="DGE321" s="8"/>
      <c r="DGF321" s="8"/>
      <c r="DGG321" s="8"/>
      <c r="DGH321" s="8"/>
      <c r="DGI321" s="8"/>
      <c r="DGJ321" s="8"/>
      <c r="DGK321" s="8"/>
      <c r="DGL321" s="8"/>
      <c r="DGM321" s="8"/>
      <c r="DGN321" s="8"/>
      <c r="DGO321" s="8"/>
      <c r="DGP321" s="8"/>
      <c r="DGQ321" s="8"/>
      <c r="DGR321" s="8"/>
      <c r="DGS321" s="8"/>
      <c r="DGT321" s="8"/>
      <c r="DGU321" s="8"/>
      <c r="DGV321" s="8"/>
      <c r="DGW321" s="8"/>
      <c r="DGX321" s="8"/>
      <c r="DGY321" s="8"/>
      <c r="DGZ321" s="8"/>
      <c r="DHA321" s="8"/>
      <c r="DHB321" s="8"/>
      <c r="DHC321" s="8"/>
      <c r="DHD321" s="8"/>
      <c r="DHE321" s="8"/>
      <c r="DHF321" s="8"/>
      <c r="DHG321" s="8"/>
      <c r="DHH321" s="8"/>
      <c r="DHI321" s="8"/>
      <c r="DHJ321" s="8"/>
      <c r="DHK321" s="8"/>
      <c r="DHL321" s="8"/>
      <c r="DHM321" s="8"/>
      <c r="DHN321" s="8"/>
      <c r="DHO321" s="8"/>
      <c r="DHP321" s="8"/>
      <c r="DHQ321" s="8"/>
      <c r="DHR321" s="8"/>
      <c r="DHS321" s="8"/>
      <c r="DHT321" s="8"/>
      <c r="DHU321" s="8"/>
      <c r="DHV321" s="8"/>
      <c r="DHW321" s="8"/>
      <c r="DHX321" s="8"/>
      <c r="DHY321" s="8"/>
      <c r="DHZ321" s="8"/>
      <c r="DIA321" s="8"/>
      <c r="DIB321" s="8"/>
      <c r="DIC321" s="8"/>
      <c r="DID321" s="8"/>
      <c r="DIE321" s="8"/>
      <c r="DIF321" s="8"/>
      <c r="DIG321" s="8"/>
      <c r="DIH321" s="8"/>
      <c r="DII321" s="8"/>
      <c r="DIJ321" s="8"/>
      <c r="DIK321" s="8"/>
      <c r="DIL321" s="8"/>
      <c r="DIM321" s="8"/>
      <c r="DIN321" s="8"/>
      <c r="DIO321" s="8"/>
      <c r="DIP321" s="8"/>
      <c r="DIQ321" s="8"/>
      <c r="DIR321" s="8"/>
      <c r="DIS321" s="8"/>
      <c r="DIT321" s="8"/>
      <c r="DIU321" s="8"/>
      <c r="DIV321" s="8"/>
      <c r="DIW321" s="8"/>
      <c r="DIX321" s="8"/>
      <c r="DIY321" s="8"/>
      <c r="DIZ321" s="8"/>
      <c r="DJA321" s="8"/>
      <c r="DJB321" s="8"/>
      <c r="DJC321" s="8"/>
      <c r="DJD321" s="8"/>
      <c r="DJE321" s="8"/>
      <c r="DJF321" s="8"/>
      <c r="DJG321" s="8"/>
      <c r="DJH321" s="8"/>
      <c r="DJI321" s="8"/>
      <c r="DJJ321" s="8"/>
      <c r="DJK321" s="8"/>
      <c r="DJL321" s="8"/>
      <c r="DJM321" s="8"/>
      <c r="DJN321" s="8"/>
      <c r="DJO321" s="8"/>
      <c r="DJP321" s="8"/>
      <c r="DJQ321" s="8"/>
      <c r="DJR321" s="8"/>
      <c r="DJS321" s="8"/>
      <c r="DJT321" s="8"/>
      <c r="DJU321" s="8"/>
      <c r="DJV321" s="8"/>
      <c r="DJW321" s="8"/>
      <c r="DJX321" s="8"/>
      <c r="DJY321" s="8"/>
      <c r="DJZ321" s="8"/>
      <c r="DKA321" s="8"/>
      <c r="DKB321" s="8"/>
      <c r="DKC321" s="8"/>
      <c r="DKD321" s="8"/>
      <c r="DKE321" s="8"/>
      <c r="DKF321" s="8"/>
      <c r="DKG321" s="8"/>
      <c r="DKH321" s="8"/>
      <c r="DKI321" s="8"/>
      <c r="DKJ321" s="8"/>
      <c r="DKK321" s="8"/>
      <c r="DKL321" s="8"/>
      <c r="DKM321" s="8"/>
      <c r="DKN321" s="8"/>
      <c r="DKO321" s="8"/>
      <c r="DKP321" s="8"/>
      <c r="DKQ321" s="8"/>
      <c r="DKR321" s="8"/>
      <c r="DKS321" s="8"/>
      <c r="DKT321" s="8"/>
      <c r="DKU321" s="8"/>
      <c r="DKV321" s="8"/>
      <c r="DKW321" s="8"/>
      <c r="DKX321" s="8"/>
      <c r="DKY321" s="8"/>
      <c r="DKZ321" s="8"/>
      <c r="DLA321" s="8"/>
      <c r="DLB321" s="8"/>
      <c r="DLC321" s="8"/>
      <c r="DLD321" s="8"/>
      <c r="DLE321" s="8"/>
      <c r="DLF321" s="8"/>
      <c r="DLG321" s="8"/>
      <c r="DLH321" s="8"/>
      <c r="DLI321" s="8"/>
      <c r="DLJ321" s="8"/>
      <c r="DLK321" s="8"/>
      <c r="DLL321" s="8"/>
      <c r="DLM321" s="8"/>
      <c r="DLN321" s="8"/>
      <c r="DLO321" s="8"/>
      <c r="DLP321" s="8"/>
      <c r="DLQ321" s="8"/>
      <c r="DLR321" s="8"/>
      <c r="DLS321" s="8"/>
      <c r="DLT321" s="8"/>
      <c r="DLU321" s="8"/>
      <c r="DLV321" s="8"/>
      <c r="DLW321" s="8"/>
      <c r="DLX321" s="8"/>
      <c r="DLY321" s="8"/>
      <c r="DLZ321" s="8"/>
      <c r="DMA321" s="8"/>
      <c r="DMB321" s="8"/>
      <c r="DMC321" s="8"/>
      <c r="DMD321" s="8"/>
      <c r="DME321" s="8"/>
      <c r="DMF321" s="8"/>
      <c r="DMG321" s="8"/>
      <c r="DMH321" s="8"/>
      <c r="DMI321" s="8"/>
      <c r="DMJ321" s="8"/>
      <c r="DMK321" s="8"/>
      <c r="DML321" s="8"/>
      <c r="DMM321" s="8"/>
      <c r="DMN321" s="8"/>
      <c r="DMO321" s="8"/>
      <c r="DMP321" s="8"/>
      <c r="DMQ321" s="8"/>
      <c r="DMR321" s="8"/>
      <c r="DMS321" s="8"/>
      <c r="DMT321" s="8"/>
      <c r="DMU321" s="8"/>
      <c r="DMV321" s="8"/>
      <c r="DMW321" s="8"/>
      <c r="DMX321" s="8"/>
      <c r="DMY321" s="8"/>
      <c r="DMZ321" s="8"/>
      <c r="DNA321" s="8"/>
      <c r="DNB321" s="8"/>
      <c r="DNC321" s="8"/>
      <c r="DND321" s="8"/>
      <c r="DNE321" s="8"/>
      <c r="DNF321" s="8"/>
      <c r="DNG321" s="8"/>
      <c r="DNH321" s="8"/>
      <c r="DNI321" s="8"/>
      <c r="DNJ321" s="8"/>
      <c r="DNK321" s="8"/>
      <c r="DNL321" s="8"/>
      <c r="DNM321" s="8"/>
      <c r="DNN321" s="8"/>
      <c r="DNO321" s="8"/>
      <c r="DNP321" s="8"/>
      <c r="DNQ321" s="8"/>
      <c r="DNR321" s="8"/>
      <c r="DNS321" s="8"/>
      <c r="DNT321" s="8"/>
      <c r="DNU321" s="8"/>
      <c r="DNV321" s="8"/>
      <c r="DNW321" s="8"/>
      <c r="DNX321" s="8"/>
      <c r="DNY321" s="8"/>
      <c r="DNZ321" s="8"/>
      <c r="DOA321" s="8"/>
      <c r="DOB321" s="8"/>
      <c r="DOC321" s="8"/>
      <c r="DOD321" s="8"/>
      <c r="DOE321" s="8"/>
      <c r="DOF321" s="8"/>
      <c r="DOG321" s="8"/>
      <c r="DOH321" s="8"/>
      <c r="DOI321" s="8"/>
      <c r="DOJ321" s="8"/>
      <c r="DOK321" s="8"/>
      <c r="DOL321" s="8"/>
      <c r="DOM321" s="8"/>
      <c r="DON321" s="8"/>
      <c r="DOO321" s="8"/>
      <c r="DOP321" s="8"/>
      <c r="DOQ321" s="8"/>
      <c r="DOR321" s="8"/>
      <c r="DOS321" s="8"/>
      <c r="DOT321" s="8"/>
      <c r="DOU321" s="8"/>
      <c r="DOV321" s="8"/>
      <c r="DOW321" s="8"/>
      <c r="DOX321" s="8"/>
      <c r="DOY321" s="8"/>
      <c r="DOZ321" s="8"/>
      <c r="DPA321" s="8"/>
      <c r="DPB321" s="8"/>
      <c r="DPC321" s="8"/>
      <c r="DPD321" s="8"/>
      <c r="DPE321" s="8"/>
      <c r="DPF321" s="8"/>
      <c r="DPG321" s="8"/>
      <c r="DPH321" s="8"/>
      <c r="DPI321" s="8"/>
      <c r="DPJ321" s="8"/>
      <c r="DPK321" s="8"/>
      <c r="DPL321" s="8"/>
      <c r="DPM321" s="8"/>
      <c r="DPN321" s="8"/>
      <c r="DPO321" s="8"/>
      <c r="DPP321" s="8"/>
      <c r="DPQ321" s="8"/>
      <c r="DPR321" s="8"/>
      <c r="DPS321" s="8"/>
      <c r="DPT321" s="8"/>
      <c r="DPU321" s="8"/>
      <c r="DPV321" s="8"/>
      <c r="DPW321" s="8"/>
      <c r="DPX321" s="8"/>
      <c r="DPY321" s="8"/>
      <c r="DPZ321" s="8"/>
      <c r="DQA321" s="8"/>
      <c r="DQB321" s="8"/>
      <c r="DQC321" s="8"/>
      <c r="DQD321" s="8"/>
      <c r="DQE321" s="8"/>
      <c r="DQF321" s="8"/>
      <c r="DQG321" s="8"/>
      <c r="DQH321" s="8"/>
      <c r="DQI321" s="8"/>
      <c r="DQJ321" s="8"/>
      <c r="DQK321" s="8"/>
      <c r="DQL321" s="8"/>
      <c r="DQM321" s="8"/>
      <c r="DQN321" s="8"/>
      <c r="DQO321" s="8"/>
      <c r="DQP321" s="8"/>
      <c r="DQQ321" s="8"/>
      <c r="DQR321" s="8"/>
      <c r="DQS321" s="8"/>
      <c r="DQT321" s="8"/>
      <c r="DQU321" s="8"/>
      <c r="DQV321" s="8"/>
      <c r="DQW321" s="8"/>
      <c r="DQX321" s="8"/>
      <c r="DQY321" s="8"/>
      <c r="DQZ321" s="8"/>
      <c r="DRA321" s="8"/>
      <c r="DRB321" s="8"/>
      <c r="DRC321" s="8"/>
      <c r="DRD321" s="8"/>
      <c r="DRE321" s="8"/>
      <c r="DRF321" s="8"/>
      <c r="DRG321" s="8"/>
      <c r="DRH321" s="8"/>
      <c r="DRI321" s="8"/>
      <c r="DRJ321" s="8"/>
      <c r="DRK321" s="8"/>
      <c r="DRL321" s="8"/>
      <c r="DRM321" s="8"/>
      <c r="DRN321" s="8"/>
      <c r="DRO321" s="8"/>
      <c r="DRP321" s="8"/>
      <c r="DRQ321" s="8"/>
      <c r="DRR321" s="8"/>
      <c r="DRS321" s="8"/>
      <c r="DRT321" s="8"/>
      <c r="DRU321" s="8"/>
      <c r="DRV321" s="8"/>
      <c r="DRW321" s="8"/>
      <c r="DRX321" s="8"/>
      <c r="DRY321" s="8"/>
      <c r="DRZ321" s="8"/>
      <c r="DSA321" s="8"/>
      <c r="DSB321" s="8"/>
      <c r="DSC321" s="8"/>
      <c r="DSD321" s="8"/>
      <c r="DSE321" s="8"/>
      <c r="DSF321" s="8"/>
      <c r="DSG321" s="8"/>
      <c r="DSH321" s="8"/>
      <c r="DSI321" s="8"/>
      <c r="DSJ321" s="8"/>
      <c r="DSK321" s="8"/>
      <c r="DSL321" s="8"/>
      <c r="DSM321" s="8"/>
      <c r="DSN321" s="8"/>
      <c r="DSO321" s="8"/>
      <c r="DSP321" s="8"/>
      <c r="DSQ321" s="8"/>
      <c r="DSR321" s="8"/>
      <c r="DSS321" s="8"/>
      <c r="DST321" s="8"/>
      <c r="DSU321" s="8"/>
      <c r="DSV321" s="8"/>
      <c r="DSW321" s="8"/>
      <c r="DSX321" s="8"/>
      <c r="DSY321" s="8"/>
      <c r="DSZ321" s="8"/>
      <c r="DTA321" s="8"/>
      <c r="DTB321" s="8"/>
      <c r="DTC321" s="8"/>
      <c r="DTD321" s="8"/>
      <c r="DTE321" s="8"/>
      <c r="DTF321" s="8"/>
      <c r="DTG321" s="8"/>
      <c r="DTH321" s="8"/>
      <c r="DTI321" s="8"/>
      <c r="DTJ321" s="8"/>
      <c r="DTK321" s="8"/>
      <c r="DTL321" s="8"/>
      <c r="DTM321" s="8"/>
      <c r="DTN321" s="8"/>
      <c r="DTO321" s="8"/>
      <c r="DTP321" s="8"/>
      <c r="DTQ321" s="8"/>
      <c r="DTR321" s="8"/>
      <c r="DTS321" s="8"/>
      <c r="DTT321" s="8"/>
      <c r="DTU321" s="8"/>
      <c r="DTV321" s="8"/>
      <c r="DTW321" s="8"/>
      <c r="DTX321" s="8"/>
      <c r="DTY321" s="8"/>
      <c r="DTZ321" s="8"/>
      <c r="DUA321" s="8"/>
      <c r="DUB321" s="8"/>
      <c r="DUC321" s="8"/>
      <c r="DUD321" s="8"/>
      <c r="DUE321" s="8"/>
      <c r="DUF321" s="8"/>
      <c r="DUG321" s="8"/>
      <c r="DUH321" s="8"/>
      <c r="DUI321" s="8"/>
      <c r="DUJ321" s="8"/>
      <c r="DUK321" s="8"/>
      <c r="DUL321" s="8"/>
      <c r="DUM321" s="8"/>
      <c r="DUN321" s="8"/>
      <c r="DUO321" s="8"/>
      <c r="DUP321" s="8"/>
      <c r="DUQ321" s="8"/>
      <c r="DUR321" s="8"/>
      <c r="DUS321" s="8"/>
      <c r="DUT321" s="8"/>
      <c r="DUU321" s="8"/>
      <c r="DUV321" s="8"/>
      <c r="DUW321" s="8"/>
      <c r="DUX321" s="8"/>
      <c r="DUY321" s="8"/>
      <c r="DUZ321" s="8"/>
      <c r="DVA321" s="8"/>
      <c r="DVB321" s="8"/>
      <c r="DVC321" s="8"/>
      <c r="DVD321" s="8"/>
      <c r="DVE321" s="8"/>
      <c r="DVF321" s="8"/>
      <c r="DVG321" s="8"/>
      <c r="DVH321" s="8"/>
      <c r="DVI321" s="8"/>
      <c r="DVJ321" s="8"/>
      <c r="DVK321" s="8"/>
      <c r="DVL321" s="8"/>
      <c r="DVM321" s="8"/>
      <c r="DVN321" s="8"/>
      <c r="DVO321" s="8"/>
      <c r="DVP321" s="8"/>
      <c r="DVQ321" s="8"/>
      <c r="DVR321" s="8"/>
      <c r="DVS321" s="8"/>
      <c r="DVT321" s="8"/>
      <c r="DVU321" s="8"/>
      <c r="DVV321" s="8"/>
      <c r="DVW321" s="8"/>
      <c r="DVX321" s="8"/>
      <c r="DVY321" s="8"/>
      <c r="DVZ321" s="8"/>
      <c r="DWA321" s="8"/>
      <c r="DWB321" s="8"/>
      <c r="DWC321" s="8"/>
      <c r="DWD321" s="8"/>
      <c r="DWE321" s="8"/>
      <c r="DWF321" s="8"/>
      <c r="DWG321" s="8"/>
      <c r="DWH321" s="8"/>
      <c r="DWI321" s="8"/>
      <c r="DWJ321" s="8"/>
      <c r="DWK321" s="8"/>
      <c r="DWL321" s="8"/>
      <c r="DWM321" s="8"/>
      <c r="DWN321" s="8"/>
      <c r="DWO321" s="8"/>
      <c r="DWP321" s="8"/>
      <c r="DWQ321" s="8"/>
      <c r="DWR321" s="8"/>
      <c r="DWS321" s="8"/>
      <c r="DWT321" s="8"/>
      <c r="DWU321" s="8"/>
      <c r="DWV321" s="8"/>
      <c r="DWW321" s="8"/>
      <c r="DWX321" s="8"/>
      <c r="DWY321" s="8"/>
      <c r="DWZ321" s="8"/>
      <c r="DXA321" s="8"/>
      <c r="DXB321" s="8"/>
      <c r="DXC321" s="8"/>
      <c r="DXD321" s="8"/>
      <c r="DXE321" s="8"/>
      <c r="DXF321" s="8"/>
      <c r="DXG321" s="8"/>
      <c r="DXH321" s="8"/>
      <c r="DXI321" s="8"/>
      <c r="DXJ321" s="8"/>
      <c r="DXK321" s="8"/>
      <c r="DXL321" s="8"/>
      <c r="DXM321" s="8"/>
      <c r="DXN321" s="8"/>
      <c r="DXO321" s="8"/>
      <c r="DXP321" s="8"/>
      <c r="DXQ321" s="8"/>
      <c r="DXR321" s="8"/>
      <c r="DXS321" s="8"/>
      <c r="DXT321" s="8"/>
      <c r="DXU321" s="8"/>
      <c r="DXV321" s="8"/>
      <c r="DXW321" s="8"/>
      <c r="DXX321" s="8"/>
      <c r="DXY321" s="8"/>
      <c r="DXZ321" s="8"/>
      <c r="DYA321" s="8"/>
      <c r="DYB321" s="8"/>
      <c r="DYC321" s="8"/>
      <c r="DYD321" s="8"/>
      <c r="DYE321" s="8"/>
      <c r="DYF321" s="8"/>
      <c r="DYG321" s="8"/>
      <c r="DYH321" s="8"/>
      <c r="DYI321" s="8"/>
      <c r="DYJ321" s="8"/>
      <c r="DYK321" s="8"/>
      <c r="DYL321" s="8"/>
      <c r="DYM321" s="8"/>
      <c r="DYN321" s="8"/>
      <c r="DYO321" s="8"/>
      <c r="DYP321" s="8"/>
      <c r="DYQ321" s="8"/>
      <c r="DYR321" s="8"/>
      <c r="DYS321" s="8"/>
      <c r="DYT321" s="8"/>
      <c r="DYU321" s="8"/>
      <c r="DYV321" s="8"/>
      <c r="DYW321" s="8"/>
      <c r="DYX321" s="8"/>
      <c r="DYY321" s="8"/>
      <c r="DYZ321" s="8"/>
      <c r="DZA321" s="8"/>
      <c r="DZB321" s="8"/>
      <c r="DZC321" s="8"/>
      <c r="DZD321" s="8"/>
      <c r="DZE321" s="8"/>
      <c r="DZF321" s="8"/>
      <c r="DZG321" s="8"/>
      <c r="DZH321" s="8"/>
      <c r="DZI321" s="8"/>
      <c r="DZJ321" s="8"/>
      <c r="DZK321" s="8"/>
      <c r="DZL321" s="8"/>
      <c r="DZM321" s="8"/>
      <c r="DZN321" s="8"/>
      <c r="DZO321" s="8"/>
      <c r="DZP321" s="8"/>
      <c r="DZQ321" s="8"/>
      <c r="DZR321" s="8"/>
      <c r="DZS321" s="8"/>
      <c r="DZT321" s="8"/>
      <c r="DZU321" s="8"/>
      <c r="DZV321" s="8"/>
      <c r="DZW321" s="8"/>
      <c r="DZX321" s="8"/>
      <c r="DZY321" s="8"/>
      <c r="DZZ321" s="8"/>
      <c r="EAA321" s="8"/>
      <c r="EAB321" s="8"/>
      <c r="EAC321" s="8"/>
      <c r="EAD321" s="8"/>
      <c r="EAE321" s="8"/>
      <c r="EAF321" s="8"/>
      <c r="EAG321" s="8"/>
      <c r="EAH321" s="8"/>
      <c r="EAI321" s="8"/>
      <c r="EAJ321" s="8"/>
      <c r="EAK321" s="8"/>
      <c r="EAL321" s="8"/>
      <c r="EAM321" s="8"/>
      <c r="EAN321" s="8"/>
      <c r="EAO321" s="8"/>
      <c r="EAP321" s="8"/>
      <c r="EAQ321" s="8"/>
      <c r="EAR321" s="8"/>
      <c r="EAS321" s="8"/>
      <c r="EAT321" s="8"/>
      <c r="EAU321" s="8"/>
      <c r="EAV321" s="8"/>
      <c r="EAW321" s="8"/>
      <c r="EAX321" s="8"/>
      <c r="EAY321" s="8"/>
      <c r="EAZ321" s="8"/>
      <c r="EBA321" s="8"/>
      <c r="EBB321" s="8"/>
      <c r="EBC321" s="8"/>
      <c r="EBD321" s="8"/>
      <c r="EBE321" s="8"/>
      <c r="EBF321" s="8"/>
      <c r="EBG321" s="8"/>
      <c r="EBH321" s="8"/>
      <c r="EBI321" s="8"/>
      <c r="EBJ321" s="8"/>
      <c r="EBK321" s="8"/>
      <c r="EBL321" s="8"/>
      <c r="EBM321" s="8"/>
      <c r="EBN321" s="8"/>
      <c r="EBO321" s="8"/>
      <c r="EBP321" s="8"/>
      <c r="EBQ321" s="8"/>
      <c r="EBR321" s="8"/>
      <c r="EBS321" s="8"/>
      <c r="EBT321" s="8"/>
      <c r="EBU321" s="8"/>
      <c r="EBV321" s="8"/>
      <c r="EBW321" s="8"/>
      <c r="EBX321" s="8"/>
      <c r="EBY321" s="8"/>
      <c r="EBZ321" s="8"/>
      <c r="ECA321" s="8"/>
      <c r="ECB321" s="8"/>
      <c r="ECC321" s="8"/>
      <c r="ECD321" s="8"/>
      <c r="ECE321" s="8"/>
      <c r="ECF321" s="8"/>
      <c r="ECG321" s="8"/>
      <c r="ECH321" s="8"/>
      <c r="ECI321" s="8"/>
      <c r="ECJ321" s="8"/>
      <c r="ECK321" s="8"/>
      <c r="ECL321" s="8"/>
      <c r="ECM321" s="8"/>
      <c r="ECN321" s="8"/>
      <c r="ECO321" s="8"/>
      <c r="ECP321" s="8"/>
      <c r="ECQ321" s="8"/>
      <c r="ECR321" s="8"/>
      <c r="ECS321" s="8"/>
      <c r="ECT321" s="8"/>
      <c r="ECU321" s="8"/>
      <c r="ECV321" s="8"/>
      <c r="ECW321" s="8"/>
      <c r="ECX321" s="8"/>
      <c r="ECY321" s="8"/>
      <c r="ECZ321" s="8"/>
      <c r="EDA321" s="8"/>
      <c r="EDB321" s="8"/>
      <c r="EDC321" s="8"/>
      <c r="EDD321" s="8"/>
      <c r="EDE321" s="8"/>
      <c r="EDF321" s="8"/>
      <c r="EDG321" s="8"/>
      <c r="EDH321" s="8"/>
      <c r="EDI321" s="8"/>
      <c r="EDJ321" s="8"/>
      <c r="EDK321" s="8"/>
      <c r="EDL321" s="8"/>
      <c r="EDM321" s="8"/>
      <c r="EDN321" s="8"/>
      <c r="EDO321" s="8"/>
      <c r="EDP321" s="8"/>
      <c r="EDQ321" s="8"/>
      <c r="EDR321" s="8"/>
      <c r="EDS321" s="8"/>
      <c r="EDT321" s="8"/>
      <c r="EDU321" s="8"/>
      <c r="EDV321" s="8"/>
      <c r="EDW321" s="8"/>
      <c r="EDX321" s="8"/>
      <c r="EDY321" s="8"/>
      <c r="EDZ321" s="8"/>
      <c r="EEA321" s="8"/>
      <c r="EEB321" s="8"/>
      <c r="EEC321" s="8"/>
      <c r="EED321" s="8"/>
      <c r="EEE321" s="8"/>
      <c r="EEF321" s="8"/>
      <c r="EEG321" s="8"/>
      <c r="EEH321" s="8"/>
      <c r="EEI321" s="8"/>
      <c r="EEJ321" s="8"/>
      <c r="EEK321" s="8"/>
      <c r="EEL321" s="8"/>
      <c r="EEM321" s="8"/>
      <c r="EEN321" s="8"/>
      <c r="EEO321" s="8"/>
      <c r="EEP321" s="8"/>
      <c r="EEQ321" s="8"/>
      <c r="EER321" s="8"/>
      <c r="EES321" s="8"/>
      <c r="EET321" s="8"/>
      <c r="EEU321" s="8"/>
      <c r="EEV321" s="8"/>
      <c r="EEW321" s="8"/>
      <c r="EEX321" s="8"/>
      <c r="EEY321" s="8"/>
      <c r="EEZ321" s="8"/>
      <c r="EFA321" s="8"/>
      <c r="EFB321" s="8"/>
      <c r="EFC321" s="8"/>
      <c r="EFD321" s="8"/>
      <c r="EFE321" s="8"/>
      <c r="EFF321" s="8"/>
      <c r="EFG321" s="8"/>
      <c r="EFH321" s="8"/>
      <c r="EFI321" s="8"/>
      <c r="EFJ321" s="8"/>
      <c r="EFK321" s="8"/>
      <c r="EFL321" s="8"/>
      <c r="EFM321" s="8"/>
      <c r="EFN321" s="8"/>
      <c r="EFO321" s="8"/>
      <c r="EFP321" s="8"/>
      <c r="EFQ321" s="8"/>
      <c r="EFR321" s="8"/>
      <c r="EFS321" s="8"/>
      <c r="EFT321" s="8"/>
      <c r="EFU321" s="8"/>
      <c r="EFV321" s="8"/>
      <c r="EFW321" s="8"/>
      <c r="EFX321" s="8"/>
      <c r="EFY321" s="8"/>
      <c r="EFZ321" s="8"/>
      <c r="EGA321" s="8"/>
      <c r="EGB321" s="8"/>
      <c r="EGC321" s="8"/>
      <c r="EGD321" s="8"/>
      <c r="EGE321" s="8"/>
      <c r="EGF321" s="8"/>
      <c r="EGG321" s="8"/>
      <c r="EGH321" s="8"/>
      <c r="EGI321" s="8"/>
      <c r="EGJ321" s="8"/>
      <c r="EGK321" s="8"/>
      <c r="EGL321" s="8"/>
      <c r="EGM321" s="8"/>
      <c r="EGN321" s="8"/>
      <c r="EGO321" s="8"/>
      <c r="EGP321" s="8"/>
      <c r="EGQ321" s="8"/>
      <c r="EGR321" s="8"/>
      <c r="EGS321" s="8"/>
      <c r="EGT321" s="8"/>
      <c r="EGU321" s="8"/>
      <c r="EGV321" s="8"/>
      <c r="EGW321" s="8"/>
      <c r="EGX321" s="8"/>
      <c r="EGY321" s="8"/>
      <c r="EGZ321" s="8"/>
      <c r="EHA321" s="8"/>
      <c r="EHB321" s="8"/>
      <c r="EHC321" s="8"/>
      <c r="EHD321" s="8"/>
      <c r="EHE321" s="8"/>
      <c r="EHF321" s="8"/>
      <c r="EHG321" s="8"/>
      <c r="EHH321" s="8"/>
      <c r="EHI321" s="8"/>
      <c r="EHJ321" s="8"/>
      <c r="EHK321" s="8"/>
      <c r="EHL321" s="8"/>
      <c r="EHM321" s="8"/>
      <c r="EHN321" s="8"/>
      <c r="EHO321" s="8"/>
      <c r="EHP321" s="8"/>
      <c r="EHQ321" s="8"/>
      <c r="EHR321" s="8"/>
      <c r="EHS321" s="8"/>
      <c r="EHT321" s="8"/>
      <c r="EHU321" s="8"/>
      <c r="EHV321" s="8"/>
      <c r="EHW321" s="8"/>
      <c r="EHX321" s="8"/>
      <c r="EHY321" s="8"/>
      <c r="EHZ321" s="8"/>
      <c r="EIA321" s="8"/>
      <c r="EIB321" s="8"/>
      <c r="EIC321" s="8"/>
      <c r="EID321" s="8"/>
      <c r="EIE321" s="8"/>
      <c r="EIF321" s="8"/>
      <c r="EIG321" s="8"/>
      <c r="EIH321" s="8"/>
      <c r="EII321" s="8"/>
      <c r="EIJ321" s="8"/>
      <c r="EIK321" s="8"/>
      <c r="EIL321" s="8"/>
      <c r="EIM321" s="8"/>
      <c r="EIN321" s="8"/>
      <c r="EIO321" s="8"/>
      <c r="EIP321" s="8"/>
      <c r="EIQ321" s="8"/>
      <c r="EIR321" s="8"/>
      <c r="EIS321" s="8"/>
      <c r="EIT321" s="8"/>
      <c r="EIU321" s="8"/>
      <c r="EIV321" s="8"/>
      <c r="EIW321" s="8"/>
      <c r="EIX321" s="8"/>
      <c r="EIY321" s="8"/>
      <c r="EIZ321" s="8"/>
      <c r="EJA321" s="8"/>
      <c r="EJB321" s="8"/>
      <c r="EJC321" s="8"/>
      <c r="EJD321" s="8"/>
      <c r="EJE321" s="8"/>
      <c r="EJF321" s="8"/>
      <c r="EJG321" s="8"/>
      <c r="EJH321" s="8"/>
      <c r="EJI321" s="8"/>
      <c r="EJJ321" s="8"/>
      <c r="EJK321" s="8"/>
      <c r="EJL321" s="8"/>
      <c r="EJM321" s="8"/>
      <c r="EJN321" s="8"/>
      <c r="EJO321" s="8"/>
      <c r="EJP321" s="8"/>
      <c r="EJQ321" s="8"/>
      <c r="EJR321" s="8"/>
      <c r="EJS321" s="8"/>
      <c r="EJT321" s="8"/>
      <c r="EJU321" s="8"/>
      <c r="EJV321" s="8"/>
      <c r="EJW321" s="8"/>
      <c r="EJX321" s="8"/>
      <c r="EJY321" s="8"/>
      <c r="EJZ321" s="8"/>
      <c r="EKA321" s="8"/>
      <c r="EKB321" s="8"/>
      <c r="EKC321" s="8"/>
      <c r="EKD321" s="8"/>
      <c r="EKE321" s="8"/>
      <c r="EKF321" s="8"/>
      <c r="EKG321" s="8"/>
      <c r="EKH321" s="8"/>
      <c r="EKI321" s="8"/>
      <c r="EKJ321" s="8"/>
      <c r="EKK321" s="8"/>
      <c r="EKL321" s="8"/>
      <c r="EKM321" s="8"/>
      <c r="EKN321" s="8"/>
      <c r="EKO321" s="8"/>
      <c r="EKP321" s="8"/>
      <c r="EKQ321" s="8"/>
      <c r="EKR321" s="8"/>
      <c r="EKS321" s="8"/>
      <c r="EKT321" s="8"/>
      <c r="EKU321" s="8"/>
      <c r="EKV321" s="8"/>
      <c r="EKW321" s="8"/>
      <c r="EKX321" s="8"/>
      <c r="EKY321" s="8"/>
      <c r="EKZ321" s="8"/>
      <c r="ELA321" s="8"/>
      <c r="ELB321" s="8"/>
      <c r="ELC321" s="8"/>
      <c r="ELD321" s="8"/>
      <c r="ELE321" s="8"/>
      <c r="ELF321" s="8"/>
      <c r="ELG321" s="8"/>
      <c r="ELH321" s="8"/>
      <c r="ELI321" s="8"/>
      <c r="ELJ321" s="8"/>
      <c r="ELK321" s="8"/>
      <c r="ELL321" s="8"/>
      <c r="ELM321" s="8"/>
      <c r="ELN321" s="8"/>
      <c r="ELO321" s="8"/>
      <c r="ELP321" s="8"/>
      <c r="ELQ321" s="8"/>
      <c r="ELR321" s="8"/>
      <c r="ELS321" s="8"/>
      <c r="ELT321" s="8"/>
      <c r="ELU321" s="8"/>
      <c r="ELV321" s="8"/>
      <c r="ELW321" s="8"/>
      <c r="ELX321" s="8"/>
      <c r="ELY321" s="8"/>
      <c r="ELZ321" s="8"/>
      <c r="EMA321" s="8"/>
      <c r="EMB321" s="8"/>
      <c r="EMC321" s="8"/>
      <c r="EMD321" s="8"/>
      <c r="EME321" s="8"/>
      <c r="EMF321" s="8"/>
      <c r="EMG321" s="8"/>
      <c r="EMH321" s="8"/>
      <c r="EMI321" s="8"/>
      <c r="EMJ321" s="8"/>
      <c r="EMK321" s="8"/>
      <c r="EML321" s="8"/>
      <c r="EMM321" s="8"/>
      <c r="EMN321" s="8"/>
      <c r="EMO321" s="8"/>
      <c r="EMP321" s="8"/>
      <c r="EMQ321" s="8"/>
      <c r="EMR321" s="8"/>
      <c r="EMS321" s="8"/>
      <c r="EMT321" s="8"/>
      <c r="EMU321" s="8"/>
      <c r="EMV321" s="8"/>
      <c r="EMW321" s="8"/>
      <c r="EMX321" s="8"/>
      <c r="EMY321" s="8"/>
      <c r="EMZ321" s="8"/>
      <c r="ENA321" s="8"/>
      <c r="ENB321" s="8"/>
      <c r="ENC321" s="8"/>
      <c r="END321" s="8"/>
      <c r="ENE321" s="8"/>
      <c r="ENF321" s="8"/>
      <c r="ENG321" s="8"/>
      <c r="ENH321" s="8"/>
      <c r="ENI321" s="8"/>
      <c r="ENJ321" s="8"/>
      <c r="ENK321" s="8"/>
      <c r="ENL321" s="8"/>
      <c r="ENM321" s="8"/>
      <c r="ENN321" s="8"/>
      <c r="ENO321" s="8"/>
      <c r="ENP321" s="8"/>
      <c r="ENQ321" s="8"/>
      <c r="ENR321" s="8"/>
      <c r="ENS321" s="8"/>
      <c r="ENT321" s="8"/>
      <c r="ENU321" s="8"/>
      <c r="ENV321" s="8"/>
      <c r="ENW321" s="8"/>
      <c r="ENX321" s="8"/>
      <c r="ENY321" s="8"/>
      <c r="ENZ321" s="8"/>
      <c r="EOA321" s="8"/>
      <c r="EOB321" s="8"/>
      <c r="EOC321" s="8"/>
      <c r="EOD321" s="8"/>
      <c r="EOE321" s="8"/>
      <c r="EOF321" s="8"/>
      <c r="EOG321" s="8"/>
      <c r="EOH321" s="8"/>
      <c r="EOI321" s="8"/>
      <c r="EOJ321" s="8"/>
      <c r="EOK321" s="8"/>
      <c r="EOL321" s="8"/>
      <c r="EOM321" s="8"/>
      <c r="EON321" s="8"/>
      <c r="EOO321" s="8"/>
      <c r="EOP321" s="8"/>
      <c r="EOQ321" s="8"/>
      <c r="EOR321" s="8"/>
      <c r="EOS321" s="8"/>
      <c r="EOT321" s="8"/>
      <c r="EOU321" s="8"/>
      <c r="EOV321" s="8"/>
      <c r="EOW321" s="8"/>
      <c r="EOX321" s="8"/>
      <c r="EOY321" s="8"/>
      <c r="EOZ321" s="8"/>
      <c r="EPA321" s="8"/>
      <c r="EPB321" s="8"/>
      <c r="EPC321" s="8"/>
      <c r="EPD321" s="8"/>
      <c r="EPE321" s="8"/>
      <c r="EPF321" s="8"/>
      <c r="EPG321" s="8"/>
      <c r="EPH321" s="8"/>
      <c r="EPI321" s="8"/>
      <c r="EPJ321" s="8"/>
      <c r="EPK321" s="8"/>
      <c r="EPL321" s="8"/>
      <c r="EPM321" s="8"/>
      <c r="EPN321" s="8"/>
      <c r="EPO321" s="8"/>
      <c r="EPP321" s="8"/>
      <c r="EPQ321" s="8"/>
      <c r="EPR321" s="8"/>
      <c r="EPS321" s="8"/>
      <c r="EPT321" s="8"/>
      <c r="EPU321" s="8"/>
      <c r="EPV321" s="8"/>
      <c r="EPW321" s="8"/>
      <c r="EPX321" s="8"/>
      <c r="EPY321" s="8"/>
      <c r="EPZ321" s="8"/>
      <c r="EQA321" s="8"/>
      <c r="EQB321" s="8"/>
      <c r="EQC321" s="8"/>
      <c r="EQD321" s="8"/>
      <c r="EQE321" s="8"/>
      <c r="EQF321" s="8"/>
      <c r="EQG321" s="8"/>
      <c r="EQH321" s="8"/>
      <c r="EQI321" s="8"/>
      <c r="EQJ321" s="8"/>
      <c r="EQK321" s="8"/>
      <c r="EQL321" s="8"/>
      <c r="EQM321" s="8"/>
      <c r="EQN321" s="8"/>
      <c r="EQO321" s="8"/>
      <c r="EQP321" s="8"/>
      <c r="EQQ321" s="8"/>
      <c r="EQR321" s="8"/>
      <c r="EQS321" s="8"/>
      <c r="EQT321" s="8"/>
      <c r="EQU321" s="8"/>
      <c r="EQV321" s="8"/>
      <c r="EQW321" s="8"/>
      <c r="EQX321" s="8"/>
      <c r="EQY321" s="8"/>
      <c r="EQZ321" s="8"/>
      <c r="ERA321" s="8"/>
      <c r="ERB321" s="8"/>
      <c r="ERC321" s="8"/>
      <c r="ERD321" s="8"/>
      <c r="ERE321" s="8"/>
      <c r="ERF321" s="8"/>
      <c r="ERG321" s="8"/>
      <c r="ERH321" s="8"/>
      <c r="ERI321" s="8"/>
      <c r="ERJ321" s="8"/>
      <c r="ERK321" s="8"/>
      <c r="ERL321" s="8"/>
      <c r="ERM321" s="8"/>
      <c r="ERN321" s="8"/>
      <c r="ERO321" s="8"/>
      <c r="ERP321" s="8"/>
      <c r="ERQ321" s="8"/>
      <c r="ERR321" s="8"/>
      <c r="ERS321" s="8"/>
      <c r="ERT321" s="8"/>
      <c r="ERU321" s="8"/>
      <c r="ERV321" s="8"/>
      <c r="ERW321" s="8"/>
      <c r="ERX321" s="8"/>
      <c r="ERY321" s="8"/>
      <c r="ERZ321" s="8"/>
      <c r="ESA321" s="8"/>
      <c r="ESB321" s="8"/>
      <c r="ESC321" s="8"/>
      <c r="ESD321" s="8"/>
      <c r="ESE321" s="8"/>
      <c r="ESF321" s="8"/>
      <c r="ESG321" s="8"/>
      <c r="ESH321" s="8"/>
      <c r="ESI321" s="8"/>
      <c r="ESJ321" s="8"/>
      <c r="ESK321" s="8"/>
      <c r="ESL321" s="8"/>
      <c r="ESM321" s="8"/>
      <c r="ESN321" s="8"/>
      <c r="ESO321" s="8"/>
      <c r="ESP321" s="8"/>
      <c r="ESQ321" s="8"/>
      <c r="ESR321" s="8"/>
      <c r="ESS321" s="8"/>
      <c r="EST321" s="8"/>
      <c r="ESU321" s="8"/>
      <c r="ESV321" s="8"/>
      <c r="ESW321" s="8"/>
      <c r="ESX321" s="8"/>
      <c r="ESY321" s="8"/>
      <c r="ESZ321" s="8"/>
      <c r="ETA321" s="8"/>
      <c r="ETB321" s="8"/>
      <c r="ETC321" s="8"/>
      <c r="ETD321" s="8"/>
      <c r="ETE321" s="8"/>
      <c r="ETF321" s="8"/>
      <c r="ETG321" s="8"/>
      <c r="ETH321" s="8"/>
      <c r="ETI321" s="8"/>
      <c r="ETJ321" s="8"/>
      <c r="ETK321" s="8"/>
      <c r="ETL321" s="8"/>
      <c r="ETM321" s="8"/>
      <c r="ETN321" s="8"/>
      <c r="ETO321" s="8"/>
      <c r="ETP321" s="8"/>
      <c r="ETQ321" s="8"/>
      <c r="ETR321" s="8"/>
      <c r="ETS321" s="8"/>
      <c r="ETT321" s="8"/>
      <c r="ETU321" s="8"/>
      <c r="ETV321" s="8"/>
      <c r="ETW321" s="8"/>
      <c r="ETX321" s="8"/>
      <c r="ETY321" s="8"/>
      <c r="ETZ321" s="8"/>
      <c r="EUA321" s="8"/>
      <c r="EUB321" s="8"/>
      <c r="EUC321" s="8"/>
      <c r="EUD321" s="8"/>
      <c r="EUE321" s="8"/>
      <c r="EUF321" s="8"/>
      <c r="EUG321" s="8"/>
      <c r="EUH321" s="8"/>
      <c r="EUI321" s="8"/>
      <c r="EUJ321" s="8"/>
      <c r="EUK321" s="8"/>
      <c r="EUL321" s="8"/>
      <c r="EUM321" s="8"/>
      <c r="EUN321" s="8"/>
      <c r="EUO321" s="8"/>
      <c r="EUP321" s="8"/>
      <c r="EUQ321" s="8"/>
      <c r="EUR321" s="8"/>
      <c r="EUS321" s="8"/>
      <c r="EUT321" s="8"/>
      <c r="EUU321" s="8"/>
      <c r="EUV321" s="8"/>
      <c r="EUW321" s="8"/>
      <c r="EUX321" s="8"/>
      <c r="EUY321" s="8"/>
      <c r="EUZ321" s="8"/>
      <c r="EVA321" s="8"/>
      <c r="EVB321" s="8"/>
      <c r="EVC321" s="8"/>
      <c r="EVD321" s="8"/>
      <c r="EVE321" s="8"/>
      <c r="EVF321" s="8"/>
      <c r="EVG321" s="8"/>
      <c r="EVH321" s="8"/>
      <c r="EVI321" s="8"/>
      <c r="EVJ321" s="8"/>
      <c r="EVK321" s="8"/>
      <c r="EVL321" s="8"/>
      <c r="EVM321" s="8"/>
      <c r="EVN321" s="8"/>
      <c r="EVO321" s="8"/>
      <c r="EVP321" s="8"/>
      <c r="EVQ321" s="8"/>
      <c r="EVR321" s="8"/>
      <c r="EVS321" s="8"/>
      <c r="EVT321" s="8"/>
      <c r="EVU321" s="8"/>
      <c r="EVV321" s="8"/>
      <c r="EVW321" s="8"/>
      <c r="EVX321" s="8"/>
      <c r="EVY321" s="8"/>
      <c r="EVZ321" s="8"/>
      <c r="EWA321" s="8"/>
      <c r="EWB321" s="8"/>
      <c r="EWC321" s="8"/>
      <c r="EWD321" s="8"/>
      <c r="EWE321" s="8"/>
      <c r="EWF321" s="8"/>
      <c r="EWG321" s="8"/>
      <c r="EWH321" s="8"/>
      <c r="EWI321" s="8"/>
      <c r="EWJ321" s="8"/>
      <c r="EWK321" s="8"/>
      <c r="EWL321" s="8"/>
      <c r="EWM321" s="8"/>
      <c r="EWN321" s="8"/>
      <c r="EWO321" s="8"/>
      <c r="EWP321" s="8"/>
      <c r="EWQ321" s="8"/>
      <c r="EWR321" s="8"/>
      <c r="EWS321" s="8"/>
      <c r="EWT321" s="8"/>
      <c r="EWU321" s="8"/>
      <c r="EWV321" s="8"/>
      <c r="EWW321" s="8"/>
      <c r="EWX321" s="8"/>
      <c r="EWY321" s="8"/>
      <c r="EWZ321" s="8"/>
      <c r="EXA321" s="8"/>
      <c r="EXB321" s="8"/>
      <c r="EXC321" s="8"/>
      <c r="EXD321" s="8"/>
      <c r="EXE321" s="8"/>
      <c r="EXF321" s="8"/>
      <c r="EXG321" s="8"/>
      <c r="EXH321" s="8"/>
      <c r="EXI321" s="8"/>
      <c r="EXJ321" s="8"/>
      <c r="EXK321" s="8"/>
      <c r="EXL321" s="8"/>
      <c r="EXM321" s="8"/>
      <c r="EXN321" s="8"/>
      <c r="EXO321" s="8"/>
      <c r="EXP321" s="8"/>
      <c r="EXQ321" s="8"/>
      <c r="EXR321" s="8"/>
      <c r="EXS321" s="8"/>
      <c r="EXT321" s="8"/>
      <c r="EXU321" s="8"/>
      <c r="EXV321" s="8"/>
      <c r="EXW321" s="8"/>
      <c r="EXX321" s="8"/>
      <c r="EXY321" s="8"/>
      <c r="EXZ321" s="8"/>
      <c r="EYA321" s="8"/>
      <c r="EYB321" s="8"/>
      <c r="EYC321" s="8"/>
      <c r="EYD321" s="8"/>
      <c r="EYE321" s="8"/>
      <c r="EYF321" s="8"/>
      <c r="EYG321" s="8"/>
      <c r="EYH321" s="8"/>
      <c r="EYI321" s="8"/>
      <c r="EYJ321" s="8"/>
      <c r="EYK321" s="8"/>
      <c r="EYL321" s="8"/>
      <c r="EYM321" s="8"/>
      <c r="EYN321" s="8"/>
      <c r="EYO321" s="8"/>
      <c r="EYP321" s="8"/>
      <c r="EYQ321" s="8"/>
      <c r="EYR321" s="8"/>
      <c r="EYS321" s="8"/>
      <c r="EYT321" s="8"/>
      <c r="EYU321" s="8"/>
      <c r="EYV321" s="8"/>
      <c r="EYW321" s="8"/>
      <c r="EYX321" s="8"/>
      <c r="EYY321" s="8"/>
      <c r="EYZ321" s="8"/>
      <c r="EZA321" s="8"/>
      <c r="EZB321" s="8"/>
      <c r="EZC321" s="8"/>
      <c r="EZD321" s="8"/>
      <c r="EZE321" s="8"/>
      <c r="EZF321" s="8"/>
      <c r="EZG321" s="8"/>
      <c r="EZH321" s="8"/>
      <c r="EZI321" s="8"/>
      <c r="EZJ321" s="8"/>
      <c r="EZK321" s="8"/>
      <c r="EZL321" s="8"/>
      <c r="EZM321" s="8"/>
      <c r="EZN321" s="8"/>
      <c r="EZO321" s="8"/>
      <c r="EZP321" s="8"/>
      <c r="EZQ321" s="8"/>
      <c r="EZR321" s="8"/>
      <c r="EZS321" s="8"/>
      <c r="EZT321" s="8"/>
      <c r="EZU321" s="8"/>
      <c r="EZV321" s="8"/>
      <c r="EZW321" s="8"/>
      <c r="EZX321" s="8"/>
      <c r="EZY321" s="8"/>
      <c r="EZZ321" s="8"/>
      <c r="FAA321" s="8"/>
      <c r="FAB321" s="8"/>
      <c r="FAC321" s="8"/>
      <c r="FAD321" s="8"/>
      <c r="FAE321" s="8"/>
      <c r="FAF321" s="8"/>
      <c r="FAG321" s="8"/>
      <c r="FAH321" s="8"/>
      <c r="FAI321" s="8"/>
      <c r="FAJ321" s="8"/>
      <c r="FAK321" s="8"/>
      <c r="FAL321" s="8"/>
      <c r="FAM321" s="8"/>
      <c r="FAN321" s="8"/>
      <c r="FAO321" s="8"/>
      <c r="FAP321" s="8"/>
      <c r="FAQ321" s="8"/>
      <c r="FAR321" s="8"/>
      <c r="FAS321" s="8"/>
      <c r="FAT321" s="8"/>
      <c r="FAU321" s="8"/>
      <c r="FAV321" s="8"/>
      <c r="FAW321" s="8"/>
      <c r="FAX321" s="8"/>
      <c r="FAY321" s="8"/>
      <c r="FAZ321" s="8"/>
      <c r="FBA321" s="8"/>
      <c r="FBB321" s="8"/>
      <c r="FBC321" s="8"/>
      <c r="FBD321" s="8"/>
      <c r="FBE321" s="8"/>
      <c r="FBF321" s="8"/>
      <c r="FBG321" s="8"/>
      <c r="FBH321" s="8"/>
      <c r="FBI321" s="8"/>
      <c r="FBJ321" s="8"/>
      <c r="FBK321" s="8"/>
      <c r="FBL321" s="8"/>
      <c r="FBM321" s="8"/>
      <c r="FBN321" s="8"/>
      <c r="FBO321" s="8"/>
      <c r="FBP321" s="8"/>
      <c r="FBQ321" s="8"/>
      <c r="FBR321" s="8"/>
      <c r="FBS321" s="8"/>
      <c r="FBT321" s="8"/>
      <c r="FBU321" s="8"/>
      <c r="FBV321" s="8"/>
      <c r="FBW321" s="8"/>
      <c r="FBX321" s="8"/>
      <c r="FBY321" s="8"/>
      <c r="FBZ321" s="8"/>
      <c r="FCA321" s="8"/>
      <c r="FCB321" s="8"/>
      <c r="FCC321" s="8"/>
      <c r="FCD321" s="8"/>
      <c r="FCE321" s="8"/>
      <c r="FCF321" s="8"/>
      <c r="FCG321" s="8"/>
      <c r="FCH321" s="8"/>
      <c r="FCI321" s="8"/>
      <c r="FCJ321" s="8"/>
      <c r="FCK321" s="8"/>
      <c r="FCL321" s="8"/>
      <c r="FCM321" s="8"/>
      <c r="FCN321" s="8"/>
      <c r="FCO321" s="8"/>
      <c r="FCP321" s="8"/>
      <c r="FCQ321" s="8"/>
      <c r="FCR321" s="8"/>
      <c r="FCS321" s="8"/>
      <c r="FCT321" s="8"/>
      <c r="FCU321" s="8"/>
      <c r="FCV321" s="8"/>
      <c r="FCW321" s="8"/>
      <c r="FCX321" s="8"/>
      <c r="FCY321" s="8"/>
      <c r="FCZ321" s="8"/>
      <c r="FDA321" s="8"/>
      <c r="FDB321" s="8"/>
      <c r="FDC321" s="8"/>
      <c r="FDD321" s="8"/>
      <c r="FDE321" s="8"/>
      <c r="FDF321" s="8"/>
      <c r="FDG321" s="8"/>
      <c r="FDH321" s="8"/>
      <c r="FDI321" s="8"/>
      <c r="FDJ321" s="8"/>
      <c r="FDK321" s="8"/>
      <c r="FDL321" s="8"/>
      <c r="FDM321" s="8"/>
      <c r="FDN321" s="8"/>
      <c r="FDO321" s="8"/>
      <c r="FDP321" s="8"/>
      <c r="FDQ321" s="8"/>
      <c r="FDR321" s="8"/>
      <c r="FDS321" s="8"/>
      <c r="FDT321" s="8"/>
      <c r="FDU321" s="8"/>
      <c r="FDV321" s="8"/>
      <c r="FDW321" s="8"/>
      <c r="FDX321" s="8"/>
      <c r="FDY321" s="8"/>
      <c r="FDZ321" s="8"/>
      <c r="FEA321" s="8"/>
      <c r="FEB321" s="8"/>
      <c r="FEC321" s="8"/>
      <c r="FED321" s="8"/>
      <c r="FEE321" s="8"/>
      <c r="FEF321" s="8"/>
      <c r="FEG321" s="8"/>
      <c r="FEH321" s="8"/>
      <c r="FEI321" s="8"/>
      <c r="FEJ321" s="8"/>
      <c r="FEK321" s="8"/>
      <c r="FEL321" s="8"/>
      <c r="FEM321" s="8"/>
      <c r="FEN321" s="8"/>
      <c r="FEO321" s="8"/>
      <c r="FEP321" s="8"/>
      <c r="FEQ321" s="8"/>
      <c r="FER321" s="8"/>
      <c r="FES321" s="8"/>
      <c r="FET321" s="8"/>
      <c r="FEU321" s="8"/>
      <c r="FEV321" s="8"/>
      <c r="FEW321" s="8"/>
      <c r="FEX321" s="8"/>
      <c r="FEY321" s="8"/>
      <c r="FEZ321" s="8"/>
      <c r="FFA321" s="8"/>
      <c r="FFB321" s="8"/>
      <c r="FFC321" s="8"/>
      <c r="FFD321" s="8"/>
      <c r="FFE321" s="8"/>
      <c r="FFF321" s="8"/>
      <c r="FFG321" s="8"/>
      <c r="FFH321" s="8"/>
      <c r="FFI321" s="8"/>
      <c r="FFJ321" s="8"/>
      <c r="FFK321" s="8"/>
      <c r="FFL321" s="8"/>
      <c r="FFM321" s="8"/>
      <c r="FFN321" s="8"/>
      <c r="FFO321" s="8"/>
      <c r="FFP321" s="8"/>
      <c r="FFQ321" s="8"/>
      <c r="FFR321" s="8"/>
      <c r="FFS321" s="8"/>
      <c r="FFT321" s="8"/>
      <c r="FFU321" s="8"/>
      <c r="FFV321" s="8"/>
      <c r="FFW321" s="8"/>
      <c r="FFX321" s="8"/>
      <c r="FFY321" s="8"/>
      <c r="FFZ321" s="8"/>
      <c r="FGA321" s="8"/>
      <c r="FGB321" s="8"/>
      <c r="FGC321" s="8"/>
      <c r="FGD321" s="8"/>
      <c r="FGE321" s="8"/>
      <c r="FGF321" s="8"/>
      <c r="FGG321" s="8"/>
      <c r="FGH321" s="8"/>
      <c r="FGI321" s="8"/>
      <c r="FGJ321" s="8"/>
      <c r="FGK321" s="8"/>
      <c r="FGL321" s="8"/>
      <c r="FGM321" s="8"/>
      <c r="FGN321" s="8"/>
      <c r="FGO321" s="8"/>
      <c r="FGP321" s="8"/>
      <c r="FGQ321" s="8"/>
      <c r="FGR321" s="8"/>
      <c r="FGS321" s="8"/>
      <c r="FGT321" s="8"/>
      <c r="FGU321" s="8"/>
      <c r="FGV321" s="8"/>
      <c r="FGW321" s="8"/>
      <c r="FGX321" s="8"/>
      <c r="FGY321" s="8"/>
      <c r="FGZ321" s="8"/>
      <c r="FHA321" s="8"/>
      <c r="FHB321" s="8"/>
      <c r="FHC321" s="8"/>
      <c r="FHD321" s="8"/>
      <c r="FHE321" s="8"/>
      <c r="FHF321" s="8"/>
      <c r="FHG321" s="8"/>
      <c r="FHH321" s="8"/>
      <c r="FHI321" s="8"/>
      <c r="FHJ321" s="8"/>
      <c r="FHK321" s="8"/>
      <c r="FHL321" s="8"/>
      <c r="FHM321" s="8"/>
      <c r="FHN321" s="8"/>
      <c r="FHO321" s="8"/>
      <c r="FHP321" s="8"/>
      <c r="FHQ321" s="8"/>
      <c r="FHR321" s="8"/>
      <c r="FHS321" s="8"/>
      <c r="FHT321" s="8"/>
      <c r="FHU321" s="8"/>
      <c r="FHV321" s="8"/>
      <c r="FHW321" s="8"/>
      <c r="FHX321" s="8"/>
      <c r="FHY321" s="8"/>
      <c r="FHZ321" s="8"/>
      <c r="FIA321" s="8"/>
      <c r="FIB321" s="8"/>
      <c r="FIC321" s="8"/>
      <c r="FID321" s="8"/>
      <c r="FIE321" s="8"/>
      <c r="FIF321" s="8"/>
      <c r="FIG321" s="8"/>
      <c r="FIH321" s="8"/>
      <c r="FII321" s="8"/>
      <c r="FIJ321" s="8"/>
      <c r="FIK321" s="8"/>
      <c r="FIL321" s="8"/>
      <c r="FIM321" s="8"/>
      <c r="FIN321" s="8"/>
      <c r="FIO321" s="8"/>
      <c r="FIP321" s="8"/>
      <c r="FIQ321" s="8"/>
      <c r="FIR321" s="8"/>
      <c r="FIS321" s="8"/>
      <c r="FIT321" s="8"/>
      <c r="FIU321" s="8"/>
      <c r="FIV321" s="8"/>
      <c r="FIW321" s="8"/>
      <c r="FIX321" s="8"/>
      <c r="FIY321" s="8"/>
      <c r="FIZ321" s="8"/>
      <c r="FJA321" s="8"/>
      <c r="FJB321" s="8"/>
      <c r="FJC321" s="8"/>
      <c r="FJD321" s="8"/>
      <c r="FJE321" s="8"/>
      <c r="FJF321" s="8"/>
      <c r="FJG321" s="8"/>
      <c r="FJH321" s="8"/>
      <c r="FJI321" s="8"/>
      <c r="FJJ321" s="8"/>
      <c r="FJK321" s="8"/>
      <c r="FJL321" s="8"/>
      <c r="FJM321" s="8"/>
      <c r="FJN321" s="8"/>
      <c r="FJO321" s="8"/>
      <c r="FJP321" s="8"/>
      <c r="FJQ321" s="8"/>
      <c r="FJR321" s="8"/>
      <c r="FJS321" s="8"/>
      <c r="FJT321" s="8"/>
      <c r="FJU321" s="8"/>
      <c r="FJV321" s="8"/>
      <c r="FJW321" s="8"/>
      <c r="FJX321" s="8"/>
      <c r="FJY321" s="8"/>
      <c r="FJZ321" s="8"/>
      <c r="FKA321" s="8"/>
      <c r="FKB321" s="8"/>
      <c r="FKC321" s="8"/>
      <c r="FKD321" s="8"/>
      <c r="FKE321" s="8"/>
      <c r="FKF321" s="8"/>
      <c r="FKG321" s="8"/>
      <c r="FKH321" s="8"/>
      <c r="FKI321" s="8"/>
      <c r="FKJ321" s="8"/>
      <c r="FKK321" s="8"/>
      <c r="FKL321" s="8"/>
      <c r="FKM321" s="8"/>
      <c r="FKN321" s="8"/>
      <c r="FKO321" s="8"/>
      <c r="FKP321" s="8"/>
      <c r="FKQ321" s="8"/>
      <c r="FKR321" s="8"/>
      <c r="FKS321" s="8"/>
      <c r="FKT321" s="8"/>
      <c r="FKU321" s="8"/>
      <c r="FKV321" s="8"/>
      <c r="FKW321" s="8"/>
      <c r="FKX321" s="8"/>
      <c r="FKY321" s="8"/>
      <c r="FKZ321" s="8"/>
      <c r="FLA321" s="8"/>
      <c r="FLB321" s="8"/>
      <c r="FLC321" s="8"/>
      <c r="FLD321" s="8"/>
      <c r="FLE321" s="8"/>
      <c r="FLF321" s="8"/>
      <c r="FLG321" s="8"/>
      <c r="FLH321" s="8"/>
      <c r="FLI321" s="8"/>
      <c r="FLJ321" s="8"/>
      <c r="FLK321" s="8"/>
      <c r="FLL321" s="8"/>
      <c r="FLM321" s="8"/>
      <c r="FLN321" s="8"/>
      <c r="FLO321" s="8"/>
      <c r="FLP321" s="8"/>
      <c r="FLQ321" s="8"/>
      <c r="FLR321" s="8"/>
      <c r="FLS321" s="8"/>
      <c r="FLT321" s="8"/>
      <c r="FLU321" s="8"/>
      <c r="FLV321" s="8"/>
      <c r="FLW321" s="8"/>
      <c r="FLX321" s="8"/>
      <c r="FLY321" s="8"/>
      <c r="FLZ321" s="8"/>
      <c r="FMA321" s="8"/>
      <c r="FMB321" s="8"/>
      <c r="FMC321" s="8"/>
      <c r="FMD321" s="8"/>
      <c r="FME321" s="8"/>
      <c r="FMF321" s="8"/>
      <c r="FMG321" s="8"/>
      <c r="FMH321" s="8"/>
      <c r="FMI321" s="8"/>
      <c r="FMJ321" s="8"/>
      <c r="FMK321" s="8"/>
      <c r="FML321" s="8"/>
      <c r="FMM321" s="8"/>
      <c r="FMN321" s="8"/>
      <c r="FMO321" s="8"/>
      <c r="FMP321" s="8"/>
      <c r="FMQ321" s="8"/>
      <c r="FMR321" s="8"/>
      <c r="FMS321" s="8"/>
      <c r="FMT321" s="8"/>
      <c r="FMU321" s="8"/>
      <c r="FMV321" s="8"/>
      <c r="FMW321" s="8"/>
      <c r="FMX321" s="8"/>
      <c r="FMY321" s="8"/>
      <c r="FMZ321" s="8"/>
      <c r="FNA321" s="8"/>
      <c r="FNB321" s="8"/>
      <c r="FNC321" s="8"/>
      <c r="FND321" s="8"/>
      <c r="FNE321" s="8"/>
      <c r="FNF321" s="8"/>
      <c r="FNG321" s="8"/>
      <c r="FNH321" s="8"/>
      <c r="FNI321" s="8"/>
      <c r="FNJ321" s="8"/>
      <c r="FNK321" s="8"/>
      <c r="FNL321" s="8"/>
      <c r="FNM321" s="8"/>
      <c r="FNN321" s="8"/>
      <c r="FNO321" s="8"/>
      <c r="FNP321" s="8"/>
      <c r="FNQ321" s="8"/>
      <c r="FNR321" s="8"/>
      <c r="FNS321" s="8"/>
      <c r="FNT321" s="8"/>
      <c r="FNU321" s="8"/>
      <c r="FNV321" s="8"/>
      <c r="FNW321" s="8"/>
      <c r="FNX321" s="8"/>
      <c r="FNY321" s="8"/>
      <c r="FNZ321" s="8"/>
      <c r="FOA321" s="8"/>
      <c r="FOB321" s="8"/>
      <c r="FOC321" s="8"/>
      <c r="FOD321" s="8"/>
      <c r="FOE321" s="8"/>
      <c r="FOF321" s="8"/>
      <c r="FOG321" s="8"/>
      <c r="FOH321" s="8"/>
      <c r="FOI321" s="8"/>
      <c r="FOJ321" s="8"/>
      <c r="FOK321" s="8"/>
      <c r="FOL321" s="8"/>
      <c r="FOM321" s="8"/>
      <c r="FON321" s="8"/>
      <c r="FOO321" s="8"/>
      <c r="FOP321" s="8"/>
      <c r="FOQ321" s="8"/>
      <c r="FOR321" s="8"/>
      <c r="FOS321" s="8"/>
      <c r="FOT321" s="8"/>
      <c r="FOU321" s="8"/>
      <c r="FOV321" s="8"/>
      <c r="FOW321" s="8"/>
      <c r="FOX321" s="8"/>
      <c r="FOY321" s="8"/>
      <c r="FOZ321" s="8"/>
      <c r="FPA321" s="8"/>
      <c r="FPB321" s="8"/>
      <c r="FPC321" s="8"/>
      <c r="FPD321" s="8"/>
      <c r="FPE321" s="8"/>
      <c r="FPF321" s="8"/>
      <c r="FPG321" s="8"/>
      <c r="FPH321" s="8"/>
      <c r="FPI321" s="8"/>
      <c r="FPJ321" s="8"/>
      <c r="FPK321" s="8"/>
      <c r="FPL321" s="8"/>
      <c r="FPM321" s="8"/>
      <c r="FPN321" s="8"/>
      <c r="FPO321" s="8"/>
      <c r="FPP321" s="8"/>
      <c r="FPQ321" s="8"/>
      <c r="FPR321" s="8"/>
      <c r="FPS321" s="8"/>
      <c r="FPT321" s="8"/>
      <c r="FPU321" s="8"/>
      <c r="FPV321" s="8"/>
      <c r="FPW321" s="8"/>
      <c r="FPX321" s="8"/>
      <c r="FPY321" s="8"/>
      <c r="FPZ321" s="8"/>
      <c r="FQA321" s="8"/>
      <c r="FQB321" s="8"/>
      <c r="FQC321" s="8"/>
      <c r="FQD321" s="8"/>
      <c r="FQE321" s="8"/>
      <c r="FQF321" s="8"/>
      <c r="FQG321" s="8"/>
      <c r="FQH321" s="8"/>
      <c r="FQI321" s="8"/>
      <c r="FQJ321" s="8"/>
      <c r="FQK321" s="8"/>
      <c r="FQL321" s="8"/>
      <c r="FQM321" s="8"/>
      <c r="FQN321" s="8"/>
      <c r="FQO321" s="8"/>
      <c r="FQP321" s="8"/>
      <c r="FQQ321" s="8"/>
      <c r="FQR321" s="8"/>
      <c r="FQS321" s="8"/>
      <c r="FQT321" s="8"/>
      <c r="FQU321" s="8"/>
      <c r="FQV321" s="8"/>
      <c r="FQW321" s="8"/>
      <c r="FQX321" s="8"/>
      <c r="FQY321" s="8"/>
      <c r="FQZ321" s="8"/>
      <c r="FRA321" s="8"/>
      <c r="FRB321" s="8"/>
      <c r="FRC321" s="8"/>
      <c r="FRD321" s="8"/>
      <c r="FRE321" s="8"/>
      <c r="FRF321" s="8"/>
      <c r="FRG321" s="8"/>
      <c r="FRH321" s="8"/>
      <c r="FRI321" s="8"/>
      <c r="FRJ321" s="8"/>
      <c r="FRK321" s="8"/>
      <c r="FRL321" s="8"/>
      <c r="FRM321" s="8"/>
      <c r="FRN321" s="8"/>
      <c r="FRO321" s="8"/>
      <c r="FRP321" s="8"/>
      <c r="FRQ321" s="8"/>
      <c r="FRR321" s="8"/>
      <c r="FRS321" s="8"/>
      <c r="FRT321" s="8"/>
      <c r="FRU321" s="8"/>
      <c r="FRV321" s="8"/>
      <c r="FRW321" s="8"/>
      <c r="FRX321" s="8"/>
      <c r="FRY321" s="8"/>
      <c r="FRZ321" s="8"/>
      <c r="FSA321" s="8"/>
      <c r="FSB321" s="8"/>
      <c r="FSC321" s="8"/>
      <c r="FSD321" s="8"/>
      <c r="FSE321" s="8"/>
      <c r="FSF321" s="8"/>
      <c r="FSG321" s="8"/>
      <c r="FSH321" s="8"/>
      <c r="FSI321" s="8"/>
      <c r="FSJ321" s="8"/>
      <c r="FSK321" s="8"/>
      <c r="FSL321" s="8"/>
      <c r="FSM321" s="8"/>
      <c r="FSN321" s="8"/>
      <c r="FSO321" s="8"/>
      <c r="FSP321" s="8"/>
      <c r="FSQ321" s="8"/>
      <c r="FSR321" s="8"/>
      <c r="FSS321" s="8"/>
      <c r="FST321" s="8"/>
      <c r="FSU321" s="8"/>
      <c r="FSV321" s="8"/>
      <c r="FSW321" s="8"/>
      <c r="FSX321" s="8"/>
      <c r="FSY321" s="8"/>
      <c r="FSZ321" s="8"/>
      <c r="FTA321" s="8"/>
      <c r="FTB321" s="8"/>
      <c r="FTC321" s="8"/>
      <c r="FTD321" s="8"/>
      <c r="FTE321" s="8"/>
      <c r="FTF321" s="8"/>
      <c r="FTG321" s="8"/>
      <c r="FTH321" s="8"/>
      <c r="FTI321" s="8"/>
      <c r="FTJ321" s="8"/>
      <c r="FTK321" s="8"/>
      <c r="FTL321" s="8"/>
      <c r="FTM321" s="8"/>
      <c r="FTN321" s="8"/>
      <c r="FTO321" s="8"/>
      <c r="FTP321" s="8"/>
      <c r="FTQ321" s="8"/>
      <c r="FTR321" s="8"/>
      <c r="FTS321" s="8"/>
      <c r="FTT321" s="8"/>
      <c r="FTU321" s="8"/>
      <c r="FTV321" s="8"/>
      <c r="FTW321" s="8"/>
      <c r="FTX321" s="8"/>
      <c r="FTY321" s="8"/>
      <c r="FTZ321" s="8"/>
      <c r="FUA321" s="8"/>
      <c r="FUB321" s="8"/>
      <c r="FUC321" s="8"/>
      <c r="FUD321" s="8"/>
      <c r="FUE321" s="8"/>
      <c r="FUF321" s="8"/>
      <c r="FUG321" s="8"/>
      <c r="FUH321" s="8"/>
      <c r="FUI321" s="8"/>
      <c r="FUJ321" s="8"/>
      <c r="FUK321" s="8"/>
      <c r="FUL321" s="8"/>
      <c r="FUM321" s="8"/>
      <c r="FUN321" s="8"/>
      <c r="FUO321" s="8"/>
      <c r="FUP321" s="8"/>
      <c r="FUQ321" s="8"/>
      <c r="FUR321" s="8"/>
      <c r="FUS321" s="8"/>
      <c r="FUT321" s="8"/>
      <c r="FUU321" s="8"/>
      <c r="FUV321" s="8"/>
      <c r="FUW321" s="8"/>
      <c r="FUX321" s="8"/>
      <c r="FUY321" s="8"/>
      <c r="FUZ321" s="8"/>
      <c r="FVA321" s="8"/>
      <c r="FVB321" s="8"/>
      <c r="FVC321" s="8"/>
      <c r="FVD321" s="8"/>
      <c r="FVE321" s="8"/>
      <c r="FVF321" s="8"/>
      <c r="FVG321" s="8"/>
      <c r="FVH321" s="8"/>
      <c r="FVI321" s="8"/>
      <c r="FVJ321" s="8"/>
      <c r="FVK321" s="8"/>
      <c r="FVL321" s="8"/>
      <c r="FVM321" s="8"/>
      <c r="FVN321" s="8"/>
      <c r="FVO321" s="8"/>
      <c r="FVP321" s="8"/>
      <c r="FVQ321" s="8"/>
      <c r="FVR321" s="8"/>
      <c r="FVS321" s="8"/>
      <c r="FVT321" s="8"/>
      <c r="FVU321" s="8"/>
      <c r="FVV321" s="8"/>
      <c r="FVW321" s="8"/>
      <c r="FVX321" s="8"/>
      <c r="FVY321" s="8"/>
      <c r="FVZ321" s="8"/>
      <c r="FWA321" s="8"/>
      <c r="FWB321" s="8"/>
      <c r="FWC321" s="8"/>
      <c r="FWD321" s="8"/>
      <c r="FWE321" s="8"/>
      <c r="FWF321" s="8"/>
      <c r="FWG321" s="8"/>
      <c r="FWH321" s="8"/>
      <c r="FWI321" s="8"/>
      <c r="FWJ321" s="8"/>
      <c r="FWK321" s="8"/>
      <c r="FWL321" s="8"/>
      <c r="FWM321" s="8"/>
      <c r="FWN321" s="8"/>
      <c r="FWO321" s="8"/>
      <c r="FWP321" s="8"/>
      <c r="FWQ321" s="8"/>
      <c r="FWR321" s="8"/>
      <c r="FWS321" s="8"/>
      <c r="FWT321" s="8"/>
      <c r="FWU321" s="8"/>
      <c r="FWV321" s="8"/>
      <c r="FWW321" s="8"/>
      <c r="FWX321" s="8"/>
      <c r="FWY321" s="8"/>
      <c r="FWZ321" s="8"/>
      <c r="FXA321" s="8"/>
      <c r="FXB321" s="8"/>
      <c r="FXC321" s="8"/>
      <c r="FXD321" s="8"/>
      <c r="FXE321" s="8"/>
      <c r="FXF321" s="8"/>
      <c r="FXG321" s="8"/>
      <c r="FXH321" s="8"/>
      <c r="FXI321" s="8"/>
      <c r="FXJ321" s="8"/>
      <c r="FXK321" s="8"/>
      <c r="FXL321" s="8"/>
      <c r="FXM321" s="8"/>
      <c r="FXN321" s="8"/>
      <c r="FXO321" s="8"/>
      <c r="FXP321" s="8"/>
      <c r="FXQ321" s="8"/>
      <c r="FXR321" s="8"/>
      <c r="FXS321" s="8"/>
      <c r="FXT321" s="8"/>
      <c r="FXU321" s="8"/>
      <c r="FXV321" s="8"/>
      <c r="FXW321" s="8"/>
      <c r="FXX321" s="8"/>
      <c r="FXY321" s="8"/>
      <c r="FXZ321" s="8"/>
      <c r="FYA321" s="8"/>
      <c r="FYB321" s="8"/>
      <c r="FYC321" s="8"/>
      <c r="FYD321" s="8"/>
      <c r="FYE321" s="8"/>
      <c r="FYF321" s="8"/>
      <c r="FYG321" s="8"/>
      <c r="FYH321" s="8"/>
      <c r="FYI321" s="8"/>
      <c r="FYJ321" s="8"/>
      <c r="FYK321" s="8"/>
      <c r="FYL321" s="8"/>
      <c r="FYM321" s="8"/>
      <c r="FYN321" s="8"/>
      <c r="FYO321" s="8"/>
      <c r="FYP321" s="8"/>
      <c r="FYQ321" s="8"/>
      <c r="FYR321" s="8"/>
      <c r="FYS321" s="8"/>
      <c r="FYT321" s="8"/>
      <c r="FYU321" s="8"/>
      <c r="FYV321" s="8"/>
      <c r="FYW321" s="8"/>
      <c r="FYX321" s="8"/>
      <c r="FYY321" s="8"/>
      <c r="FYZ321" s="8"/>
      <c r="FZA321" s="8"/>
      <c r="FZB321" s="8"/>
      <c r="FZC321" s="8"/>
      <c r="FZD321" s="8"/>
      <c r="FZE321" s="8"/>
      <c r="FZF321" s="8"/>
      <c r="FZG321" s="8"/>
      <c r="FZH321" s="8"/>
      <c r="FZI321" s="8"/>
      <c r="FZJ321" s="8"/>
      <c r="FZK321" s="8"/>
      <c r="FZL321" s="8"/>
      <c r="FZM321" s="8"/>
      <c r="FZN321" s="8"/>
      <c r="FZO321" s="8"/>
      <c r="FZP321" s="8"/>
      <c r="FZQ321" s="8"/>
      <c r="FZR321" s="8"/>
      <c r="FZS321" s="8"/>
      <c r="FZT321" s="8"/>
      <c r="FZU321" s="8"/>
      <c r="FZV321" s="8"/>
      <c r="FZW321" s="8"/>
      <c r="FZX321" s="8"/>
      <c r="FZY321" s="8"/>
      <c r="FZZ321" s="8"/>
      <c r="GAA321" s="8"/>
      <c r="GAB321" s="8"/>
      <c r="GAC321" s="8"/>
      <c r="GAD321" s="8"/>
      <c r="GAE321" s="8"/>
      <c r="GAF321" s="8"/>
      <c r="GAG321" s="8"/>
      <c r="GAH321" s="8"/>
      <c r="GAI321" s="8"/>
      <c r="GAJ321" s="8"/>
      <c r="GAK321" s="8"/>
      <c r="GAL321" s="8"/>
      <c r="GAM321" s="8"/>
      <c r="GAN321" s="8"/>
      <c r="GAO321" s="8"/>
      <c r="GAP321" s="8"/>
      <c r="GAQ321" s="8"/>
      <c r="GAR321" s="8"/>
      <c r="GAS321" s="8"/>
      <c r="GAT321" s="8"/>
      <c r="GAU321" s="8"/>
      <c r="GAV321" s="8"/>
      <c r="GAW321" s="8"/>
      <c r="GAX321" s="8"/>
      <c r="GAY321" s="8"/>
      <c r="GAZ321" s="8"/>
      <c r="GBA321" s="8"/>
      <c r="GBB321" s="8"/>
      <c r="GBC321" s="8"/>
      <c r="GBD321" s="8"/>
      <c r="GBE321" s="8"/>
      <c r="GBF321" s="8"/>
      <c r="GBG321" s="8"/>
      <c r="GBH321" s="8"/>
      <c r="GBI321" s="8"/>
      <c r="GBJ321" s="8"/>
      <c r="GBK321" s="8"/>
      <c r="GBL321" s="8"/>
      <c r="GBM321" s="8"/>
      <c r="GBN321" s="8"/>
      <c r="GBO321" s="8"/>
      <c r="GBP321" s="8"/>
      <c r="GBQ321" s="8"/>
      <c r="GBR321" s="8"/>
      <c r="GBS321" s="8"/>
      <c r="GBT321" s="8"/>
      <c r="GBU321" s="8"/>
      <c r="GBV321" s="8"/>
      <c r="GBW321" s="8"/>
      <c r="GBX321" s="8"/>
      <c r="GBY321" s="8"/>
      <c r="GBZ321" s="8"/>
      <c r="GCA321" s="8"/>
      <c r="GCB321" s="8"/>
      <c r="GCC321" s="8"/>
      <c r="GCD321" s="8"/>
      <c r="GCE321" s="8"/>
      <c r="GCF321" s="8"/>
      <c r="GCG321" s="8"/>
      <c r="GCH321" s="8"/>
      <c r="GCI321" s="8"/>
      <c r="GCJ321" s="8"/>
      <c r="GCK321" s="8"/>
      <c r="GCL321" s="8"/>
      <c r="GCM321" s="8"/>
      <c r="GCN321" s="8"/>
      <c r="GCO321" s="8"/>
      <c r="GCP321" s="8"/>
      <c r="GCQ321" s="8"/>
      <c r="GCR321" s="8"/>
      <c r="GCS321" s="8"/>
      <c r="GCT321" s="8"/>
      <c r="GCU321" s="8"/>
      <c r="GCV321" s="8"/>
      <c r="GCW321" s="8"/>
      <c r="GCX321" s="8"/>
      <c r="GCY321" s="8"/>
      <c r="GCZ321" s="8"/>
      <c r="GDA321" s="8"/>
      <c r="GDB321" s="8"/>
      <c r="GDC321" s="8"/>
      <c r="GDD321" s="8"/>
      <c r="GDE321" s="8"/>
      <c r="GDF321" s="8"/>
      <c r="GDG321" s="8"/>
      <c r="GDH321" s="8"/>
      <c r="GDI321" s="8"/>
      <c r="GDJ321" s="8"/>
      <c r="GDK321" s="8"/>
      <c r="GDL321" s="8"/>
      <c r="GDM321" s="8"/>
      <c r="GDN321" s="8"/>
      <c r="GDO321" s="8"/>
      <c r="GDP321" s="8"/>
      <c r="GDQ321" s="8"/>
      <c r="GDR321" s="8"/>
      <c r="GDS321" s="8"/>
      <c r="GDT321" s="8"/>
      <c r="GDU321" s="8"/>
      <c r="GDV321" s="8"/>
      <c r="GDW321" s="8"/>
      <c r="GDX321" s="8"/>
      <c r="GDY321" s="8"/>
      <c r="GDZ321" s="8"/>
      <c r="GEA321" s="8"/>
      <c r="GEB321" s="8"/>
      <c r="GEC321" s="8"/>
      <c r="GED321" s="8"/>
      <c r="GEE321" s="8"/>
      <c r="GEF321" s="8"/>
      <c r="GEG321" s="8"/>
      <c r="GEH321" s="8"/>
      <c r="GEI321" s="8"/>
      <c r="GEJ321" s="8"/>
      <c r="GEK321" s="8"/>
      <c r="GEL321" s="8"/>
      <c r="GEM321" s="8"/>
      <c r="GEN321" s="8"/>
      <c r="GEO321" s="8"/>
      <c r="GEP321" s="8"/>
      <c r="GEQ321" s="8"/>
      <c r="GER321" s="8"/>
      <c r="GES321" s="8"/>
      <c r="GET321" s="8"/>
      <c r="GEU321" s="8"/>
      <c r="GEV321" s="8"/>
      <c r="GEW321" s="8"/>
      <c r="GEX321" s="8"/>
      <c r="GEY321" s="8"/>
      <c r="GEZ321" s="8"/>
      <c r="GFA321" s="8"/>
      <c r="GFB321" s="8"/>
      <c r="GFC321" s="8"/>
      <c r="GFD321" s="8"/>
      <c r="GFE321" s="8"/>
      <c r="GFF321" s="8"/>
      <c r="GFG321" s="8"/>
      <c r="GFH321" s="8"/>
      <c r="GFI321" s="8"/>
      <c r="GFJ321" s="8"/>
      <c r="GFK321" s="8"/>
      <c r="GFL321" s="8"/>
      <c r="GFM321" s="8"/>
      <c r="GFN321" s="8"/>
      <c r="GFO321" s="8"/>
      <c r="GFP321" s="8"/>
      <c r="GFQ321" s="8"/>
      <c r="GFR321" s="8"/>
      <c r="GFS321" s="8"/>
      <c r="GFT321" s="8"/>
      <c r="GFU321" s="8"/>
      <c r="GFV321" s="8"/>
      <c r="GFW321" s="8"/>
      <c r="GFX321" s="8"/>
      <c r="GFY321" s="8"/>
      <c r="GFZ321" s="8"/>
      <c r="GGA321" s="8"/>
      <c r="GGB321" s="8"/>
      <c r="GGC321" s="8"/>
      <c r="GGD321" s="8"/>
      <c r="GGE321" s="8"/>
      <c r="GGF321" s="8"/>
      <c r="GGG321" s="8"/>
      <c r="GGH321" s="8"/>
      <c r="GGI321" s="8"/>
      <c r="GGJ321" s="8"/>
      <c r="GGK321" s="8"/>
      <c r="GGL321" s="8"/>
      <c r="GGM321" s="8"/>
      <c r="GGN321" s="8"/>
      <c r="GGO321" s="8"/>
      <c r="GGP321" s="8"/>
      <c r="GGQ321" s="8"/>
      <c r="GGR321" s="8"/>
      <c r="GGS321" s="8"/>
      <c r="GGT321" s="8"/>
      <c r="GGU321" s="8"/>
      <c r="GGV321" s="8"/>
      <c r="GGW321" s="8"/>
      <c r="GGX321" s="8"/>
      <c r="GGY321" s="8"/>
      <c r="GGZ321" s="8"/>
      <c r="GHA321" s="8"/>
      <c r="GHB321" s="8"/>
      <c r="GHC321" s="8"/>
      <c r="GHD321" s="8"/>
      <c r="GHE321" s="8"/>
      <c r="GHF321" s="8"/>
      <c r="GHG321" s="8"/>
      <c r="GHH321" s="8"/>
      <c r="GHI321" s="8"/>
      <c r="GHJ321" s="8"/>
      <c r="GHK321" s="8"/>
      <c r="GHL321" s="8"/>
      <c r="GHM321" s="8"/>
      <c r="GHN321" s="8"/>
      <c r="GHO321" s="8"/>
      <c r="GHP321" s="8"/>
      <c r="GHQ321" s="8"/>
      <c r="GHR321" s="8"/>
      <c r="GHS321" s="8"/>
      <c r="GHT321" s="8"/>
      <c r="GHU321" s="8"/>
      <c r="GHV321" s="8"/>
      <c r="GHW321" s="8"/>
      <c r="GHX321" s="8"/>
      <c r="GHY321" s="8"/>
      <c r="GHZ321" s="8"/>
      <c r="GIA321" s="8"/>
      <c r="GIB321" s="8"/>
      <c r="GIC321" s="8"/>
      <c r="GID321" s="8"/>
      <c r="GIE321" s="8"/>
      <c r="GIF321" s="8"/>
      <c r="GIG321" s="8"/>
      <c r="GIH321" s="8"/>
      <c r="GII321" s="8"/>
      <c r="GIJ321" s="8"/>
      <c r="GIK321" s="8"/>
      <c r="GIL321" s="8"/>
      <c r="GIM321" s="8"/>
      <c r="GIN321" s="8"/>
      <c r="GIO321" s="8"/>
      <c r="GIP321" s="8"/>
      <c r="GIQ321" s="8"/>
      <c r="GIR321" s="8"/>
      <c r="GIS321" s="8"/>
      <c r="GIT321" s="8"/>
      <c r="GIU321" s="8"/>
      <c r="GIV321" s="8"/>
      <c r="GIW321" s="8"/>
      <c r="GIX321" s="8"/>
      <c r="GIY321" s="8"/>
      <c r="GIZ321" s="8"/>
      <c r="GJA321" s="8"/>
      <c r="GJB321" s="8"/>
      <c r="GJC321" s="8"/>
      <c r="GJD321" s="8"/>
      <c r="GJE321" s="8"/>
      <c r="GJF321" s="8"/>
      <c r="GJG321" s="8"/>
      <c r="GJH321" s="8"/>
      <c r="GJI321" s="8"/>
      <c r="GJJ321" s="8"/>
      <c r="GJK321" s="8"/>
      <c r="GJL321" s="8"/>
      <c r="GJM321" s="8"/>
      <c r="GJN321" s="8"/>
      <c r="GJO321" s="8"/>
      <c r="GJP321" s="8"/>
      <c r="GJQ321" s="8"/>
      <c r="GJR321" s="8"/>
      <c r="GJS321" s="8"/>
      <c r="GJT321" s="8"/>
      <c r="GJU321" s="8"/>
      <c r="GJV321" s="8"/>
      <c r="GJW321" s="8"/>
      <c r="GJX321" s="8"/>
      <c r="GJY321" s="8"/>
      <c r="GJZ321" s="8"/>
      <c r="GKA321" s="8"/>
      <c r="GKB321" s="8"/>
      <c r="GKC321" s="8"/>
      <c r="GKD321" s="8"/>
      <c r="GKE321" s="8"/>
      <c r="GKF321" s="8"/>
      <c r="GKG321" s="8"/>
      <c r="GKH321" s="8"/>
      <c r="GKI321" s="8"/>
      <c r="GKJ321" s="8"/>
      <c r="GKK321" s="8"/>
      <c r="GKL321" s="8"/>
      <c r="GKM321" s="8"/>
      <c r="GKN321" s="8"/>
      <c r="GKO321" s="8"/>
      <c r="GKP321" s="8"/>
      <c r="GKQ321" s="8"/>
      <c r="GKR321" s="8"/>
      <c r="GKS321" s="8"/>
      <c r="GKT321" s="8"/>
      <c r="GKU321" s="8"/>
      <c r="GKV321" s="8"/>
      <c r="GKW321" s="8"/>
      <c r="GKX321" s="8"/>
      <c r="GKY321" s="8"/>
      <c r="GKZ321" s="8"/>
      <c r="GLA321" s="8"/>
      <c r="GLB321" s="8"/>
      <c r="GLC321" s="8"/>
      <c r="GLD321" s="8"/>
      <c r="GLE321" s="8"/>
      <c r="GLF321" s="8"/>
      <c r="GLG321" s="8"/>
      <c r="GLH321" s="8"/>
      <c r="GLI321" s="8"/>
      <c r="GLJ321" s="8"/>
      <c r="GLK321" s="8"/>
      <c r="GLL321" s="8"/>
      <c r="GLM321" s="8"/>
      <c r="GLN321" s="8"/>
      <c r="GLO321" s="8"/>
      <c r="GLP321" s="8"/>
      <c r="GLQ321" s="8"/>
      <c r="GLR321" s="8"/>
      <c r="GLS321" s="8"/>
      <c r="GLT321" s="8"/>
      <c r="GLU321" s="8"/>
      <c r="GLV321" s="8"/>
      <c r="GLW321" s="8"/>
      <c r="GLX321" s="8"/>
      <c r="GLY321" s="8"/>
      <c r="GLZ321" s="8"/>
      <c r="GMA321" s="8"/>
      <c r="GMB321" s="8"/>
      <c r="GMC321" s="8"/>
      <c r="GMD321" s="8"/>
      <c r="GME321" s="8"/>
      <c r="GMF321" s="8"/>
      <c r="GMG321" s="8"/>
      <c r="GMH321" s="8"/>
      <c r="GMI321" s="8"/>
      <c r="GMJ321" s="8"/>
      <c r="GMK321" s="8"/>
      <c r="GML321" s="8"/>
      <c r="GMM321" s="8"/>
      <c r="GMN321" s="8"/>
      <c r="GMO321" s="8"/>
      <c r="GMP321" s="8"/>
      <c r="GMQ321" s="8"/>
      <c r="GMR321" s="8"/>
      <c r="GMS321" s="8"/>
      <c r="GMT321" s="8"/>
      <c r="GMU321" s="8"/>
      <c r="GMV321" s="8"/>
      <c r="GMW321" s="8"/>
      <c r="GMX321" s="8"/>
      <c r="GMY321" s="8"/>
      <c r="GMZ321" s="8"/>
      <c r="GNA321" s="8"/>
      <c r="GNB321" s="8"/>
      <c r="GNC321" s="8"/>
      <c r="GND321" s="8"/>
      <c r="GNE321" s="8"/>
      <c r="GNF321" s="8"/>
      <c r="GNG321" s="8"/>
      <c r="GNH321" s="8"/>
      <c r="GNI321" s="8"/>
      <c r="GNJ321" s="8"/>
      <c r="GNK321" s="8"/>
      <c r="GNL321" s="8"/>
      <c r="GNM321" s="8"/>
      <c r="GNN321" s="8"/>
      <c r="GNO321" s="8"/>
      <c r="GNP321" s="8"/>
      <c r="GNQ321" s="8"/>
      <c r="GNR321" s="8"/>
      <c r="GNS321" s="8"/>
      <c r="GNT321" s="8"/>
      <c r="GNU321" s="8"/>
      <c r="GNV321" s="8"/>
      <c r="GNW321" s="8"/>
      <c r="GNX321" s="8"/>
      <c r="GNY321" s="8"/>
      <c r="GNZ321" s="8"/>
      <c r="GOA321" s="8"/>
      <c r="GOB321" s="8"/>
      <c r="GOC321" s="8"/>
      <c r="GOD321" s="8"/>
      <c r="GOE321" s="8"/>
      <c r="GOF321" s="8"/>
      <c r="GOG321" s="8"/>
      <c r="GOH321" s="8"/>
      <c r="GOI321" s="8"/>
      <c r="GOJ321" s="8"/>
      <c r="GOK321" s="8"/>
      <c r="GOL321" s="8"/>
      <c r="GOM321" s="8"/>
      <c r="GON321" s="8"/>
      <c r="GOO321" s="8"/>
      <c r="GOP321" s="8"/>
      <c r="GOQ321" s="8"/>
      <c r="GOR321" s="8"/>
      <c r="GOS321" s="8"/>
      <c r="GOT321" s="8"/>
      <c r="GOU321" s="8"/>
      <c r="GOV321" s="8"/>
      <c r="GOW321" s="8"/>
      <c r="GOX321" s="8"/>
      <c r="GOY321" s="8"/>
      <c r="GOZ321" s="8"/>
      <c r="GPA321" s="8"/>
      <c r="GPB321" s="8"/>
      <c r="GPC321" s="8"/>
      <c r="GPD321" s="8"/>
      <c r="GPE321" s="8"/>
      <c r="GPF321" s="8"/>
      <c r="GPG321" s="8"/>
      <c r="GPH321" s="8"/>
      <c r="GPI321" s="8"/>
      <c r="GPJ321" s="8"/>
      <c r="GPK321" s="8"/>
      <c r="GPL321" s="8"/>
      <c r="GPM321" s="8"/>
      <c r="GPN321" s="8"/>
      <c r="GPO321" s="8"/>
      <c r="GPP321" s="8"/>
      <c r="GPQ321" s="8"/>
      <c r="GPR321" s="8"/>
      <c r="GPS321" s="8"/>
      <c r="GPT321" s="8"/>
      <c r="GPU321" s="8"/>
      <c r="GPV321" s="8"/>
      <c r="GPW321" s="8"/>
      <c r="GPX321" s="8"/>
      <c r="GPY321" s="8"/>
      <c r="GPZ321" s="8"/>
      <c r="GQA321" s="8"/>
      <c r="GQB321" s="8"/>
      <c r="GQC321" s="8"/>
      <c r="GQD321" s="8"/>
      <c r="GQE321" s="8"/>
      <c r="GQF321" s="8"/>
      <c r="GQG321" s="8"/>
      <c r="GQH321" s="8"/>
      <c r="GQI321" s="8"/>
      <c r="GQJ321" s="8"/>
      <c r="GQK321" s="8"/>
      <c r="GQL321" s="8"/>
      <c r="GQM321" s="8"/>
      <c r="GQN321" s="8"/>
      <c r="GQO321" s="8"/>
      <c r="GQP321" s="8"/>
      <c r="GQQ321" s="8"/>
      <c r="GQR321" s="8"/>
      <c r="GQS321" s="8"/>
      <c r="GQT321" s="8"/>
      <c r="GQU321" s="8"/>
      <c r="GQV321" s="8"/>
      <c r="GQW321" s="8"/>
      <c r="GQX321" s="8"/>
      <c r="GQY321" s="8"/>
      <c r="GQZ321" s="8"/>
      <c r="GRA321" s="8"/>
      <c r="GRB321" s="8"/>
      <c r="GRC321" s="8"/>
      <c r="GRD321" s="8"/>
      <c r="GRE321" s="8"/>
      <c r="GRF321" s="8"/>
      <c r="GRG321" s="8"/>
      <c r="GRH321" s="8"/>
      <c r="GRI321" s="8"/>
      <c r="GRJ321" s="8"/>
      <c r="GRK321" s="8"/>
      <c r="GRL321" s="8"/>
      <c r="GRM321" s="8"/>
      <c r="GRN321" s="8"/>
      <c r="GRO321" s="8"/>
      <c r="GRP321" s="8"/>
      <c r="GRQ321" s="8"/>
      <c r="GRR321" s="8"/>
      <c r="GRS321" s="8"/>
      <c r="GRT321" s="8"/>
      <c r="GRU321" s="8"/>
      <c r="GRV321" s="8"/>
      <c r="GRW321" s="8"/>
      <c r="GRX321" s="8"/>
      <c r="GRY321" s="8"/>
      <c r="GRZ321" s="8"/>
      <c r="GSA321" s="8"/>
      <c r="GSB321" s="8"/>
      <c r="GSC321" s="8"/>
      <c r="GSD321" s="8"/>
      <c r="GSE321" s="8"/>
      <c r="GSF321" s="8"/>
      <c r="GSG321" s="8"/>
      <c r="GSH321" s="8"/>
      <c r="GSI321" s="8"/>
      <c r="GSJ321" s="8"/>
      <c r="GSK321" s="8"/>
      <c r="GSL321" s="8"/>
      <c r="GSM321" s="8"/>
      <c r="GSN321" s="8"/>
      <c r="GSO321" s="8"/>
      <c r="GSP321" s="8"/>
      <c r="GSQ321" s="8"/>
      <c r="GSR321" s="8"/>
      <c r="GSS321" s="8"/>
      <c r="GST321" s="8"/>
      <c r="GSU321" s="8"/>
      <c r="GSV321" s="8"/>
      <c r="GSW321" s="8"/>
      <c r="GSX321" s="8"/>
      <c r="GSY321" s="8"/>
      <c r="GSZ321" s="8"/>
      <c r="GTA321" s="8"/>
      <c r="GTB321" s="8"/>
      <c r="GTC321" s="8"/>
      <c r="GTD321" s="8"/>
      <c r="GTE321" s="8"/>
      <c r="GTF321" s="8"/>
      <c r="GTG321" s="8"/>
      <c r="GTH321" s="8"/>
      <c r="GTI321" s="8"/>
      <c r="GTJ321" s="8"/>
      <c r="GTK321" s="8"/>
      <c r="GTL321" s="8"/>
      <c r="GTM321" s="8"/>
      <c r="GTN321" s="8"/>
      <c r="GTO321" s="8"/>
      <c r="GTP321" s="8"/>
      <c r="GTQ321" s="8"/>
      <c r="GTR321" s="8"/>
      <c r="GTS321" s="8"/>
      <c r="GTT321" s="8"/>
      <c r="GTU321" s="8"/>
      <c r="GTV321" s="8"/>
      <c r="GTW321" s="8"/>
      <c r="GTX321" s="8"/>
      <c r="GTY321" s="8"/>
      <c r="GTZ321" s="8"/>
      <c r="GUA321" s="8"/>
      <c r="GUB321" s="8"/>
      <c r="GUC321" s="8"/>
      <c r="GUD321" s="8"/>
      <c r="GUE321" s="8"/>
      <c r="GUF321" s="8"/>
      <c r="GUG321" s="8"/>
      <c r="GUH321" s="8"/>
      <c r="GUI321" s="8"/>
      <c r="GUJ321" s="8"/>
      <c r="GUK321" s="8"/>
      <c r="GUL321" s="8"/>
      <c r="GUM321" s="8"/>
      <c r="GUN321" s="8"/>
      <c r="GUO321" s="8"/>
      <c r="GUP321" s="8"/>
      <c r="GUQ321" s="8"/>
      <c r="GUR321" s="8"/>
      <c r="GUS321" s="8"/>
      <c r="GUT321" s="8"/>
      <c r="GUU321" s="8"/>
      <c r="GUV321" s="8"/>
      <c r="GUW321" s="8"/>
      <c r="GUX321" s="8"/>
      <c r="GUY321" s="8"/>
      <c r="GUZ321" s="8"/>
      <c r="GVA321" s="8"/>
      <c r="GVB321" s="8"/>
      <c r="GVC321" s="8"/>
      <c r="GVD321" s="8"/>
      <c r="GVE321" s="8"/>
      <c r="GVF321" s="8"/>
      <c r="GVG321" s="8"/>
      <c r="GVH321" s="8"/>
      <c r="GVI321" s="8"/>
      <c r="GVJ321" s="8"/>
      <c r="GVK321" s="8"/>
      <c r="GVL321" s="8"/>
      <c r="GVM321" s="8"/>
      <c r="GVN321" s="8"/>
      <c r="GVO321" s="8"/>
      <c r="GVP321" s="8"/>
      <c r="GVQ321" s="8"/>
      <c r="GVR321" s="8"/>
      <c r="GVS321" s="8"/>
      <c r="GVT321" s="8"/>
      <c r="GVU321" s="8"/>
      <c r="GVV321" s="8"/>
      <c r="GVW321" s="8"/>
      <c r="GVX321" s="8"/>
      <c r="GVY321" s="8"/>
      <c r="GVZ321" s="8"/>
      <c r="GWA321" s="8"/>
      <c r="GWB321" s="8"/>
      <c r="GWC321" s="8"/>
      <c r="GWD321" s="8"/>
      <c r="GWE321" s="8"/>
      <c r="GWF321" s="8"/>
      <c r="GWG321" s="8"/>
      <c r="GWH321" s="8"/>
      <c r="GWI321" s="8"/>
      <c r="GWJ321" s="8"/>
      <c r="GWK321" s="8"/>
      <c r="GWL321" s="8"/>
      <c r="GWM321" s="8"/>
      <c r="GWN321" s="8"/>
      <c r="GWO321" s="8"/>
      <c r="GWP321" s="8"/>
      <c r="GWQ321" s="8"/>
      <c r="GWR321" s="8"/>
      <c r="GWS321" s="8"/>
      <c r="GWT321" s="8"/>
      <c r="GWU321" s="8"/>
      <c r="GWV321" s="8"/>
      <c r="GWW321" s="8"/>
      <c r="GWX321" s="8"/>
      <c r="GWY321" s="8"/>
      <c r="GWZ321" s="8"/>
      <c r="GXA321" s="8"/>
      <c r="GXB321" s="8"/>
      <c r="GXC321" s="8"/>
      <c r="GXD321" s="8"/>
      <c r="GXE321" s="8"/>
      <c r="GXF321" s="8"/>
      <c r="GXG321" s="8"/>
      <c r="GXH321" s="8"/>
      <c r="GXI321" s="8"/>
      <c r="GXJ321" s="8"/>
      <c r="GXK321" s="8"/>
      <c r="GXL321" s="8"/>
      <c r="GXM321" s="8"/>
      <c r="GXN321" s="8"/>
      <c r="GXO321" s="8"/>
      <c r="GXP321" s="8"/>
      <c r="GXQ321" s="8"/>
      <c r="GXR321" s="8"/>
      <c r="GXS321" s="8"/>
      <c r="GXT321" s="8"/>
      <c r="GXU321" s="8"/>
      <c r="GXV321" s="8"/>
      <c r="GXW321" s="8"/>
      <c r="GXX321" s="8"/>
      <c r="GXY321" s="8"/>
      <c r="GXZ321" s="8"/>
      <c r="GYA321" s="8"/>
      <c r="GYB321" s="8"/>
      <c r="GYC321" s="8"/>
      <c r="GYD321" s="8"/>
      <c r="GYE321" s="8"/>
      <c r="GYF321" s="8"/>
      <c r="GYG321" s="8"/>
      <c r="GYH321" s="8"/>
      <c r="GYI321" s="8"/>
      <c r="GYJ321" s="8"/>
      <c r="GYK321" s="8"/>
      <c r="GYL321" s="8"/>
      <c r="GYM321" s="8"/>
      <c r="GYN321" s="8"/>
      <c r="GYO321" s="8"/>
      <c r="GYP321" s="8"/>
      <c r="GYQ321" s="8"/>
      <c r="GYR321" s="8"/>
      <c r="GYS321" s="8"/>
      <c r="GYT321" s="8"/>
      <c r="GYU321" s="8"/>
      <c r="GYV321" s="8"/>
      <c r="GYW321" s="8"/>
      <c r="GYX321" s="8"/>
      <c r="GYY321" s="8"/>
      <c r="GYZ321" s="8"/>
      <c r="GZA321" s="8"/>
      <c r="GZB321" s="8"/>
      <c r="GZC321" s="8"/>
      <c r="GZD321" s="8"/>
      <c r="GZE321" s="8"/>
      <c r="GZF321" s="8"/>
      <c r="GZG321" s="8"/>
      <c r="GZH321" s="8"/>
      <c r="GZI321" s="8"/>
      <c r="GZJ321" s="8"/>
      <c r="GZK321" s="8"/>
      <c r="GZL321" s="8"/>
      <c r="GZM321" s="8"/>
      <c r="GZN321" s="8"/>
      <c r="GZO321" s="8"/>
      <c r="GZP321" s="8"/>
      <c r="GZQ321" s="8"/>
      <c r="GZR321" s="8"/>
      <c r="GZS321" s="8"/>
      <c r="GZT321" s="8"/>
      <c r="GZU321" s="8"/>
      <c r="GZV321" s="8"/>
      <c r="GZW321" s="8"/>
      <c r="GZX321" s="8"/>
      <c r="GZY321" s="8"/>
      <c r="GZZ321" s="8"/>
      <c r="HAA321" s="8"/>
      <c r="HAB321" s="8"/>
      <c r="HAC321" s="8"/>
      <c r="HAD321" s="8"/>
      <c r="HAE321" s="8"/>
      <c r="HAF321" s="8"/>
      <c r="HAG321" s="8"/>
      <c r="HAH321" s="8"/>
      <c r="HAI321" s="8"/>
      <c r="HAJ321" s="8"/>
      <c r="HAK321" s="8"/>
      <c r="HAL321" s="8"/>
      <c r="HAM321" s="8"/>
      <c r="HAN321" s="8"/>
      <c r="HAO321" s="8"/>
      <c r="HAP321" s="8"/>
      <c r="HAQ321" s="8"/>
      <c r="HAR321" s="8"/>
      <c r="HAS321" s="8"/>
      <c r="HAT321" s="8"/>
      <c r="HAU321" s="8"/>
      <c r="HAV321" s="8"/>
      <c r="HAW321" s="8"/>
      <c r="HAX321" s="8"/>
      <c r="HAY321" s="8"/>
      <c r="HAZ321" s="8"/>
      <c r="HBA321" s="8"/>
      <c r="HBB321" s="8"/>
      <c r="HBC321" s="8"/>
      <c r="HBD321" s="8"/>
      <c r="HBE321" s="8"/>
      <c r="HBF321" s="8"/>
      <c r="HBG321" s="8"/>
      <c r="HBH321" s="8"/>
      <c r="HBI321" s="8"/>
      <c r="HBJ321" s="8"/>
      <c r="HBK321" s="8"/>
      <c r="HBL321" s="8"/>
      <c r="HBM321" s="8"/>
      <c r="HBN321" s="8"/>
      <c r="HBO321" s="8"/>
      <c r="HBP321" s="8"/>
      <c r="HBQ321" s="8"/>
      <c r="HBR321" s="8"/>
      <c r="HBS321" s="8"/>
      <c r="HBT321" s="8"/>
      <c r="HBU321" s="8"/>
      <c r="HBV321" s="8"/>
      <c r="HBW321" s="8"/>
      <c r="HBX321" s="8"/>
      <c r="HBY321" s="8"/>
      <c r="HBZ321" s="8"/>
      <c r="HCA321" s="8"/>
      <c r="HCB321" s="8"/>
      <c r="HCC321" s="8"/>
      <c r="HCD321" s="8"/>
      <c r="HCE321" s="8"/>
      <c r="HCF321" s="8"/>
      <c r="HCG321" s="8"/>
      <c r="HCH321" s="8"/>
      <c r="HCI321" s="8"/>
      <c r="HCJ321" s="8"/>
      <c r="HCK321" s="8"/>
      <c r="HCL321" s="8"/>
      <c r="HCM321" s="8"/>
      <c r="HCN321" s="8"/>
      <c r="HCO321" s="8"/>
      <c r="HCP321" s="8"/>
      <c r="HCQ321" s="8"/>
      <c r="HCR321" s="8"/>
      <c r="HCS321" s="8"/>
      <c r="HCT321" s="8"/>
      <c r="HCU321" s="8"/>
      <c r="HCV321" s="8"/>
      <c r="HCW321" s="8"/>
      <c r="HCX321" s="8"/>
      <c r="HCY321" s="8"/>
      <c r="HCZ321" s="8"/>
      <c r="HDA321" s="8"/>
      <c r="HDB321" s="8"/>
      <c r="HDC321" s="8"/>
      <c r="HDD321" s="8"/>
      <c r="HDE321" s="8"/>
      <c r="HDF321" s="8"/>
      <c r="HDG321" s="8"/>
      <c r="HDH321" s="8"/>
      <c r="HDI321" s="8"/>
      <c r="HDJ321" s="8"/>
      <c r="HDK321" s="8"/>
      <c r="HDL321" s="8"/>
      <c r="HDM321" s="8"/>
      <c r="HDN321" s="8"/>
      <c r="HDO321" s="8"/>
      <c r="HDP321" s="8"/>
      <c r="HDQ321" s="8"/>
      <c r="HDR321" s="8"/>
      <c r="HDS321" s="8"/>
      <c r="HDT321" s="8"/>
      <c r="HDU321" s="8"/>
      <c r="HDV321" s="8"/>
      <c r="HDW321" s="8"/>
      <c r="HDX321" s="8"/>
      <c r="HDY321" s="8"/>
      <c r="HDZ321" s="8"/>
      <c r="HEA321" s="8"/>
      <c r="HEB321" s="8"/>
      <c r="HEC321" s="8"/>
      <c r="HED321" s="8"/>
      <c r="HEE321" s="8"/>
      <c r="HEF321" s="8"/>
      <c r="HEG321" s="8"/>
      <c r="HEH321" s="8"/>
      <c r="HEI321" s="8"/>
      <c r="HEJ321" s="8"/>
      <c r="HEK321" s="8"/>
      <c r="HEL321" s="8"/>
      <c r="HEM321" s="8"/>
      <c r="HEN321" s="8"/>
      <c r="HEO321" s="8"/>
      <c r="HEP321" s="8"/>
      <c r="HEQ321" s="8"/>
      <c r="HER321" s="8"/>
      <c r="HES321" s="8"/>
      <c r="HET321" s="8"/>
      <c r="HEU321" s="8"/>
      <c r="HEV321" s="8"/>
      <c r="HEW321" s="8"/>
      <c r="HEX321" s="8"/>
      <c r="HEY321" s="8"/>
      <c r="HEZ321" s="8"/>
      <c r="HFA321" s="8"/>
      <c r="HFB321" s="8"/>
      <c r="HFC321" s="8"/>
      <c r="HFD321" s="8"/>
      <c r="HFE321" s="8"/>
      <c r="HFF321" s="8"/>
      <c r="HFG321" s="8"/>
      <c r="HFH321" s="8"/>
      <c r="HFI321" s="8"/>
      <c r="HFJ321" s="8"/>
      <c r="HFK321" s="8"/>
      <c r="HFL321" s="8"/>
      <c r="HFM321" s="8"/>
      <c r="HFN321" s="8"/>
      <c r="HFO321" s="8"/>
      <c r="HFP321" s="8"/>
      <c r="HFQ321" s="8"/>
      <c r="HFR321" s="8"/>
      <c r="HFS321" s="8"/>
      <c r="HFT321" s="8"/>
      <c r="HFU321" s="8"/>
      <c r="HFV321" s="8"/>
      <c r="HFW321" s="8"/>
      <c r="HFX321" s="8"/>
      <c r="HFY321" s="8"/>
      <c r="HFZ321" s="8"/>
      <c r="HGA321" s="8"/>
      <c r="HGB321" s="8"/>
      <c r="HGC321" s="8"/>
      <c r="HGD321" s="8"/>
      <c r="HGE321" s="8"/>
      <c r="HGF321" s="8"/>
      <c r="HGG321" s="8"/>
      <c r="HGH321" s="8"/>
      <c r="HGI321" s="8"/>
      <c r="HGJ321" s="8"/>
      <c r="HGK321" s="8"/>
      <c r="HGL321" s="8"/>
      <c r="HGM321" s="8"/>
      <c r="HGN321" s="8"/>
      <c r="HGO321" s="8"/>
      <c r="HGP321" s="8"/>
      <c r="HGQ321" s="8"/>
      <c r="HGR321" s="8"/>
      <c r="HGS321" s="8"/>
      <c r="HGT321" s="8"/>
      <c r="HGU321" s="8"/>
      <c r="HGV321" s="8"/>
      <c r="HGW321" s="8"/>
      <c r="HGX321" s="8"/>
      <c r="HGY321" s="8"/>
      <c r="HGZ321" s="8"/>
      <c r="HHA321" s="8"/>
      <c r="HHB321" s="8"/>
      <c r="HHC321" s="8"/>
      <c r="HHD321" s="8"/>
      <c r="HHE321" s="8"/>
      <c r="HHF321" s="8"/>
      <c r="HHG321" s="8"/>
      <c r="HHH321" s="8"/>
      <c r="HHI321" s="8"/>
      <c r="HHJ321" s="8"/>
      <c r="HHK321" s="8"/>
      <c r="HHL321" s="8"/>
      <c r="HHM321" s="8"/>
      <c r="HHN321" s="8"/>
      <c r="HHO321" s="8"/>
      <c r="HHP321" s="8"/>
      <c r="HHQ321" s="8"/>
      <c r="HHR321" s="8"/>
      <c r="HHS321" s="8"/>
      <c r="HHT321" s="8"/>
      <c r="HHU321" s="8"/>
      <c r="HHV321" s="8"/>
      <c r="HHW321" s="8"/>
      <c r="HHX321" s="8"/>
      <c r="HHY321" s="8"/>
      <c r="HHZ321" s="8"/>
      <c r="HIA321" s="8"/>
      <c r="HIB321" s="8"/>
      <c r="HIC321" s="8"/>
      <c r="HID321" s="8"/>
      <c r="HIE321" s="8"/>
      <c r="HIF321" s="8"/>
      <c r="HIG321" s="8"/>
      <c r="HIH321" s="8"/>
      <c r="HII321" s="8"/>
      <c r="HIJ321" s="8"/>
      <c r="HIK321" s="8"/>
      <c r="HIL321" s="8"/>
      <c r="HIM321" s="8"/>
      <c r="HIN321" s="8"/>
      <c r="HIO321" s="8"/>
      <c r="HIP321" s="8"/>
      <c r="HIQ321" s="8"/>
      <c r="HIR321" s="8"/>
      <c r="HIS321" s="8"/>
      <c r="HIT321" s="8"/>
      <c r="HIU321" s="8"/>
      <c r="HIV321" s="8"/>
      <c r="HIW321" s="8"/>
      <c r="HIX321" s="8"/>
      <c r="HIY321" s="8"/>
      <c r="HIZ321" s="8"/>
      <c r="HJA321" s="8"/>
      <c r="HJB321" s="8"/>
      <c r="HJC321" s="8"/>
      <c r="HJD321" s="8"/>
      <c r="HJE321" s="8"/>
      <c r="HJF321" s="8"/>
      <c r="HJG321" s="8"/>
      <c r="HJH321" s="8"/>
      <c r="HJI321" s="8"/>
      <c r="HJJ321" s="8"/>
      <c r="HJK321" s="8"/>
      <c r="HJL321" s="8"/>
      <c r="HJM321" s="8"/>
      <c r="HJN321" s="8"/>
      <c r="HJO321" s="8"/>
      <c r="HJP321" s="8"/>
      <c r="HJQ321" s="8"/>
      <c r="HJR321" s="8"/>
      <c r="HJS321" s="8"/>
      <c r="HJT321" s="8"/>
      <c r="HJU321" s="8"/>
      <c r="HJV321" s="8"/>
      <c r="HJW321" s="8"/>
      <c r="HJX321" s="8"/>
      <c r="HJY321" s="8"/>
      <c r="HJZ321" s="8"/>
      <c r="HKA321" s="8"/>
      <c r="HKB321" s="8"/>
      <c r="HKC321" s="8"/>
      <c r="HKD321" s="8"/>
      <c r="HKE321" s="8"/>
      <c r="HKF321" s="8"/>
      <c r="HKG321" s="8"/>
      <c r="HKH321" s="8"/>
      <c r="HKI321" s="8"/>
      <c r="HKJ321" s="8"/>
      <c r="HKK321" s="8"/>
      <c r="HKL321" s="8"/>
      <c r="HKM321" s="8"/>
      <c r="HKN321" s="8"/>
      <c r="HKO321" s="8"/>
      <c r="HKP321" s="8"/>
      <c r="HKQ321" s="8"/>
      <c r="HKR321" s="8"/>
      <c r="HKS321" s="8"/>
      <c r="HKT321" s="8"/>
      <c r="HKU321" s="8"/>
      <c r="HKV321" s="8"/>
      <c r="HKW321" s="8"/>
      <c r="HKX321" s="8"/>
      <c r="HKY321" s="8"/>
      <c r="HKZ321" s="8"/>
      <c r="HLA321" s="8"/>
      <c r="HLB321" s="8"/>
      <c r="HLC321" s="8"/>
      <c r="HLD321" s="8"/>
      <c r="HLE321" s="8"/>
      <c r="HLF321" s="8"/>
      <c r="HLG321" s="8"/>
      <c r="HLH321" s="8"/>
      <c r="HLI321" s="8"/>
      <c r="HLJ321" s="8"/>
      <c r="HLK321" s="8"/>
      <c r="HLL321" s="8"/>
      <c r="HLM321" s="8"/>
      <c r="HLN321" s="8"/>
      <c r="HLO321" s="8"/>
      <c r="HLP321" s="8"/>
      <c r="HLQ321" s="8"/>
      <c r="HLR321" s="8"/>
      <c r="HLS321" s="8"/>
      <c r="HLT321" s="8"/>
      <c r="HLU321" s="8"/>
      <c r="HLV321" s="8"/>
      <c r="HLW321" s="8"/>
      <c r="HLX321" s="8"/>
      <c r="HLY321" s="8"/>
      <c r="HLZ321" s="8"/>
      <c r="HMA321" s="8"/>
      <c r="HMB321" s="8"/>
      <c r="HMC321" s="8"/>
      <c r="HMD321" s="8"/>
      <c r="HME321" s="8"/>
      <c r="HMF321" s="8"/>
      <c r="HMG321" s="8"/>
      <c r="HMH321" s="8"/>
      <c r="HMI321" s="8"/>
      <c r="HMJ321" s="8"/>
      <c r="HMK321" s="8"/>
      <c r="HML321" s="8"/>
      <c r="HMM321" s="8"/>
      <c r="HMN321" s="8"/>
      <c r="HMO321" s="8"/>
      <c r="HMP321" s="8"/>
      <c r="HMQ321" s="8"/>
      <c r="HMR321" s="8"/>
      <c r="HMS321" s="8"/>
      <c r="HMT321" s="8"/>
      <c r="HMU321" s="8"/>
      <c r="HMV321" s="8"/>
      <c r="HMW321" s="8"/>
      <c r="HMX321" s="8"/>
      <c r="HMY321" s="8"/>
      <c r="HMZ321" s="8"/>
      <c r="HNA321" s="8"/>
      <c r="HNB321" s="8"/>
      <c r="HNC321" s="8"/>
      <c r="HND321" s="8"/>
      <c r="HNE321" s="8"/>
      <c r="HNF321" s="8"/>
      <c r="HNG321" s="8"/>
      <c r="HNH321" s="8"/>
      <c r="HNI321" s="8"/>
      <c r="HNJ321" s="8"/>
      <c r="HNK321" s="8"/>
      <c r="HNL321" s="8"/>
      <c r="HNM321" s="8"/>
      <c r="HNN321" s="8"/>
      <c r="HNO321" s="8"/>
      <c r="HNP321" s="8"/>
      <c r="HNQ321" s="8"/>
      <c r="HNR321" s="8"/>
      <c r="HNS321" s="8"/>
      <c r="HNT321" s="8"/>
      <c r="HNU321" s="8"/>
      <c r="HNV321" s="8"/>
      <c r="HNW321" s="8"/>
      <c r="HNX321" s="8"/>
      <c r="HNY321" s="8"/>
      <c r="HNZ321" s="8"/>
      <c r="HOA321" s="8"/>
      <c r="HOB321" s="8"/>
      <c r="HOC321" s="8"/>
      <c r="HOD321" s="8"/>
      <c r="HOE321" s="8"/>
      <c r="HOF321" s="8"/>
      <c r="HOG321" s="8"/>
      <c r="HOH321" s="8"/>
      <c r="HOI321" s="8"/>
      <c r="HOJ321" s="8"/>
      <c r="HOK321" s="8"/>
      <c r="HOL321" s="8"/>
      <c r="HOM321" s="8"/>
      <c r="HON321" s="8"/>
      <c r="HOO321" s="8"/>
      <c r="HOP321" s="8"/>
      <c r="HOQ321" s="8"/>
      <c r="HOR321" s="8"/>
      <c r="HOS321" s="8"/>
      <c r="HOT321" s="8"/>
      <c r="HOU321" s="8"/>
      <c r="HOV321" s="8"/>
      <c r="HOW321" s="8"/>
      <c r="HOX321" s="8"/>
      <c r="HOY321" s="8"/>
      <c r="HOZ321" s="8"/>
      <c r="HPA321" s="8"/>
      <c r="HPB321" s="8"/>
      <c r="HPC321" s="8"/>
      <c r="HPD321" s="8"/>
      <c r="HPE321" s="8"/>
      <c r="HPF321" s="8"/>
      <c r="HPG321" s="8"/>
      <c r="HPH321" s="8"/>
      <c r="HPI321" s="8"/>
      <c r="HPJ321" s="8"/>
      <c r="HPK321" s="8"/>
      <c r="HPL321" s="8"/>
      <c r="HPM321" s="8"/>
      <c r="HPN321" s="8"/>
      <c r="HPO321" s="8"/>
      <c r="HPP321" s="8"/>
      <c r="HPQ321" s="8"/>
      <c r="HPR321" s="8"/>
      <c r="HPS321" s="8"/>
      <c r="HPT321" s="8"/>
      <c r="HPU321" s="8"/>
      <c r="HPV321" s="8"/>
      <c r="HPW321" s="8"/>
      <c r="HPX321" s="8"/>
      <c r="HPY321" s="8"/>
      <c r="HPZ321" s="8"/>
      <c r="HQA321" s="8"/>
      <c r="HQB321" s="8"/>
      <c r="HQC321" s="8"/>
      <c r="HQD321" s="8"/>
      <c r="HQE321" s="8"/>
      <c r="HQF321" s="8"/>
      <c r="HQG321" s="8"/>
      <c r="HQH321" s="8"/>
      <c r="HQI321" s="8"/>
      <c r="HQJ321" s="8"/>
      <c r="HQK321" s="8"/>
      <c r="HQL321" s="8"/>
      <c r="HQM321" s="8"/>
      <c r="HQN321" s="8"/>
      <c r="HQO321" s="8"/>
      <c r="HQP321" s="8"/>
      <c r="HQQ321" s="8"/>
      <c r="HQR321" s="8"/>
      <c r="HQS321" s="8"/>
      <c r="HQT321" s="8"/>
      <c r="HQU321" s="8"/>
      <c r="HQV321" s="8"/>
      <c r="HQW321" s="8"/>
      <c r="HQX321" s="8"/>
      <c r="HQY321" s="8"/>
      <c r="HQZ321" s="8"/>
      <c r="HRA321" s="8"/>
      <c r="HRB321" s="8"/>
      <c r="HRC321" s="8"/>
      <c r="HRD321" s="8"/>
      <c r="HRE321" s="8"/>
      <c r="HRF321" s="8"/>
      <c r="HRG321" s="8"/>
      <c r="HRH321" s="8"/>
      <c r="HRI321" s="8"/>
      <c r="HRJ321" s="8"/>
      <c r="HRK321" s="8"/>
      <c r="HRL321" s="8"/>
      <c r="HRM321" s="8"/>
      <c r="HRN321" s="8"/>
      <c r="HRO321" s="8"/>
      <c r="HRP321" s="8"/>
      <c r="HRQ321" s="8"/>
      <c r="HRR321" s="8"/>
      <c r="HRS321" s="8"/>
      <c r="HRT321" s="8"/>
      <c r="HRU321" s="8"/>
      <c r="HRV321" s="8"/>
      <c r="HRW321" s="8"/>
      <c r="HRX321" s="8"/>
      <c r="HRY321" s="8"/>
      <c r="HRZ321" s="8"/>
      <c r="HSA321" s="8"/>
      <c r="HSB321" s="8"/>
      <c r="HSC321" s="8"/>
      <c r="HSD321" s="8"/>
      <c r="HSE321" s="8"/>
      <c r="HSF321" s="8"/>
      <c r="HSG321" s="8"/>
      <c r="HSH321" s="8"/>
      <c r="HSI321" s="8"/>
      <c r="HSJ321" s="8"/>
      <c r="HSK321" s="8"/>
      <c r="HSL321" s="8"/>
      <c r="HSM321" s="8"/>
      <c r="HSN321" s="8"/>
      <c r="HSO321" s="8"/>
      <c r="HSP321" s="8"/>
      <c r="HSQ321" s="8"/>
      <c r="HSR321" s="8"/>
      <c r="HSS321" s="8"/>
      <c r="HST321" s="8"/>
      <c r="HSU321" s="8"/>
      <c r="HSV321" s="8"/>
      <c r="HSW321" s="8"/>
      <c r="HSX321" s="8"/>
      <c r="HSY321" s="8"/>
      <c r="HSZ321" s="8"/>
      <c r="HTA321" s="8"/>
      <c r="HTB321" s="8"/>
      <c r="HTC321" s="8"/>
      <c r="HTD321" s="8"/>
      <c r="HTE321" s="8"/>
      <c r="HTF321" s="8"/>
      <c r="HTG321" s="8"/>
      <c r="HTH321" s="8"/>
      <c r="HTI321" s="8"/>
      <c r="HTJ321" s="8"/>
      <c r="HTK321" s="8"/>
      <c r="HTL321" s="8"/>
      <c r="HTM321" s="8"/>
      <c r="HTN321" s="8"/>
      <c r="HTO321" s="8"/>
      <c r="HTP321" s="8"/>
      <c r="HTQ321" s="8"/>
      <c r="HTR321" s="8"/>
      <c r="HTS321" s="8"/>
      <c r="HTT321" s="8"/>
      <c r="HTU321" s="8"/>
      <c r="HTV321" s="8"/>
      <c r="HTW321" s="8"/>
      <c r="HTX321" s="8"/>
      <c r="HTY321" s="8"/>
      <c r="HTZ321" s="8"/>
      <c r="HUA321" s="8"/>
      <c r="HUB321" s="8"/>
      <c r="HUC321" s="8"/>
      <c r="HUD321" s="8"/>
      <c r="HUE321" s="8"/>
      <c r="HUF321" s="8"/>
      <c r="HUG321" s="8"/>
      <c r="HUH321" s="8"/>
      <c r="HUI321" s="8"/>
      <c r="HUJ321" s="8"/>
      <c r="HUK321" s="8"/>
      <c r="HUL321" s="8"/>
      <c r="HUM321" s="8"/>
      <c r="HUN321" s="8"/>
      <c r="HUO321" s="8"/>
      <c r="HUP321" s="8"/>
      <c r="HUQ321" s="8"/>
      <c r="HUR321" s="8"/>
      <c r="HUS321" s="8"/>
      <c r="HUT321" s="8"/>
      <c r="HUU321" s="8"/>
      <c r="HUV321" s="8"/>
      <c r="HUW321" s="8"/>
      <c r="HUX321" s="8"/>
      <c r="HUY321" s="8"/>
      <c r="HUZ321" s="8"/>
      <c r="HVA321" s="8"/>
      <c r="HVB321" s="8"/>
      <c r="HVC321" s="8"/>
      <c r="HVD321" s="8"/>
      <c r="HVE321" s="8"/>
      <c r="HVF321" s="8"/>
      <c r="HVG321" s="8"/>
      <c r="HVH321" s="8"/>
      <c r="HVI321" s="8"/>
      <c r="HVJ321" s="8"/>
      <c r="HVK321" s="8"/>
      <c r="HVL321" s="8"/>
      <c r="HVM321" s="8"/>
      <c r="HVN321" s="8"/>
      <c r="HVO321" s="8"/>
      <c r="HVP321" s="8"/>
      <c r="HVQ321" s="8"/>
      <c r="HVR321" s="8"/>
      <c r="HVS321" s="8"/>
      <c r="HVT321" s="8"/>
      <c r="HVU321" s="8"/>
      <c r="HVV321" s="8"/>
      <c r="HVW321" s="8"/>
      <c r="HVX321" s="8"/>
      <c r="HVY321" s="8"/>
      <c r="HVZ321" s="8"/>
      <c r="HWA321" s="8"/>
      <c r="HWB321" s="8"/>
      <c r="HWC321" s="8"/>
      <c r="HWD321" s="8"/>
      <c r="HWE321" s="8"/>
      <c r="HWF321" s="8"/>
      <c r="HWG321" s="8"/>
      <c r="HWH321" s="8"/>
      <c r="HWI321" s="8"/>
      <c r="HWJ321" s="8"/>
      <c r="HWK321" s="8"/>
      <c r="HWL321" s="8"/>
      <c r="HWM321" s="8"/>
      <c r="HWN321" s="8"/>
      <c r="HWO321" s="8"/>
      <c r="HWP321" s="8"/>
      <c r="HWQ321" s="8"/>
      <c r="HWR321" s="8"/>
      <c r="HWS321" s="8"/>
      <c r="HWT321" s="8"/>
      <c r="HWU321" s="8"/>
      <c r="HWV321" s="8"/>
      <c r="HWW321" s="8"/>
      <c r="HWX321" s="8"/>
      <c r="HWY321" s="8"/>
      <c r="HWZ321" s="8"/>
      <c r="HXA321" s="8"/>
      <c r="HXB321" s="8"/>
      <c r="HXC321" s="8"/>
      <c r="HXD321" s="8"/>
      <c r="HXE321" s="8"/>
      <c r="HXF321" s="8"/>
      <c r="HXG321" s="8"/>
      <c r="HXH321" s="8"/>
      <c r="HXI321" s="8"/>
      <c r="HXJ321" s="8"/>
      <c r="HXK321" s="8"/>
      <c r="HXL321" s="8"/>
      <c r="HXM321" s="8"/>
      <c r="HXN321" s="8"/>
      <c r="HXO321" s="8"/>
      <c r="HXP321" s="8"/>
      <c r="HXQ321" s="8"/>
      <c r="HXR321" s="8"/>
      <c r="HXS321" s="8"/>
      <c r="HXT321" s="8"/>
      <c r="HXU321" s="8"/>
      <c r="HXV321" s="8"/>
      <c r="HXW321" s="8"/>
      <c r="HXX321" s="8"/>
      <c r="HXY321" s="8"/>
      <c r="HXZ321" s="8"/>
      <c r="HYA321" s="8"/>
      <c r="HYB321" s="8"/>
      <c r="HYC321" s="8"/>
      <c r="HYD321" s="8"/>
      <c r="HYE321" s="8"/>
      <c r="HYF321" s="8"/>
      <c r="HYG321" s="8"/>
      <c r="HYH321" s="8"/>
      <c r="HYI321" s="8"/>
      <c r="HYJ321" s="8"/>
      <c r="HYK321" s="8"/>
      <c r="HYL321" s="8"/>
      <c r="HYM321" s="8"/>
      <c r="HYN321" s="8"/>
      <c r="HYO321" s="8"/>
      <c r="HYP321" s="8"/>
      <c r="HYQ321" s="8"/>
      <c r="HYR321" s="8"/>
      <c r="HYS321" s="8"/>
      <c r="HYT321" s="8"/>
      <c r="HYU321" s="8"/>
      <c r="HYV321" s="8"/>
      <c r="HYW321" s="8"/>
      <c r="HYX321" s="8"/>
      <c r="HYY321" s="8"/>
      <c r="HYZ321" s="8"/>
      <c r="HZA321" s="8"/>
      <c r="HZB321" s="8"/>
      <c r="HZC321" s="8"/>
      <c r="HZD321" s="8"/>
      <c r="HZE321" s="8"/>
      <c r="HZF321" s="8"/>
      <c r="HZG321" s="8"/>
      <c r="HZH321" s="8"/>
      <c r="HZI321" s="8"/>
      <c r="HZJ321" s="8"/>
      <c r="HZK321" s="8"/>
      <c r="HZL321" s="8"/>
      <c r="HZM321" s="8"/>
      <c r="HZN321" s="8"/>
      <c r="HZO321" s="8"/>
      <c r="HZP321" s="8"/>
      <c r="HZQ321" s="8"/>
      <c r="HZR321" s="8"/>
      <c r="HZS321" s="8"/>
      <c r="HZT321" s="8"/>
      <c r="HZU321" s="8"/>
      <c r="HZV321" s="8"/>
      <c r="HZW321" s="8"/>
      <c r="HZX321" s="8"/>
      <c r="HZY321" s="8"/>
      <c r="HZZ321" s="8"/>
      <c r="IAA321" s="8"/>
      <c r="IAB321" s="8"/>
      <c r="IAC321" s="8"/>
      <c r="IAD321" s="8"/>
      <c r="IAE321" s="8"/>
      <c r="IAF321" s="8"/>
      <c r="IAG321" s="8"/>
      <c r="IAH321" s="8"/>
      <c r="IAI321" s="8"/>
      <c r="IAJ321" s="8"/>
      <c r="IAK321" s="8"/>
      <c r="IAL321" s="8"/>
      <c r="IAM321" s="8"/>
      <c r="IAN321" s="8"/>
      <c r="IAO321" s="8"/>
      <c r="IAP321" s="8"/>
      <c r="IAQ321" s="8"/>
      <c r="IAR321" s="8"/>
      <c r="IAS321" s="8"/>
      <c r="IAT321" s="8"/>
      <c r="IAU321" s="8"/>
      <c r="IAV321" s="8"/>
      <c r="IAW321" s="8"/>
      <c r="IAX321" s="8"/>
      <c r="IAY321" s="8"/>
      <c r="IAZ321" s="8"/>
      <c r="IBA321" s="8"/>
      <c r="IBB321" s="8"/>
      <c r="IBC321" s="8"/>
      <c r="IBD321" s="8"/>
      <c r="IBE321" s="8"/>
      <c r="IBF321" s="8"/>
      <c r="IBG321" s="8"/>
      <c r="IBH321" s="8"/>
      <c r="IBI321" s="8"/>
      <c r="IBJ321" s="8"/>
      <c r="IBK321" s="8"/>
      <c r="IBL321" s="8"/>
      <c r="IBM321" s="8"/>
      <c r="IBN321" s="8"/>
      <c r="IBO321" s="8"/>
      <c r="IBP321" s="8"/>
      <c r="IBQ321" s="8"/>
      <c r="IBR321" s="8"/>
      <c r="IBS321" s="8"/>
      <c r="IBT321" s="8"/>
      <c r="IBU321" s="8"/>
      <c r="IBV321" s="8"/>
      <c r="IBW321" s="8"/>
      <c r="IBX321" s="8"/>
      <c r="IBY321" s="8"/>
      <c r="IBZ321" s="8"/>
      <c r="ICA321" s="8"/>
      <c r="ICB321" s="8"/>
      <c r="ICC321" s="8"/>
      <c r="ICD321" s="8"/>
      <c r="ICE321" s="8"/>
      <c r="ICF321" s="8"/>
      <c r="ICG321" s="8"/>
      <c r="ICH321" s="8"/>
      <c r="ICI321" s="8"/>
      <c r="ICJ321" s="8"/>
      <c r="ICK321" s="8"/>
      <c r="ICL321" s="8"/>
      <c r="ICM321" s="8"/>
      <c r="ICN321" s="8"/>
      <c r="ICO321" s="8"/>
      <c r="ICP321" s="8"/>
      <c r="ICQ321" s="8"/>
      <c r="ICR321" s="8"/>
      <c r="ICS321" s="8"/>
      <c r="ICT321" s="8"/>
      <c r="ICU321" s="8"/>
      <c r="ICV321" s="8"/>
      <c r="ICW321" s="8"/>
      <c r="ICX321" s="8"/>
      <c r="ICY321" s="8"/>
      <c r="ICZ321" s="8"/>
      <c r="IDA321" s="8"/>
      <c r="IDB321" s="8"/>
      <c r="IDC321" s="8"/>
      <c r="IDD321" s="8"/>
      <c r="IDE321" s="8"/>
      <c r="IDF321" s="8"/>
      <c r="IDG321" s="8"/>
      <c r="IDH321" s="8"/>
      <c r="IDI321" s="8"/>
      <c r="IDJ321" s="8"/>
      <c r="IDK321" s="8"/>
      <c r="IDL321" s="8"/>
      <c r="IDM321" s="8"/>
      <c r="IDN321" s="8"/>
      <c r="IDO321" s="8"/>
      <c r="IDP321" s="8"/>
      <c r="IDQ321" s="8"/>
      <c r="IDR321" s="8"/>
      <c r="IDS321" s="8"/>
      <c r="IDT321" s="8"/>
      <c r="IDU321" s="8"/>
      <c r="IDV321" s="8"/>
      <c r="IDW321" s="8"/>
      <c r="IDX321" s="8"/>
      <c r="IDY321" s="8"/>
      <c r="IDZ321" s="8"/>
      <c r="IEA321" s="8"/>
      <c r="IEB321" s="8"/>
      <c r="IEC321" s="8"/>
      <c r="IED321" s="8"/>
      <c r="IEE321" s="8"/>
      <c r="IEF321" s="8"/>
      <c r="IEG321" s="8"/>
      <c r="IEH321" s="8"/>
      <c r="IEI321" s="8"/>
      <c r="IEJ321" s="8"/>
      <c r="IEK321" s="8"/>
      <c r="IEL321" s="8"/>
      <c r="IEM321" s="8"/>
      <c r="IEN321" s="8"/>
      <c r="IEO321" s="8"/>
      <c r="IEP321" s="8"/>
      <c r="IEQ321" s="8"/>
      <c r="IER321" s="8"/>
      <c r="IES321" s="8"/>
      <c r="IET321" s="8"/>
      <c r="IEU321" s="8"/>
      <c r="IEV321" s="8"/>
      <c r="IEW321" s="8"/>
      <c r="IEX321" s="8"/>
      <c r="IEY321" s="8"/>
      <c r="IEZ321" s="8"/>
      <c r="IFA321" s="8"/>
      <c r="IFB321" s="8"/>
      <c r="IFC321" s="8"/>
      <c r="IFD321" s="8"/>
      <c r="IFE321" s="8"/>
      <c r="IFF321" s="8"/>
      <c r="IFG321" s="8"/>
      <c r="IFH321" s="8"/>
      <c r="IFI321" s="8"/>
      <c r="IFJ321" s="8"/>
      <c r="IFK321" s="8"/>
      <c r="IFL321" s="8"/>
      <c r="IFM321" s="8"/>
      <c r="IFN321" s="8"/>
      <c r="IFO321" s="8"/>
      <c r="IFP321" s="8"/>
      <c r="IFQ321" s="8"/>
      <c r="IFR321" s="8"/>
      <c r="IFS321" s="8"/>
      <c r="IFT321" s="8"/>
      <c r="IFU321" s="8"/>
      <c r="IFV321" s="8"/>
      <c r="IFW321" s="8"/>
      <c r="IFX321" s="8"/>
      <c r="IFY321" s="8"/>
      <c r="IFZ321" s="8"/>
      <c r="IGA321" s="8"/>
      <c r="IGB321" s="8"/>
      <c r="IGC321" s="8"/>
      <c r="IGD321" s="8"/>
      <c r="IGE321" s="8"/>
      <c r="IGF321" s="8"/>
      <c r="IGG321" s="8"/>
      <c r="IGH321" s="8"/>
      <c r="IGI321" s="8"/>
      <c r="IGJ321" s="8"/>
      <c r="IGK321" s="8"/>
      <c r="IGL321" s="8"/>
      <c r="IGM321" s="8"/>
      <c r="IGN321" s="8"/>
      <c r="IGO321" s="8"/>
      <c r="IGP321" s="8"/>
      <c r="IGQ321" s="8"/>
      <c r="IGR321" s="8"/>
      <c r="IGS321" s="8"/>
      <c r="IGT321" s="8"/>
      <c r="IGU321" s="8"/>
      <c r="IGV321" s="8"/>
      <c r="IGW321" s="8"/>
      <c r="IGX321" s="8"/>
      <c r="IGY321" s="8"/>
      <c r="IGZ321" s="8"/>
      <c r="IHA321" s="8"/>
      <c r="IHB321" s="8"/>
      <c r="IHC321" s="8"/>
      <c r="IHD321" s="8"/>
      <c r="IHE321" s="8"/>
      <c r="IHF321" s="8"/>
      <c r="IHG321" s="8"/>
      <c r="IHH321" s="8"/>
      <c r="IHI321" s="8"/>
      <c r="IHJ321" s="8"/>
      <c r="IHK321" s="8"/>
      <c r="IHL321" s="8"/>
      <c r="IHM321" s="8"/>
      <c r="IHN321" s="8"/>
      <c r="IHO321" s="8"/>
      <c r="IHP321" s="8"/>
      <c r="IHQ321" s="8"/>
      <c r="IHR321" s="8"/>
      <c r="IHS321" s="8"/>
      <c r="IHT321" s="8"/>
      <c r="IHU321" s="8"/>
      <c r="IHV321" s="8"/>
      <c r="IHW321" s="8"/>
      <c r="IHX321" s="8"/>
      <c r="IHY321" s="8"/>
      <c r="IHZ321" s="8"/>
      <c r="IIA321" s="8"/>
      <c r="IIB321" s="8"/>
      <c r="IIC321" s="8"/>
      <c r="IID321" s="8"/>
      <c r="IIE321" s="8"/>
      <c r="IIF321" s="8"/>
      <c r="IIG321" s="8"/>
      <c r="IIH321" s="8"/>
      <c r="III321" s="8"/>
      <c r="IIJ321" s="8"/>
      <c r="IIK321" s="8"/>
      <c r="IIL321" s="8"/>
      <c r="IIM321" s="8"/>
      <c r="IIN321" s="8"/>
      <c r="IIO321" s="8"/>
      <c r="IIP321" s="8"/>
      <c r="IIQ321" s="8"/>
      <c r="IIR321" s="8"/>
      <c r="IIS321" s="8"/>
      <c r="IIT321" s="8"/>
      <c r="IIU321" s="8"/>
      <c r="IIV321" s="8"/>
      <c r="IIW321" s="8"/>
      <c r="IIX321" s="8"/>
      <c r="IIY321" s="8"/>
      <c r="IIZ321" s="8"/>
      <c r="IJA321" s="8"/>
      <c r="IJB321" s="8"/>
      <c r="IJC321" s="8"/>
      <c r="IJD321" s="8"/>
      <c r="IJE321" s="8"/>
      <c r="IJF321" s="8"/>
      <c r="IJG321" s="8"/>
      <c r="IJH321" s="8"/>
      <c r="IJI321" s="8"/>
      <c r="IJJ321" s="8"/>
      <c r="IJK321" s="8"/>
      <c r="IJL321" s="8"/>
      <c r="IJM321" s="8"/>
      <c r="IJN321" s="8"/>
      <c r="IJO321" s="8"/>
      <c r="IJP321" s="8"/>
      <c r="IJQ321" s="8"/>
      <c r="IJR321" s="8"/>
      <c r="IJS321" s="8"/>
      <c r="IJT321" s="8"/>
      <c r="IJU321" s="8"/>
      <c r="IJV321" s="8"/>
      <c r="IJW321" s="8"/>
      <c r="IJX321" s="8"/>
      <c r="IJY321" s="8"/>
      <c r="IJZ321" s="8"/>
      <c r="IKA321" s="8"/>
      <c r="IKB321" s="8"/>
      <c r="IKC321" s="8"/>
      <c r="IKD321" s="8"/>
      <c r="IKE321" s="8"/>
      <c r="IKF321" s="8"/>
      <c r="IKG321" s="8"/>
      <c r="IKH321" s="8"/>
      <c r="IKI321" s="8"/>
      <c r="IKJ321" s="8"/>
      <c r="IKK321" s="8"/>
      <c r="IKL321" s="8"/>
      <c r="IKM321" s="8"/>
      <c r="IKN321" s="8"/>
      <c r="IKO321" s="8"/>
      <c r="IKP321" s="8"/>
      <c r="IKQ321" s="8"/>
      <c r="IKR321" s="8"/>
      <c r="IKS321" s="8"/>
      <c r="IKT321" s="8"/>
      <c r="IKU321" s="8"/>
      <c r="IKV321" s="8"/>
      <c r="IKW321" s="8"/>
      <c r="IKX321" s="8"/>
      <c r="IKY321" s="8"/>
      <c r="IKZ321" s="8"/>
      <c r="ILA321" s="8"/>
      <c r="ILB321" s="8"/>
      <c r="ILC321" s="8"/>
      <c r="ILD321" s="8"/>
      <c r="ILE321" s="8"/>
      <c r="ILF321" s="8"/>
      <c r="ILG321" s="8"/>
      <c r="ILH321" s="8"/>
      <c r="ILI321" s="8"/>
      <c r="ILJ321" s="8"/>
      <c r="ILK321" s="8"/>
      <c r="ILL321" s="8"/>
      <c r="ILM321" s="8"/>
      <c r="ILN321" s="8"/>
      <c r="ILO321" s="8"/>
      <c r="ILP321" s="8"/>
      <c r="ILQ321" s="8"/>
      <c r="ILR321" s="8"/>
      <c r="ILS321" s="8"/>
      <c r="ILT321" s="8"/>
      <c r="ILU321" s="8"/>
      <c r="ILV321" s="8"/>
      <c r="ILW321" s="8"/>
      <c r="ILX321" s="8"/>
      <c r="ILY321" s="8"/>
      <c r="ILZ321" s="8"/>
      <c r="IMA321" s="8"/>
      <c r="IMB321" s="8"/>
      <c r="IMC321" s="8"/>
      <c r="IMD321" s="8"/>
      <c r="IME321" s="8"/>
      <c r="IMF321" s="8"/>
      <c r="IMG321" s="8"/>
      <c r="IMH321" s="8"/>
      <c r="IMI321" s="8"/>
      <c r="IMJ321" s="8"/>
      <c r="IMK321" s="8"/>
      <c r="IML321" s="8"/>
      <c r="IMM321" s="8"/>
      <c r="IMN321" s="8"/>
      <c r="IMO321" s="8"/>
      <c r="IMP321" s="8"/>
      <c r="IMQ321" s="8"/>
      <c r="IMR321" s="8"/>
      <c r="IMS321" s="8"/>
      <c r="IMT321" s="8"/>
      <c r="IMU321" s="8"/>
      <c r="IMV321" s="8"/>
      <c r="IMW321" s="8"/>
      <c r="IMX321" s="8"/>
      <c r="IMY321" s="8"/>
      <c r="IMZ321" s="8"/>
      <c r="INA321" s="8"/>
      <c r="INB321" s="8"/>
      <c r="INC321" s="8"/>
      <c r="IND321" s="8"/>
      <c r="INE321" s="8"/>
      <c r="INF321" s="8"/>
      <c r="ING321" s="8"/>
      <c r="INH321" s="8"/>
      <c r="INI321" s="8"/>
      <c r="INJ321" s="8"/>
      <c r="INK321" s="8"/>
      <c r="INL321" s="8"/>
      <c r="INM321" s="8"/>
      <c r="INN321" s="8"/>
      <c r="INO321" s="8"/>
      <c r="INP321" s="8"/>
      <c r="INQ321" s="8"/>
      <c r="INR321" s="8"/>
      <c r="INS321" s="8"/>
      <c r="INT321" s="8"/>
      <c r="INU321" s="8"/>
      <c r="INV321" s="8"/>
      <c r="INW321" s="8"/>
      <c r="INX321" s="8"/>
      <c r="INY321" s="8"/>
      <c r="INZ321" s="8"/>
      <c r="IOA321" s="8"/>
      <c r="IOB321" s="8"/>
      <c r="IOC321" s="8"/>
      <c r="IOD321" s="8"/>
      <c r="IOE321" s="8"/>
      <c r="IOF321" s="8"/>
      <c r="IOG321" s="8"/>
      <c r="IOH321" s="8"/>
      <c r="IOI321" s="8"/>
      <c r="IOJ321" s="8"/>
      <c r="IOK321" s="8"/>
      <c r="IOL321" s="8"/>
      <c r="IOM321" s="8"/>
      <c r="ION321" s="8"/>
      <c r="IOO321" s="8"/>
      <c r="IOP321" s="8"/>
      <c r="IOQ321" s="8"/>
      <c r="IOR321" s="8"/>
      <c r="IOS321" s="8"/>
      <c r="IOT321" s="8"/>
      <c r="IOU321" s="8"/>
      <c r="IOV321" s="8"/>
      <c r="IOW321" s="8"/>
      <c r="IOX321" s="8"/>
      <c r="IOY321" s="8"/>
      <c r="IOZ321" s="8"/>
      <c r="IPA321" s="8"/>
      <c r="IPB321" s="8"/>
      <c r="IPC321" s="8"/>
      <c r="IPD321" s="8"/>
      <c r="IPE321" s="8"/>
      <c r="IPF321" s="8"/>
      <c r="IPG321" s="8"/>
      <c r="IPH321" s="8"/>
      <c r="IPI321" s="8"/>
      <c r="IPJ321" s="8"/>
      <c r="IPK321" s="8"/>
      <c r="IPL321" s="8"/>
      <c r="IPM321" s="8"/>
      <c r="IPN321" s="8"/>
      <c r="IPO321" s="8"/>
      <c r="IPP321" s="8"/>
      <c r="IPQ321" s="8"/>
      <c r="IPR321" s="8"/>
      <c r="IPS321" s="8"/>
      <c r="IPT321" s="8"/>
      <c r="IPU321" s="8"/>
      <c r="IPV321" s="8"/>
      <c r="IPW321" s="8"/>
      <c r="IPX321" s="8"/>
      <c r="IPY321" s="8"/>
      <c r="IPZ321" s="8"/>
      <c r="IQA321" s="8"/>
      <c r="IQB321" s="8"/>
      <c r="IQC321" s="8"/>
      <c r="IQD321" s="8"/>
      <c r="IQE321" s="8"/>
      <c r="IQF321" s="8"/>
      <c r="IQG321" s="8"/>
      <c r="IQH321" s="8"/>
      <c r="IQI321" s="8"/>
      <c r="IQJ321" s="8"/>
      <c r="IQK321" s="8"/>
      <c r="IQL321" s="8"/>
      <c r="IQM321" s="8"/>
      <c r="IQN321" s="8"/>
      <c r="IQO321" s="8"/>
      <c r="IQP321" s="8"/>
      <c r="IQQ321" s="8"/>
      <c r="IQR321" s="8"/>
      <c r="IQS321" s="8"/>
      <c r="IQT321" s="8"/>
      <c r="IQU321" s="8"/>
      <c r="IQV321" s="8"/>
      <c r="IQW321" s="8"/>
      <c r="IQX321" s="8"/>
      <c r="IQY321" s="8"/>
      <c r="IQZ321" s="8"/>
      <c r="IRA321" s="8"/>
      <c r="IRB321" s="8"/>
      <c r="IRC321" s="8"/>
      <c r="IRD321" s="8"/>
      <c r="IRE321" s="8"/>
      <c r="IRF321" s="8"/>
      <c r="IRG321" s="8"/>
      <c r="IRH321" s="8"/>
      <c r="IRI321" s="8"/>
      <c r="IRJ321" s="8"/>
      <c r="IRK321" s="8"/>
      <c r="IRL321" s="8"/>
      <c r="IRM321" s="8"/>
      <c r="IRN321" s="8"/>
      <c r="IRO321" s="8"/>
      <c r="IRP321" s="8"/>
      <c r="IRQ321" s="8"/>
      <c r="IRR321" s="8"/>
      <c r="IRS321" s="8"/>
      <c r="IRT321" s="8"/>
      <c r="IRU321" s="8"/>
      <c r="IRV321" s="8"/>
      <c r="IRW321" s="8"/>
      <c r="IRX321" s="8"/>
      <c r="IRY321" s="8"/>
      <c r="IRZ321" s="8"/>
      <c r="ISA321" s="8"/>
      <c r="ISB321" s="8"/>
      <c r="ISC321" s="8"/>
      <c r="ISD321" s="8"/>
      <c r="ISE321" s="8"/>
      <c r="ISF321" s="8"/>
      <c r="ISG321" s="8"/>
      <c r="ISH321" s="8"/>
      <c r="ISI321" s="8"/>
      <c r="ISJ321" s="8"/>
      <c r="ISK321" s="8"/>
      <c r="ISL321" s="8"/>
      <c r="ISM321" s="8"/>
      <c r="ISN321" s="8"/>
      <c r="ISO321" s="8"/>
      <c r="ISP321" s="8"/>
      <c r="ISQ321" s="8"/>
      <c r="ISR321" s="8"/>
      <c r="ISS321" s="8"/>
      <c r="IST321" s="8"/>
      <c r="ISU321" s="8"/>
      <c r="ISV321" s="8"/>
      <c r="ISW321" s="8"/>
      <c r="ISX321" s="8"/>
      <c r="ISY321" s="8"/>
      <c r="ISZ321" s="8"/>
      <c r="ITA321" s="8"/>
      <c r="ITB321" s="8"/>
      <c r="ITC321" s="8"/>
      <c r="ITD321" s="8"/>
      <c r="ITE321" s="8"/>
      <c r="ITF321" s="8"/>
      <c r="ITG321" s="8"/>
      <c r="ITH321" s="8"/>
      <c r="ITI321" s="8"/>
      <c r="ITJ321" s="8"/>
      <c r="ITK321" s="8"/>
      <c r="ITL321" s="8"/>
      <c r="ITM321" s="8"/>
      <c r="ITN321" s="8"/>
      <c r="ITO321" s="8"/>
      <c r="ITP321" s="8"/>
      <c r="ITQ321" s="8"/>
      <c r="ITR321" s="8"/>
      <c r="ITS321" s="8"/>
      <c r="ITT321" s="8"/>
      <c r="ITU321" s="8"/>
      <c r="ITV321" s="8"/>
      <c r="ITW321" s="8"/>
      <c r="ITX321" s="8"/>
      <c r="ITY321" s="8"/>
      <c r="ITZ321" s="8"/>
      <c r="IUA321" s="8"/>
      <c r="IUB321" s="8"/>
      <c r="IUC321" s="8"/>
      <c r="IUD321" s="8"/>
      <c r="IUE321" s="8"/>
      <c r="IUF321" s="8"/>
      <c r="IUG321" s="8"/>
      <c r="IUH321" s="8"/>
      <c r="IUI321" s="8"/>
      <c r="IUJ321" s="8"/>
      <c r="IUK321" s="8"/>
      <c r="IUL321" s="8"/>
      <c r="IUM321" s="8"/>
      <c r="IUN321" s="8"/>
      <c r="IUO321" s="8"/>
      <c r="IUP321" s="8"/>
      <c r="IUQ321" s="8"/>
      <c r="IUR321" s="8"/>
      <c r="IUS321" s="8"/>
      <c r="IUT321" s="8"/>
      <c r="IUU321" s="8"/>
      <c r="IUV321" s="8"/>
      <c r="IUW321" s="8"/>
      <c r="IUX321" s="8"/>
      <c r="IUY321" s="8"/>
      <c r="IUZ321" s="8"/>
      <c r="IVA321" s="8"/>
      <c r="IVB321" s="8"/>
      <c r="IVC321" s="8"/>
      <c r="IVD321" s="8"/>
      <c r="IVE321" s="8"/>
      <c r="IVF321" s="8"/>
      <c r="IVG321" s="8"/>
      <c r="IVH321" s="8"/>
      <c r="IVI321" s="8"/>
      <c r="IVJ321" s="8"/>
      <c r="IVK321" s="8"/>
      <c r="IVL321" s="8"/>
      <c r="IVM321" s="8"/>
      <c r="IVN321" s="8"/>
      <c r="IVO321" s="8"/>
      <c r="IVP321" s="8"/>
      <c r="IVQ321" s="8"/>
      <c r="IVR321" s="8"/>
      <c r="IVS321" s="8"/>
      <c r="IVT321" s="8"/>
      <c r="IVU321" s="8"/>
      <c r="IVV321" s="8"/>
      <c r="IVW321" s="8"/>
      <c r="IVX321" s="8"/>
      <c r="IVY321" s="8"/>
      <c r="IVZ321" s="8"/>
      <c r="IWA321" s="8"/>
      <c r="IWB321" s="8"/>
      <c r="IWC321" s="8"/>
      <c r="IWD321" s="8"/>
      <c r="IWE321" s="8"/>
      <c r="IWF321" s="8"/>
      <c r="IWG321" s="8"/>
      <c r="IWH321" s="8"/>
      <c r="IWI321" s="8"/>
      <c r="IWJ321" s="8"/>
      <c r="IWK321" s="8"/>
      <c r="IWL321" s="8"/>
      <c r="IWM321" s="8"/>
      <c r="IWN321" s="8"/>
      <c r="IWO321" s="8"/>
      <c r="IWP321" s="8"/>
      <c r="IWQ321" s="8"/>
      <c r="IWR321" s="8"/>
      <c r="IWS321" s="8"/>
      <c r="IWT321" s="8"/>
      <c r="IWU321" s="8"/>
      <c r="IWV321" s="8"/>
      <c r="IWW321" s="8"/>
      <c r="IWX321" s="8"/>
      <c r="IWY321" s="8"/>
      <c r="IWZ321" s="8"/>
      <c r="IXA321" s="8"/>
      <c r="IXB321" s="8"/>
      <c r="IXC321" s="8"/>
      <c r="IXD321" s="8"/>
      <c r="IXE321" s="8"/>
      <c r="IXF321" s="8"/>
      <c r="IXG321" s="8"/>
      <c r="IXH321" s="8"/>
      <c r="IXI321" s="8"/>
      <c r="IXJ321" s="8"/>
      <c r="IXK321" s="8"/>
      <c r="IXL321" s="8"/>
      <c r="IXM321" s="8"/>
      <c r="IXN321" s="8"/>
      <c r="IXO321" s="8"/>
      <c r="IXP321" s="8"/>
      <c r="IXQ321" s="8"/>
      <c r="IXR321" s="8"/>
      <c r="IXS321" s="8"/>
      <c r="IXT321" s="8"/>
      <c r="IXU321" s="8"/>
      <c r="IXV321" s="8"/>
      <c r="IXW321" s="8"/>
      <c r="IXX321" s="8"/>
      <c r="IXY321" s="8"/>
      <c r="IXZ321" s="8"/>
      <c r="IYA321" s="8"/>
      <c r="IYB321" s="8"/>
      <c r="IYC321" s="8"/>
      <c r="IYD321" s="8"/>
      <c r="IYE321" s="8"/>
      <c r="IYF321" s="8"/>
      <c r="IYG321" s="8"/>
      <c r="IYH321" s="8"/>
      <c r="IYI321" s="8"/>
      <c r="IYJ321" s="8"/>
      <c r="IYK321" s="8"/>
      <c r="IYL321" s="8"/>
      <c r="IYM321" s="8"/>
      <c r="IYN321" s="8"/>
      <c r="IYO321" s="8"/>
      <c r="IYP321" s="8"/>
      <c r="IYQ321" s="8"/>
      <c r="IYR321" s="8"/>
      <c r="IYS321" s="8"/>
      <c r="IYT321" s="8"/>
      <c r="IYU321" s="8"/>
      <c r="IYV321" s="8"/>
      <c r="IYW321" s="8"/>
      <c r="IYX321" s="8"/>
      <c r="IYY321" s="8"/>
      <c r="IYZ321" s="8"/>
      <c r="IZA321" s="8"/>
      <c r="IZB321" s="8"/>
      <c r="IZC321" s="8"/>
      <c r="IZD321" s="8"/>
      <c r="IZE321" s="8"/>
      <c r="IZF321" s="8"/>
      <c r="IZG321" s="8"/>
      <c r="IZH321" s="8"/>
      <c r="IZI321" s="8"/>
      <c r="IZJ321" s="8"/>
      <c r="IZK321" s="8"/>
      <c r="IZL321" s="8"/>
      <c r="IZM321" s="8"/>
      <c r="IZN321" s="8"/>
      <c r="IZO321" s="8"/>
      <c r="IZP321" s="8"/>
      <c r="IZQ321" s="8"/>
      <c r="IZR321" s="8"/>
      <c r="IZS321" s="8"/>
      <c r="IZT321" s="8"/>
      <c r="IZU321" s="8"/>
      <c r="IZV321" s="8"/>
      <c r="IZW321" s="8"/>
      <c r="IZX321" s="8"/>
      <c r="IZY321" s="8"/>
      <c r="IZZ321" s="8"/>
      <c r="JAA321" s="8"/>
      <c r="JAB321" s="8"/>
      <c r="JAC321" s="8"/>
      <c r="JAD321" s="8"/>
      <c r="JAE321" s="8"/>
      <c r="JAF321" s="8"/>
      <c r="JAG321" s="8"/>
      <c r="JAH321" s="8"/>
      <c r="JAI321" s="8"/>
      <c r="JAJ321" s="8"/>
      <c r="JAK321" s="8"/>
      <c r="JAL321" s="8"/>
      <c r="JAM321" s="8"/>
      <c r="JAN321" s="8"/>
      <c r="JAO321" s="8"/>
      <c r="JAP321" s="8"/>
      <c r="JAQ321" s="8"/>
      <c r="JAR321" s="8"/>
      <c r="JAS321" s="8"/>
      <c r="JAT321" s="8"/>
      <c r="JAU321" s="8"/>
      <c r="JAV321" s="8"/>
      <c r="JAW321" s="8"/>
      <c r="JAX321" s="8"/>
      <c r="JAY321" s="8"/>
      <c r="JAZ321" s="8"/>
      <c r="JBA321" s="8"/>
      <c r="JBB321" s="8"/>
      <c r="JBC321" s="8"/>
      <c r="JBD321" s="8"/>
      <c r="JBE321" s="8"/>
      <c r="JBF321" s="8"/>
      <c r="JBG321" s="8"/>
      <c r="JBH321" s="8"/>
      <c r="JBI321" s="8"/>
      <c r="JBJ321" s="8"/>
      <c r="JBK321" s="8"/>
      <c r="JBL321" s="8"/>
      <c r="JBM321" s="8"/>
      <c r="JBN321" s="8"/>
      <c r="JBO321" s="8"/>
      <c r="JBP321" s="8"/>
      <c r="JBQ321" s="8"/>
      <c r="JBR321" s="8"/>
      <c r="JBS321" s="8"/>
      <c r="JBT321" s="8"/>
      <c r="JBU321" s="8"/>
      <c r="JBV321" s="8"/>
      <c r="JBW321" s="8"/>
      <c r="JBX321" s="8"/>
      <c r="JBY321" s="8"/>
      <c r="JBZ321" s="8"/>
      <c r="JCA321" s="8"/>
      <c r="JCB321" s="8"/>
      <c r="JCC321" s="8"/>
      <c r="JCD321" s="8"/>
      <c r="JCE321" s="8"/>
      <c r="JCF321" s="8"/>
      <c r="JCG321" s="8"/>
      <c r="JCH321" s="8"/>
      <c r="JCI321" s="8"/>
      <c r="JCJ321" s="8"/>
      <c r="JCK321" s="8"/>
      <c r="JCL321" s="8"/>
      <c r="JCM321" s="8"/>
      <c r="JCN321" s="8"/>
      <c r="JCO321" s="8"/>
      <c r="JCP321" s="8"/>
      <c r="JCQ321" s="8"/>
      <c r="JCR321" s="8"/>
      <c r="JCS321" s="8"/>
      <c r="JCT321" s="8"/>
      <c r="JCU321" s="8"/>
      <c r="JCV321" s="8"/>
      <c r="JCW321" s="8"/>
      <c r="JCX321" s="8"/>
      <c r="JCY321" s="8"/>
      <c r="JCZ321" s="8"/>
      <c r="JDA321" s="8"/>
      <c r="JDB321" s="8"/>
      <c r="JDC321" s="8"/>
      <c r="JDD321" s="8"/>
      <c r="JDE321" s="8"/>
      <c r="JDF321" s="8"/>
      <c r="JDG321" s="8"/>
      <c r="JDH321" s="8"/>
      <c r="JDI321" s="8"/>
      <c r="JDJ321" s="8"/>
      <c r="JDK321" s="8"/>
      <c r="JDL321" s="8"/>
      <c r="JDM321" s="8"/>
      <c r="JDN321" s="8"/>
      <c r="JDO321" s="8"/>
      <c r="JDP321" s="8"/>
      <c r="JDQ321" s="8"/>
      <c r="JDR321" s="8"/>
      <c r="JDS321" s="8"/>
      <c r="JDT321" s="8"/>
      <c r="JDU321" s="8"/>
      <c r="JDV321" s="8"/>
      <c r="JDW321" s="8"/>
      <c r="JDX321" s="8"/>
      <c r="JDY321" s="8"/>
      <c r="JDZ321" s="8"/>
      <c r="JEA321" s="8"/>
      <c r="JEB321" s="8"/>
      <c r="JEC321" s="8"/>
      <c r="JED321" s="8"/>
      <c r="JEE321" s="8"/>
      <c r="JEF321" s="8"/>
      <c r="JEG321" s="8"/>
      <c r="JEH321" s="8"/>
      <c r="JEI321" s="8"/>
      <c r="JEJ321" s="8"/>
      <c r="JEK321" s="8"/>
      <c r="JEL321" s="8"/>
      <c r="JEM321" s="8"/>
      <c r="JEN321" s="8"/>
      <c r="JEO321" s="8"/>
      <c r="JEP321" s="8"/>
      <c r="JEQ321" s="8"/>
      <c r="JER321" s="8"/>
      <c r="JES321" s="8"/>
      <c r="JET321" s="8"/>
      <c r="JEU321" s="8"/>
      <c r="JEV321" s="8"/>
      <c r="JEW321" s="8"/>
      <c r="JEX321" s="8"/>
      <c r="JEY321" s="8"/>
      <c r="JEZ321" s="8"/>
      <c r="JFA321" s="8"/>
      <c r="JFB321" s="8"/>
      <c r="JFC321" s="8"/>
      <c r="JFD321" s="8"/>
      <c r="JFE321" s="8"/>
      <c r="JFF321" s="8"/>
      <c r="JFG321" s="8"/>
      <c r="JFH321" s="8"/>
      <c r="JFI321" s="8"/>
      <c r="JFJ321" s="8"/>
      <c r="JFK321" s="8"/>
      <c r="JFL321" s="8"/>
      <c r="JFM321" s="8"/>
      <c r="JFN321" s="8"/>
      <c r="JFO321" s="8"/>
      <c r="JFP321" s="8"/>
      <c r="JFQ321" s="8"/>
      <c r="JFR321" s="8"/>
      <c r="JFS321" s="8"/>
      <c r="JFT321" s="8"/>
      <c r="JFU321" s="8"/>
      <c r="JFV321" s="8"/>
      <c r="JFW321" s="8"/>
      <c r="JFX321" s="8"/>
      <c r="JFY321" s="8"/>
      <c r="JFZ321" s="8"/>
      <c r="JGA321" s="8"/>
      <c r="JGB321" s="8"/>
      <c r="JGC321" s="8"/>
      <c r="JGD321" s="8"/>
      <c r="JGE321" s="8"/>
      <c r="JGF321" s="8"/>
      <c r="JGG321" s="8"/>
      <c r="JGH321" s="8"/>
      <c r="JGI321" s="8"/>
      <c r="JGJ321" s="8"/>
      <c r="JGK321" s="8"/>
      <c r="JGL321" s="8"/>
      <c r="JGM321" s="8"/>
      <c r="JGN321" s="8"/>
      <c r="JGO321" s="8"/>
      <c r="JGP321" s="8"/>
      <c r="JGQ321" s="8"/>
      <c r="JGR321" s="8"/>
      <c r="JGS321" s="8"/>
      <c r="JGT321" s="8"/>
      <c r="JGU321" s="8"/>
      <c r="JGV321" s="8"/>
      <c r="JGW321" s="8"/>
      <c r="JGX321" s="8"/>
      <c r="JGY321" s="8"/>
      <c r="JGZ321" s="8"/>
      <c r="JHA321" s="8"/>
      <c r="JHB321" s="8"/>
      <c r="JHC321" s="8"/>
      <c r="JHD321" s="8"/>
      <c r="JHE321" s="8"/>
      <c r="JHF321" s="8"/>
      <c r="JHG321" s="8"/>
      <c r="JHH321" s="8"/>
      <c r="JHI321" s="8"/>
      <c r="JHJ321" s="8"/>
      <c r="JHK321" s="8"/>
      <c r="JHL321" s="8"/>
      <c r="JHM321" s="8"/>
      <c r="JHN321" s="8"/>
      <c r="JHO321" s="8"/>
      <c r="JHP321" s="8"/>
      <c r="JHQ321" s="8"/>
      <c r="JHR321" s="8"/>
      <c r="JHS321" s="8"/>
      <c r="JHT321" s="8"/>
      <c r="JHU321" s="8"/>
      <c r="JHV321" s="8"/>
      <c r="JHW321" s="8"/>
      <c r="JHX321" s="8"/>
      <c r="JHY321" s="8"/>
      <c r="JHZ321" s="8"/>
      <c r="JIA321" s="8"/>
      <c r="JIB321" s="8"/>
      <c r="JIC321" s="8"/>
      <c r="JID321" s="8"/>
      <c r="JIE321" s="8"/>
      <c r="JIF321" s="8"/>
      <c r="JIG321" s="8"/>
      <c r="JIH321" s="8"/>
      <c r="JII321" s="8"/>
      <c r="JIJ321" s="8"/>
      <c r="JIK321" s="8"/>
      <c r="JIL321" s="8"/>
      <c r="JIM321" s="8"/>
      <c r="JIN321" s="8"/>
      <c r="JIO321" s="8"/>
      <c r="JIP321" s="8"/>
      <c r="JIQ321" s="8"/>
      <c r="JIR321" s="8"/>
      <c r="JIS321" s="8"/>
      <c r="JIT321" s="8"/>
      <c r="JIU321" s="8"/>
      <c r="JIV321" s="8"/>
      <c r="JIW321" s="8"/>
      <c r="JIX321" s="8"/>
      <c r="JIY321" s="8"/>
      <c r="JIZ321" s="8"/>
      <c r="JJA321" s="8"/>
      <c r="JJB321" s="8"/>
      <c r="JJC321" s="8"/>
      <c r="JJD321" s="8"/>
      <c r="JJE321" s="8"/>
      <c r="JJF321" s="8"/>
      <c r="JJG321" s="8"/>
      <c r="JJH321" s="8"/>
      <c r="JJI321" s="8"/>
      <c r="JJJ321" s="8"/>
      <c r="JJK321" s="8"/>
      <c r="JJL321" s="8"/>
      <c r="JJM321" s="8"/>
      <c r="JJN321" s="8"/>
      <c r="JJO321" s="8"/>
      <c r="JJP321" s="8"/>
      <c r="JJQ321" s="8"/>
      <c r="JJR321" s="8"/>
      <c r="JJS321" s="8"/>
      <c r="JJT321" s="8"/>
      <c r="JJU321" s="8"/>
      <c r="JJV321" s="8"/>
      <c r="JJW321" s="8"/>
      <c r="JJX321" s="8"/>
      <c r="JJY321" s="8"/>
      <c r="JJZ321" s="8"/>
      <c r="JKA321" s="8"/>
      <c r="JKB321" s="8"/>
      <c r="JKC321" s="8"/>
      <c r="JKD321" s="8"/>
      <c r="JKE321" s="8"/>
      <c r="JKF321" s="8"/>
      <c r="JKG321" s="8"/>
      <c r="JKH321" s="8"/>
      <c r="JKI321" s="8"/>
      <c r="JKJ321" s="8"/>
      <c r="JKK321" s="8"/>
      <c r="JKL321" s="8"/>
      <c r="JKM321" s="8"/>
      <c r="JKN321" s="8"/>
      <c r="JKO321" s="8"/>
      <c r="JKP321" s="8"/>
      <c r="JKQ321" s="8"/>
      <c r="JKR321" s="8"/>
      <c r="JKS321" s="8"/>
      <c r="JKT321" s="8"/>
      <c r="JKU321" s="8"/>
      <c r="JKV321" s="8"/>
      <c r="JKW321" s="8"/>
      <c r="JKX321" s="8"/>
      <c r="JKY321" s="8"/>
      <c r="JKZ321" s="8"/>
      <c r="JLA321" s="8"/>
      <c r="JLB321" s="8"/>
      <c r="JLC321" s="8"/>
      <c r="JLD321" s="8"/>
      <c r="JLE321" s="8"/>
      <c r="JLF321" s="8"/>
      <c r="JLG321" s="8"/>
      <c r="JLH321" s="8"/>
      <c r="JLI321" s="8"/>
      <c r="JLJ321" s="8"/>
      <c r="JLK321" s="8"/>
      <c r="JLL321" s="8"/>
      <c r="JLM321" s="8"/>
      <c r="JLN321" s="8"/>
      <c r="JLO321" s="8"/>
      <c r="JLP321" s="8"/>
      <c r="JLQ321" s="8"/>
      <c r="JLR321" s="8"/>
      <c r="JLS321" s="8"/>
      <c r="JLT321" s="8"/>
      <c r="JLU321" s="8"/>
      <c r="JLV321" s="8"/>
      <c r="JLW321" s="8"/>
      <c r="JLX321" s="8"/>
      <c r="JLY321" s="8"/>
      <c r="JLZ321" s="8"/>
      <c r="JMA321" s="8"/>
      <c r="JMB321" s="8"/>
      <c r="JMC321" s="8"/>
      <c r="JMD321" s="8"/>
      <c r="JME321" s="8"/>
      <c r="JMF321" s="8"/>
      <c r="JMG321" s="8"/>
      <c r="JMH321" s="8"/>
      <c r="JMI321" s="8"/>
      <c r="JMJ321" s="8"/>
      <c r="JMK321" s="8"/>
      <c r="JML321" s="8"/>
      <c r="JMM321" s="8"/>
      <c r="JMN321" s="8"/>
      <c r="JMO321" s="8"/>
      <c r="JMP321" s="8"/>
      <c r="JMQ321" s="8"/>
      <c r="JMR321" s="8"/>
      <c r="JMS321" s="8"/>
      <c r="JMT321" s="8"/>
      <c r="JMU321" s="8"/>
      <c r="JMV321" s="8"/>
      <c r="JMW321" s="8"/>
      <c r="JMX321" s="8"/>
      <c r="JMY321" s="8"/>
      <c r="JMZ321" s="8"/>
      <c r="JNA321" s="8"/>
      <c r="JNB321" s="8"/>
      <c r="JNC321" s="8"/>
      <c r="JND321" s="8"/>
      <c r="JNE321" s="8"/>
      <c r="JNF321" s="8"/>
      <c r="JNG321" s="8"/>
      <c r="JNH321" s="8"/>
      <c r="JNI321" s="8"/>
      <c r="JNJ321" s="8"/>
      <c r="JNK321" s="8"/>
      <c r="JNL321" s="8"/>
      <c r="JNM321" s="8"/>
      <c r="JNN321" s="8"/>
      <c r="JNO321" s="8"/>
      <c r="JNP321" s="8"/>
      <c r="JNQ321" s="8"/>
      <c r="JNR321" s="8"/>
      <c r="JNS321" s="8"/>
      <c r="JNT321" s="8"/>
      <c r="JNU321" s="8"/>
      <c r="JNV321" s="8"/>
      <c r="JNW321" s="8"/>
      <c r="JNX321" s="8"/>
      <c r="JNY321" s="8"/>
      <c r="JNZ321" s="8"/>
      <c r="JOA321" s="8"/>
      <c r="JOB321" s="8"/>
      <c r="JOC321" s="8"/>
      <c r="JOD321" s="8"/>
      <c r="JOE321" s="8"/>
      <c r="JOF321" s="8"/>
      <c r="JOG321" s="8"/>
      <c r="JOH321" s="8"/>
      <c r="JOI321" s="8"/>
      <c r="JOJ321" s="8"/>
      <c r="JOK321" s="8"/>
      <c r="JOL321" s="8"/>
      <c r="JOM321" s="8"/>
      <c r="JON321" s="8"/>
      <c r="JOO321" s="8"/>
      <c r="JOP321" s="8"/>
      <c r="JOQ321" s="8"/>
      <c r="JOR321" s="8"/>
      <c r="JOS321" s="8"/>
      <c r="JOT321" s="8"/>
      <c r="JOU321" s="8"/>
      <c r="JOV321" s="8"/>
      <c r="JOW321" s="8"/>
      <c r="JOX321" s="8"/>
      <c r="JOY321" s="8"/>
      <c r="JOZ321" s="8"/>
      <c r="JPA321" s="8"/>
      <c r="JPB321" s="8"/>
      <c r="JPC321" s="8"/>
      <c r="JPD321" s="8"/>
      <c r="JPE321" s="8"/>
      <c r="JPF321" s="8"/>
      <c r="JPG321" s="8"/>
      <c r="JPH321" s="8"/>
      <c r="JPI321" s="8"/>
      <c r="JPJ321" s="8"/>
      <c r="JPK321" s="8"/>
      <c r="JPL321" s="8"/>
      <c r="JPM321" s="8"/>
      <c r="JPN321" s="8"/>
      <c r="JPO321" s="8"/>
      <c r="JPP321" s="8"/>
      <c r="JPQ321" s="8"/>
      <c r="JPR321" s="8"/>
      <c r="JPS321" s="8"/>
      <c r="JPT321" s="8"/>
      <c r="JPU321" s="8"/>
      <c r="JPV321" s="8"/>
      <c r="JPW321" s="8"/>
      <c r="JPX321" s="8"/>
      <c r="JPY321" s="8"/>
      <c r="JPZ321" s="8"/>
      <c r="JQA321" s="8"/>
      <c r="JQB321" s="8"/>
      <c r="JQC321" s="8"/>
      <c r="JQD321" s="8"/>
      <c r="JQE321" s="8"/>
      <c r="JQF321" s="8"/>
      <c r="JQG321" s="8"/>
      <c r="JQH321" s="8"/>
      <c r="JQI321" s="8"/>
      <c r="JQJ321" s="8"/>
      <c r="JQK321" s="8"/>
      <c r="JQL321" s="8"/>
      <c r="JQM321" s="8"/>
      <c r="JQN321" s="8"/>
      <c r="JQO321" s="8"/>
      <c r="JQP321" s="8"/>
      <c r="JQQ321" s="8"/>
      <c r="JQR321" s="8"/>
      <c r="JQS321" s="8"/>
      <c r="JQT321" s="8"/>
      <c r="JQU321" s="8"/>
      <c r="JQV321" s="8"/>
      <c r="JQW321" s="8"/>
      <c r="JQX321" s="8"/>
      <c r="JQY321" s="8"/>
      <c r="JQZ321" s="8"/>
      <c r="JRA321" s="8"/>
      <c r="JRB321" s="8"/>
      <c r="JRC321" s="8"/>
      <c r="JRD321" s="8"/>
      <c r="JRE321" s="8"/>
      <c r="JRF321" s="8"/>
      <c r="JRG321" s="8"/>
      <c r="JRH321" s="8"/>
      <c r="JRI321" s="8"/>
      <c r="JRJ321" s="8"/>
      <c r="JRK321" s="8"/>
      <c r="JRL321" s="8"/>
      <c r="JRM321" s="8"/>
      <c r="JRN321" s="8"/>
      <c r="JRO321" s="8"/>
      <c r="JRP321" s="8"/>
      <c r="JRQ321" s="8"/>
      <c r="JRR321" s="8"/>
      <c r="JRS321" s="8"/>
      <c r="JRT321" s="8"/>
      <c r="JRU321" s="8"/>
      <c r="JRV321" s="8"/>
      <c r="JRW321" s="8"/>
      <c r="JRX321" s="8"/>
      <c r="JRY321" s="8"/>
      <c r="JRZ321" s="8"/>
      <c r="JSA321" s="8"/>
      <c r="JSB321" s="8"/>
      <c r="JSC321" s="8"/>
      <c r="JSD321" s="8"/>
      <c r="JSE321" s="8"/>
      <c r="JSF321" s="8"/>
      <c r="JSG321" s="8"/>
      <c r="JSH321" s="8"/>
      <c r="JSI321" s="8"/>
      <c r="JSJ321" s="8"/>
      <c r="JSK321" s="8"/>
      <c r="JSL321" s="8"/>
      <c r="JSM321" s="8"/>
      <c r="JSN321" s="8"/>
      <c r="JSO321" s="8"/>
      <c r="JSP321" s="8"/>
      <c r="JSQ321" s="8"/>
      <c r="JSR321" s="8"/>
      <c r="JSS321" s="8"/>
      <c r="JST321" s="8"/>
      <c r="JSU321" s="8"/>
      <c r="JSV321" s="8"/>
      <c r="JSW321" s="8"/>
      <c r="JSX321" s="8"/>
      <c r="JSY321" s="8"/>
      <c r="JSZ321" s="8"/>
      <c r="JTA321" s="8"/>
      <c r="JTB321" s="8"/>
      <c r="JTC321" s="8"/>
      <c r="JTD321" s="8"/>
      <c r="JTE321" s="8"/>
      <c r="JTF321" s="8"/>
      <c r="JTG321" s="8"/>
      <c r="JTH321" s="8"/>
      <c r="JTI321" s="8"/>
      <c r="JTJ321" s="8"/>
      <c r="JTK321" s="8"/>
      <c r="JTL321" s="8"/>
      <c r="JTM321" s="8"/>
      <c r="JTN321" s="8"/>
      <c r="JTO321" s="8"/>
      <c r="JTP321" s="8"/>
      <c r="JTQ321" s="8"/>
      <c r="JTR321" s="8"/>
      <c r="JTS321" s="8"/>
      <c r="JTT321" s="8"/>
      <c r="JTU321" s="8"/>
      <c r="JTV321" s="8"/>
      <c r="JTW321" s="8"/>
      <c r="JTX321" s="8"/>
      <c r="JTY321" s="8"/>
      <c r="JTZ321" s="8"/>
      <c r="JUA321" s="8"/>
      <c r="JUB321" s="8"/>
      <c r="JUC321" s="8"/>
      <c r="JUD321" s="8"/>
      <c r="JUE321" s="8"/>
      <c r="JUF321" s="8"/>
      <c r="JUG321" s="8"/>
      <c r="JUH321" s="8"/>
      <c r="JUI321" s="8"/>
      <c r="JUJ321" s="8"/>
      <c r="JUK321" s="8"/>
      <c r="JUL321" s="8"/>
      <c r="JUM321" s="8"/>
      <c r="JUN321" s="8"/>
      <c r="JUO321" s="8"/>
      <c r="JUP321" s="8"/>
      <c r="JUQ321" s="8"/>
      <c r="JUR321" s="8"/>
      <c r="JUS321" s="8"/>
      <c r="JUT321" s="8"/>
      <c r="JUU321" s="8"/>
      <c r="JUV321" s="8"/>
      <c r="JUW321" s="8"/>
      <c r="JUX321" s="8"/>
      <c r="JUY321" s="8"/>
      <c r="JUZ321" s="8"/>
      <c r="JVA321" s="8"/>
      <c r="JVB321" s="8"/>
      <c r="JVC321" s="8"/>
      <c r="JVD321" s="8"/>
      <c r="JVE321" s="8"/>
      <c r="JVF321" s="8"/>
      <c r="JVG321" s="8"/>
      <c r="JVH321" s="8"/>
      <c r="JVI321" s="8"/>
      <c r="JVJ321" s="8"/>
      <c r="JVK321" s="8"/>
      <c r="JVL321" s="8"/>
      <c r="JVM321" s="8"/>
      <c r="JVN321" s="8"/>
      <c r="JVO321" s="8"/>
      <c r="JVP321" s="8"/>
      <c r="JVQ321" s="8"/>
      <c r="JVR321" s="8"/>
      <c r="JVS321" s="8"/>
      <c r="JVT321" s="8"/>
      <c r="JVU321" s="8"/>
      <c r="JVV321" s="8"/>
      <c r="JVW321" s="8"/>
      <c r="JVX321" s="8"/>
      <c r="JVY321" s="8"/>
      <c r="JVZ321" s="8"/>
      <c r="JWA321" s="8"/>
      <c r="JWB321" s="8"/>
      <c r="JWC321" s="8"/>
      <c r="JWD321" s="8"/>
      <c r="JWE321" s="8"/>
      <c r="JWF321" s="8"/>
      <c r="JWG321" s="8"/>
      <c r="JWH321" s="8"/>
      <c r="JWI321" s="8"/>
      <c r="JWJ321" s="8"/>
      <c r="JWK321" s="8"/>
      <c r="JWL321" s="8"/>
      <c r="JWM321" s="8"/>
      <c r="JWN321" s="8"/>
      <c r="JWO321" s="8"/>
      <c r="JWP321" s="8"/>
      <c r="JWQ321" s="8"/>
      <c r="JWR321" s="8"/>
      <c r="JWS321" s="8"/>
      <c r="JWT321" s="8"/>
      <c r="JWU321" s="8"/>
      <c r="JWV321" s="8"/>
      <c r="JWW321" s="8"/>
      <c r="JWX321" s="8"/>
      <c r="JWY321" s="8"/>
      <c r="JWZ321" s="8"/>
      <c r="JXA321" s="8"/>
      <c r="JXB321" s="8"/>
      <c r="JXC321" s="8"/>
      <c r="JXD321" s="8"/>
      <c r="JXE321" s="8"/>
      <c r="JXF321" s="8"/>
      <c r="JXG321" s="8"/>
      <c r="JXH321" s="8"/>
      <c r="JXI321" s="8"/>
      <c r="JXJ321" s="8"/>
      <c r="JXK321" s="8"/>
      <c r="JXL321" s="8"/>
      <c r="JXM321" s="8"/>
      <c r="JXN321" s="8"/>
      <c r="JXO321" s="8"/>
      <c r="JXP321" s="8"/>
      <c r="JXQ321" s="8"/>
      <c r="JXR321" s="8"/>
      <c r="JXS321" s="8"/>
      <c r="JXT321" s="8"/>
      <c r="JXU321" s="8"/>
      <c r="JXV321" s="8"/>
      <c r="JXW321" s="8"/>
      <c r="JXX321" s="8"/>
      <c r="JXY321" s="8"/>
      <c r="JXZ321" s="8"/>
      <c r="JYA321" s="8"/>
      <c r="JYB321" s="8"/>
      <c r="JYC321" s="8"/>
      <c r="JYD321" s="8"/>
      <c r="JYE321" s="8"/>
      <c r="JYF321" s="8"/>
      <c r="JYG321" s="8"/>
      <c r="JYH321" s="8"/>
      <c r="JYI321" s="8"/>
      <c r="JYJ321" s="8"/>
      <c r="JYK321" s="8"/>
      <c r="JYL321" s="8"/>
      <c r="JYM321" s="8"/>
      <c r="JYN321" s="8"/>
      <c r="JYO321" s="8"/>
      <c r="JYP321" s="8"/>
      <c r="JYQ321" s="8"/>
      <c r="JYR321" s="8"/>
      <c r="JYS321" s="8"/>
      <c r="JYT321" s="8"/>
      <c r="JYU321" s="8"/>
      <c r="JYV321" s="8"/>
      <c r="JYW321" s="8"/>
      <c r="JYX321" s="8"/>
      <c r="JYY321" s="8"/>
      <c r="JYZ321" s="8"/>
      <c r="JZA321" s="8"/>
      <c r="JZB321" s="8"/>
      <c r="JZC321" s="8"/>
      <c r="JZD321" s="8"/>
      <c r="JZE321" s="8"/>
      <c r="JZF321" s="8"/>
      <c r="JZG321" s="8"/>
      <c r="JZH321" s="8"/>
      <c r="JZI321" s="8"/>
      <c r="JZJ321" s="8"/>
      <c r="JZK321" s="8"/>
      <c r="JZL321" s="8"/>
      <c r="JZM321" s="8"/>
      <c r="JZN321" s="8"/>
      <c r="JZO321" s="8"/>
      <c r="JZP321" s="8"/>
      <c r="JZQ321" s="8"/>
      <c r="JZR321" s="8"/>
      <c r="JZS321" s="8"/>
      <c r="JZT321" s="8"/>
      <c r="JZU321" s="8"/>
      <c r="JZV321" s="8"/>
      <c r="JZW321" s="8"/>
      <c r="JZX321" s="8"/>
      <c r="JZY321" s="8"/>
      <c r="JZZ321" s="8"/>
      <c r="KAA321" s="8"/>
      <c r="KAB321" s="8"/>
      <c r="KAC321" s="8"/>
      <c r="KAD321" s="8"/>
      <c r="KAE321" s="8"/>
      <c r="KAF321" s="8"/>
      <c r="KAG321" s="8"/>
      <c r="KAH321" s="8"/>
      <c r="KAI321" s="8"/>
      <c r="KAJ321" s="8"/>
      <c r="KAK321" s="8"/>
      <c r="KAL321" s="8"/>
      <c r="KAM321" s="8"/>
      <c r="KAN321" s="8"/>
      <c r="KAO321" s="8"/>
      <c r="KAP321" s="8"/>
      <c r="KAQ321" s="8"/>
      <c r="KAR321" s="8"/>
      <c r="KAS321" s="8"/>
      <c r="KAT321" s="8"/>
      <c r="KAU321" s="8"/>
      <c r="KAV321" s="8"/>
      <c r="KAW321" s="8"/>
      <c r="KAX321" s="8"/>
      <c r="KAY321" s="8"/>
      <c r="KAZ321" s="8"/>
      <c r="KBA321" s="8"/>
      <c r="KBB321" s="8"/>
      <c r="KBC321" s="8"/>
      <c r="KBD321" s="8"/>
      <c r="KBE321" s="8"/>
      <c r="KBF321" s="8"/>
      <c r="KBG321" s="8"/>
      <c r="KBH321" s="8"/>
      <c r="KBI321" s="8"/>
      <c r="KBJ321" s="8"/>
      <c r="KBK321" s="8"/>
      <c r="KBL321" s="8"/>
      <c r="KBM321" s="8"/>
      <c r="KBN321" s="8"/>
      <c r="KBO321" s="8"/>
      <c r="KBP321" s="8"/>
      <c r="KBQ321" s="8"/>
      <c r="KBR321" s="8"/>
      <c r="KBS321" s="8"/>
      <c r="KBT321" s="8"/>
      <c r="KBU321" s="8"/>
      <c r="KBV321" s="8"/>
      <c r="KBW321" s="8"/>
      <c r="KBX321" s="8"/>
      <c r="KBY321" s="8"/>
      <c r="KBZ321" s="8"/>
      <c r="KCA321" s="8"/>
      <c r="KCB321" s="8"/>
      <c r="KCC321" s="8"/>
      <c r="KCD321" s="8"/>
      <c r="KCE321" s="8"/>
      <c r="KCF321" s="8"/>
      <c r="KCG321" s="8"/>
      <c r="KCH321" s="8"/>
      <c r="KCI321" s="8"/>
      <c r="KCJ321" s="8"/>
      <c r="KCK321" s="8"/>
      <c r="KCL321" s="8"/>
      <c r="KCM321" s="8"/>
      <c r="KCN321" s="8"/>
      <c r="KCO321" s="8"/>
      <c r="KCP321" s="8"/>
      <c r="KCQ321" s="8"/>
      <c r="KCR321" s="8"/>
      <c r="KCS321" s="8"/>
      <c r="KCT321" s="8"/>
      <c r="KCU321" s="8"/>
      <c r="KCV321" s="8"/>
      <c r="KCW321" s="8"/>
      <c r="KCX321" s="8"/>
      <c r="KCY321" s="8"/>
      <c r="KCZ321" s="8"/>
      <c r="KDA321" s="8"/>
      <c r="KDB321" s="8"/>
      <c r="KDC321" s="8"/>
      <c r="KDD321" s="8"/>
      <c r="KDE321" s="8"/>
      <c r="KDF321" s="8"/>
      <c r="KDG321" s="8"/>
      <c r="KDH321" s="8"/>
      <c r="KDI321" s="8"/>
      <c r="KDJ321" s="8"/>
      <c r="KDK321" s="8"/>
      <c r="KDL321" s="8"/>
      <c r="KDM321" s="8"/>
      <c r="KDN321" s="8"/>
      <c r="KDO321" s="8"/>
      <c r="KDP321" s="8"/>
      <c r="KDQ321" s="8"/>
      <c r="KDR321" s="8"/>
      <c r="KDS321" s="8"/>
      <c r="KDT321" s="8"/>
      <c r="KDU321" s="8"/>
      <c r="KDV321" s="8"/>
      <c r="KDW321" s="8"/>
      <c r="KDX321" s="8"/>
      <c r="KDY321" s="8"/>
      <c r="KDZ321" s="8"/>
      <c r="KEA321" s="8"/>
      <c r="KEB321" s="8"/>
      <c r="KEC321" s="8"/>
      <c r="KED321" s="8"/>
      <c r="KEE321" s="8"/>
      <c r="KEF321" s="8"/>
      <c r="KEG321" s="8"/>
      <c r="KEH321" s="8"/>
      <c r="KEI321" s="8"/>
      <c r="KEJ321" s="8"/>
      <c r="KEK321" s="8"/>
      <c r="KEL321" s="8"/>
      <c r="KEM321" s="8"/>
      <c r="KEN321" s="8"/>
      <c r="KEO321" s="8"/>
      <c r="KEP321" s="8"/>
      <c r="KEQ321" s="8"/>
      <c r="KER321" s="8"/>
      <c r="KES321" s="8"/>
      <c r="KET321" s="8"/>
      <c r="KEU321" s="8"/>
      <c r="KEV321" s="8"/>
      <c r="KEW321" s="8"/>
      <c r="KEX321" s="8"/>
      <c r="KEY321" s="8"/>
      <c r="KEZ321" s="8"/>
      <c r="KFA321" s="8"/>
      <c r="KFB321" s="8"/>
      <c r="KFC321" s="8"/>
      <c r="KFD321" s="8"/>
      <c r="KFE321" s="8"/>
      <c r="KFF321" s="8"/>
      <c r="KFG321" s="8"/>
      <c r="KFH321" s="8"/>
      <c r="KFI321" s="8"/>
      <c r="KFJ321" s="8"/>
      <c r="KFK321" s="8"/>
      <c r="KFL321" s="8"/>
      <c r="KFM321" s="8"/>
      <c r="KFN321" s="8"/>
      <c r="KFO321" s="8"/>
      <c r="KFP321" s="8"/>
      <c r="KFQ321" s="8"/>
      <c r="KFR321" s="8"/>
      <c r="KFS321" s="8"/>
      <c r="KFT321" s="8"/>
      <c r="KFU321" s="8"/>
      <c r="KFV321" s="8"/>
      <c r="KFW321" s="8"/>
      <c r="KFX321" s="8"/>
      <c r="KFY321" s="8"/>
      <c r="KFZ321" s="8"/>
      <c r="KGA321" s="8"/>
      <c r="KGB321" s="8"/>
      <c r="KGC321" s="8"/>
      <c r="KGD321" s="8"/>
      <c r="KGE321" s="8"/>
      <c r="KGF321" s="8"/>
      <c r="KGG321" s="8"/>
      <c r="KGH321" s="8"/>
      <c r="KGI321" s="8"/>
      <c r="KGJ321" s="8"/>
      <c r="KGK321" s="8"/>
      <c r="KGL321" s="8"/>
      <c r="KGM321" s="8"/>
      <c r="KGN321" s="8"/>
      <c r="KGO321" s="8"/>
      <c r="KGP321" s="8"/>
      <c r="KGQ321" s="8"/>
      <c r="KGR321" s="8"/>
      <c r="KGS321" s="8"/>
      <c r="KGT321" s="8"/>
      <c r="KGU321" s="8"/>
      <c r="KGV321" s="8"/>
      <c r="KGW321" s="8"/>
      <c r="KGX321" s="8"/>
      <c r="KGY321" s="8"/>
      <c r="KGZ321" s="8"/>
      <c r="KHA321" s="8"/>
      <c r="KHB321" s="8"/>
      <c r="KHC321" s="8"/>
      <c r="KHD321" s="8"/>
      <c r="KHE321" s="8"/>
      <c r="KHF321" s="8"/>
      <c r="KHG321" s="8"/>
      <c r="KHH321" s="8"/>
      <c r="KHI321" s="8"/>
      <c r="KHJ321" s="8"/>
      <c r="KHK321" s="8"/>
      <c r="KHL321" s="8"/>
      <c r="KHM321" s="8"/>
      <c r="KHN321" s="8"/>
      <c r="KHO321" s="8"/>
      <c r="KHP321" s="8"/>
      <c r="KHQ321" s="8"/>
      <c r="KHR321" s="8"/>
      <c r="KHS321" s="8"/>
      <c r="KHT321" s="8"/>
      <c r="KHU321" s="8"/>
      <c r="KHV321" s="8"/>
      <c r="KHW321" s="8"/>
      <c r="KHX321" s="8"/>
      <c r="KHY321" s="8"/>
      <c r="KHZ321" s="8"/>
      <c r="KIA321" s="8"/>
      <c r="KIB321" s="8"/>
      <c r="KIC321" s="8"/>
      <c r="KID321" s="8"/>
      <c r="KIE321" s="8"/>
      <c r="KIF321" s="8"/>
      <c r="KIG321" s="8"/>
      <c r="KIH321" s="8"/>
      <c r="KII321" s="8"/>
      <c r="KIJ321" s="8"/>
      <c r="KIK321" s="8"/>
      <c r="KIL321" s="8"/>
      <c r="KIM321" s="8"/>
      <c r="KIN321" s="8"/>
      <c r="KIO321" s="8"/>
      <c r="KIP321" s="8"/>
      <c r="KIQ321" s="8"/>
      <c r="KIR321" s="8"/>
      <c r="KIS321" s="8"/>
      <c r="KIT321" s="8"/>
      <c r="KIU321" s="8"/>
      <c r="KIV321" s="8"/>
      <c r="KIW321" s="8"/>
      <c r="KIX321" s="8"/>
      <c r="KIY321" s="8"/>
      <c r="KIZ321" s="8"/>
      <c r="KJA321" s="8"/>
      <c r="KJB321" s="8"/>
      <c r="KJC321" s="8"/>
      <c r="KJD321" s="8"/>
      <c r="KJE321" s="8"/>
      <c r="KJF321" s="8"/>
      <c r="KJG321" s="8"/>
      <c r="KJH321" s="8"/>
      <c r="KJI321" s="8"/>
      <c r="KJJ321" s="8"/>
      <c r="KJK321" s="8"/>
      <c r="KJL321" s="8"/>
      <c r="KJM321" s="8"/>
      <c r="KJN321" s="8"/>
      <c r="KJO321" s="8"/>
      <c r="KJP321" s="8"/>
      <c r="KJQ321" s="8"/>
      <c r="KJR321" s="8"/>
      <c r="KJS321" s="8"/>
      <c r="KJT321" s="8"/>
      <c r="KJU321" s="8"/>
      <c r="KJV321" s="8"/>
      <c r="KJW321" s="8"/>
      <c r="KJX321" s="8"/>
      <c r="KJY321" s="8"/>
      <c r="KJZ321" s="8"/>
      <c r="KKA321" s="8"/>
      <c r="KKB321" s="8"/>
      <c r="KKC321" s="8"/>
      <c r="KKD321" s="8"/>
      <c r="KKE321" s="8"/>
      <c r="KKF321" s="8"/>
      <c r="KKG321" s="8"/>
      <c r="KKH321" s="8"/>
      <c r="KKI321" s="8"/>
      <c r="KKJ321" s="8"/>
      <c r="KKK321" s="8"/>
      <c r="KKL321" s="8"/>
      <c r="KKM321" s="8"/>
      <c r="KKN321" s="8"/>
      <c r="KKO321" s="8"/>
      <c r="KKP321" s="8"/>
      <c r="KKQ321" s="8"/>
      <c r="KKR321" s="8"/>
      <c r="KKS321" s="8"/>
      <c r="KKT321" s="8"/>
      <c r="KKU321" s="8"/>
      <c r="KKV321" s="8"/>
      <c r="KKW321" s="8"/>
      <c r="KKX321" s="8"/>
      <c r="KKY321" s="8"/>
      <c r="KKZ321" s="8"/>
      <c r="KLA321" s="8"/>
      <c r="KLB321" s="8"/>
      <c r="KLC321" s="8"/>
      <c r="KLD321" s="8"/>
      <c r="KLE321" s="8"/>
      <c r="KLF321" s="8"/>
      <c r="KLG321" s="8"/>
      <c r="KLH321" s="8"/>
      <c r="KLI321" s="8"/>
      <c r="KLJ321" s="8"/>
      <c r="KLK321" s="8"/>
      <c r="KLL321" s="8"/>
      <c r="KLM321" s="8"/>
      <c r="KLN321" s="8"/>
      <c r="KLO321" s="8"/>
      <c r="KLP321" s="8"/>
      <c r="KLQ321" s="8"/>
      <c r="KLR321" s="8"/>
      <c r="KLS321" s="8"/>
      <c r="KLT321" s="8"/>
      <c r="KLU321" s="8"/>
      <c r="KLV321" s="8"/>
      <c r="KLW321" s="8"/>
      <c r="KLX321" s="8"/>
      <c r="KLY321" s="8"/>
      <c r="KLZ321" s="8"/>
      <c r="KMA321" s="8"/>
      <c r="KMB321" s="8"/>
      <c r="KMC321" s="8"/>
      <c r="KMD321" s="8"/>
      <c r="KME321" s="8"/>
      <c r="KMF321" s="8"/>
      <c r="KMG321" s="8"/>
      <c r="KMH321" s="8"/>
      <c r="KMI321" s="8"/>
      <c r="KMJ321" s="8"/>
      <c r="KMK321" s="8"/>
      <c r="KML321" s="8"/>
      <c r="KMM321" s="8"/>
      <c r="KMN321" s="8"/>
      <c r="KMO321" s="8"/>
      <c r="KMP321" s="8"/>
      <c r="KMQ321" s="8"/>
      <c r="KMR321" s="8"/>
      <c r="KMS321" s="8"/>
      <c r="KMT321" s="8"/>
      <c r="KMU321" s="8"/>
      <c r="KMV321" s="8"/>
      <c r="KMW321" s="8"/>
      <c r="KMX321" s="8"/>
      <c r="KMY321" s="8"/>
      <c r="KMZ321" s="8"/>
      <c r="KNA321" s="8"/>
      <c r="KNB321" s="8"/>
      <c r="KNC321" s="8"/>
      <c r="KND321" s="8"/>
      <c r="KNE321" s="8"/>
      <c r="KNF321" s="8"/>
      <c r="KNG321" s="8"/>
      <c r="KNH321" s="8"/>
      <c r="KNI321" s="8"/>
      <c r="KNJ321" s="8"/>
      <c r="KNK321" s="8"/>
      <c r="KNL321" s="8"/>
      <c r="KNM321" s="8"/>
      <c r="KNN321" s="8"/>
      <c r="KNO321" s="8"/>
      <c r="KNP321" s="8"/>
      <c r="KNQ321" s="8"/>
      <c r="KNR321" s="8"/>
      <c r="KNS321" s="8"/>
      <c r="KNT321" s="8"/>
      <c r="KNU321" s="8"/>
      <c r="KNV321" s="8"/>
      <c r="KNW321" s="8"/>
      <c r="KNX321" s="8"/>
      <c r="KNY321" s="8"/>
      <c r="KNZ321" s="8"/>
      <c r="KOA321" s="8"/>
      <c r="KOB321" s="8"/>
      <c r="KOC321" s="8"/>
      <c r="KOD321" s="8"/>
      <c r="KOE321" s="8"/>
      <c r="KOF321" s="8"/>
      <c r="KOG321" s="8"/>
      <c r="KOH321" s="8"/>
      <c r="KOI321" s="8"/>
      <c r="KOJ321" s="8"/>
      <c r="KOK321" s="8"/>
      <c r="KOL321" s="8"/>
      <c r="KOM321" s="8"/>
      <c r="KON321" s="8"/>
      <c r="KOO321" s="8"/>
      <c r="KOP321" s="8"/>
      <c r="KOQ321" s="8"/>
      <c r="KOR321" s="8"/>
      <c r="KOS321" s="8"/>
      <c r="KOT321" s="8"/>
      <c r="KOU321" s="8"/>
      <c r="KOV321" s="8"/>
      <c r="KOW321" s="8"/>
      <c r="KOX321" s="8"/>
      <c r="KOY321" s="8"/>
      <c r="KOZ321" s="8"/>
      <c r="KPA321" s="8"/>
      <c r="KPB321" s="8"/>
      <c r="KPC321" s="8"/>
      <c r="KPD321" s="8"/>
      <c r="KPE321" s="8"/>
      <c r="KPF321" s="8"/>
      <c r="KPG321" s="8"/>
      <c r="KPH321" s="8"/>
      <c r="KPI321" s="8"/>
      <c r="KPJ321" s="8"/>
      <c r="KPK321" s="8"/>
      <c r="KPL321" s="8"/>
      <c r="KPM321" s="8"/>
      <c r="KPN321" s="8"/>
      <c r="KPO321" s="8"/>
      <c r="KPP321" s="8"/>
      <c r="KPQ321" s="8"/>
      <c r="KPR321" s="8"/>
      <c r="KPS321" s="8"/>
      <c r="KPT321" s="8"/>
      <c r="KPU321" s="8"/>
      <c r="KPV321" s="8"/>
      <c r="KPW321" s="8"/>
      <c r="KPX321" s="8"/>
      <c r="KPY321" s="8"/>
      <c r="KPZ321" s="8"/>
      <c r="KQA321" s="8"/>
      <c r="KQB321" s="8"/>
      <c r="KQC321" s="8"/>
      <c r="KQD321" s="8"/>
      <c r="KQE321" s="8"/>
      <c r="KQF321" s="8"/>
      <c r="KQG321" s="8"/>
      <c r="KQH321" s="8"/>
      <c r="KQI321" s="8"/>
      <c r="KQJ321" s="8"/>
      <c r="KQK321" s="8"/>
      <c r="KQL321" s="8"/>
      <c r="KQM321" s="8"/>
      <c r="KQN321" s="8"/>
      <c r="KQO321" s="8"/>
      <c r="KQP321" s="8"/>
      <c r="KQQ321" s="8"/>
      <c r="KQR321" s="8"/>
      <c r="KQS321" s="8"/>
      <c r="KQT321" s="8"/>
      <c r="KQU321" s="8"/>
      <c r="KQV321" s="8"/>
      <c r="KQW321" s="8"/>
      <c r="KQX321" s="8"/>
      <c r="KQY321" s="8"/>
      <c r="KQZ321" s="8"/>
      <c r="KRA321" s="8"/>
      <c r="KRB321" s="8"/>
      <c r="KRC321" s="8"/>
      <c r="KRD321" s="8"/>
      <c r="KRE321" s="8"/>
      <c r="KRF321" s="8"/>
      <c r="KRG321" s="8"/>
      <c r="KRH321" s="8"/>
      <c r="KRI321" s="8"/>
      <c r="KRJ321" s="8"/>
      <c r="KRK321" s="8"/>
      <c r="KRL321" s="8"/>
      <c r="KRM321" s="8"/>
      <c r="KRN321" s="8"/>
      <c r="KRO321" s="8"/>
      <c r="KRP321" s="8"/>
      <c r="KRQ321" s="8"/>
      <c r="KRR321" s="8"/>
      <c r="KRS321" s="8"/>
      <c r="KRT321" s="8"/>
      <c r="KRU321" s="8"/>
      <c r="KRV321" s="8"/>
      <c r="KRW321" s="8"/>
      <c r="KRX321" s="8"/>
      <c r="KRY321" s="8"/>
      <c r="KRZ321" s="8"/>
      <c r="KSA321" s="8"/>
      <c r="KSB321" s="8"/>
      <c r="KSC321" s="8"/>
      <c r="KSD321" s="8"/>
      <c r="KSE321" s="8"/>
      <c r="KSF321" s="8"/>
      <c r="KSG321" s="8"/>
      <c r="KSH321" s="8"/>
      <c r="KSI321" s="8"/>
      <c r="KSJ321" s="8"/>
      <c r="KSK321" s="8"/>
      <c r="KSL321" s="8"/>
      <c r="KSM321" s="8"/>
      <c r="KSN321" s="8"/>
      <c r="KSO321" s="8"/>
      <c r="KSP321" s="8"/>
      <c r="KSQ321" s="8"/>
      <c r="KSR321" s="8"/>
      <c r="KSS321" s="8"/>
      <c r="KST321" s="8"/>
      <c r="KSU321" s="8"/>
      <c r="KSV321" s="8"/>
      <c r="KSW321" s="8"/>
      <c r="KSX321" s="8"/>
      <c r="KSY321" s="8"/>
      <c r="KSZ321" s="8"/>
      <c r="KTA321" s="8"/>
      <c r="KTB321" s="8"/>
      <c r="KTC321" s="8"/>
      <c r="KTD321" s="8"/>
      <c r="KTE321" s="8"/>
      <c r="KTF321" s="8"/>
      <c r="KTG321" s="8"/>
      <c r="KTH321" s="8"/>
      <c r="KTI321" s="8"/>
      <c r="KTJ321" s="8"/>
      <c r="KTK321" s="8"/>
      <c r="KTL321" s="8"/>
      <c r="KTM321" s="8"/>
      <c r="KTN321" s="8"/>
      <c r="KTO321" s="8"/>
      <c r="KTP321" s="8"/>
      <c r="KTQ321" s="8"/>
      <c r="KTR321" s="8"/>
      <c r="KTS321" s="8"/>
      <c r="KTT321" s="8"/>
      <c r="KTU321" s="8"/>
      <c r="KTV321" s="8"/>
      <c r="KTW321" s="8"/>
      <c r="KTX321" s="8"/>
      <c r="KTY321" s="8"/>
      <c r="KTZ321" s="8"/>
      <c r="KUA321" s="8"/>
      <c r="KUB321" s="8"/>
      <c r="KUC321" s="8"/>
      <c r="KUD321" s="8"/>
      <c r="KUE321" s="8"/>
      <c r="KUF321" s="8"/>
      <c r="KUG321" s="8"/>
      <c r="KUH321" s="8"/>
      <c r="KUI321" s="8"/>
      <c r="KUJ321" s="8"/>
      <c r="KUK321" s="8"/>
      <c r="KUL321" s="8"/>
      <c r="KUM321" s="8"/>
      <c r="KUN321" s="8"/>
      <c r="KUO321" s="8"/>
      <c r="KUP321" s="8"/>
      <c r="KUQ321" s="8"/>
      <c r="KUR321" s="8"/>
      <c r="KUS321" s="8"/>
      <c r="KUT321" s="8"/>
      <c r="KUU321" s="8"/>
      <c r="KUV321" s="8"/>
      <c r="KUW321" s="8"/>
      <c r="KUX321" s="8"/>
      <c r="KUY321" s="8"/>
      <c r="KUZ321" s="8"/>
      <c r="KVA321" s="8"/>
      <c r="KVB321" s="8"/>
      <c r="KVC321" s="8"/>
      <c r="KVD321" s="8"/>
      <c r="KVE321" s="8"/>
      <c r="KVF321" s="8"/>
      <c r="KVG321" s="8"/>
      <c r="KVH321" s="8"/>
      <c r="KVI321" s="8"/>
      <c r="KVJ321" s="8"/>
      <c r="KVK321" s="8"/>
      <c r="KVL321" s="8"/>
      <c r="KVM321" s="8"/>
      <c r="KVN321" s="8"/>
      <c r="KVO321" s="8"/>
      <c r="KVP321" s="8"/>
      <c r="KVQ321" s="8"/>
      <c r="KVR321" s="8"/>
      <c r="KVS321" s="8"/>
      <c r="KVT321" s="8"/>
      <c r="KVU321" s="8"/>
      <c r="KVV321" s="8"/>
      <c r="KVW321" s="8"/>
      <c r="KVX321" s="8"/>
      <c r="KVY321" s="8"/>
      <c r="KVZ321" s="8"/>
      <c r="KWA321" s="8"/>
      <c r="KWB321" s="8"/>
      <c r="KWC321" s="8"/>
      <c r="KWD321" s="8"/>
      <c r="KWE321" s="8"/>
      <c r="KWF321" s="8"/>
      <c r="KWG321" s="8"/>
      <c r="KWH321" s="8"/>
      <c r="KWI321" s="8"/>
      <c r="KWJ321" s="8"/>
      <c r="KWK321" s="8"/>
      <c r="KWL321" s="8"/>
      <c r="KWM321" s="8"/>
      <c r="KWN321" s="8"/>
      <c r="KWO321" s="8"/>
      <c r="KWP321" s="8"/>
      <c r="KWQ321" s="8"/>
      <c r="KWR321" s="8"/>
      <c r="KWS321" s="8"/>
      <c r="KWT321" s="8"/>
      <c r="KWU321" s="8"/>
      <c r="KWV321" s="8"/>
      <c r="KWW321" s="8"/>
      <c r="KWX321" s="8"/>
      <c r="KWY321" s="8"/>
      <c r="KWZ321" s="8"/>
      <c r="KXA321" s="8"/>
      <c r="KXB321" s="8"/>
      <c r="KXC321" s="8"/>
      <c r="KXD321" s="8"/>
      <c r="KXE321" s="8"/>
      <c r="KXF321" s="8"/>
      <c r="KXG321" s="8"/>
      <c r="KXH321" s="8"/>
      <c r="KXI321" s="8"/>
      <c r="KXJ321" s="8"/>
      <c r="KXK321" s="8"/>
      <c r="KXL321" s="8"/>
      <c r="KXM321" s="8"/>
      <c r="KXN321" s="8"/>
      <c r="KXO321" s="8"/>
      <c r="KXP321" s="8"/>
      <c r="KXQ321" s="8"/>
      <c r="KXR321" s="8"/>
      <c r="KXS321" s="8"/>
      <c r="KXT321" s="8"/>
      <c r="KXU321" s="8"/>
      <c r="KXV321" s="8"/>
      <c r="KXW321" s="8"/>
      <c r="KXX321" s="8"/>
      <c r="KXY321" s="8"/>
      <c r="KXZ321" s="8"/>
      <c r="KYA321" s="8"/>
      <c r="KYB321" s="8"/>
      <c r="KYC321" s="8"/>
      <c r="KYD321" s="8"/>
      <c r="KYE321" s="8"/>
      <c r="KYF321" s="8"/>
      <c r="KYG321" s="8"/>
      <c r="KYH321" s="8"/>
      <c r="KYI321" s="8"/>
      <c r="KYJ321" s="8"/>
      <c r="KYK321" s="8"/>
      <c r="KYL321" s="8"/>
      <c r="KYM321" s="8"/>
      <c r="KYN321" s="8"/>
      <c r="KYO321" s="8"/>
      <c r="KYP321" s="8"/>
      <c r="KYQ321" s="8"/>
      <c r="KYR321" s="8"/>
      <c r="KYS321" s="8"/>
      <c r="KYT321" s="8"/>
      <c r="KYU321" s="8"/>
      <c r="KYV321" s="8"/>
      <c r="KYW321" s="8"/>
      <c r="KYX321" s="8"/>
      <c r="KYY321" s="8"/>
      <c r="KYZ321" s="8"/>
      <c r="KZA321" s="8"/>
      <c r="KZB321" s="8"/>
      <c r="KZC321" s="8"/>
      <c r="KZD321" s="8"/>
      <c r="KZE321" s="8"/>
      <c r="KZF321" s="8"/>
      <c r="KZG321" s="8"/>
      <c r="KZH321" s="8"/>
      <c r="KZI321" s="8"/>
      <c r="KZJ321" s="8"/>
      <c r="KZK321" s="8"/>
      <c r="KZL321" s="8"/>
      <c r="KZM321" s="8"/>
      <c r="KZN321" s="8"/>
      <c r="KZO321" s="8"/>
      <c r="KZP321" s="8"/>
      <c r="KZQ321" s="8"/>
      <c r="KZR321" s="8"/>
      <c r="KZS321" s="8"/>
      <c r="KZT321" s="8"/>
      <c r="KZU321" s="8"/>
      <c r="KZV321" s="8"/>
      <c r="KZW321" s="8"/>
      <c r="KZX321" s="8"/>
      <c r="KZY321" s="8"/>
      <c r="KZZ321" s="8"/>
      <c r="LAA321" s="8"/>
      <c r="LAB321" s="8"/>
      <c r="LAC321" s="8"/>
      <c r="LAD321" s="8"/>
      <c r="LAE321" s="8"/>
      <c r="LAF321" s="8"/>
      <c r="LAG321" s="8"/>
      <c r="LAH321" s="8"/>
      <c r="LAI321" s="8"/>
      <c r="LAJ321" s="8"/>
      <c r="LAK321" s="8"/>
      <c r="LAL321" s="8"/>
      <c r="LAM321" s="8"/>
      <c r="LAN321" s="8"/>
      <c r="LAO321" s="8"/>
      <c r="LAP321" s="8"/>
      <c r="LAQ321" s="8"/>
      <c r="LAR321" s="8"/>
      <c r="LAS321" s="8"/>
      <c r="LAT321" s="8"/>
      <c r="LAU321" s="8"/>
      <c r="LAV321" s="8"/>
      <c r="LAW321" s="8"/>
      <c r="LAX321" s="8"/>
      <c r="LAY321" s="8"/>
      <c r="LAZ321" s="8"/>
      <c r="LBA321" s="8"/>
      <c r="LBB321" s="8"/>
      <c r="LBC321" s="8"/>
      <c r="LBD321" s="8"/>
      <c r="LBE321" s="8"/>
      <c r="LBF321" s="8"/>
      <c r="LBG321" s="8"/>
      <c r="LBH321" s="8"/>
      <c r="LBI321" s="8"/>
      <c r="LBJ321" s="8"/>
      <c r="LBK321" s="8"/>
      <c r="LBL321" s="8"/>
      <c r="LBM321" s="8"/>
      <c r="LBN321" s="8"/>
      <c r="LBO321" s="8"/>
      <c r="LBP321" s="8"/>
      <c r="LBQ321" s="8"/>
      <c r="LBR321" s="8"/>
      <c r="LBS321" s="8"/>
      <c r="LBT321" s="8"/>
      <c r="LBU321" s="8"/>
      <c r="LBV321" s="8"/>
      <c r="LBW321" s="8"/>
      <c r="LBX321" s="8"/>
      <c r="LBY321" s="8"/>
      <c r="LBZ321" s="8"/>
      <c r="LCA321" s="8"/>
      <c r="LCB321" s="8"/>
      <c r="LCC321" s="8"/>
      <c r="LCD321" s="8"/>
      <c r="LCE321" s="8"/>
      <c r="LCF321" s="8"/>
      <c r="LCG321" s="8"/>
      <c r="LCH321" s="8"/>
      <c r="LCI321" s="8"/>
      <c r="LCJ321" s="8"/>
      <c r="LCK321" s="8"/>
      <c r="LCL321" s="8"/>
      <c r="LCM321" s="8"/>
      <c r="LCN321" s="8"/>
      <c r="LCO321" s="8"/>
      <c r="LCP321" s="8"/>
      <c r="LCQ321" s="8"/>
      <c r="LCR321" s="8"/>
      <c r="LCS321" s="8"/>
      <c r="LCT321" s="8"/>
      <c r="LCU321" s="8"/>
      <c r="LCV321" s="8"/>
      <c r="LCW321" s="8"/>
      <c r="LCX321" s="8"/>
      <c r="LCY321" s="8"/>
      <c r="LCZ321" s="8"/>
      <c r="LDA321" s="8"/>
      <c r="LDB321" s="8"/>
      <c r="LDC321" s="8"/>
      <c r="LDD321" s="8"/>
      <c r="LDE321" s="8"/>
      <c r="LDF321" s="8"/>
      <c r="LDG321" s="8"/>
      <c r="LDH321" s="8"/>
      <c r="LDI321" s="8"/>
      <c r="LDJ321" s="8"/>
      <c r="LDK321" s="8"/>
      <c r="LDL321" s="8"/>
      <c r="LDM321" s="8"/>
      <c r="LDN321" s="8"/>
      <c r="LDO321" s="8"/>
      <c r="LDP321" s="8"/>
      <c r="LDQ321" s="8"/>
      <c r="LDR321" s="8"/>
      <c r="LDS321" s="8"/>
      <c r="LDT321" s="8"/>
      <c r="LDU321" s="8"/>
      <c r="LDV321" s="8"/>
      <c r="LDW321" s="8"/>
      <c r="LDX321" s="8"/>
      <c r="LDY321" s="8"/>
      <c r="LDZ321" s="8"/>
      <c r="LEA321" s="8"/>
      <c r="LEB321" s="8"/>
      <c r="LEC321" s="8"/>
      <c r="LED321" s="8"/>
      <c r="LEE321" s="8"/>
      <c r="LEF321" s="8"/>
      <c r="LEG321" s="8"/>
      <c r="LEH321" s="8"/>
      <c r="LEI321" s="8"/>
      <c r="LEJ321" s="8"/>
      <c r="LEK321" s="8"/>
      <c r="LEL321" s="8"/>
      <c r="LEM321" s="8"/>
      <c r="LEN321" s="8"/>
      <c r="LEO321" s="8"/>
      <c r="LEP321" s="8"/>
      <c r="LEQ321" s="8"/>
      <c r="LER321" s="8"/>
      <c r="LES321" s="8"/>
      <c r="LET321" s="8"/>
      <c r="LEU321" s="8"/>
      <c r="LEV321" s="8"/>
      <c r="LEW321" s="8"/>
      <c r="LEX321" s="8"/>
      <c r="LEY321" s="8"/>
      <c r="LEZ321" s="8"/>
      <c r="LFA321" s="8"/>
      <c r="LFB321" s="8"/>
      <c r="LFC321" s="8"/>
      <c r="LFD321" s="8"/>
      <c r="LFE321" s="8"/>
      <c r="LFF321" s="8"/>
      <c r="LFG321" s="8"/>
      <c r="LFH321" s="8"/>
      <c r="LFI321" s="8"/>
      <c r="LFJ321" s="8"/>
      <c r="LFK321" s="8"/>
      <c r="LFL321" s="8"/>
      <c r="LFM321" s="8"/>
      <c r="LFN321" s="8"/>
      <c r="LFO321" s="8"/>
      <c r="LFP321" s="8"/>
      <c r="LFQ321" s="8"/>
      <c r="LFR321" s="8"/>
      <c r="LFS321" s="8"/>
      <c r="LFT321" s="8"/>
      <c r="LFU321" s="8"/>
      <c r="LFV321" s="8"/>
      <c r="LFW321" s="8"/>
      <c r="LFX321" s="8"/>
      <c r="LFY321" s="8"/>
      <c r="LFZ321" s="8"/>
      <c r="LGA321" s="8"/>
      <c r="LGB321" s="8"/>
      <c r="LGC321" s="8"/>
      <c r="LGD321" s="8"/>
      <c r="LGE321" s="8"/>
      <c r="LGF321" s="8"/>
      <c r="LGG321" s="8"/>
      <c r="LGH321" s="8"/>
      <c r="LGI321" s="8"/>
      <c r="LGJ321" s="8"/>
      <c r="LGK321" s="8"/>
      <c r="LGL321" s="8"/>
      <c r="LGM321" s="8"/>
      <c r="LGN321" s="8"/>
      <c r="LGO321" s="8"/>
      <c r="LGP321" s="8"/>
      <c r="LGQ321" s="8"/>
      <c r="LGR321" s="8"/>
      <c r="LGS321" s="8"/>
      <c r="LGT321" s="8"/>
      <c r="LGU321" s="8"/>
      <c r="LGV321" s="8"/>
      <c r="LGW321" s="8"/>
      <c r="LGX321" s="8"/>
      <c r="LGY321" s="8"/>
      <c r="LGZ321" s="8"/>
      <c r="LHA321" s="8"/>
      <c r="LHB321" s="8"/>
      <c r="LHC321" s="8"/>
      <c r="LHD321" s="8"/>
      <c r="LHE321" s="8"/>
      <c r="LHF321" s="8"/>
      <c r="LHG321" s="8"/>
      <c r="LHH321" s="8"/>
      <c r="LHI321" s="8"/>
      <c r="LHJ321" s="8"/>
      <c r="LHK321" s="8"/>
      <c r="LHL321" s="8"/>
      <c r="LHM321" s="8"/>
      <c r="LHN321" s="8"/>
      <c r="LHO321" s="8"/>
      <c r="LHP321" s="8"/>
      <c r="LHQ321" s="8"/>
      <c r="LHR321" s="8"/>
      <c r="LHS321" s="8"/>
      <c r="LHT321" s="8"/>
      <c r="LHU321" s="8"/>
      <c r="LHV321" s="8"/>
      <c r="LHW321" s="8"/>
      <c r="LHX321" s="8"/>
      <c r="LHY321" s="8"/>
      <c r="LHZ321" s="8"/>
      <c r="LIA321" s="8"/>
      <c r="LIB321" s="8"/>
      <c r="LIC321" s="8"/>
      <c r="LID321" s="8"/>
      <c r="LIE321" s="8"/>
      <c r="LIF321" s="8"/>
      <c r="LIG321" s="8"/>
      <c r="LIH321" s="8"/>
      <c r="LII321" s="8"/>
      <c r="LIJ321" s="8"/>
      <c r="LIK321" s="8"/>
      <c r="LIL321" s="8"/>
      <c r="LIM321" s="8"/>
      <c r="LIN321" s="8"/>
      <c r="LIO321" s="8"/>
      <c r="LIP321" s="8"/>
      <c r="LIQ321" s="8"/>
      <c r="LIR321" s="8"/>
      <c r="LIS321" s="8"/>
      <c r="LIT321" s="8"/>
      <c r="LIU321" s="8"/>
      <c r="LIV321" s="8"/>
      <c r="LIW321" s="8"/>
      <c r="LIX321" s="8"/>
      <c r="LIY321" s="8"/>
      <c r="LIZ321" s="8"/>
      <c r="LJA321" s="8"/>
      <c r="LJB321" s="8"/>
      <c r="LJC321" s="8"/>
      <c r="LJD321" s="8"/>
      <c r="LJE321" s="8"/>
      <c r="LJF321" s="8"/>
      <c r="LJG321" s="8"/>
      <c r="LJH321" s="8"/>
      <c r="LJI321" s="8"/>
      <c r="LJJ321" s="8"/>
      <c r="LJK321" s="8"/>
      <c r="LJL321" s="8"/>
      <c r="LJM321" s="8"/>
      <c r="LJN321" s="8"/>
      <c r="LJO321" s="8"/>
      <c r="LJP321" s="8"/>
      <c r="LJQ321" s="8"/>
      <c r="LJR321" s="8"/>
      <c r="LJS321" s="8"/>
      <c r="LJT321" s="8"/>
      <c r="LJU321" s="8"/>
      <c r="LJV321" s="8"/>
      <c r="LJW321" s="8"/>
      <c r="LJX321" s="8"/>
      <c r="LJY321" s="8"/>
      <c r="LJZ321" s="8"/>
      <c r="LKA321" s="8"/>
      <c r="LKB321" s="8"/>
      <c r="LKC321" s="8"/>
      <c r="LKD321" s="8"/>
      <c r="LKE321" s="8"/>
      <c r="LKF321" s="8"/>
      <c r="LKG321" s="8"/>
      <c r="LKH321" s="8"/>
      <c r="LKI321" s="8"/>
      <c r="LKJ321" s="8"/>
      <c r="LKK321" s="8"/>
      <c r="LKL321" s="8"/>
      <c r="LKM321" s="8"/>
      <c r="LKN321" s="8"/>
      <c r="LKO321" s="8"/>
      <c r="LKP321" s="8"/>
      <c r="LKQ321" s="8"/>
      <c r="LKR321" s="8"/>
      <c r="LKS321" s="8"/>
      <c r="LKT321" s="8"/>
      <c r="LKU321" s="8"/>
      <c r="LKV321" s="8"/>
      <c r="LKW321" s="8"/>
      <c r="LKX321" s="8"/>
      <c r="LKY321" s="8"/>
      <c r="LKZ321" s="8"/>
      <c r="LLA321" s="8"/>
      <c r="LLB321" s="8"/>
      <c r="LLC321" s="8"/>
      <c r="LLD321" s="8"/>
      <c r="LLE321" s="8"/>
      <c r="LLF321" s="8"/>
      <c r="LLG321" s="8"/>
      <c r="LLH321" s="8"/>
      <c r="LLI321" s="8"/>
      <c r="LLJ321" s="8"/>
      <c r="LLK321" s="8"/>
      <c r="LLL321" s="8"/>
      <c r="LLM321" s="8"/>
      <c r="LLN321" s="8"/>
      <c r="LLO321" s="8"/>
      <c r="LLP321" s="8"/>
      <c r="LLQ321" s="8"/>
      <c r="LLR321" s="8"/>
      <c r="LLS321" s="8"/>
      <c r="LLT321" s="8"/>
      <c r="LLU321" s="8"/>
      <c r="LLV321" s="8"/>
      <c r="LLW321" s="8"/>
      <c r="LLX321" s="8"/>
      <c r="LLY321" s="8"/>
      <c r="LLZ321" s="8"/>
      <c r="LMA321" s="8"/>
      <c r="LMB321" s="8"/>
      <c r="LMC321" s="8"/>
      <c r="LMD321" s="8"/>
      <c r="LME321" s="8"/>
      <c r="LMF321" s="8"/>
      <c r="LMG321" s="8"/>
      <c r="LMH321" s="8"/>
      <c r="LMI321" s="8"/>
      <c r="LMJ321" s="8"/>
      <c r="LMK321" s="8"/>
      <c r="LML321" s="8"/>
      <c r="LMM321" s="8"/>
      <c r="LMN321" s="8"/>
      <c r="LMO321" s="8"/>
      <c r="LMP321" s="8"/>
      <c r="LMQ321" s="8"/>
      <c r="LMR321" s="8"/>
      <c r="LMS321" s="8"/>
      <c r="LMT321" s="8"/>
      <c r="LMU321" s="8"/>
      <c r="LMV321" s="8"/>
      <c r="LMW321" s="8"/>
      <c r="LMX321" s="8"/>
      <c r="LMY321" s="8"/>
      <c r="LMZ321" s="8"/>
      <c r="LNA321" s="8"/>
      <c r="LNB321" s="8"/>
      <c r="LNC321" s="8"/>
      <c r="LND321" s="8"/>
      <c r="LNE321" s="8"/>
      <c r="LNF321" s="8"/>
      <c r="LNG321" s="8"/>
      <c r="LNH321" s="8"/>
      <c r="LNI321" s="8"/>
      <c r="LNJ321" s="8"/>
      <c r="LNK321" s="8"/>
      <c r="LNL321" s="8"/>
      <c r="LNM321" s="8"/>
      <c r="LNN321" s="8"/>
      <c r="LNO321" s="8"/>
      <c r="LNP321" s="8"/>
      <c r="LNQ321" s="8"/>
      <c r="LNR321" s="8"/>
      <c r="LNS321" s="8"/>
      <c r="LNT321" s="8"/>
      <c r="LNU321" s="8"/>
      <c r="LNV321" s="8"/>
      <c r="LNW321" s="8"/>
      <c r="LNX321" s="8"/>
      <c r="LNY321" s="8"/>
      <c r="LNZ321" s="8"/>
      <c r="LOA321" s="8"/>
      <c r="LOB321" s="8"/>
      <c r="LOC321" s="8"/>
      <c r="LOD321" s="8"/>
      <c r="LOE321" s="8"/>
      <c r="LOF321" s="8"/>
      <c r="LOG321" s="8"/>
      <c r="LOH321" s="8"/>
      <c r="LOI321" s="8"/>
      <c r="LOJ321" s="8"/>
      <c r="LOK321" s="8"/>
      <c r="LOL321" s="8"/>
      <c r="LOM321" s="8"/>
      <c r="LON321" s="8"/>
      <c r="LOO321" s="8"/>
      <c r="LOP321" s="8"/>
      <c r="LOQ321" s="8"/>
      <c r="LOR321" s="8"/>
      <c r="LOS321" s="8"/>
      <c r="LOT321" s="8"/>
      <c r="LOU321" s="8"/>
      <c r="LOV321" s="8"/>
      <c r="LOW321" s="8"/>
      <c r="LOX321" s="8"/>
      <c r="LOY321" s="8"/>
      <c r="LOZ321" s="8"/>
      <c r="LPA321" s="8"/>
      <c r="LPB321" s="8"/>
      <c r="LPC321" s="8"/>
      <c r="LPD321" s="8"/>
      <c r="LPE321" s="8"/>
      <c r="LPF321" s="8"/>
      <c r="LPG321" s="8"/>
      <c r="LPH321" s="8"/>
      <c r="LPI321" s="8"/>
      <c r="LPJ321" s="8"/>
      <c r="LPK321" s="8"/>
      <c r="LPL321" s="8"/>
      <c r="LPM321" s="8"/>
      <c r="LPN321" s="8"/>
      <c r="LPO321" s="8"/>
      <c r="LPP321" s="8"/>
      <c r="LPQ321" s="8"/>
      <c r="LPR321" s="8"/>
      <c r="LPS321" s="8"/>
      <c r="LPT321" s="8"/>
      <c r="LPU321" s="8"/>
      <c r="LPV321" s="8"/>
      <c r="LPW321" s="8"/>
      <c r="LPX321" s="8"/>
      <c r="LPY321" s="8"/>
      <c r="LPZ321" s="8"/>
      <c r="LQA321" s="8"/>
      <c r="LQB321" s="8"/>
      <c r="LQC321" s="8"/>
      <c r="LQD321" s="8"/>
      <c r="LQE321" s="8"/>
      <c r="LQF321" s="8"/>
      <c r="LQG321" s="8"/>
      <c r="LQH321" s="8"/>
      <c r="LQI321" s="8"/>
      <c r="LQJ321" s="8"/>
      <c r="LQK321" s="8"/>
      <c r="LQL321" s="8"/>
      <c r="LQM321" s="8"/>
      <c r="LQN321" s="8"/>
      <c r="LQO321" s="8"/>
      <c r="LQP321" s="8"/>
      <c r="LQQ321" s="8"/>
      <c r="LQR321" s="8"/>
      <c r="LQS321" s="8"/>
      <c r="LQT321" s="8"/>
      <c r="LQU321" s="8"/>
      <c r="LQV321" s="8"/>
      <c r="LQW321" s="8"/>
      <c r="LQX321" s="8"/>
      <c r="LQY321" s="8"/>
      <c r="LQZ321" s="8"/>
      <c r="LRA321" s="8"/>
      <c r="LRB321" s="8"/>
      <c r="LRC321" s="8"/>
      <c r="LRD321" s="8"/>
      <c r="LRE321" s="8"/>
      <c r="LRF321" s="8"/>
      <c r="LRG321" s="8"/>
      <c r="LRH321" s="8"/>
      <c r="LRI321" s="8"/>
      <c r="LRJ321" s="8"/>
      <c r="LRK321" s="8"/>
      <c r="LRL321" s="8"/>
      <c r="LRM321" s="8"/>
      <c r="LRN321" s="8"/>
      <c r="LRO321" s="8"/>
      <c r="LRP321" s="8"/>
      <c r="LRQ321" s="8"/>
      <c r="LRR321" s="8"/>
      <c r="LRS321" s="8"/>
      <c r="LRT321" s="8"/>
      <c r="LRU321" s="8"/>
      <c r="LRV321" s="8"/>
      <c r="LRW321" s="8"/>
      <c r="LRX321" s="8"/>
      <c r="LRY321" s="8"/>
      <c r="LRZ321" s="8"/>
      <c r="LSA321" s="8"/>
      <c r="LSB321" s="8"/>
      <c r="LSC321" s="8"/>
      <c r="LSD321" s="8"/>
      <c r="LSE321" s="8"/>
      <c r="LSF321" s="8"/>
      <c r="LSG321" s="8"/>
      <c r="LSH321" s="8"/>
      <c r="LSI321" s="8"/>
      <c r="LSJ321" s="8"/>
      <c r="LSK321" s="8"/>
      <c r="LSL321" s="8"/>
      <c r="LSM321" s="8"/>
      <c r="LSN321" s="8"/>
      <c r="LSO321" s="8"/>
      <c r="LSP321" s="8"/>
      <c r="LSQ321" s="8"/>
      <c r="LSR321" s="8"/>
      <c r="LSS321" s="8"/>
      <c r="LST321" s="8"/>
      <c r="LSU321" s="8"/>
      <c r="LSV321" s="8"/>
      <c r="LSW321" s="8"/>
      <c r="LSX321" s="8"/>
      <c r="LSY321" s="8"/>
      <c r="LSZ321" s="8"/>
      <c r="LTA321" s="8"/>
      <c r="LTB321" s="8"/>
      <c r="LTC321" s="8"/>
      <c r="LTD321" s="8"/>
      <c r="LTE321" s="8"/>
      <c r="LTF321" s="8"/>
      <c r="LTG321" s="8"/>
      <c r="LTH321" s="8"/>
      <c r="LTI321" s="8"/>
      <c r="LTJ321" s="8"/>
      <c r="LTK321" s="8"/>
      <c r="LTL321" s="8"/>
      <c r="LTM321" s="8"/>
      <c r="LTN321" s="8"/>
      <c r="LTO321" s="8"/>
      <c r="LTP321" s="8"/>
      <c r="LTQ321" s="8"/>
      <c r="LTR321" s="8"/>
      <c r="LTS321" s="8"/>
      <c r="LTT321" s="8"/>
      <c r="LTU321" s="8"/>
      <c r="LTV321" s="8"/>
      <c r="LTW321" s="8"/>
      <c r="LTX321" s="8"/>
      <c r="LTY321" s="8"/>
      <c r="LTZ321" s="8"/>
      <c r="LUA321" s="8"/>
      <c r="LUB321" s="8"/>
      <c r="LUC321" s="8"/>
      <c r="LUD321" s="8"/>
      <c r="LUE321" s="8"/>
      <c r="LUF321" s="8"/>
      <c r="LUG321" s="8"/>
      <c r="LUH321" s="8"/>
      <c r="LUI321" s="8"/>
      <c r="LUJ321" s="8"/>
      <c r="LUK321" s="8"/>
      <c r="LUL321" s="8"/>
      <c r="LUM321" s="8"/>
      <c r="LUN321" s="8"/>
      <c r="LUO321" s="8"/>
      <c r="LUP321" s="8"/>
      <c r="LUQ321" s="8"/>
      <c r="LUR321" s="8"/>
      <c r="LUS321" s="8"/>
      <c r="LUT321" s="8"/>
      <c r="LUU321" s="8"/>
      <c r="LUV321" s="8"/>
      <c r="LUW321" s="8"/>
      <c r="LUX321" s="8"/>
      <c r="LUY321" s="8"/>
      <c r="LUZ321" s="8"/>
      <c r="LVA321" s="8"/>
      <c r="LVB321" s="8"/>
      <c r="LVC321" s="8"/>
      <c r="LVD321" s="8"/>
      <c r="LVE321" s="8"/>
      <c r="LVF321" s="8"/>
      <c r="LVG321" s="8"/>
      <c r="LVH321" s="8"/>
      <c r="LVI321" s="8"/>
      <c r="LVJ321" s="8"/>
      <c r="LVK321" s="8"/>
      <c r="LVL321" s="8"/>
      <c r="LVM321" s="8"/>
      <c r="LVN321" s="8"/>
      <c r="LVO321" s="8"/>
      <c r="LVP321" s="8"/>
      <c r="LVQ321" s="8"/>
      <c r="LVR321" s="8"/>
      <c r="LVS321" s="8"/>
      <c r="LVT321" s="8"/>
      <c r="LVU321" s="8"/>
      <c r="LVV321" s="8"/>
      <c r="LVW321" s="8"/>
      <c r="LVX321" s="8"/>
      <c r="LVY321" s="8"/>
      <c r="LVZ321" s="8"/>
      <c r="LWA321" s="8"/>
      <c r="LWB321" s="8"/>
      <c r="LWC321" s="8"/>
      <c r="LWD321" s="8"/>
      <c r="LWE321" s="8"/>
      <c r="LWF321" s="8"/>
      <c r="LWG321" s="8"/>
      <c r="LWH321" s="8"/>
      <c r="LWI321" s="8"/>
      <c r="LWJ321" s="8"/>
      <c r="LWK321" s="8"/>
      <c r="LWL321" s="8"/>
      <c r="LWM321" s="8"/>
      <c r="LWN321" s="8"/>
      <c r="LWO321" s="8"/>
      <c r="LWP321" s="8"/>
      <c r="LWQ321" s="8"/>
      <c r="LWR321" s="8"/>
      <c r="LWS321" s="8"/>
      <c r="LWT321" s="8"/>
      <c r="LWU321" s="8"/>
      <c r="LWV321" s="8"/>
      <c r="LWW321" s="8"/>
      <c r="LWX321" s="8"/>
      <c r="LWY321" s="8"/>
      <c r="LWZ321" s="8"/>
      <c r="LXA321" s="8"/>
      <c r="LXB321" s="8"/>
      <c r="LXC321" s="8"/>
      <c r="LXD321" s="8"/>
      <c r="LXE321" s="8"/>
      <c r="LXF321" s="8"/>
      <c r="LXG321" s="8"/>
      <c r="LXH321" s="8"/>
      <c r="LXI321" s="8"/>
      <c r="LXJ321" s="8"/>
      <c r="LXK321" s="8"/>
      <c r="LXL321" s="8"/>
      <c r="LXM321" s="8"/>
      <c r="LXN321" s="8"/>
      <c r="LXO321" s="8"/>
      <c r="LXP321" s="8"/>
      <c r="LXQ321" s="8"/>
      <c r="LXR321" s="8"/>
      <c r="LXS321" s="8"/>
      <c r="LXT321" s="8"/>
      <c r="LXU321" s="8"/>
      <c r="LXV321" s="8"/>
      <c r="LXW321" s="8"/>
      <c r="LXX321" s="8"/>
      <c r="LXY321" s="8"/>
      <c r="LXZ321" s="8"/>
      <c r="LYA321" s="8"/>
      <c r="LYB321" s="8"/>
      <c r="LYC321" s="8"/>
      <c r="LYD321" s="8"/>
      <c r="LYE321" s="8"/>
      <c r="LYF321" s="8"/>
      <c r="LYG321" s="8"/>
      <c r="LYH321" s="8"/>
      <c r="LYI321" s="8"/>
      <c r="LYJ321" s="8"/>
      <c r="LYK321" s="8"/>
      <c r="LYL321" s="8"/>
      <c r="LYM321" s="8"/>
      <c r="LYN321" s="8"/>
      <c r="LYO321" s="8"/>
      <c r="LYP321" s="8"/>
      <c r="LYQ321" s="8"/>
      <c r="LYR321" s="8"/>
      <c r="LYS321" s="8"/>
      <c r="LYT321" s="8"/>
      <c r="LYU321" s="8"/>
      <c r="LYV321" s="8"/>
      <c r="LYW321" s="8"/>
      <c r="LYX321" s="8"/>
      <c r="LYY321" s="8"/>
      <c r="LYZ321" s="8"/>
      <c r="LZA321" s="8"/>
      <c r="LZB321" s="8"/>
      <c r="LZC321" s="8"/>
      <c r="LZD321" s="8"/>
      <c r="LZE321" s="8"/>
      <c r="LZF321" s="8"/>
      <c r="LZG321" s="8"/>
      <c r="LZH321" s="8"/>
      <c r="LZI321" s="8"/>
      <c r="LZJ321" s="8"/>
      <c r="LZK321" s="8"/>
      <c r="LZL321" s="8"/>
      <c r="LZM321" s="8"/>
      <c r="LZN321" s="8"/>
      <c r="LZO321" s="8"/>
      <c r="LZP321" s="8"/>
      <c r="LZQ321" s="8"/>
      <c r="LZR321" s="8"/>
      <c r="LZS321" s="8"/>
      <c r="LZT321" s="8"/>
      <c r="LZU321" s="8"/>
      <c r="LZV321" s="8"/>
      <c r="LZW321" s="8"/>
      <c r="LZX321" s="8"/>
      <c r="LZY321" s="8"/>
      <c r="LZZ321" s="8"/>
      <c r="MAA321" s="8"/>
      <c r="MAB321" s="8"/>
      <c r="MAC321" s="8"/>
      <c r="MAD321" s="8"/>
      <c r="MAE321" s="8"/>
      <c r="MAF321" s="8"/>
      <c r="MAG321" s="8"/>
      <c r="MAH321" s="8"/>
      <c r="MAI321" s="8"/>
      <c r="MAJ321" s="8"/>
      <c r="MAK321" s="8"/>
      <c r="MAL321" s="8"/>
      <c r="MAM321" s="8"/>
      <c r="MAN321" s="8"/>
      <c r="MAO321" s="8"/>
      <c r="MAP321" s="8"/>
      <c r="MAQ321" s="8"/>
      <c r="MAR321" s="8"/>
      <c r="MAS321" s="8"/>
      <c r="MAT321" s="8"/>
      <c r="MAU321" s="8"/>
      <c r="MAV321" s="8"/>
      <c r="MAW321" s="8"/>
      <c r="MAX321" s="8"/>
      <c r="MAY321" s="8"/>
      <c r="MAZ321" s="8"/>
      <c r="MBA321" s="8"/>
      <c r="MBB321" s="8"/>
      <c r="MBC321" s="8"/>
      <c r="MBD321" s="8"/>
      <c r="MBE321" s="8"/>
      <c r="MBF321" s="8"/>
      <c r="MBG321" s="8"/>
      <c r="MBH321" s="8"/>
      <c r="MBI321" s="8"/>
      <c r="MBJ321" s="8"/>
      <c r="MBK321" s="8"/>
      <c r="MBL321" s="8"/>
      <c r="MBM321" s="8"/>
      <c r="MBN321" s="8"/>
      <c r="MBO321" s="8"/>
      <c r="MBP321" s="8"/>
      <c r="MBQ321" s="8"/>
      <c r="MBR321" s="8"/>
      <c r="MBS321" s="8"/>
      <c r="MBT321" s="8"/>
      <c r="MBU321" s="8"/>
      <c r="MBV321" s="8"/>
      <c r="MBW321" s="8"/>
      <c r="MBX321" s="8"/>
      <c r="MBY321" s="8"/>
      <c r="MBZ321" s="8"/>
      <c r="MCA321" s="8"/>
      <c r="MCB321" s="8"/>
      <c r="MCC321" s="8"/>
      <c r="MCD321" s="8"/>
      <c r="MCE321" s="8"/>
      <c r="MCF321" s="8"/>
      <c r="MCG321" s="8"/>
      <c r="MCH321" s="8"/>
      <c r="MCI321" s="8"/>
      <c r="MCJ321" s="8"/>
      <c r="MCK321" s="8"/>
      <c r="MCL321" s="8"/>
      <c r="MCM321" s="8"/>
      <c r="MCN321" s="8"/>
      <c r="MCO321" s="8"/>
      <c r="MCP321" s="8"/>
      <c r="MCQ321" s="8"/>
      <c r="MCR321" s="8"/>
      <c r="MCS321" s="8"/>
      <c r="MCT321" s="8"/>
      <c r="MCU321" s="8"/>
      <c r="MCV321" s="8"/>
      <c r="MCW321" s="8"/>
      <c r="MCX321" s="8"/>
      <c r="MCY321" s="8"/>
      <c r="MCZ321" s="8"/>
      <c r="MDA321" s="8"/>
      <c r="MDB321" s="8"/>
      <c r="MDC321" s="8"/>
      <c r="MDD321" s="8"/>
      <c r="MDE321" s="8"/>
      <c r="MDF321" s="8"/>
      <c r="MDG321" s="8"/>
      <c r="MDH321" s="8"/>
      <c r="MDI321" s="8"/>
      <c r="MDJ321" s="8"/>
      <c r="MDK321" s="8"/>
      <c r="MDL321" s="8"/>
      <c r="MDM321" s="8"/>
      <c r="MDN321" s="8"/>
      <c r="MDO321" s="8"/>
      <c r="MDP321" s="8"/>
      <c r="MDQ321" s="8"/>
      <c r="MDR321" s="8"/>
      <c r="MDS321" s="8"/>
      <c r="MDT321" s="8"/>
      <c r="MDU321" s="8"/>
      <c r="MDV321" s="8"/>
      <c r="MDW321" s="8"/>
      <c r="MDX321" s="8"/>
      <c r="MDY321" s="8"/>
      <c r="MDZ321" s="8"/>
      <c r="MEA321" s="8"/>
      <c r="MEB321" s="8"/>
      <c r="MEC321" s="8"/>
      <c r="MED321" s="8"/>
      <c r="MEE321" s="8"/>
      <c r="MEF321" s="8"/>
      <c r="MEG321" s="8"/>
      <c r="MEH321" s="8"/>
      <c r="MEI321" s="8"/>
      <c r="MEJ321" s="8"/>
      <c r="MEK321" s="8"/>
      <c r="MEL321" s="8"/>
      <c r="MEM321" s="8"/>
      <c r="MEN321" s="8"/>
      <c r="MEO321" s="8"/>
      <c r="MEP321" s="8"/>
      <c r="MEQ321" s="8"/>
      <c r="MER321" s="8"/>
      <c r="MES321" s="8"/>
      <c r="MET321" s="8"/>
      <c r="MEU321" s="8"/>
      <c r="MEV321" s="8"/>
      <c r="MEW321" s="8"/>
      <c r="MEX321" s="8"/>
      <c r="MEY321" s="8"/>
      <c r="MEZ321" s="8"/>
      <c r="MFA321" s="8"/>
      <c r="MFB321" s="8"/>
      <c r="MFC321" s="8"/>
      <c r="MFD321" s="8"/>
      <c r="MFE321" s="8"/>
      <c r="MFF321" s="8"/>
      <c r="MFG321" s="8"/>
      <c r="MFH321" s="8"/>
      <c r="MFI321" s="8"/>
      <c r="MFJ321" s="8"/>
      <c r="MFK321" s="8"/>
      <c r="MFL321" s="8"/>
      <c r="MFM321" s="8"/>
      <c r="MFN321" s="8"/>
      <c r="MFO321" s="8"/>
      <c r="MFP321" s="8"/>
      <c r="MFQ321" s="8"/>
      <c r="MFR321" s="8"/>
      <c r="MFS321" s="8"/>
      <c r="MFT321" s="8"/>
      <c r="MFU321" s="8"/>
      <c r="MFV321" s="8"/>
      <c r="MFW321" s="8"/>
      <c r="MFX321" s="8"/>
      <c r="MFY321" s="8"/>
      <c r="MFZ321" s="8"/>
      <c r="MGA321" s="8"/>
      <c r="MGB321" s="8"/>
      <c r="MGC321" s="8"/>
      <c r="MGD321" s="8"/>
      <c r="MGE321" s="8"/>
      <c r="MGF321" s="8"/>
      <c r="MGG321" s="8"/>
      <c r="MGH321" s="8"/>
      <c r="MGI321" s="8"/>
      <c r="MGJ321" s="8"/>
      <c r="MGK321" s="8"/>
      <c r="MGL321" s="8"/>
      <c r="MGM321" s="8"/>
      <c r="MGN321" s="8"/>
      <c r="MGO321" s="8"/>
      <c r="MGP321" s="8"/>
      <c r="MGQ321" s="8"/>
      <c r="MGR321" s="8"/>
      <c r="MGS321" s="8"/>
      <c r="MGT321" s="8"/>
      <c r="MGU321" s="8"/>
      <c r="MGV321" s="8"/>
      <c r="MGW321" s="8"/>
      <c r="MGX321" s="8"/>
      <c r="MGY321" s="8"/>
      <c r="MGZ321" s="8"/>
      <c r="MHA321" s="8"/>
      <c r="MHB321" s="8"/>
      <c r="MHC321" s="8"/>
      <c r="MHD321" s="8"/>
      <c r="MHE321" s="8"/>
      <c r="MHF321" s="8"/>
      <c r="MHG321" s="8"/>
      <c r="MHH321" s="8"/>
      <c r="MHI321" s="8"/>
      <c r="MHJ321" s="8"/>
      <c r="MHK321" s="8"/>
      <c r="MHL321" s="8"/>
      <c r="MHM321" s="8"/>
      <c r="MHN321" s="8"/>
      <c r="MHO321" s="8"/>
      <c r="MHP321" s="8"/>
      <c r="MHQ321" s="8"/>
      <c r="MHR321" s="8"/>
      <c r="MHS321" s="8"/>
      <c r="MHT321" s="8"/>
      <c r="MHU321" s="8"/>
      <c r="MHV321" s="8"/>
      <c r="MHW321" s="8"/>
      <c r="MHX321" s="8"/>
      <c r="MHY321" s="8"/>
      <c r="MHZ321" s="8"/>
      <c r="MIA321" s="8"/>
      <c r="MIB321" s="8"/>
      <c r="MIC321" s="8"/>
      <c r="MID321" s="8"/>
      <c r="MIE321" s="8"/>
      <c r="MIF321" s="8"/>
      <c r="MIG321" s="8"/>
      <c r="MIH321" s="8"/>
      <c r="MII321" s="8"/>
      <c r="MIJ321" s="8"/>
      <c r="MIK321" s="8"/>
      <c r="MIL321" s="8"/>
      <c r="MIM321" s="8"/>
      <c r="MIN321" s="8"/>
      <c r="MIO321" s="8"/>
      <c r="MIP321" s="8"/>
      <c r="MIQ321" s="8"/>
      <c r="MIR321" s="8"/>
      <c r="MIS321" s="8"/>
      <c r="MIT321" s="8"/>
      <c r="MIU321" s="8"/>
      <c r="MIV321" s="8"/>
      <c r="MIW321" s="8"/>
      <c r="MIX321" s="8"/>
      <c r="MIY321" s="8"/>
      <c r="MIZ321" s="8"/>
      <c r="MJA321" s="8"/>
      <c r="MJB321" s="8"/>
      <c r="MJC321" s="8"/>
      <c r="MJD321" s="8"/>
      <c r="MJE321" s="8"/>
      <c r="MJF321" s="8"/>
      <c r="MJG321" s="8"/>
      <c r="MJH321" s="8"/>
      <c r="MJI321" s="8"/>
      <c r="MJJ321" s="8"/>
      <c r="MJK321" s="8"/>
      <c r="MJL321" s="8"/>
      <c r="MJM321" s="8"/>
      <c r="MJN321" s="8"/>
      <c r="MJO321" s="8"/>
      <c r="MJP321" s="8"/>
      <c r="MJQ321" s="8"/>
      <c r="MJR321" s="8"/>
      <c r="MJS321" s="8"/>
      <c r="MJT321" s="8"/>
      <c r="MJU321" s="8"/>
      <c r="MJV321" s="8"/>
      <c r="MJW321" s="8"/>
      <c r="MJX321" s="8"/>
      <c r="MJY321" s="8"/>
      <c r="MJZ321" s="8"/>
      <c r="MKA321" s="8"/>
      <c r="MKB321" s="8"/>
      <c r="MKC321" s="8"/>
      <c r="MKD321" s="8"/>
      <c r="MKE321" s="8"/>
      <c r="MKF321" s="8"/>
      <c r="MKG321" s="8"/>
      <c r="MKH321" s="8"/>
      <c r="MKI321" s="8"/>
      <c r="MKJ321" s="8"/>
      <c r="MKK321" s="8"/>
      <c r="MKL321" s="8"/>
      <c r="MKM321" s="8"/>
      <c r="MKN321" s="8"/>
      <c r="MKO321" s="8"/>
      <c r="MKP321" s="8"/>
      <c r="MKQ321" s="8"/>
      <c r="MKR321" s="8"/>
      <c r="MKS321" s="8"/>
      <c r="MKT321" s="8"/>
      <c r="MKU321" s="8"/>
      <c r="MKV321" s="8"/>
      <c r="MKW321" s="8"/>
      <c r="MKX321" s="8"/>
      <c r="MKY321" s="8"/>
      <c r="MKZ321" s="8"/>
      <c r="MLA321" s="8"/>
      <c r="MLB321" s="8"/>
      <c r="MLC321" s="8"/>
      <c r="MLD321" s="8"/>
      <c r="MLE321" s="8"/>
      <c r="MLF321" s="8"/>
      <c r="MLG321" s="8"/>
      <c r="MLH321" s="8"/>
      <c r="MLI321" s="8"/>
      <c r="MLJ321" s="8"/>
      <c r="MLK321" s="8"/>
      <c r="MLL321" s="8"/>
      <c r="MLM321" s="8"/>
      <c r="MLN321" s="8"/>
      <c r="MLO321" s="8"/>
      <c r="MLP321" s="8"/>
      <c r="MLQ321" s="8"/>
      <c r="MLR321" s="8"/>
      <c r="MLS321" s="8"/>
      <c r="MLT321" s="8"/>
      <c r="MLU321" s="8"/>
      <c r="MLV321" s="8"/>
      <c r="MLW321" s="8"/>
      <c r="MLX321" s="8"/>
      <c r="MLY321" s="8"/>
      <c r="MLZ321" s="8"/>
      <c r="MMA321" s="8"/>
      <c r="MMB321" s="8"/>
      <c r="MMC321" s="8"/>
      <c r="MMD321" s="8"/>
      <c r="MME321" s="8"/>
      <c r="MMF321" s="8"/>
      <c r="MMG321" s="8"/>
      <c r="MMH321" s="8"/>
      <c r="MMI321" s="8"/>
      <c r="MMJ321" s="8"/>
      <c r="MMK321" s="8"/>
      <c r="MML321" s="8"/>
      <c r="MMM321" s="8"/>
      <c r="MMN321" s="8"/>
      <c r="MMO321" s="8"/>
      <c r="MMP321" s="8"/>
      <c r="MMQ321" s="8"/>
      <c r="MMR321" s="8"/>
      <c r="MMS321" s="8"/>
      <c r="MMT321" s="8"/>
      <c r="MMU321" s="8"/>
      <c r="MMV321" s="8"/>
      <c r="MMW321" s="8"/>
      <c r="MMX321" s="8"/>
      <c r="MMY321" s="8"/>
      <c r="MMZ321" s="8"/>
      <c r="MNA321" s="8"/>
      <c r="MNB321" s="8"/>
      <c r="MNC321" s="8"/>
      <c r="MND321" s="8"/>
      <c r="MNE321" s="8"/>
      <c r="MNF321" s="8"/>
      <c r="MNG321" s="8"/>
      <c r="MNH321" s="8"/>
      <c r="MNI321" s="8"/>
      <c r="MNJ321" s="8"/>
      <c r="MNK321" s="8"/>
      <c r="MNL321" s="8"/>
      <c r="MNM321" s="8"/>
      <c r="MNN321" s="8"/>
      <c r="MNO321" s="8"/>
      <c r="MNP321" s="8"/>
      <c r="MNQ321" s="8"/>
      <c r="MNR321" s="8"/>
      <c r="MNS321" s="8"/>
      <c r="MNT321" s="8"/>
      <c r="MNU321" s="8"/>
      <c r="MNV321" s="8"/>
      <c r="MNW321" s="8"/>
      <c r="MNX321" s="8"/>
      <c r="MNY321" s="8"/>
      <c r="MNZ321" s="8"/>
      <c r="MOA321" s="8"/>
      <c r="MOB321" s="8"/>
      <c r="MOC321" s="8"/>
      <c r="MOD321" s="8"/>
      <c r="MOE321" s="8"/>
      <c r="MOF321" s="8"/>
      <c r="MOG321" s="8"/>
      <c r="MOH321" s="8"/>
      <c r="MOI321" s="8"/>
      <c r="MOJ321" s="8"/>
      <c r="MOK321" s="8"/>
      <c r="MOL321" s="8"/>
      <c r="MOM321" s="8"/>
      <c r="MON321" s="8"/>
      <c r="MOO321" s="8"/>
      <c r="MOP321" s="8"/>
      <c r="MOQ321" s="8"/>
      <c r="MOR321" s="8"/>
      <c r="MOS321" s="8"/>
      <c r="MOT321" s="8"/>
      <c r="MOU321" s="8"/>
      <c r="MOV321" s="8"/>
      <c r="MOW321" s="8"/>
      <c r="MOX321" s="8"/>
      <c r="MOY321" s="8"/>
      <c r="MOZ321" s="8"/>
      <c r="MPA321" s="8"/>
      <c r="MPB321" s="8"/>
      <c r="MPC321" s="8"/>
      <c r="MPD321" s="8"/>
      <c r="MPE321" s="8"/>
      <c r="MPF321" s="8"/>
      <c r="MPG321" s="8"/>
      <c r="MPH321" s="8"/>
      <c r="MPI321" s="8"/>
      <c r="MPJ321" s="8"/>
      <c r="MPK321" s="8"/>
      <c r="MPL321" s="8"/>
      <c r="MPM321" s="8"/>
      <c r="MPN321" s="8"/>
      <c r="MPO321" s="8"/>
      <c r="MPP321" s="8"/>
      <c r="MPQ321" s="8"/>
      <c r="MPR321" s="8"/>
      <c r="MPS321" s="8"/>
      <c r="MPT321" s="8"/>
      <c r="MPU321" s="8"/>
      <c r="MPV321" s="8"/>
      <c r="MPW321" s="8"/>
      <c r="MPX321" s="8"/>
      <c r="MPY321" s="8"/>
      <c r="MPZ321" s="8"/>
      <c r="MQA321" s="8"/>
      <c r="MQB321" s="8"/>
      <c r="MQC321" s="8"/>
      <c r="MQD321" s="8"/>
      <c r="MQE321" s="8"/>
      <c r="MQF321" s="8"/>
      <c r="MQG321" s="8"/>
      <c r="MQH321" s="8"/>
      <c r="MQI321" s="8"/>
      <c r="MQJ321" s="8"/>
      <c r="MQK321" s="8"/>
      <c r="MQL321" s="8"/>
      <c r="MQM321" s="8"/>
      <c r="MQN321" s="8"/>
      <c r="MQO321" s="8"/>
      <c r="MQP321" s="8"/>
      <c r="MQQ321" s="8"/>
      <c r="MQR321" s="8"/>
      <c r="MQS321" s="8"/>
      <c r="MQT321" s="8"/>
      <c r="MQU321" s="8"/>
      <c r="MQV321" s="8"/>
      <c r="MQW321" s="8"/>
      <c r="MQX321" s="8"/>
      <c r="MQY321" s="8"/>
      <c r="MQZ321" s="8"/>
      <c r="MRA321" s="8"/>
      <c r="MRB321" s="8"/>
      <c r="MRC321" s="8"/>
      <c r="MRD321" s="8"/>
      <c r="MRE321" s="8"/>
      <c r="MRF321" s="8"/>
      <c r="MRG321" s="8"/>
      <c r="MRH321" s="8"/>
      <c r="MRI321" s="8"/>
      <c r="MRJ321" s="8"/>
      <c r="MRK321" s="8"/>
      <c r="MRL321" s="8"/>
      <c r="MRM321" s="8"/>
      <c r="MRN321" s="8"/>
      <c r="MRO321" s="8"/>
      <c r="MRP321" s="8"/>
      <c r="MRQ321" s="8"/>
      <c r="MRR321" s="8"/>
      <c r="MRS321" s="8"/>
      <c r="MRT321" s="8"/>
      <c r="MRU321" s="8"/>
      <c r="MRV321" s="8"/>
      <c r="MRW321" s="8"/>
      <c r="MRX321" s="8"/>
      <c r="MRY321" s="8"/>
      <c r="MRZ321" s="8"/>
      <c r="MSA321" s="8"/>
      <c r="MSB321" s="8"/>
      <c r="MSC321" s="8"/>
      <c r="MSD321" s="8"/>
      <c r="MSE321" s="8"/>
      <c r="MSF321" s="8"/>
      <c r="MSG321" s="8"/>
      <c r="MSH321" s="8"/>
      <c r="MSI321" s="8"/>
      <c r="MSJ321" s="8"/>
      <c r="MSK321" s="8"/>
      <c r="MSL321" s="8"/>
      <c r="MSM321" s="8"/>
      <c r="MSN321" s="8"/>
      <c r="MSO321" s="8"/>
      <c r="MSP321" s="8"/>
      <c r="MSQ321" s="8"/>
      <c r="MSR321" s="8"/>
      <c r="MSS321" s="8"/>
      <c r="MST321" s="8"/>
      <c r="MSU321" s="8"/>
      <c r="MSV321" s="8"/>
      <c r="MSW321" s="8"/>
      <c r="MSX321" s="8"/>
      <c r="MSY321" s="8"/>
      <c r="MSZ321" s="8"/>
      <c r="MTA321" s="8"/>
      <c r="MTB321" s="8"/>
      <c r="MTC321" s="8"/>
      <c r="MTD321" s="8"/>
      <c r="MTE321" s="8"/>
      <c r="MTF321" s="8"/>
      <c r="MTG321" s="8"/>
      <c r="MTH321" s="8"/>
      <c r="MTI321" s="8"/>
      <c r="MTJ321" s="8"/>
      <c r="MTK321" s="8"/>
      <c r="MTL321" s="8"/>
      <c r="MTM321" s="8"/>
      <c r="MTN321" s="8"/>
      <c r="MTO321" s="8"/>
      <c r="MTP321" s="8"/>
      <c r="MTQ321" s="8"/>
      <c r="MTR321" s="8"/>
      <c r="MTS321" s="8"/>
      <c r="MTT321" s="8"/>
      <c r="MTU321" s="8"/>
      <c r="MTV321" s="8"/>
      <c r="MTW321" s="8"/>
      <c r="MTX321" s="8"/>
      <c r="MTY321" s="8"/>
      <c r="MTZ321" s="8"/>
      <c r="MUA321" s="8"/>
      <c r="MUB321" s="8"/>
      <c r="MUC321" s="8"/>
      <c r="MUD321" s="8"/>
      <c r="MUE321" s="8"/>
      <c r="MUF321" s="8"/>
      <c r="MUG321" s="8"/>
      <c r="MUH321" s="8"/>
      <c r="MUI321" s="8"/>
      <c r="MUJ321" s="8"/>
      <c r="MUK321" s="8"/>
      <c r="MUL321" s="8"/>
      <c r="MUM321" s="8"/>
      <c r="MUN321" s="8"/>
      <c r="MUO321" s="8"/>
      <c r="MUP321" s="8"/>
      <c r="MUQ321" s="8"/>
      <c r="MUR321" s="8"/>
      <c r="MUS321" s="8"/>
      <c r="MUT321" s="8"/>
      <c r="MUU321" s="8"/>
      <c r="MUV321" s="8"/>
      <c r="MUW321" s="8"/>
      <c r="MUX321" s="8"/>
      <c r="MUY321" s="8"/>
      <c r="MUZ321" s="8"/>
      <c r="MVA321" s="8"/>
      <c r="MVB321" s="8"/>
      <c r="MVC321" s="8"/>
      <c r="MVD321" s="8"/>
      <c r="MVE321" s="8"/>
      <c r="MVF321" s="8"/>
      <c r="MVG321" s="8"/>
      <c r="MVH321" s="8"/>
      <c r="MVI321" s="8"/>
      <c r="MVJ321" s="8"/>
      <c r="MVK321" s="8"/>
      <c r="MVL321" s="8"/>
      <c r="MVM321" s="8"/>
      <c r="MVN321" s="8"/>
      <c r="MVO321" s="8"/>
      <c r="MVP321" s="8"/>
      <c r="MVQ321" s="8"/>
      <c r="MVR321" s="8"/>
      <c r="MVS321" s="8"/>
      <c r="MVT321" s="8"/>
      <c r="MVU321" s="8"/>
      <c r="MVV321" s="8"/>
      <c r="MVW321" s="8"/>
      <c r="MVX321" s="8"/>
      <c r="MVY321" s="8"/>
      <c r="MVZ321" s="8"/>
      <c r="MWA321" s="8"/>
      <c r="MWB321" s="8"/>
      <c r="MWC321" s="8"/>
      <c r="MWD321" s="8"/>
      <c r="MWE321" s="8"/>
      <c r="MWF321" s="8"/>
      <c r="MWG321" s="8"/>
      <c r="MWH321" s="8"/>
      <c r="MWI321" s="8"/>
      <c r="MWJ321" s="8"/>
      <c r="MWK321" s="8"/>
      <c r="MWL321" s="8"/>
      <c r="MWM321" s="8"/>
      <c r="MWN321" s="8"/>
      <c r="MWO321" s="8"/>
      <c r="MWP321" s="8"/>
      <c r="MWQ321" s="8"/>
      <c r="MWR321" s="8"/>
      <c r="MWS321" s="8"/>
      <c r="MWT321" s="8"/>
      <c r="MWU321" s="8"/>
      <c r="MWV321" s="8"/>
      <c r="MWW321" s="8"/>
      <c r="MWX321" s="8"/>
      <c r="MWY321" s="8"/>
      <c r="MWZ321" s="8"/>
      <c r="MXA321" s="8"/>
      <c r="MXB321" s="8"/>
      <c r="MXC321" s="8"/>
      <c r="MXD321" s="8"/>
      <c r="MXE321" s="8"/>
      <c r="MXF321" s="8"/>
      <c r="MXG321" s="8"/>
      <c r="MXH321" s="8"/>
      <c r="MXI321" s="8"/>
      <c r="MXJ321" s="8"/>
      <c r="MXK321" s="8"/>
      <c r="MXL321" s="8"/>
      <c r="MXM321" s="8"/>
      <c r="MXN321" s="8"/>
      <c r="MXO321" s="8"/>
      <c r="MXP321" s="8"/>
      <c r="MXQ321" s="8"/>
      <c r="MXR321" s="8"/>
      <c r="MXS321" s="8"/>
      <c r="MXT321" s="8"/>
      <c r="MXU321" s="8"/>
      <c r="MXV321" s="8"/>
      <c r="MXW321" s="8"/>
      <c r="MXX321" s="8"/>
      <c r="MXY321" s="8"/>
      <c r="MXZ321" s="8"/>
      <c r="MYA321" s="8"/>
      <c r="MYB321" s="8"/>
      <c r="MYC321" s="8"/>
      <c r="MYD321" s="8"/>
      <c r="MYE321" s="8"/>
      <c r="MYF321" s="8"/>
      <c r="MYG321" s="8"/>
      <c r="MYH321" s="8"/>
      <c r="MYI321" s="8"/>
      <c r="MYJ321" s="8"/>
      <c r="MYK321" s="8"/>
      <c r="MYL321" s="8"/>
      <c r="MYM321" s="8"/>
      <c r="MYN321" s="8"/>
      <c r="MYO321" s="8"/>
      <c r="MYP321" s="8"/>
      <c r="MYQ321" s="8"/>
      <c r="MYR321" s="8"/>
      <c r="MYS321" s="8"/>
      <c r="MYT321" s="8"/>
      <c r="MYU321" s="8"/>
      <c r="MYV321" s="8"/>
      <c r="MYW321" s="8"/>
      <c r="MYX321" s="8"/>
      <c r="MYY321" s="8"/>
      <c r="MYZ321" s="8"/>
      <c r="MZA321" s="8"/>
      <c r="MZB321" s="8"/>
      <c r="MZC321" s="8"/>
      <c r="MZD321" s="8"/>
      <c r="MZE321" s="8"/>
      <c r="MZF321" s="8"/>
      <c r="MZG321" s="8"/>
      <c r="MZH321" s="8"/>
      <c r="MZI321" s="8"/>
      <c r="MZJ321" s="8"/>
      <c r="MZK321" s="8"/>
      <c r="MZL321" s="8"/>
      <c r="MZM321" s="8"/>
      <c r="MZN321" s="8"/>
      <c r="MZO321" s="8"/>
      <c r="MZP321" s="8"/>
      <c r="MZQ321" s="8"/>
      <c r="MZR321" s="8"/>
      <c r="MZS321" s="8"/>
      <c r="MZT321" s="8"/>
      <c r="MZU321" s="8"/>
      <c r="MZV321" s="8"/>
      <c r="MZW321" s="8"/>
      <c r="MZX321" s="8"/>
      <c r="MZY321" s="8"/>
      <c r="MZZ321" s="8"/>
      <c r="NAA321" s="8"/>
      <c r="NAB321" s="8"/>
      <c r="NAC321" s="8"/>
      <c r="NAD321" s="8"/>
      <c r="NAE321" s="8"/>
      <c r="NAF321" s="8"/>
      <c r="NAG321" s="8"/>
      <c r="NAH321" s="8"/>
      <c r="NAI321" s="8"/>
      <c r="NAJ321" s="8"/>
      <c r="NAK321" s="8"/>
      <c r="NAL321" s="8"/>
      <c r="NAM321" s="8"/>
      <c r="NAN321" s="8"/>
      <c r="NAO321" s="8"/>
      <c r="NAP321" s="8"/>
      <c r="NAQ321" s="8"/>
      <c r="NAR321" s="8"/>
      <c r="NAS321" s="8"/>
      <c r="NAT321" s="8"/>
      <c r="NAU321" s="8"/>
      <c r="NAV321" s="8"/>
      <c r="NAW321" s="8"/>
      <c r="NAX321" s="8"/>
      <c r="NAY321" s="8"/>
      <c r="NAZ321" s="8"/>
      <c r="NBA321" s="8"/>
      <c r="NBB321" s="8"/>
      <c r="NBC321" s="8"/>
      <c r="NBD321" s="8"/>
      <c r="NBE321" s="8"/>
      <c r="NBF321" s="8"/>
      <c r="NBG321" s="8"/>
      <c r="NBH321" s="8"/>
      <c r="NBI321" s="8"/>
      <c r="NBJ321" s="8"/>
      <c r="NBK321" s="8"/>
      <c r="NBL321" s="8"/>
      <c r="NBM321" s="8"/>
      <c r="NBN321" s="8"/>
      <c r="NBO321" s="8"/>
      <c r="NBP321" s="8"/>
      <c r="NBQ321" s="8"/>
      <c r="NBR321" s="8"/>
      <c r="NBS321" s="8"/>
      <c r="NBT321" s="8"/>
      <c r="NBU321" s="8"/>
      <c r="NBV321" s="8"/>
      <c r="NBW321" s="8"/>
      <c r="NBX321" s="8"/>
      <c r="NBY321" s="8"/>
      <c r="NBZ321" s="8"/>
      <c r="NCA321" s="8"/>
      <c r="NCB321" s="8"/>
      <c r="NCC321" s="8"/>
      <c r="NCD321" s="8"/>
      <c r="NCE321" s="8"/>
      <c r="NCF321" s="8"/>
      <c r="NCG321" s="8"/>
      <c r="NCH321" s="8"/>
      <c r="NCI321" s="8"/>
      <c r="NCJ321" s="8"/>
      <c r="NCK321" s="8"/>
      <c r="NCL321" s="8"/>
      <c r="NCM321" s="8"/>
      <c r="NCN321" s="8"/>
      <c r="NCO321" s="8"/>
      <c r="NCP321" s="8"/>
      <c r="NCQ321" s="8"/>
      <c r="NCR321" s="8"/>
      <c r="NCS321" s="8"/>
      <c r="NCT321" s="8"/>
      <c r="NCU321" s="8"/>
      <c r="NCV321" s="8"/>
      <c r="NCW321" s="8"/>
      <c r="NCX321" s="8"/>
      <c r="NCY321" s="8"/>
      <c r="NCZ321" s="8"/>
      <c r="NDA321" s="8"/>
      <c r="NDB321" s="8"/>
      <c r="NDC321" s="8"/>
      <c r="NDD321" s="8"/>
      <c r="NDE321" s="8"/>
      <c r="NDF321" s="8"/>
      <c r="NDG321" s="8"/>
      <c r="NDH321" s="8"/>
      <c r="NDI321" s="8"/>
      <c r="NDJ321" s="8"/>
      <c r="NDK321" s="8"/>
      <c r="NDL321" s="8"/>
      <c r="NDM321" s="8"/>
      <c r="NDN321" s="8"/>
      <c r="NDO321" s="8"/>
      <c r="NDP321" s="8"/>
      <c r="NDQ321" s="8"/>
      <c r="NDR321" s="8"/>
      <c r="NDS321" s="8"/>
      <c r="NDT321" s="8"/>
      <c r="NDU321" s="8"/>
      <c r="NDV321" s="8"/>
      <c r="NDW321" s="8"/>
      <c r="NDX321" s="8"/>
      <c r="NDY321" s="8"/>
      <c r="NDZ321" s="8"/>
      <c r="NEA321" s="8"/>
      <c r="NEB321" s="8"/>
      <c r="NEC321" s="8"/>
      <c r="NED321" s="8"/>
      <c r="NEE321" s="8"/>
      <c r="NEF321" s="8"/>
      <c r="NEG321" s="8"/>
      <c r="NEH321" s="8"/>
      <c r="NEI321" s="8"/>
      <c r="NEJ321" s="8"/>
      <c r="NEK321" s="8"/>
      <c r="NEL321" s="8"/>
      <c r="NEM321" s="8"/>
      <c r="NEN321" s="8"/>
      <c r="NEO321" s="8"/>
      <c r="NEP321" s="8"/>
      <c r="NEQ321" s="8"/>
      <c r="NER321" s="8"/>
      <c r="NES321" s="8"/>
      <c r="NET321" s="8"/>
      <c r="NEU321" s="8"/>
      <c r="NEV321" s="8"/>
      <c r="NEW321" s="8"/>
      <c r="NEX321" s="8"/>
      <c r="NEY321" s="8"/>
      <c r="NEZ321" s="8"/>
      <c r="NFA321" s="8"/>
      <c r="NFB321" s="8"/>
      <c r="NFC321" s="8"/>
      <c r="NFD321" s="8"/>
      <c r="NFE321" s="8"/>
      <c r="NFF321" s="8"/>
      <c r="NFG321" s="8"/>
      <c r="NFH321" s="8"/>
      <c r="NFI321" s="8"/>
      <c r="NFJ321" s="8"/>
      <c r="NFK321" s="8"/>
      <c r="NFL321" s="8"/>
      <c r="NFM321" s="8"/>
      <c r="NFN321" s="8"/>
      <c r="NFO321" s="8"/>
      <c r="NFP321" s="8"/>
      <c r="NFQ321" s="8"/>
      <c r="NFR321" s="8"/>
      <c r="NFS321" s="8"/>
      <c r="NFT321" s="8"/>
      <c r="NFU321" s="8"/>
      <c r="NFV321" s="8"/>
      <c r="NFW321" s="8"/>
      <c r="NFX321" s="8"/>
      <c r="NFY321" s="8"/>
      <c r="NFZ321" s="8"/>
      <c r="NGA321" s="8"/>
      <c r="NGB321" s="8"/>
      <c r="NGC321" s="8"/>
      <c r="NGD321" s="8"/>
      <c r="NGE321" s="8"/>
      <c r="NGF321" s="8"/>
      <c r="NGG321" s="8"/>
      <c r="NGH321" s="8"/>
      <c r="NGI321" s="8"/>
      <c r="NGJ321" s="8"/>
      <c r="NGK321" s="8"/>
      <c r="NGL321" s="8"/>
      <c r="NGM321" s="8"/>
      <c r="NGN321" s="8"/>
      <c r="NGO321" s="8"/>
      <c r="NGP321" s="8"/>
      <c r="NGQ321" s="8"/>
      <c r="NGR321" s="8"/>
      <c r="NGS321" s="8"/>
      <c r="NGT321" s="8"/>
      <c r="NGU321" s="8"/>
      <c r="NGV321" s="8"/>
      <c r="NGW321" s="8"/>
      <c r="NGX321" s="8"/>
      <c r="NGY321" s="8"/>
      <c r="NGZ321" s="8"/>
      <c r="NHA321" s="8"/>
      <c r="NHB321" s="8"/>
      <c r="NHC321" s="8"/>
      <c r="NHD321" s="8"/>
      <c r="NHE321" s="8"/>
      <c r="NHF321" s="8"/>
      <c r="NHG321" s="8"/>
      <c r="NHH321" s="8"/>
      <c r="NHI321" s="8"/>
      <c r="NHJ321" s="8"/>
      <c r="NHK321" s="8"/>
      <c r="NHL321" s="8"/>
      <c r="NHM321" s="8"/>
      <c r="NHN321" s="8"/>
      <c r="NHO321" s="8"/>
      <c r="NHP321" s="8"/>
      <c r="NHQ321" s="8"/>
      <c r="NHR321" s="8"/>
      <c r="NHS321" s="8"/>
      <c r="NHT321" s="8"/>
      <c r="NHU321" s="8"/>
      <c r="NHV321" s="8"/>
      <c r="NHW321" s="8"/>
      <c r="NHX321" s="8"/>
      <c r="NHY321" s="8"/>
      <c r="NHZ321" s="8"/>
      <c r="NIA321" s="8"/>
      <c r="NIB321" s="8"/>
      <c r="NIC321" s="8"/>
      <c r="NID321" s="8"/>
      <c r="NIE321" s="8"/>
      <c r="NIF321" s="8"/>
      <c r="NIG321" s="8"/>
      <c r="NIH321" s="8"/>
      <c r="NII321" s="8"/>
      <c r="NIJ321" s="8"/>
      <c r="NIK321" s="8"/>
      <c r="NIL321" s="8"/>
      <c r="NIM321" s="8"/>
      <c r="NIN321" s="8"/>
      <c r="NIO321" s="8"/>
      <c r="NIP321" s="8"/>
      <c r="NIQ321" s="8"/>
      <c r="NIR321" s="8"/>
      <c r="NIS321" s="8"/>
      <c r="NIT321" s="8"/>
      <c r="NIU321" s="8"/>
      <c r="NIV321" s="8"/>
      <c r="NIW321" s="8"/>
      <c r="NIX321" s="8"/>
      <c r="NIY321" s="8"/>
      <c r="NIZ321" s="8"/>
      <c r="NJA321" s="8"/>
      <c r="NJB321" s="8"/>
      <c r="NJC321" s="8"/>
      <c r="NJD321" s="8"/>
      <c r="NJE321" s="8"/>
      <c r="NJF321" s="8"/>
      <c r="NJG321" s="8"/>
      <c r="NJH321" s="8"/>
      <c r="NJI321" s="8"/>
      <c r="NJJ321" s="8"/>
      <c r="NJK321" s="8"/>
      <c r="NJL321" s="8"/>
      <c r="NJM321" s="8"/>
      <c r="NJN321" s="8"/>
      <c r="NJO321" s="8"/>
      <c r="NJP321" s="8"/>
      <c r="NJQ321" s="8"/>
      <c r="NJR321" s="8"/>
      <c r="NJS321" s="8"/>
      <c r="NJT321" s="8"/>
      <c r="NJU321" s="8"/>
      <c r="NJV321" s="8"/>
      <c r="NJW321" s="8"/>
      <c r="NJX321" s="8"/>
      <c r="NJY321" s="8"/>
      <c r="NJZ321" s="8"/>
      <c r="NKA321" s="8"/>
      <c r="NKB321" s="8"/>
      <c r="NKC321" s="8"/>
      <c r="NKD321" s="8"/>
      <c r="NKE321" s="8"/>
      <c r="NKF321" s="8"/>
      <c r="NKG321" s="8"/>
      <c r="NKH321" s="8"/>
      <c r="NKI321" s="8"/>
      <c r="NKJ321" s="8"/>
      <c r="NKK321" s="8"/>
      <c r="NKL321" s="8"/>
      <c r="NKM321" s="8"/>
      <c r="NKN321" s="8"/>
      <c r="NKO321" s="8"/>
      <c r="NKP321" s="8"/>
      <c r="NKQ321" s="8"/>
      <c r="NKR321" s="8"/>
      <c r="NKS321" s="8"/>
      <c r="NKT321" s="8"/>
      <c r="NKU321" s="8"/>
      <c r="NKV321" s="8"/>
      <c r="NKW321" s="8"/>
      <c r="NKX321" s="8"/>
      <c r="NKY321" s="8"/>
      <c r="NKZ321" s="8"/>
      <c r="NLA321" s="8"/>
      <c r="NLB321" s="8"/>
      <c r="NLC321" s="8"/>
      <c r="NLD321" s="8"/>
      <c r="NLE321" s="8"/>
      <c r="NLF321" s="8"/>
      <c r="NLG321" s="8"/>
      <c r="NLH321" s="8"/>
      <c r="NLI321" s="8"/>
      <c r="NLJ321" s="8"/>
      <c r="NLK321" s="8"/>
      <c r="NLL321" s="8"/>
      <c r="NLM321" s="8"/>
      <c r="NLN321" s="8"/>
      <c r="NLO321" s="8"/>
      <c r="NLP321" s="8"/>
      <c r="NLQ321" s="8"/>
      <c r="NLR321" s="8"/>
      <c r="NLS321" s="8"/>
      <c r="NLT321" s="8"/>
      <c r="NLU321" s="8"/>
      <c r="NLV321" s="8"/>
      <c r="NLW321" s="8"/>
      <c r="NLX321" s="8"/>
      <c r="NLY321" s="8"/>
      <c r="NLZ321" s="8"/>
      <c r="NMA321" s="8"/>
      <c r="NMB321" s="8"/>
      <c r="NMC321" s="8"/>
      <c r="NMD321" s="8"/>
      <c r="NME321" s="8"/>
      <c r="NMF321" s="8"/>
      <c r="NMG321" s="8"/>
      <c r="NMH321" s="8"/>
      <c r="NMI321" s="8"/>
      <c r="NMJ321" s="8"/>
      <c r="NMK321" s="8"/>
      <c r="NML321" s="8"/>
      <c r="NMM321" s="8"/>
      <c r="NMN321" s="8"/>
      <c r="NMO321" s="8"/>
      <c r="NMP321" s="8"/>
      <c r="NMQ321" s="8"/>
      <c r="NMR321" s="8"/>
      <c r="NMS321" s="8"/>
      <c r="NMT321" s="8"/>
      <c r="NMU321" s="8"/>
      <c r="NMV321" s="8"/>
      <c r="NMW321" s="8"/>
      <c r="NMX321" s="8"/>
      <c r="NMY321" s="8"/>
      <c r="NMZ321" s="8"/>
      <c r="NNA321" s="8"/>
      <c r="NNB321" s="8"/>
      <c r="NNC321" s="8"/>
      <c r="NND321" s="8"/>
      <c r="NNE321" s="8"/>
      <c r="NNF321" s="8"/>
      <c r="NNG321" s="8"/>
      <c r="NNH321" s="8"/>
      <c r="NNI321" s="8"/>
      <c r="NNJ321" s="8"/>
      <c r="NNK321" s="8"/>
      <c r="NNL321" s="8"/>
      <c r="NNM321" s="8"/>
      <c r="NNN321" s="8"/>
      <c r="NNO321" s="8"/>
      <c r="NNP321" s="8"/>
      <c r="NNQ321" s="8"/>
      <c r="NNR321" s="8"/>
      <c r="NNS321" s="8"/>
      <c r="NNT321" s="8"/>
      <c r="NNU321" s="8"/>
      <c r="NNV321" s="8"/>
      <c r="NNW321" s="8"/>
      <c r="NNX321" s="8"/>
      <c r="NNY321" s="8"/>
      <c r="NNZ321" s="8"/>
      <c r="NOA321" s="8"/>
      <c r="NOB321" s="8"/>
      <c r="NOC321" s="8"/>
      <c r="NOD321" s="8"/>
      <c r="NOE321" s="8"/>
      <c r="NOF321" s="8"/>
      <c r="NOG321" s="8"/>
      <c r="NOH321" s="8"/>
      <c r="NOI321" s="8"/>
      <c r="NOJ321" s="8"/>
      <c r="NOK321" s="8"/>
      <c r="NOL321" s="8"/>
      <c r="NOM321" s="8"/>
      <c r="NON321" s="8"/>
      <c r="NOO321" s="8"/>
      <c r="NOP321" s="8"/>
      <c r="NOQ321" s="8"/>
      <c r="NOR321" s="8"/>
      <c r="NOS321" s="8"/>
      <c r="NOT321" s="8"/>
      <c r="NOU321" s="8"/>
      <c r="NOV321" s="8"/>
      <c r="NOW321" s="8"/>
      <c r="NOX321" s="8"/>
      <c r="NOY321" s="8"/>
      <c r="NOZ321" s="8"/>
      <c r="NPA321" s="8"/>
      <c r="NPB321" s="8"/>
      <c r="NPC321" s="8"/>
      <c r="NPD321" s="8"/>
      <c r="NPE321" s="8"/>
      <c r="NPF321" s="8"/>
      <c r="NPG321" s="8"/>
      <c r="NPH321" s="8"/>
      <c r="NPI321" s="8"/>
      <c r="NPJ321" s="8"/>
      <c r="NPK321" s="8"/>
      <c r="NPL321" s="8"/>
      <c r="NPM321" s="8"/>
      <c r="NPN321" s="8"/>
      <c r="NPO321" s="8"/>
      <c r="NPP321" s="8"/>
      <c r="NPQ321" s="8"/>
      <c r="NPR321" s="8"/>
      <c r="NPS321" s="8"/>
      <c r="NPT321" s="8"/>
      <c r="NPU321" s="8"/>
      <c r="NPV321" s="8"/>
      <c r="NPW321" s="8"/>
      <c r="NPX321" s="8"/>
      <c r="NPY321" s="8"/>
      <c r="NPZ321" s="8"/>
      <c r="NQA321" s="8"/>
      <c r="NQB321" s="8"/>
      <c r="NQC321" s="8"/>
      <c r="NQD321" s="8"/>
      <c r="NQE321" s="8"/>
      <c r="NQF321" s="8"/>
      <c r="NQG321" s="8"/>
      <c r="NQH321" s="8"/>
      <c r="NQI321" s="8"/>
      <c r="NQJ321" s="8"/>
      <c r="NQK321" s="8"/>
      <c r="NQL321" s="8"/>
      <c r="NQM321" s="8"/>
      <c r="NQN321" s="8"/>
      <c r="NQO321" s="8"/>
      <c r="NQP321" s="8"/>
      <c r="NQQ321" s="8"/>
      <c r="NQR321" s="8"/>
      <c r="NQS321" s="8"/>
      <c r="NQT321" s="8"/>
      <c r="NQU321" s="8"/>
      <c r="NQV321" s="8"/>
      <c r="NQW321" s="8"/>
      <c r="NQX321" s="8"/>
      <c r="NQY321" s="8"/>
      <c r="NQZ321" s="8"/>
      <c r="NRA321" s="8"/>
      <c r="NRB321" s="8"/>
      <c r="NRC321" s="8"/>
      <c r="NRD321" s="8"/>
      <c r="NRE321" s="8"/>
      <c r="NRF321" s="8"/>
      <c r="NRG321" s="8"/>
      <c r="NRH321" s="8"/>
      <c r="NRI321" s="8"/>
      <c r="NRJ321" s="8"/>
      <c r="NRK321" s="8"/>
      <c r="NRL321" s="8"/>
      <c r="NRM321" s="8"/>
      <c r="NRN321" s="8"/>
      <c r="NRO321" s="8"/>
      <c r="NRP321" s="8"/>
      <c r="NRQ321" s="8"/>
      <c r="NRR321" s="8"/>
      <c r="NRS321" s="8"/>
      <c r="NRT321" s="8"/>
      <c r="NRU321" s="8"/>
      <c r="NRV321" s="8"/>
      <c r="NRW321" s="8"/>
      <c r="NRX321" s="8"/>
      <c r="NRY321" s="8"/>
      <c r="NRZ321" s="8"/>
      <c r="NSA321" s="8"/>
      <c r="NSB321" s="8"/>
      <c r="NSC321" s="8"/>
      <c r="NSD321" s="8"/>
      <c r="NSE321" s="8"/>
      <c r="NSF321" s="8"/>
      <c r="NSG321" s="8"/>
      <c r="NSH321" s="8"/>
      <c r="NSI321" s="8"/>
      <c r="NSJ321" s="8"/>
      <c r="NSK321" s="8"/>
      <c r="NSL321" s="8"/>
      <c r="NSM321" s="8"/>
      <c r="NSN321" s="8"/>
      <c r="NSO321" s="8"/>
      <c r="NSP321" s="8"/>
      <c r="NSQ321" s="8"/>
      <c r="NSR321" s="8"/>
      <c r="NSS321" s="8"/>
      <c r="NST321" s="8"/>
      <c r="NSU321" s="8"/>
      <c r="NSV321" s="8"/>
      <c r="NSW321" s="8"/>
      <c r="NSX321" s="8"/>
      <c r="NSY321" s="8"/>
      <c r="NSZ321" s="8"/>
      <c r="NTA321" s="8"/>
      <c r="NTB321" s="8"/>
      <c r="NTC321" s="8"/>
      <c r="NTD321" s="8"/>
      <c r="NTE321" s="8"/>
      <c r="NTF321" s="8"/>
      <c r="NTG321" s="8"/>
      <c r="NTH321" s="8"/>
      <c r="NTI321" s="8"/>
      <c r="NTJ321" s="8"/>
      <c r="NTK321" s="8"/>
      <c r="NTL321" s="8"/>
      <c r="NTM321" s="8"/>
      <c r="NTN321" s="8"/>
      <c r="NTO321" s="8"/>
      <c r="NTP321" s="8"/>
      <c r="NTQ321" s="8"/>
      <c r="NTR321" s="8"/>
      <c r="NTS321" s="8"/>
      <c r="NTT321" s="8"/>
      <c r="NTU321" s="8"/>
      <c r="NTV321" s="8"/>
      <c r="NTW321" s="8"/>
      <c r="NTX321" s="8"/>
      <c r="NTY321" s="8"/>
      <c r="NTZ321" s="8"/>
      <c r="NUA321" s="8"/>
      <c r="NUB321" s="8"/>
      <c r="NUC321" s="8"/>
      <c r="NUD321" s="8"/>
      <c r="NUE321" s="8"/>
      <c r="NUF321" s="8"/>
      <c r="NUG321" s="8"/>
      <c r="NUH321" s="8"/>
      <c r="NUI321" s="8"/>
      <c r="NUJ321" s="8"/>
      <c r="NUK321" s="8"/>
      <c r="NUL321" s="8"/>
      <c r="NUM321" s="8"/>
      <c r="NUN321" s="8"/>
      <c r="NUO321" s="8"/>
      <c r="NUP321" s="8"/>
      <c r="NUQ321" s="8"/>
      <c r="NUR321" s="8"/>
      <c r="NUS321" s="8"/>
      <c r="NUT321" s="8"/>
      <c r="NUU321" s="8"/>
      <c r="NUV321" s="8"/>
      <c r="NUW321" s="8"/>
      <c r="NUX321" s="8"/>
      <c r="NUY321" s="8"/>
      <c r="NUZ321" s="8"/>
      <c r="NVA321" s="8"/>
      <c r="NVB321" s="8"/>
      <c r="NVC321" s="8"/>
      <c r="NVD321" s="8"/>
      <c r="NVE321" s="8"/>
      <c r="NVF321" s="8"/>
      <c r="NVG321" s="8"/>
      <c r="NVH321" s="8"/>
      <c r="NVI321" s="8"/>
      <c r="NVJ321" s="8"/>
      <c r="NVK321" s="8"/>
      <c r="NVL321" s="8"/>
      <c r="NVM321" s="8"/>
      <c r="NVN321" s="8"/>
      <c r="NVO321" s="8"/>
      <c r="NVP321" s="8"/>
      <c r="NVQ321" s="8"/>
      <c r="NVR321" s="8"/>
      <c r="NVS321" s="8"/>
      <c r="NVT321" s="8"/>
      <c r="NVU321" s="8"/>
      <c r="NVV321" s="8"/>
      <c r="NVW321" s="8"/>
      <c r="NVX321" s="8"/>
      <c r="NVY321" s="8"/>
      <c r="NVZ321" s="8"/>
      <c r="NWA321" s="8"/>
      <c r="NWB321" s="8"/>
      <c r="NWC321" s="8"/>
      <c r="NWD321" s="8"/>
      <c r="NWE321" s="8"/>
      <c r="NWF321" s="8"/>
      <c r="NWG321" s="8"/>
      <c r="NWH321" s="8"/>
      <c r="NWI321" s="8"/>
      <c r="NWJ321" s="8"/>
      <c r="NWK321" s="8"/>
      <c r="NWL321" s="8"/>
      <c r="NWM321" s="8"/>
      <c r="NWN321" s="8"/>
      <c r="NWO321" s="8"/>
      <c r="NWP321" s="8"/>
      <c r="NWQ321" s="8"/>
      <c r="NWR321" s="8"/>
      <c r="NWS321" s="8"/>
      <c r="NWT321" s="8"/>
      <c r="NWU321" s="8"/>
      <c r="NWV321" s="8"/>
      <c r="NWW321" s="8"/>
      <c r="NWX321" s="8"/>
      <c r="NWY321" s="8"/>
      <c r="NWZ321" s="8"/>
      <c r="NXA321" s="8"/>
      <c r="NXB321" s="8"/>
      <c r="NXC321" s="8"/>
      <c r="NXD321" s="8"/>
      <c r="NXE321" s="8"/>
      <c r="NXF321" s="8"/>
      <c r="NXG321" s="8"/>
      <c r="NXH321" s="8"/>
      <c r="NXI321" s="8"/>
      <c r="NXJ321" s="8"/>
      <c r="NXK321" s="8"/>
      <c r="NXL321" s="8"/>
      <c r="NXM321" s="8"/>
      <c r="NXN321" s="8"/>
      <c r="NXO321" s="8"/>
      <c r="NXP321" s="8"/>
      <c r="NXQ321" s="8"/>
      <c r="NXR321" s="8"/>
      <c r="NXS321" s="8"/>
      <c r="NXT321" s="8"/>
      <c r="NXU321" s="8"/>
      <c r="NXV321" s="8"/>
      <c r="NXW321" s="8"/>
      <c r="NXX321" s="8"/>
      <c r="NXY321" s="8"/>
      <c r="NXZ321" s="8"/>
      <c r="NYA321" s="8"/>
      <c r="NYB321" s="8"/>
      <c r="NYC321" s="8"/>
      <c r="NYD321" s="8"/>
      <c r="NYE321" s="8"/>
      <c r="NYF321" s="8"/>
      <c r="NYG321" s="8"/>
      <c r="NYH321" s="8"/>
      <c r="NYI321" s="8"/>
      <c r="NYJ321" s="8"/>
      <c r="NYK321" s="8"/>
      <c r="NYL321" s="8"/>
      <c r="NYM321" s="8"/>
      <c r="NYN321" s="8"/>
      <c r="NYO321" s="8"/>
      <c r="NYP321" s="8"/>
      <c r="NYQ321" s="8"/>
      <c r="NYR321" s="8"/>
      <c r="NYS321" s="8"/>
      <c r="NYT321" s="8"/>
      <c r="NYU321" s="8"/>
      <c r="NYV321" s="8"/>
      <c r="NYW321" s="8"/>
      <c r="NYX321" s="8"/>
      <c r="NYY321" s="8"/>
      <c r="NYZ321" s="8"/>
      <c r="NZA321" s="8"/>
      <c r="NZB321" s="8"/>
      <c r="NZC321" s="8"/>
      <c r="NZD321" s="8"/>
      <c r="NZE321" s="8"/>
      <c r="NZF321" s="8"/>
      <c r="NZG321" s="8"/>
      <c r="NZH321" s="8"/>
      <c r="NZI321" s="8"/>
      <c r="NZJ321" s="8"/>
      <c r="NZK321" s="8"/>
      <c r="NZL321" s="8"/>
      <c r="NZM321" s="8"/>
      <c r="NZN321" s="8"/>
      <c r="NZO321" s="8"/>
      <c r="NZP321" s="8"/>
      <c r="NZQ321" s="8"/>
      <c r="NZR321" s="8"/>
      <c r="NZS321" s="8"/>
      <c r="NZT321" s="8"/>
      <c r="NZU321" s="8"/>
      <c r="NZV321" s="8"/>
      <c r="NZW321" s="8"/>
      <c r="NZX321" s="8"/>
      <c r="NZY321" s="8"/>
      <c r="NZZ321" s="8"/>
      <c r="OAA321" s="8"/>
      <c r="OAB321" s="8"/>
      <c r="OAC321" s="8"/>
      <c r="OAD321" s="8"/>
      <c r="OAE321" s="8"/>
      <c r="OAF321" s="8"/>
      <c r="OAG321" s="8"/>
      <c r="OAH321" s="8"/>
      <c r="OAI321" s="8"/>
      <c r="OAJ321" s="8"/>
      <c r="OAK321" s="8"/>
      <c r="OAL321" s="8"/>
      <c r="OAM321" s="8"/>
      <c r="OAN321" s="8"/>
      <c r="OAO321" s="8"/>
      <c r="OAP321" s="8"/>
      <c r="OAQ321" s="8"/>
      <c r="OAR321" s="8"/>
      <c r="OAS321" s="8"/>
      <c r="OAT321" s="8"/>
      <c r="OAU321" s="8"/>
      <c r="OAV321" s="8"/>
      <c r="OAW321" s="8"/>
      <c r="OAX321" s="8"/>
      <c r="OAY321" s="8"/>
      <c r="OAZ321" s="8"/>
      <c r="OBA321" s="8"/>
      <c r="OBB321" s="8"/>
      <c r="OBC321" s="8"/>
      <c r="OBD321" s="8"/>
      <c r="OBE321" s="8"/>
      <c r="OBF321" s="8"/>
      <c r="OBG321" s="8"/>
      <c r="OBH321" s="8"/>
      <c r="OBI321" s="8"/>
      <c r="OBJ321" s="8"/>
      <c r="OBK321" s="8"/>
      <c r="OBL321" s="8"/>
      <c r="OBM321" s="8"/>
      <c r="OBN321" s="8"/>
      <c r="OBO321" s="8"/>
      <c r="OBP321" s="8"/>
      <c r="OBQ321" s="8"/>
      <c r="OBR321" s="8"/>
      <c r="OBS321" s="8"/>
      <c r="OBT321" s="8"/>
      <c r="OBU321" s="8"/>
      <c r="OBV321" s="8"/>
      <c r="OBW321" s="8"/>
      <c r="OBX321" s="8"/>
      <c r="OBY321" s="8"/>
      <c r="OBZ321" s="8"/>
      <c r="OCA321" s="8"/>
      <c r="OCB321" s="8"/>
      <c r="OCC321" s="8"/>
      <c r="OCD321" s="8"/>
      <c r="OCE321" s="8"/>
      <c r="OCF321" s="8"/>
      <c r="OCG321" s="8"/>
      <c r="OCH321" s="8"/>
      <c r="OCI321" s="8"/>
      <c r="OCJ321" s="8"/>
      <c r="OCK321" s="8"/>
      <c r="OCL321" s="8"/>
      <c r="OCM321" s="8"/>
      <c r="OCN321" s="8"/>
      <c r="OCO321" s="8"/>
      <c r="OCP321" s="8"/>
      <c r="OCQ321" s="8"/>
      <c r="OCR321" s="8"/>
      <c r="OCS321" s="8"/>
      <c r="OCT321" s="8"/>
      <c r="OCU321" s="8"/>
      <c r="OCV321" s="8"/>
      <c r="OCW321" s="8"/>
      <c r="OCX321" s="8"/>
      <c r="OCY321" s="8"/>
      <c r="OCZ321" s="8"/>
      <c r="ODA321" s="8"/>
      <c r="ODB321" s="8"/>
      <c r="ODC321" s="8"/>
      <c r="ODD321" s="8"/>
      <c r="ODE321" s="8"/>
      <c r="ODF321" s="8"/>
      <c r="ODG321" s="8"/>
      <c r="ODH321" s="8"/>
      <c r="ODI321" s="8"/>
      <c r="ODJ321" s="8"/>
      <c r="ODK321" s="8"/>
      <c r="ODL321" s="8"/>
      <c r="ODM321" s="8"/>
      <c r="ODN321" s="8"/>
      <c r="ODO321" s="8"/>
      <c r="ODP321" s="8"/>
      <c r="ODQ321" s="8"/>
      <c r="ODR321" s="8"/>
      <c r="ODS321" s="8"/>
      <c r="ODT321" s="8"/>
      <c r="ODU321" s="8"/>
      <c r="ODV321" s="8"/>
      <c r="ODW321" s="8"/>
      <c r="ODX321" s="8"/>
      <c r="ODY321" s="8"/>
      <c r="ODZ321" s="8"/>
      <c r="OEA321" s="8"/>
      <c r="OEB321" s="8"/>
      <c r="OEC321" s="8"/>
      <c r="OED321" s="8"/>
      <c r="OEE321" s="8"/>
      <c r="OEF321" s="8"/>
      <c r="OEG321" s="8"/>
      <c r="OEH321" s="8"/>
      <c r="OEI321" s="8"/>
      <c r="OEJ321" s="8"/>
      <c r="OEK321" s="8"/>
      <c r="OEL321" s="8"/>
      <c r="OEM321" s="8"/>
      <c r="OEN321" s="8"/>
      <c r="OEO321" s="8"/>
      <c r="OEP321" s="8"/>
      <c r="OEQ321" s="8"/>
      <c r="OER321" s="8"/>
      <c r="OES321" s="8"/>
      <c r="OET321" s="8"/>
      <c r="OEU321" s="8"/>
      <c r="OEV321" s="8"/>
      <c r="OEW321" s="8"/>
      <c r="OEX321" s="8"/>
      <c r="OEY321" s="8"/>
      <c r="OEZ321" s="8"/>
      <c r="OFA321" s="8"/>
      <c r="OFB321" s="8"/>
      <c r="OFC321" s="8"/>
      <c r="OFD321" s="8"/>
      <c r="OFE321" s="8"/>
      <c r="OFF321" s="8"/>
      <c r="OFG321" s="8"/>
      <c r="OFH321" s="8"/>
      <c r="OFI321" s="8"/>
      <c r="OFJ321" s="8"/>
      <c r="OFK321" s="8"/>
      <c r="OFL321" s="8"/>
      <c r="OFM321" s="8"/>
      <c r="OFN321" s="8"/>
      <c r="OFO321" s="8"/>
      <c r="OFP321" s="8"/>
      <c r="OFQ321" s="8"/>
      <c r="OFR321" s="8"/>
      <c r="OFS321" s="8"/>
      <c r="OFT321" s="8"/>
      <c r="OFU321" s="8"/>
      <c r="OFV321" s="8"/>
      <c r="OFW321" s="8"/>
      <c r="OFX321" s="8"/>
      <c r="OFY321" s="8"/>
      <c r="OFZ321" s="8"/>
      <c r="OGA321" s="8"/>
      <c r="OGB321" s="8"/>
      <c r="OGC321" s="8"/>
      <c r="OGD321" s="8"/>
      <c r="OGE321" s="8"/>
      <c r="OGF321" s="8"/>
      <c r="OGG321" s="8"/>
      <c r="OGH321" s="8"/>
      <c r="OGI321" s="8"/>
      <c r="OGJ321" s="8"/>
      <c r="OGK321" s="8"/>
      <c r="OGL321" s="8"/>
      <c r="OGM321" s="8"/>
      <c r="OGN321" s="8"/>
      <c r="OGO321" s="8"/>
      <c r="OGP321" s="8"/>
      <c r="OGQ321" s="8"/>
      <c r="OGR321" s="8"/>
      <c r="OGS321" s="8"/>
      <c r="OGT321" s="8"/>
      <c r="OGU321" s="8"/>
      <c r="OGV321" s="8"/>
      <c r="OGW321" s="8"/>
      <c r="OGX321" s="8"/>
      <c r="OGY321" s="8"/>
      <c r="OGZ321" s="8"/>
      <c r="OHA321" s="8"/>
      <c r="OHB321" s="8"/>
      <c r="OHC321" s="8"/>
      <c r="OHD321" s="8"/>
      <c r="OHE321" s="8"/>
      <c r="OHF321" s="8"/>
      <c r="OHG321" s="8"/>
      <c r="OHH321" s="8"/>
      <c r="OHI321" s="8"/>
      <c r="OHJ321" s="8"/>
      <c r="OHK321" s="8"/>
      <c r="OHL321" s="8"/>
      <c r="OHM321" s="8"/>
      <c r="OHN321" s="8"/>
      <c r="OHO321" s="8"/>
      <c r="OHP321" s="8"/>
      <c r="OHQ321" s="8"/>
      <c r="OHR321" s="8"/>
      <c r="OHS321" s="8"/>
      <c r="OHT321" s="8"/>
      <c r="OHU321" s="8"/>
      <c r="OHV321" s="8"/>
      <c r="OHW321" s="8"/>
      <c r="OHX321" s="8"/>
      <c r="OHY321" s="8"/>
      <c r="OHZ321" s="8"/>
      <c r="OIA321" s="8"/>
      <c r="OIB321" s="8"/>
      <c r="OIC321" s="8"/>
      <c r="OID321" s="8"/>
      <c r="OIE321" s="8"/>
      <c r="OIF321" s="8"/>
      <c r="OIG321" s="8"/>
      <c r="OIH321" s="8"/>
      <c r="OII321" s="8"/>
      <c r="OIJ321" s="8"/>
      <c r="OIK321" s="8"/>
      <c r="OIL321" s="8"/>
      <c r="OIM321" s="8"/>
      <c r="OIN321" s="8"/>
      <c r="OIO321" s="8"/>
      <c r="OIP321" s="8"/>
      <c r="OIQ321" s="8"/>
      <c r="OIR321" s="8"/>
      <c r="OIS321" s="8"/>
      <c r="OIT321" s="8"/>
      <c r="OIU321" s="8"/>
      <c r="OIV321" s="8"/>
      <c r="OIW321" s="8"/>
      <c r="OIX321" s="8"/>
      <c r="OIY321" s="8"/>
      <c r="OIZ321" s="8"/>
      <c r="OJA321" s="8"/>
      <c r="OJB321" s="8"/>
      <c r="OJC321" s="8"/>
      <c r="OJD321" s="8"/>
      <c r="OJE321" s="8"/>
      <c r="OJF321" s="8"/>
      <c r="OJG321" s="8"/>
      <c r="OJH321" s="8"/>
      <c r="OJI321" s="8"/>
      <c r="OJJ321" s="8"/>
      <c r="OJK321" s="8"/>
      <c r="OJL321" s="8"/>
      <c r="OJM321" s="8"/>
      <c r="OJN321" s="8"/>
      <c r="OJO321" s="8"/>
      <c r="OJP321" s="8"/>
      <c r="OJQ321" s="8"/>
      <c r="OJR321" s="8"/>
      <c r="OJS321" s="8"/>
      <c r="OJT321" s="8"/>
      <c r="OJU321" s="8"/>
      <c r="OJV321" s="8"/>
      <c r="OJW321" s="8"/>
      <c r="OJX321" s="8"/>
      <c r="OJY321" s="8"/>
      <c r="OJZ321" s="8"/>
      <c r="OKA321" s="8"/>
      <c r="OKB321" s="8"/>
      <c r="OKC321" s="8"/>
      <c r="OKD321" s="8"/>
      <c r="OKE321" s="8"/>
      <c r="OKF321" s="8"/>
      <c r="OKG321" s="8"/>
      <c r="OKH321" s="8"/>
      <c r="OKI321" s="8"/>
      <c r="OKJ321" s="8"/>
      <c r="OKK321" s="8"/>
      <c r="OKL321" s="8"/>
      <c r="OKM321" s="8"/>
      <c r="OKN321" s="8"/>
      <c r="OKO321" s="8"/>
      <c r="OKP321" s="8"/>
      <c r="OKQ321" s="8"/>
      <c r="OKR321" s="8"/>
      <c r="OKS321" s="8"/>
      <c r="OKT321" s="8"/>
      <c r="OKU321" s="8"/>
      <c r="OKV321" s="8"/>
      <c r="OKW321" s="8"/>
      <c r="OKX321" s="8"/>
      <c r="OKY321" s="8"/>
      <c r="OKZ321" s="8"/>
      <c r="OLA321" s="8"/>
      <c r="OLB321" s="8"/>
      <c r="OLC321" s="8"/>
      <c r="OLD321" s="8"/>
      <c r="OLE321" s="8"/>
      <c r="OLF321" s="8"/>
      <c r="OLG321" s="8"/>
      <c r="OLH321" s="8"/>
      <c r="OLI321" s="8"/>
      <c r="OLJ321" s="8"/>
      <c r="OLK321" s="8"/>
      <c r="OLL321" s="8"/>
      <c r="OLM321" s="8"/>
      <c r="OLN321" s="8"/>
      <c r="OLO321" s="8"/>
      <c r="OLP321" s="8"/>
      <c r="OLQ321" s="8"/>
      <c r="OLR321" s="8"/>
      <c r="OLS321" s="8"/>
      <c r="OLT321" s="8"/>
      <c r="OLU321" s="8"/>
      <c r="OLV321" s="8"/>
      <c r="OLW321" s="8"/>
      <c r="OLX321" s="8"/>
      <c r="OLY321" s="8"/>
      <c r="OLZ321" s="8"/>
      <c r="OMA321" s="8"/>
      <c r="OMB321" s="8"/>
      <c r="OMC321" s="8"/>
      <c r="OMD321" s="8"/>
      <c r="OME321" s="8"/>
      <c r="OMF321" s="8"/>
      <c r="OMG321" s="8"/>
      <c r="OMH321" s="8"/>
      <c r="OMI321" s="8"/>
      <c r="OMJ321" s="8"/>
      <c r="OMK321" s="8"/>
      <c r="OML321" s="8"/>
      <c r="OMM321" s="8"/>
      <c r="OMN321" s="8"/>
      <c r="OMO321" s="8"/>
      <c r="OMP321" s="8"/>
      <c r="OMQ321" s="8"/>
      <c r="OMR321" s="8"/>
      <c r="OMS321" s="8"/>
      <c r="OMT321" s="8"/>
      <c r="OMU321" s="8"/>
      <c r="OMV321" s="8"/>
      <c r="OMW321" s="8"/>
      <c r="OMX321" s="8"/>
      <c r="OMY321" s="8"/>
      <c r="OMZ321" s="8"/>
      <c r="ONA321" s="8"/>
      <c r="ONB321" s="8"/>
      <c r="ONC321" s="8"/>
      <c r="OND321" s="8"/>
      <c r="ONE321" s="8"/>
      <c r="ONF321" s="8"/>
      <c r="ONG321" s="8"/>
      <c r="ONH321" s="8"/>
      <c r="ONI321" s="8"/>
      <c r="ONJ321" s="8"/>
      <c r="ONK321" s="8"/>
      <c r="ONL321" s="8"/>
      <c r="ONM321" s="8"/>
      <c r="ONN321" s="8"/>
      <c r="ONO321" s="8"/>
      <c r="ONP321" s="8"/>
      <c r="ONQ321" s="8"/>
      <c r="ONR321" s="8"/>
      <c r="ONS321" s="8"/>
      <c r="ONT321" s="8"/>
      <c r="ONU321" s="8"/>
      <c r="ONV321" s="8"/>
      <c r="ONW321" s="8"/>
      <c r="ONX321" s="8"/>
      <c r="ONY321" s="8"/>
      <c r="ONZ321" s="8"/>
      <c r="OOA321" s="8"/>
      <c r="OOB321" s="8"/>
      <c r="OOC321" s="8"/>
      <c r="OOD321" s="8"/>
      <c r="OOE321" s="8"/>
      <c r="OOF321" s="8"/>
      <c r="OOG321" s="8"/>
      <c r="OOH321" s="8"/>
      <c r="OOI321" s="8"/>
      <c r="OOJ321" s="8"/>
      <c r="OOK321" s="8"/>
      <c r="OOL321" s="8"/>
      <c r="OOM321" s="8"/>
      <c r="OON321" s="8"/>
      <c r="OOO321" s="8"/>
      <c r="OOP321" s="8"/>
      <c r="OOQ321" s="8"/>
      <c r="OOR321" s="8"/>
      <c r="OOS321" s="8"/>
      <c r="OOT321" s="8"/>
      <c r="OOU321" s="8"/>
      <c r="OOV321" s="8"/>
      <c r="OOW321" s="8"/>
      <c r="OOX321" s="8"/>
      <c r="OOY321" s="8"/>
      <c r="OOZ321" s="8"/>
      <c r="OPA321" s="8"/>
      <c r="OPB321" s="8"/>
      <c r="OPC321" s="8"/>
      <c r="OPD321" s="8"/>
      <c r="OPE321" s="8"/>
      <c r="OPF321" s="8"/>
      <c r="OPG321" s="8"/>
      <c r="OPH321" s="8"/>
      <c r="OPI321" s="8"/>
      <c r="OPJ321" s="8"/>
      <c r="OPK321" s="8"/>
      <c r="OPL321" s="8"/>
      <c r="OPM321" s="8"/>
      <c r="OPN321" s="8"/>
      <c r="OPO321" s="8"/>
      <c r="OPP321" s="8"/>
      <c r="OPQ321" s="8"/>
      <c r="OPR321" s="8"/>
      <c r="OPS321" s="8"/>
      <c r="OPT321" s="8"/>
      <c r="OPU321" s="8"/>
      <c r="OPV321" s="8"/>
      <c r="OPW321" s="8"/>
      <c r="OPX321" s="8"/>
      <c r="OPY321" s="8"/>
      <c r="OPZ321" s="8"/>
      <c r="OQA321" s="8"/>
      <c r="OQB321" s="8"/>
      <c r="OQC321" s="8"/>
      <c r="OQD321" s="8"/>
      <c r="OQE321" s="8"/>
      <c r="OQF321" s="8"/>
      <c r="OQG321" s="8"/>
      <c r="OQH321" s="8"/>
      <c r="OQI321" s="8"/>
      <c r="OQJ321" s="8"/>
      <c r="OQK321" s="8"/>
      <c r="OQL321" s="8"/>
      <c r="OQM321" s="8"/>
      <c r="OQN321" s="8"/>
      <c r="OQO321" s="8"/>
      <c r="OQP321" s="8"/>
      <c r="OQQ321" s="8"/>
      <c r="OQR321" s="8"/>
      <c r="OQS321" s="8"/>
      <c r="OQT321" s="8"/>
      <c r="OQU321" s="8"/>
      <c r="OQV321" s="8"/>
      <c r="OQW321" s="8"/>
      <c r="OQX321" s="8"/>
      <c r="OQY321" s="8"/>
      <c r="OQZ321" s="8"/>
      <c r="ORA321" s="8"/>
      <c r="ORB321" s="8"/>
      <c r="ORC321" s="8"/>
      <c r="ORD321" s="8"/>
      <c r="ORE321" s="8"/>
      <c r="ORF321" s="8"/>
      <c r="ORG321" s="8"/>
      <c r="ORH321" s="8"/>
      <c r="ORI321" s="8"/>
      <c r="ORJ321" s="8"/>
      <c r="ORK321" s="8"/>
      <c r="ORL321" s="8"/>
      <c r="ORM321" s="8"/>
      <c r="ORN321" s="8"/>
      <c r="ORO321" s="8"/>
      <c r="ORP321" s="8"/>
      <c r="ORQ321" s="8"/>
      <c r="ORR321" s="8"/>
      <c r="ORS321" s="8"/>
      <c r="ORT321" s="8"/>
      <c r="ORU321" s="8"/>
      <c r="ORV321" s="8"/>
      <c r="ORW321" s="8"/>
      <c r="ORX321" s="8"/>
      <c r="ORY321" s="8"/>
      <c r="ORZ321" s="8"/>
      <c r="OSA321" s="8"/>
      <c r="OSB321" s="8"/>
      <c r="OSC321" s="8"/>
      <c r="OSD321" s="8"/>
      <c r="OSE321" s="8"/>
      <c r="OSF321" s="8"/>
      <c r="OSG321" s="8"/>
      <c r="OSH321" s="8"/>
      <c r="OSI321" s="8"/>
      <c r="OSJ321" s="8"/>
      <c r="OSK321" s="8"/>
      <c r="OSL321" s="8"/>
      <c r="OSM321" s="8"/>
      <c r="OSN321" s="8"/>
      <c r="OSO321" s="8"/>
      <c r="OSP321" s="8"/>
      <c r="OSQ321" s="8"/>
      <c r="OSR321" s="8"/>
      <c r="OSS321" s="8"/>
      <c r="OST321" s="8"/>
      <c r="OSU321" s="8"/>
      <c r="OSV321" s="8"/>
      <c r="OSW321" s="8"/>
      <c r="OSX321" s="8"/>
      <c r="OSY321" s="8"/>
      <c r="OSZ321" s="8"/>
      <c r="OTA321" s="8"/>
      <c r="OTB321" s="8"/>
      <c r="OTC321" s="8"/>
      <c r="OTD321" s="8"/>
      <c r="OTE321" s="8"/>
      <c r="OTF321" s="8"/>
      <c r="OTG321" s="8"/>
      <c r="OTH321" s="8"/>
      <c r="OTI321" s="8"/>
      <c r="OTJ321" s="8"/>
      <c r="OTK321" s="8"/>
      <c r="OTL321" s="8"/>
      <c r="OTM321" s="8"/>
      <c r="OTN321" s="8"/>
      <c r="OTO321" s="8"/>
      <c r="OTP321" s="8"/>
      <c r="OTQ321" s="8"/>
      <c r="OTR321" s="8"/>
      <c r="OTS321" s="8"/>
      <c r="OTT321" s="8"/>
      <c r="OTU321" s="8"/>
      <c r="OTV321" s="8"/>
      <c r="OTW321" s="8"/>
      <c r="OTX321" s="8"/>
      <c r="OTY321" s="8"/>
      <c r="OTZ321" s="8"/>
      <c r="OUA321" s="8"/>
      <c r="OUB321" s="8"/>
      <c r="OUC321" s="8"/>
      <c r="OUD321" s="8"/>
      <c r="OUE321" s="8"/>
      <c r="OUF321" s="8"/>
      <c r="OUG321" s="8"/>
      <c r="OUH321" s="8"/>
      <c r="OUI321" s="8"/>
      <c r="OUJ321" s="8"/>
      <c r="OUK321" s="8"/>
      <c r="OUL321" s="8"/>
      <c r="OUM321" s="8"/>
      <c r="OUN321" s="8"/>
      <c r="OUO321" s="8"/>
      <c r="OUP321" s="8"/>
      <c r="OUQ321" s="8"/>
      <c r="OUR321" s="8"/>
      <c r="OUS321" s="8"/>
      <c r="OUT321" s="8"/>
      <c r="OUU321" s="8"/>
      <c r="OUV321" s="8"/>
      <c r="OUW321" s="8"/>
      <c r="OUX321" s="8"/>
      <c r="OUY321" s="8"/>
      <c r="OUZ321" s="8"/>
      <c r="OVA321" s="8"/>
      <c r="OVB321" s="8"/>
      <c r="OVC321" s="8"/>
      <c r="OVD321" s="8"/>
      <c r="OVE321" s="8"/>
      <c r="OVF321" s="8"/>
      <c r="OVG321" s="8"/>
      <c r="OVH321" s="8"/>
      <c r="OVI321" s="8"/>
      <c r="OVJ321" s="8"/>
      <c r="OVK321" s="8"/>
      <c r="OVL321" s="8"/>
      <c r="OVM321" s="8"/>
      <c r="OVN321" s="8"/>
      <c r="OVO321" s="8"/>
      <c r="OVP321" s="8"/>
      <c r="OVQ321" s="8"/>
      <c r="OVR321" s="8"/>
      <c r="OVS321" s="8"/>
      <c r="OVT321" s="8"/>
      <c r="OVU321" s="8"/>
      <c r="OVV321" s="8"/>
      <c r="OVW321" s="8"/>
      <c r="OVX321" s="8"/>
      <c r="OVY321" s="8"/>
      <c r="OVZ321" s="8"/>
      <c r="OWA321" s="8"/>
      <c r="OWB321" s="8"/>
      <c r="OWC321" s="8"/>
      <c r="OWD321" s="8"/>
      <c r="OWE321" s="8"/>
      <c r="OWF321" s="8"/>
      <c r="OWG321" s="8"/>
      <c r="OWH321" s="8"/>
      <c r="OWI321" s="8"/>
      <c r="OWJ321" s="8"/>
      <c r="OWK321" s="8"/>
      <c r="OWL321" s="8"/>
      <c r="OWM321" s="8"/>
      <c r="OWN321" s="8"/>
      <c r="OWO321" s="8"/>
      <c r="OWP321" s="8"/>
      <c r="OWQ321" s="8"/>
      <c r="OWR321" s="8"/>
      <c r="OWS321" s="8"/>
      <c r="OWT321" s="8"/>
      <c r="OWU321" s="8"/>
      <c r="OWV321" s="8"/>
      <c r="OWW321" s="8"/>
      <c r="OWX321" s="8"/>
      <c r="OWY321" s="8"/>
      <c r="OWZ321" s="8"/>
      <c r="OXA321" s="8"/>
      <c r="OXB321" s="8"/>
      <c r="OXC321" s="8"/>
      <c r="OXD321" s="8"/>
      <c r="OXE321" s="8"/>
      <c r="OXF321" s="8"/>
      <c r="OXG321" s="8"/>
      <c r="OXH321" s="8"/>
      <c r="OXI321" s="8"/>
      <c r="OXJ321" s="8"/>
      <c r="OXK321" s="8"/>
      <c r="OXL321" s="8"/>
      <c r="OXM321" s="8"/>
      <c r="OXN321" s="8"/>
      <c r="OXO321" s="8"/>
      <c r="OXP321" s="8"/>
      <c r="OXQ321" s="8"/>
      <c r="OXR321" s="8"/>
      <c r="OXS321" s="8"/>
      <c r="OXT321" s="8"/>
      <c r="OXU321" s="8"/>
      <c r="OXV321" s="8"/>
      <c r="OXW321" s="8"/>
      <c r="OXX321" s="8"/>
      <c r="OXY321" s="8"/>
      <c r="OXZ321" s="8"/>
      <c r="OYA321" s="8"/>
      <c r="OYB321" s="8"/>
      <c r="OYC321" s="8"/>
      <c r="OYD321" s="8"/>
      <c r="OYE321" s="8"/>
      <c r="OYF321" s="8"/>
      <c r="OYG321" s="8"/>
      <c r="OYH321" s="8"/>
      <c r="OYI321" s="8"/>
      <c r="OYJ321" s="8"/>
      <c r="OYK321" s="8"/>
      <c r="OYL321" s="8"/>
      <c r="OYM321" s="8"/>
      <c r="OYN321" s="8"/>
      <c r="OYO321" s="8"/>
      <c r="OYP321" s="8"/>
      <c r="OYQ321" s="8"/>
      <c r="OYR321" s="8"/>
      <c r="OYS321" s="8"/>
      <c r="OYT321" s="8"/>
      <c r="OYU321" s="8"/>
      <c r="OYV321" s="8"/>
      <c r="OYW321" s="8"/>
      <c r="OYX321" s="8"/>
      <c r="OYY321" s="8"/>
      <c r="OYZ321" s="8"/>
      <c r="OZA321" s="8"/>
      <c r="OZB321" s="8"/>
      <c r="OZC321" s="8"/>
      <c r="OZD321" s="8"/>
      <c r="OZE321" s="8"/>
      <c r="OZF321" s="8"/>
      <c r="OZG321" s="8"/>
      <c r="OZH321" s="8"/>
      <c r="OZI321" s="8"/>
      <c r="OZJ321" s="8"/>
      <c r="OZK321" s="8"/>
      <c r="OZL321" s="8"/>
      <c r="OZM321" s="8"/>
      <c r="OZN321" s="8"/>
      <c r="OZO321" s="8"/>
      <c r="OZP321" s="8"/>
      <c r="OZQ321" s="8"/>
      <c r="OZR321" s="8"/>
      <c r="OZS321" s="8"/>
      <c r="OZT321" s="8"/>
      <c r="OZU321" s="8"/>
      <c r="OZV321" s="8"/>
      <c r="OZW321" s="8"/>
      <c r="OZX321" s="8"/>
      <c r="OZY321" s="8"/>
      <c r="OZZ321" s="8"/>
      <c r="PAA321" s="8"/>
      <c r="PAB321" s="8"/>
      <c r="PAC321" s="8"/>
      <c r="PAD321" s="8"/>
      <c r="PAE321" s="8"/>
      <c r="PAF321" s="8"/>
      <c r="PAG321" s="8"/>
      <c r="PAH321" s="8"/>
      <c r="PAI321" s="8"/>
      <c r="PAJ321" s="8"/>
      <c r="PAK321" s="8"/>
      <c r="PAL321" s="8"/>
      <c r="PAM321" s="8"/>
      <c r="PAN321" s="8"/>
      <c r="PAO321" s="8"/>
      <c r="PAP321" s="8"/>
      <c r="PAQ321" s="8"/>
      <c r="PAR321" s="8"/>
      <c r="PAS321" s="8"/>
      <c r="PAT321" s="8"/>
      <c r="PAU321" s="8"/>
      <c r="PAV321" s="8"/>
      <c r="PAW321" s="8"/>
      <c r="PAX321" s="8"/>
      <c r="PAY321" s="8"/>
      <c r="PAZ321" s="8"/>
      <c r="PBA321" s="8"/>
      <c r="PBB321" s="8"/>
      <c r="PBC321" s="8"/>
      <c r="PBD321" s="8"/>
      <c r="PBE321" s="8"/>
      <c r="PBF321" s="8"/>
      <c r="PBG321" s="8"/>
      <c r="PBH321" s="8"/>
      <c r="PBI321" s="8"/>
      <c r="PBJ321" s="8"/>
      <c r="PBK321" s="8"/>
      <c r="PBL321" s="8"/>
      <c r="PBM321" s="8"/>
      <c r="PBN321" s="8"/>
      <c r="PBO321" s="8"/>
      <c r="PBP321" s="8"/>
      <c r="PBQ321" s="8"/>
      <c r="PBR321" s="8"/>
      <c r="PBS321" s="8"/>
      <c r="PBT321" s="8"/>
      <c r="PBU321" s="8"/>
      <c r="PBV321" s="8"/>
      <c r="PBW321" s="8"/>
      <c r="PBX321" s="8"/>
      <c r="PBY321" s="8"/>
      <c r="PBZ321" s="8"/>
      <c r="PCA321" s="8"/>
      <c r="PCB321" s="8"/>
      <c r="PCC321" s="8"/>
      <c r="PCD321" s="8"/>
      <c r="PCE321" s="8"/>
      <c r="PCF321" s="8"/>
      <c r="PCG321" s="8"/>
      <c r="PCH321" s="8"/>
      <c r="PCI321" s="8"/>
      <c r="PCJ321" s="8"/>
      <c r="PCK321" s="8"/>
      <c r="PCL321" s="8"/>
      <c r="PCM321" s="8"/>
      <c r="PCN321" s="8"/>
      <c r="PCO321" s="8"/>
      <c r="PCP321" s="8"/>
      <c r="PCQ321" s="8"/>
      <c r="PCR321" s="8"/>
      <c r="PCS321" s="8"/>
      <c r="PCT321" s="8"/>
      <c r="PCU321" s="8"/>
      <c r="PCV321" s="8"/>
      <c r="PCW321" s="8"/>
      <c r="PCX321" s="8"/>
      <c r="PCY321" s="8"/>
      <c r="PCZ321" s="8"/>
      <c r="PDA321" s="8"/>
      <c r="PDB321" s="8"/>
      <c r="PDC321" s="8"/>
      <c r="PDD321" s="8"/>
      <c r="PDE321" s="8"/>
      <c r="PDF321" s="8"/>
      <c r="PDG321" s="8"/>
      <c r="PDH321" s="8"/>
      <c r="PDI321" s="8"/>
      <c r="PDJ321" s="8"/>
      <c r="PDK321" s="8"/>
      <c r="PDL321" s="8"/>
      <c r="PDM321" s="8"/>
      <c r="PDN321" s="8"/>
      <c r="PDO321" s="8"/>
      <c r="PDP321" s="8"/>
      <c r="PDQ321" s="8"/>
      <c r="PDR321" s="8"/>
      <c r="PDS321" s="8"/>
      <c r="PDT321" s="8"/>
      <c r="PDU321" s="8"/>
      <c r="PDV321" s="8"/>
      <c r="PDW321" s="8"/>
      <c r="PDX321" s="8"/>
      <c r="PDY321" s="8"/>
      <c r="PDZ321" s="8"/>
      <c r="PEA321" s="8"/>
      <c r="PEB321" s="8"/>
      <c r="PEC321" s="8"/>
      <c r="PED321" s="8"/>
      <c r="PEE321" s="8"/>
      <c r="PEF321" s="8"/>
      <c r="PEG321" s="8"/>
      <c r="PEH321" s="8"/>
      <c r="PEI321" s="8"/>
      <c r="PEJ321" s="8"/>
      <c r="PEK321" s="8"/>
      <c r="PEL321" s="8"/>
      <c r="PEM321" s="8"/>
      <c r="PEN321" s="8"/>
      <c r="PEO321" s="8"/>
      <c r="PEP321" s="8"/>
      <c r="PEQ321" s="8"/>
      <c r="PER321" s="8"/>
      <c r="PES321" s="8"/>
      <c r="PET321" s="8"/>
      <c r="PEU321" s="8"/>
      <c r="PEV321" s="8"/>
      <c r="PEW321" s="8"/>
      <c r="PEX321" s="8"/>
      <c r="PEY321" s="8"/>
      <c r="PEZ321" s="8"/>
      <c r="PFA321" s="8"/>
      <c r="PFB321" s="8"/>
      <c r="PFC321" s="8"/>
      <c r="PFD321" s="8"/>
      <c r="PFE321" s="8"/>
      <c r="PFF321" s="8"/>
      <c r="PFG321" s="8"/>
      <c r="PFH321" s="8"/>
      <c r="PFI321" s="8"/>
      <c r="PFJ321" s="8"/>
      <c r="PFK321" s="8"/>
      <c r="PFL321" s="8"/>
      <c r="PFM321" s="8"/>
      <c r="PFN321" s="8"/>
      <c r="PFO321" s="8"/>
      <c r="PFP321" s="8"/>
      <c r="PFQ321" s="8"/>
      <c r="PFR321" s="8"/>
      <c r="PFS321" s="8"/>
      <c r="PFT321" s="8"/>
      <c r="PFU321" s="8"/>
      <c r="PFV321" s="8"/>
      <c r="PFW321" s="8"/>
      <c r="PFX321" s="8"/>
      <c r="PFY321" s="8"/>
      <c r="PFZ321" s="8"/>
      <c r="PGA321" s="8"/>
      <c r="PGB321" s="8"/>
      <c r="PGC321" s="8"/>
      <c r="PGD321" s="8"/>
      <c r="PGE321" s="8"/>
      <c r="PGF321" s="8"/>
      <c r="PGG321" s="8"/>
      <c r="PGH321" s="8"/>
      <c r="PGI321" s="8"/>
      <c r="PGJ321" s="8"/>
      <c r="PGK321" s="8"/>
      <c r="PGL321" s="8"/>
      <c r="PGM321" s="8"/>
      <c r="PGN321" s="8"/>
      <c r="PGO321" s="8"/>
      <c r="PGP321" s="8"/>
      <c r="PGQ321" s="8"/>
      <c r="PGR321" s="8"/>
      <c r="PGS321" s="8"/>
      <c r="PGT321" s="8"/>
      <c r="PGU321" s="8"/>
      <c r="PGV321" s="8"/>
      <c r="PGW321" s="8"/>
      <c r="PGX321" s="8"/>
      <c r="PGY321" s="8"/>
      <c r="PGZ321" s="8"/>
      <c r="PHA321" s="8"/>
      <c r="PHB321" s="8"/>
      <c r="PHC321" s="8"/>
      <c r="PHD321" s="8"/>
      <c r="PHE321" s="8"/>
      <c r="PHF321" s="8"/>
      <c r="PHG321" s="8"/>
      <c r="PHH321" s="8"/>
      <c r="PHI321" s="8"/>
      <c r="PHJ321" s="8"/>
      <c r="PHK321" s="8"/>
      <c r="PHL321" s="8"/>
      <c r="PHM321" s="8"/>
      <c r="PHN321" s="8"/>
      <c r="PHO321" s="8"/>
      <c r="PHP321" s="8"/>
      <c r="PHQ321" s="8"/>
      <c r="PHR321" s="8"/>
      <c r="PHS321" s="8"/>
      <c r="PHT321" s="8"/>
      <c r="PHU321" s="8"/>
      <c r="PHV321" s="8"/>
      <c r="PHW321" s="8"/>
      <c r="PHX321" s="8"/>
      <c r="PHY321" s="8"/>
      <c r="PHZ321" s="8"/>
      <c r="PIA321" s="8"/>
      <c r="PIB321" s="8"/>
      <c r="PIC321" s="8"/>
      <c r="PID321" s="8"/>
      <c r="PIE321" s="8"/>
      <c r="PIF321" s="8"/>
      <c r="PIG321" s="8"/>
      <c r="PIH321" s="8"/>
      <c r="PII321" s="8"/>
      <c r="PIJ321" s="8"/>
      <c r="PIK321" s="8"/>
      <c r="PIL321" s="8"/>
      <c r="PIM321" s="8"/>
      <c r="PIN321" s="8"/>
      <c r="PIO321" s="8"/>
      <c r="PIP321" s="8"/>
      <c r="PIQ321" s="8"/>
      <c r="PIR321" s="8"/>
      <c r="PIS321" s="8"/>
      <c r="PIT321" s="8"/>
      <c r="PIU321" s="8"/>
      <c r="PIV321" s="8"/>
      <c r="PIW321" s="8"/>
      <c r="PIX321" s="8"/>
      <c r="PIY321" s="8"/>
      <c r="PIZ321" s="8"/>
      <c r="PJA321" s="8"/>
      <c r="PJB321" s="8"/>
      <c r="PJC321" s="8"/>
      <c r="PJD321" s="8"/>
      <c r="PJE321" s="8"/>
      <c r="PJF321" s="8"/>
      <c r="PJG321" s="8"/>
      <c r="PJH321" s="8"/>
      <c r="PJI321" s="8"/>
      <c r="PJJ321" s="8"/>
      <c r="PJK321" s="8"/>
      <c r="PJL321" s="8"/>
      <c r="PJM321" s="8"/>
      <c r="PJN321" s="8"/>
      <c r="PJO321" s="8"/>
      <c r="PJP321" s="8"/>
      <c r="PJQ321" s="8"/>
      <c r="PJR321" s="8"/>
      <c r="PJS321" s="8"/>
      <c r="PJT321" s="8"/>
      <c r="PJU321" s="8"/>
      <c r="PJV321" s="8"/>
      <c r="PJW321" s="8"/>
      <c r="PJX321" s="8"/>
      <c r="PJY321" s="8"/>
      <c r="PJZ321" s="8"/>
      <c r="PKA321" s="8"/>
      <c r="PKB321" s="8"/>
      <c r="PKC321" s="8"/>
      <c r="PKD321" s="8"/>
      <c r="PKE321" s="8"/>
      <c r="PKF321" s="8"/>
      <c r="PKG321" s="8"/>
      <c r="PKH321" s="8"/>
      <c r="PKI321" s="8"/>
      <c r="PKJ321" s="8"/>
      <c r="PKK321" s="8"/>
      <c r="PKL321" s="8"/>
      <c r="PKM321" s="8"/>
      <c r="PKN321" s="8"/>
      <c r="PKO321" s="8"/>
      <c r="PKP321" s="8"/>
      <c r="PKQ321" s="8"/>
      <c r="PKR321" s="8"/>
      <c r="PKS321" s="8"/>
      <c r="PKT321" s="8"/>
      <c r="PKU321" s="8"/>
      <c r="PKV321" s="8"/>
      <c r="PKW321" s="8"/>
      <c r="PKX321" s="8"/>
      <c r="PKY321" s="8"/>
      <c r="PKZ321" s="8"/>
      <c r="PLA321" s="8"/>
      <c r="PLB321" s="8"/>
      <c r="PLC321" s="8"/>
      <c r="PLD321" s="8"/>
      <c r="PLE321" s="8"/>
      <c r="PLF321" s="8"/>
      <c r="PLG321" s="8"/>
      <c r="PLH321" s="8"/>
      <c r="PLI321" s="8"/>
      <c r="PLJ321" s="8"/>
      <c r="PLK321" s="8"/>
      <c r="PLL321" s="8"/>
      <c r="PLM321" s="8"/>
      <c r="PLN321" s="8"/>
      <c r="PLO321" s="8"/>
      <c r="PLP321" s="8"/>
      <c r="PLQ321" s="8"/>
      <c r="PLR321" s="8"/>
      <c r="PLS321" s="8"/>
      <c r="PLT321" s="8"/>
      <c r="PLU321" s="8"/>
      <c r="PLV321" s="8"/>
      <c r="PLW321" s="8"/>
      <c r="PLX321" s="8"/>
      <c r="PLY321" s="8"/>
      <c r="PLZ321" s="8"/>
      <c r="PMA321" s="8"/>
      <c r="PMB321" s="8"/>
      <c r="PMC321" s="8"/>
      <c r="PMD321" s="8"/>
      <c r="PME321" s="8"/>
      <c r="PMF321" s="8"/>
      <c r="PMG321" s="8"/>
      <c r="PMH321" s="8"/>
      <c r="PMI321" s="8"/>
      <c r="PMJ321" s="8"/>
      <c r="PMK321" s="8"/>
      <c r="PML321" s="8"/>
      <c r="PMM321" s="8"/>
      <c r="PMN321" s="8"/>
      <c r="PMO321" s="8"/>
      <c r="PMP321" s="8"/>
      <c r="PMQ321" s="8"/>
      <c r="PMR321" s="8"/>
      <c r="PMS321" s="8"/>
      <c r="PMT321" s="8"/>
      <c r="PMU321" s="8"/>
      <c r="PMV321" s="8"/>
      <c r="PMW321" s="8"/>
      <c r="PMX321" s="8"/>
      <c r="PMY321" s="8"/>
      <c r="PMZ321" s="8"/>
      <c r="PNA321" s="8"/>
      <c r="PNB321" s="8"/>
      <c r="PNC321" s="8"/>
      <c r="PND321" s="8"/>
      <c r="PNE321" s="8"/>
      <c r="PNF321" s="8"/>
      <c r="PNG321" s="8"/>
      <c r="PNH321" s="8"/>
      <c r="PNI321" s="8"/>
      <c r="PNJ321" s="8"/>
      <c r="PNK321" s="8"/>
      <c r="PNL321" s="8"/>
      <c r="PNM321" s="8"/>
      <c r="PNN321" s="8"/>
      <c r="PNO321" s="8"/>
      <c r="PNP321" s="8"/>
      <c r="PNQ321" s="8"/>
      <c r="PNR321" s="8"/>
      <c r="PNS321" s="8"/>
      <c r="PNT321" s="8"/>
      <c r="PNU321" s="8"/>
      <c r="PNV321" s="8"/>
      <c r="PNW321" s="8"/>
      <c r="PNX321" s="8"/>
      <c r="PNY321" s="8"/>
      <c r="PNZ321" s="8"/>
      <c r="POA321" s="8"/>
      <c r="POB321" s="8"/>
      <c r="POC321" s="8"/>
      <c r="POD321" s="8"/>
      <c r="POE321" s="8"/>
      <c r="POF321" s="8"/>
      <c r="POG321" s="8"/>
      <c r="POH321" s="8"/>
      <c r="POI321" s="8"/>
      <c r="POJ321" s="8"/>
      <c r="POK321" s="8"/>
      <c r="POL321" s="8"/>
      <c r="POM321" s="8"/>
      <c r="PON321" s="8"/>
      <c r="POO321" s="8"/>
      <c r="POP321" s="8"/>
      <c r="POQ321" s="8"/>
      <c r="POR321" s="8"/>
      <c r="POS321" s="8"/>
      <c r="POT321" s="8"/>
      <c r="POU321" s="8"/>
      <c r="POV321" s="8"/>
      <c r="POW321" s="8"/>
      <c r="POX321" s="8"/>
      <c r="POY321" s="8"/>
      <c r="POZ321" s="8"/>
      <c r="PPA321" s="8"/>
      <c r="PPB321" s="8"/>
      <c r="PPC321" s="8"/>
      <c r="PPD321" s="8"/>
      <c r="PPE321" s="8"/>
      <c r="PPF321" s="8"/>
      <c r="PPG321" s="8"/>
      <c r="PPH321" s="8"/>
      <c r="PPI321" s="8"/>
      <c r="PPJ321" s="8"/>
      <c r="PPK321" s="8"/>
      <c r="PPL321" s="8"/>
      <c r="PPM321" s="8"/>
      <c r="PPN321" s="8"/>
      <c r="PPO321" s="8"/>
      <c r="PPP321" s="8"/>
      <c r="PPQ321" s="8"/>
      <c r="PPR321" s="8"/>
      <c r="PPS321" s="8"/>
      <c r="PPT321" s="8"/>
      <c r="PPU321" s="8"/>
      <c r="PPV321" s="8"/>
      <c r="PPW321" s="8"/>
      <c r="PPX321" s="8"/>
      <c r="PPY321" s="8"/>
      <c r="PPZ321" s="8"/>
      <c r="PQA321" s="8"/>
      <c r="PQB321" s="8"/>
      <c r="PQC321" s="8"/>
      <c r="PQD321" s="8"/>
      <c r="PQE321" s="8"/>
      <c r="PQF321" s="8"/>
      <c r="PQG321" s="8"/>
      <c r="PQH321" s="8"/>
      <c r="PQI321" s="8"/>
      <c r="PQJ321" s="8"/>
      <c r="PQK321" s="8"/>
      <c r="PQL321" s="8"/>
      <c r="PQM321" s="8"/>
      <c r="PQN321" s="8"/>
      <c r="PQO321" s="8"/>
      <c r="PQP321" s="8"/>
      <c r="PQQ321" s="8"/>
      <c r="PQR321" s="8"/>
      <c r="PQS321" s="8"/>
      <c r="PQT321" s="8"/>
      <c r="PQU321" s="8"/>
      <c r="PQV321" s="8"/>
      <c r="PQW321" s="8"/>
      <c r="PQX321" s="8"/>
      <c r="PQY321" s="8"/>
      <c r="PQZ321" s="8"/>
      <c r="PRA321" s="8"/>
      <c r="PRB321" s="8"/>
      <c r="PRC321" s="8"/>
      <c r="PRD321" s="8"/>
      <c r="PRE321" s="8"/>
      <c r="PRF321" s="8"/>
      <c r="PRG321" s="8"/>
      <c r="PRH321" s="8"/>
      <c r="PRI321" s="8"/>
      <c r="PRJ321" s="8"/>
      <c r="PRK321" s="8"/>
      <c r="PRL321" s="8"/>
      <c r="PRM321" s="8"/>
      <c r="PRN321" s="8"/>
      <c r="PRO321" s="8"/>
      <c r="PRP321" s="8"/>
      <c r="PRQ321" s="8"/>
      <c r="PRR321" s="8"/>
      <c r="PRS321" s="8"/>
      <c r="PRT321" s="8"/>
      <c r="PRU321" s="8"/>
      <c r="PRV321" s="8"/>
      <c r="PRW321" s="8"/>
      <c r="PRX321" s="8"/>
      <c r="PRY321" s="8"/>
      <c r="PRZ321" s="8"/>
      <c r="PSA321" s="8"/>
      <c r="PSB321" s="8"/>
      <c r="PSC321" s="8"/>
      <c r="PSD321" s="8"/>
      <c r="PSE321" s="8"/>
      <c r="PSF321" s="8"/>
      <c r="PSG321" s="8"/>
      <c r="PSH321" s="8"/>
      <c r="PSI321" s="8"/>
      <c r="PSJ321" s="8"/>
      <c r="PSK321" s="8"/>
      <c r="PSL321" s="8"/>
      <c r="PSM321" s="8"/>
      <c r="PSN321" s="8"/>
      <c r="PSO321" s="8"/>
      <c r="PSP321" s="8"/>
      <c r="PSQ321" s="8"/>
      <c r="PSR321" s="8"/>
      <c r="PSS321" s="8"/>
      <c r="PST321" s="8"/>
      <c r="PSU321" s="8"/>
      <c r="PSV321" s="8"/>
      <c r="PSW321" s="8"/>
      <c r="PSX321" s="8"/>
      <c r="PSY321" s="8"/>
      <c r="PSZ321" s="8"/>
      <c r="PTA321" s="8"/>
      <c r="PTB321" s="8"/>
      <c r="PTC321" s="8"/>
      <c r="PTD321" s="8"/>
      <c r="PTE321" s="8"/>
      <c r="PTF321" s="8"/>
      <c r="PTG321" s="8"/>
      <c r="PTH321" s="8"/>
      <c r="PTI321" s="8"/>
      <c r="PTJ321" s="8"/>
      <c r="PTK321" s="8"/>
      <c r="PTL321" s="8"/>
      <c r="PTM321" s="8"/>
      <c r="PTN321" s="8"/>
      <c r="PTO321" s="8"/>
      <c r="PTP321" s="8"/>
      <c r="PTQ321" s="8"/>
      <c r="PTR321" s="8"/>
      <c r="PTS321" s="8"/>
      <c r="PTT321" s="8"/>
      <c r="PTU321" s="8"/>
      <c r="PTV321" s="8"/>
      <c r="PTW321" s="8"/>
      <c r="PTX321" s="8"/>
      <c r="PTY321" s="8"/>
      <c r="PTZ321" s="8"/>
      <c r="PUA321" s="8"/>
      <c r="PUB321" s="8"/>
      <c r="PUC321" s="8"/>
      <c r="PUD321" s="8"/>
      <c r="PUE321" s="8"/>
      <c r="PUF321" s="8"/>
      <c r="PUG321" s="8"/>
      <c r="PUH321" s="8"/>
      <c r="PUI321" s="8"/>
      <c r="PUJ321" s="8"/>
      <c r="PUK321" s="8"/>
      <c r="PUL321" s="8"/>
      <c r="PUM321" s="8"/>
      <c r="PUN321" s="8"/>
      <c r="PUO321" s="8"/>
      <c r="PUP321" s="8"/>
      <c r="PUQ321" s="8"/>
      <c r="PUR321" s="8"/>
      <c r="PUS321" s="8"/>
      <c r="PUT321" s="8"/>
      <c r="PUU321" s="8"/>
      <c r="PUV321" s="8"/>
      <c r="PUW321" s="8"/>
      <c r="PUX321" s="8"/>
      <c r="PUY321" s="8"/>
      <c r="PUZ321" s="8"/>
      <c r="PVA321" s="8"/>
      <c r="PVB321" s="8"/>
      <c r="PVC321" s="8"/>
      <c r="PVD321" s="8"/>
      <c r="PVE321" s="8"/>
      <c r="PVF321" s="8"/>
      <c r="PVG321" s="8"/>
      <c r="PVH321" s="8"/>
      <c r="PVI321" s="8"/>
      <c r="PVJ321" s="8"/>
      <c r="PVK321" s="8"/>
      <c r="PVL321" s="8"/>
      <c r="PVM321" s="8"/>
      <c r="PVN321" s="8"/>
      <c r="PVO321" s="8"/>
      <c r="PVP321" s="8"/>
      <c r="PVQ321" s="8"/>
      <c r="PVR321" s="8"/>
      <c r="PVS321" s="8"/>
      <c r="PVT321" s="8"/>
      <c r="PVU321" s="8"/>
      <c r="PVV321" s="8"/>
      <c r="PVW321" s="8"/>
      <c r="PVX321" s="8"/>
      <c r="PVY321" s="8"/>
      <c r="PVZ321" s="8"/>
      <c r="PWA321" s="8"/>
      <c r="PWB321" s="8"/>
      <c r="PWC321" s="8"/>
      <c r="PWD321" s="8"/>
      <c r="PWE321" s="8"/>
      <c r="PWF321" s="8"/>
      <c r="PWG321" s="8"/>
      <c r="PWH321" s="8"/>
      <c r="PWI321" s="8"/>
      <c r="PWJ321" s="8"/>
      <c r="PWK321" s="8"/>
      <c r="PWL321" s="8"/>
      <c r="PWM321" s="8"/>
      <c r="PWN321" s="8"/>
      <c r="PWO321" s="8"/>
      <c r="PWP321" s="8"/>
      <c r="PWQ321" s="8"/>
      <c r="PWR321" s="8"/>
      <c r="PWS321" s="8"/>
      <c r="PWT321" s="8"/>
      <c r="PWU321" s="8"/>
      <c r="PWV321" s="8"/>
      <c r="PWW321" s="8"/>
      <c r="PWX321" s="8"/>
      <c r="PWY321" s="8"/>
      <c r="PWZ321" s="8"/>
      <c r="PXA321" s="8"/>
      <c r="PXB321" s="8"/>
      <c r="PXC321" s="8"/>
      <c r="PXD321" s="8"/>
      <c r="PXE321" s="8"/>
      <c r="PXF321" s="8"/>
      <c r="PXG321" s="8"/>
      <c r="PXH321" s="8"/>
      <c r="PXI321" s="8"/>
      <c r="PXJ321" s="8"/>
      <c r="PXK321" s="8"/>
      <c r="PXL321" s="8"/>
      <c r="PXM321" s="8"/>
      <c r="PXN321" s="8"/>
      <c r="PXO321" s="8"/>
      <c r="PXP321" s="8"/>
      <c r="PXQ321" s="8"/>
      <c r="PXR321" s="8"/>
      <c r="PXS321" s="8"/>
      <c r="PXT321" s="8"/>
      <c r="PXU321" s="8"/>
      <c r="PXV321" s="8"/>
      <c r="PXW321" s="8"/>
      <c r="PXX321" s="8"/>
      <c r="PXY321" s="8"/>
      <c r="PXZ321" s="8"/>
      <c r="PYA321" s="8"/>
      <c r="PYB321" s="8"/>
      <c r="PYC321" s="8"/>
      <c r="PYD321" s="8"/>
      <c r="PYE321" s="8"/>
      <c r="PYF321" s="8"/>
      <c r="PYG321" s="8"/>
      <c r="PYH321" s="8"/>
      <c r="PYI321" s="8"/>
      <c r="PYJ321" s="8"/>
      <c r="PYK321" s="8"/>
      <c r="PYL321" s="8"/>
      <c r="PYM321" s="8"/>
      <c r="PYN321" s="8"/>
      <c r="PYO321" s="8"/>
      <c r="PYP321" s="8"/>
      <c r="PYQ321" s="8"/>
      <c r="PYR321" s="8"/>
      <c r="PYS321" s="8"/>
      <c r="PYT321" s="8"/>
      <c r="PYU321" s="8"/>
      <c r="PYV321" s="8"/>
      <c r="PYW321" s="8"/>
      <c r="PYX321" s="8"/>
      <c r="PYY321" s="8"/>
      <c r="PYZ321" s="8"/>
      <c r="PZA321" s="8"/>
      <c r="PZB321" s="8"/>
      <c r="PZC321" s="8"/>
      <c r="PZD321" s="8"/>
      <c r="PZE321" s="8"/>
      <c r="PZF321" s="8"/>
      <c r="PZG321" s="8"/>
      <c r="PZH321" s="8"/>
      <c r="PZI321" s="8"/>
      <c r="PZJ321" s="8"/>
      <c r="PZK321" s="8"/>
      <c r="PZL321" s="8"/>
      <c r="PZM321" s="8"/>
      <c r="PZN321" s="8"/>
      <c r="PZO321" s="8"/>
      <c r="PZP321" s="8"/>
      <c r="PZQ321" s="8"/>
      <c r="PZR321" s="8"/>
      <c r="PZS321" s="8"/>
      <c r="PZT321" s="8"/>
      <c r="PZU321" s="8"/>
      <c r="PZV321" s="8"/>
      <c r="PZW321" s="8"/>
      <c r="PZX321" s="8"/>
      <c r="PZY321" s="8"/>
      <c r="PZZ321" s="8"/>
      <c r="QAA321" s="8"/>
      <c r="QAB321" s="8"/>
      <c r="QAC321" s="8"/>
      <c r="QAD321" s="8"/>
      <c r="QAE321" s="8"/>
      <c r="QAF321" s="8"/>
      <c r="QAG321" s="8"/>
      <c r="QAH321" s="8"/>
      <c r="QAI321" s="8"/>
      <c r="QAJ321" s="8"/>
      <c r="QAK321" s="8"/>
      <c r="QAL321" s="8"/>
      <c r="QAM321" s="8"/>
      <c r="QAN321" s="8"/>
      <c r="QAO321" s="8"/>
      <c r="QAP321" s="8"/>
      <c r="QAQ321" s="8"/>
      <c r="QAR321" s="8"/>
      <c r="QAS321" s="8"/>
      <c r="QAT321" s="8"/>
      <c r="QAU321" s="8"/>
      <c r="QAV321" s="8"/>
      <c r="QAW321" s="8"/>
      <c r="QAX321" s="8"/>
      <c r="QAY321" s="8"/>
      <c r="QAZ321" s="8"/>
      <c r="QBA321" s="8"/>
      <c r="QBB321" s="8"/>
      <c r="QBC321" s="8"/>
      <c r="QBD321" s="8"/>
      <c r="QBE321" s="8"/>
      <c r="QBF321" s="8"/>
      <c r="QBG321" s="8"/>
      <c r="QBH321" s="8"/>
      <c r="QBI321" s="8"/>
      <c r="QBJ321" s="8"/>
      <c r="QBK321" s="8"/>
      <c r="QBL321" s="8"/>
      <c r="QBM321" s="8"/>
      <c r="QBN321" s="8"/>
      <c r="QBO321" s="8"/>
      <c r="QBP321" s="8"/>
      <c r="QBQ321" s="8"/>
      <c r="QBR321" s="8"/>
      <c r="QBS321" s="8"/>
      <c r="QBT321" s="8"/>
      <c r="QBU321" s="8"/>
      <c r="QBV321" s="8"/>
      <c r="QBW321" s="8"/>
      <c r="QBX321" s="8"/>
      <c r="QBY321" s="8"/>
      <c r="QBZ321" s="8"/>
      <c r="QCA321" s="8"/>
      <c r="QCB321" s="8"/>
      <c r="QCC321" s="8"/>
      <c r="QCD321" s="8"/>
      <c r="QCE321" s="8"/>
      <c r="QCF321" s="8"/>
      <c r="QCG321" s="8"/>
      <c r="QCH321" s="8"/>
      <c r="QCI321" s="8"/>
      <c r="QCJ321" s="8"/>
      <c r="QCK321" s="8"/>
      <c r="QCL321" s="8"/>
      <c r="QCM321" s="8"/>
      <c r="QCN321" s="8"/>
      <c r="QCO321" s="8"/>
      <c r="QCP321" s="8"/>
      <c r="QCQ321" s="8"/>
      <c r="QCR321" s="8"/>
      <c r="QCS321" s="8"/>
      <c r="QCT321" s="8"/>
      <c r="QCU321" s="8"/>
      <c r="QCV321" s="8"/>
      <c r="QCW321" s="8"/>
      <c r="QCX321" s="8"/>
      <c r="QCY321" s="8"/>
      <c r="QCZ321" s="8"/>
      <c r="QDA321" s="8"/>
      <c r="QDB321" s="8"/>
      <c r="QDC321" s="8"/>
      <c r="QDD321" s="8"/>
      <c r="QDE321" s="8"/>
      <c r="QDF321" s="8"/>
      <c r="QDG321" s="8"/>
      <c r="QDH321" s="8"/>
      <c r="QDI321" s="8"/>
      <c r="QDJ321" s="8"/>
      <c r="QDK321" s="8"/>
      <c r="QDL321" s="8"/>
      <c r="QDM321" s="8"/>
      <c r="QDN321" s="8"/>
      <c r="QDO321" s="8"/>
      <c r="QDP321" s="8"/>
      <c r="QDQ321" s="8"/>
      <c r="QDR321" s="8"/>
      <c r="QDS321" s="8"/>
      <c r="QDT321" s="8"/>
      <c r="QDU321" s="8"/>
      <c r="QDV321" s="8"/>
      <c r="QDW321" s="8"/>
      <c r="QDX321" s="8"/>
      <c r="QDY321" s="8"/>
      <c r="QDZ321" s="8"/>
      <c r="QEA321" s="8"/>
      <c r="QEB321" s="8"/>
      <c r="QEC321" s="8"/>
      <c r="QED321" s="8"/>
      <c r="QEE321" s="8"/>
      <c r="QEF321" s="8"/>
      <c r="QEG321" s="8"/>
      <c r="QEH321" s="8"/>
      <c r="QEI321" s="8"/>
      <c r="QEJ321" s="8"/>
      <c r="QEK321" s="8"/>
      <c r="QEL321" s="8"/>
      <c r="QEM321" s="8"/>
      <c r="QEN321" s="8"/>
      <c r="QEO321" s="8"/>
      <c r="QEP321" s="8"/>
      <c r="QEQ321" s="8"/>
      <c r="QER321" s="8"/>
      <c r="QES321" s="8"/>
      <c r="QET321" s="8"/>
      <c r="QEU321" s="8"/>
      <c r="QEV321" s="8"/>
      <c r="QEW321" s="8"/>
      <c r="QEX321" s="8"/>
      <c r="QEY321" s="8"/>
      <c r="QEZ321" s="8"/>
      <c r="QFA321" s="8"/>
      <c r="QFB321" s="8"/>
      <c r="QFC321" s="8"/>
      <c r="QFD321" s="8"/>
      <c r="QFE321" s="8"/>
      <c r="QFF321" s="8"/>
      <c r="QFG321" s="8"/>
      <c r="QFH321" s="8"/>
      <c r="QFI321" s="8"/>
      <c r="QFJ321" s="8"/>
      <c r="QFK321" s="8"/>
      <c r="QFL321" s="8"/>
      <c r="QFM321" s="8"/>
      <c r="QFN321" s="8"/>
      <c r="QFO321" s="8"/>
      <c r="QFP321" s="8"/>
      <c r="QFQ321" s="8"/>
      <c r="QFR321" s="8"/>
      <c r="QFS321" s="8"/>
      <c r="QFT321" s="8"/>
      <c r="QFU321" s="8"/>
      <c r="QFV321" s="8"/>
      <c r="QFW321" s="8"/>
      <c r="QFX321" s="8"/>
      <c r="QFY321" s="8"/>
      <c r="QFZ321" s="8"/>
      <c r="QGA321" s="8"/>
      <c r="QGB321" s="8"/>
      <c r="QGC321" s="8"/>
      <c r="QGD321" s="8"/>
      <c r="QGE321" s="8"/>
      <c r="QGF321" s="8"/>
      <c r="QGG321" s="8"/>
      <c r="QGH321" s="8"/>
      <c r="QGI321" s="8"/>
      <c r="QGJ321" s="8"/>
      <c r="QGK321" s="8"/>
      <c r="QGL321" s="8"/>
      <c r="QGM321" s="8"/>
      <c r="QGN321" s="8"/>
      <c r="QGO321" s="8"/>
      <c r="QGP321" s="8"/>
      <c r="QGQ321" s="8"/>
      <c r="QGR321" s="8"/>
      <c r="QGS321" s="8"/>
      <c r="QGT321" s="8"/>
      <c r="QGU321" s="8"/>
      <c r="QGV321" s="8"/>
      <c r="QGW321" s="8"/>
      <c r="QGX321" s="8"/>
      <c r="QGY321" s="8"/>
      <c r="QGZ321" s="8"/>
      <c r="QHA321" s="8"/>
      <c r="QHB321" s="8"/>
      <c r="QHC321" s="8"/>
      <c r="QHD321" s="8"/>
      <c r="QHE321" s="8"/>
      <c r="QHF321" s="8"/>
      <c r="QHG321" s="8"/>
      <c r="QHH321" s="8"/>
      <c r="QHI321" s="8"/>
      <c r="QHJ321" s="8"/>
      <c r="QHK321" s="8"/>
      <c r="QHL321" s="8"/>
      <c r="QHM321" s="8"/>
      <c r="QHN321" s="8"/>
      <c r="QHO321" s="8"/>
      <c r="QHP321" s="8"/>
      <c r="QHQ321" s="8"/>
      <c r="QHR321" s="8"/>
      <c r="QHS321" s="8"/>
      <c r="QHT321" s="8"/>
      <c r="QHU321" s="8"/>
      <c r="QHV321" s="8"/>
      <c r="QHW321" s="8"/>
      <c r="QHX321" s="8"/>
      <c r="QHY321" s="8"/>
      <c r="QHZ321" s="8"/>
      <c r="QIA321" s="8"/>
      <c r="QIB321" s="8"/>
      <c r="QIC321" s="8"/>
      <c r="QID321" s="8"/>
      <c r="QIE321" s="8"/>
      <c r="QIF321" s="8"/>
      <c r="QIG321" s="8"/>
      <c r="QIH321" s="8"/>
      <c r="QII321" s="8"/>
      <c r="QIJ321" s="8"/>
      <c r="QIK321" s="8"/>
      <c r="QIL321" s="8"/>
      <c r="QIM321" s="8"/>
      <c r="QIN321" s="8"/>
      <c r="QIO321" s="8"/>
      <c r="QIP321" s="8"/>
      <c r="QIQ321" s="8"/>
      <c r="QIR321" s="8"/>
      <c r="QIS321" s="8"/>
      <c r="QIT321" s="8"/>
      <c r="QIU321" s="8"/>
      <c r="QIV321" s="8"/>
      <c r="QIW321" s="8"/>
      <c r="QIX321" s="8"/>
      <c r="QIY321" s="8"/>
      <c r="QIZ321" s="8"/>
      <c r="QJA321" s="8"/>
      <c r="QJB321" s="8"/>
      <c r="QJC321" s="8"/>
      <c r="QJD321" s="8"/>
      <c r="QJE321" s="8"/>
      <c r="QJF321" s="8"/>
      <c r="QJG321" s="8"/>
      <c r="QJH321" s="8"/>
      <c r="QJI321" s="8"/>
      <c r="QJJ321" s="8"/>
      <c r="QJK321" s="8"/>
      <c r="QJL321" s="8"/>
      <c r="QJM321" s="8"/>
      <c r="QJN321" s="8"/>
      <c r="QJO321" s="8"/>
      <c r="QJP321" s="8"/>
      <c r="QJQ321" s="8"/>
      <c r="QJR321" s="8"/>
      <c r="QJS321" s="8"/>
      <c r="QJT321" s="8"/>
      <c r="QJU321" s="8"/>
      <c r="QJV321" s="8"/>
      <c r="QJW321" s="8"/>
      <c r="QJX321" s="8"/>
      <c r="QJY321" s="8"/>
      <c r="QJZ321" s="8"/>
      <c r="QKA321" s="8"/>
      <c r="QKB321" s="8"/>
      <c r="QKC321" s="8"/>
      <c r="QKD321" s="8"/>
      <c r="QKE321" s="8"/>
      <c r="QKF321" s="8"/>
      <c r="QKG321" s="8"/>
      <c r="QKH321" s="8"/>
      <c r="QKI321" s="8"/>
      <c r="QKJ321" s="8"/>
      <c r="QKK321" s="8"/>
      <c r="QKL321" s="8"/>
      <c r="QKM321" s="8"/>
      <c r="QKN321" s="8"/>
      <c r="QKO321" s="8"/>
      <c r="QKP321" s="8"/>
      <c r="QKQ321" s="8"/>
      <c r="QKR321" s="8"/>
      <c r="QKS321" s="8"/>
      <c r="QKT321" s="8"/>
      <c r="QKU321" s="8"/>
      <c r="QKV321" s="8"/>
      <c r="QKW321" s="8"/>
      <c r="QKX321" s="8"/>
      <c r="QKY321" s="8"/>
      <c r="QKZ321" s="8"/>
      <c r="QLA321" s="8"/>
      <c r="QLB321" s="8"/>
      <c r="QLC321" s="8"/>
      <c r="QLD321" s="8"/>
      <c r="QLE321" s="8"/>
      <c r="QLF321" s="8"/>
      <c r="QLG321" s="8"/>
      <c r="QLH321" s="8"/>
      <c r="QLI321" s="8"/>
      <c r="QLJ321" s="8"/>
      <c r="QLK321" s="8"/>
      <c r="QLL321" s="8"/>
      <c r="QLM321" s="8"/>
      <c r="QLN321" s="8"/>
      <c r="QLO321" s="8"/>
      <c r="QLP321" s="8"/>
      <c r="QLQ321" s="8"/>
      <c r="QLR321" s="8"/>
      <c r="QLS321" s="8"/>
      <c r="QLT321" s="8"/>
      <c r="QLU321" s="8"/>
      <c r="QLV321" s="8"/>
      <c r="QLW321" s="8"/>
      <c r="QLX321" s="8"/>
      <c r="QLY321" s="8"/>
      <c r="QLZ321" s="8"/>
      <c r="QMA321" s="8"/>
      <c r="QMB321" s="8"/>
      <c r="QMC321" s="8"/>
      <c r="QMD321" s="8"/>
      <c r="QME321" s="8"/>
      <c r="QMF321" s="8"/>
      <c r="QMG321" s="8"/>
      <c r="QMH321" s="8"/>
      <c r="QMI321" s="8"/>
      <c r="QMJ321" s="8"/>
      <c r="QMK321" s="8"/>
      <c r="QML321" s="8"/>
      <c r="QMM321" s="8"/>
      <c r="QMN321" s="8"/>
      <c r="QMO321" s="8"/>
      <c r="QMP321" s="8"/>
      <c r="QMQ321" s="8"/>
      <c r="QMR321" s="8"/>
      <c r="QMS321" s="8"/>
      <c r="QMT321" s="8"/>
      <c r="QMU321" s="8"/>
      <c r="QMV321" s="8"/>
      <c r="QMW321" s="8"/>
      <c r="QMX321" s="8"/>
      <c r="QMY321" s="8"/>
      <c r="QMZ321" s="8"/>
      <c r="QNA321" s="8"/>
      <c r="QNB321" s="8"/>
      <c r="QNC321" s="8"/>
      <c r="QND321" s="8"/>
      <c r="QNE321" s="8"/>
      <c r="QNF321" s="8"/>
      <c r="QNG321" s="8"/>
      <c r="QNH321" s="8"/>
      <c r="QNI321" s="8"/>
      <c r="QNJ321" s="8"/>
      <c r="QNK321" s="8"/>
      <c r="QNL321" s="8"/>
      <c r="QNM321" s="8"/>
      <c r="QNN321" s="8"/>
      <c r="QNO321" s="8"/>
      <c r="QNP321" s="8"/>
      <c r="QNQ321" s="8"/>
      <c r="QNR321" s="8"/>
      <c r="QNS321" s="8"/>
      <c r="QNT321" s="8"/>
      <c r="QNU321" s="8"/>
      <c r="QNV321" s="8"/>
      <c r="QNW321" s="8"/>
      <c r="QNX321" s="8"/>
      <c r="QNY321" s="8"/>
      <c r="QNZ321" s="8"/>
      <c r="QOA321" s="8"/>
      <c r="QOB321" s="8"/>
      <c r="QOC321" s="8"/>
      <c r="QOD321" s="8"/>
      <c r="QOE321" s="8"/>
      <c r="QOF321" s="8"/>
      <c r="QOG321" s="8"/>
      <c r="QOH321" s="8"/>
      <c r="QOI321" s="8"/>
      <c r="QOJ321" s="8"/>
      <c r="QOK321" s="8"/>
      <c r="QOL321" s="8"/>
      <c r="QOM321" s="8"/>
      <c r="QON321" s="8"/>
      <c r="QOO321" s="8"/>
      <c r="QOP321" s="8"/>
      <c r="QOQ321" s="8"/>
      <c r="QOR321" s="8"/>
      <c r="QOS321" s="8"/>
      <c r="QOT321" s="8"/>
      <c r="QOU321" s="8"/>
      <c r="QOV321" s="8"/>
      <c r="QOW321" s="8"/>
      <c r="QOX321" s="8"/>
      <c r="QOY321" s="8"/>
      <c r="QOZ321" s="8"/>
      <c r="QPA321" s="8"/>
      <c r="QPB321" s="8"/>
      <c r="QPC321" s="8"/>
      <c r="QPD321" s="8"/>
      <c r="QPE321" s="8"/>
      <c r="QPF321" s="8"/>
      <c r="QPG321" s="8"/>
      <c r="QPH321" s="8"/>
      <c r="QPI321" s="8"/>
      <c r="QPJ321" s="8"/>
      <c r="QPK321" s="8"/>
      <c r="QPL321" s="8"/>
      <c r="QPM321" s="8"/>
      <c r="QPN321" s="8"/>
      <c r="QPO321" s="8"/>
      <c r="QPP321" s="8"/>
      <c r="QPQ321" s="8"/>
      <c r="QPR321" s="8"/>
      <c r="QPS321" s="8"/>
      <c r="QPT321" s="8"/>
      <c r="QPU321" s="8"/>
      <c r="QPV321" s="8"/>
      <c r="QPW321" s="8"/>
      <c r="QPX321" s="8"/>
      <c r="QPY321" s="8"/>
      <c r="QPZ321" s="8"/>
      <c r="QQA321" s="8"/>
      <c r="QQB321" s="8"/>
      <c r="QQC321" s="8"/>
      <c r="QQD321" s="8"/>
      <c r="QQE321" s="8"/>
      <c r="QQF321" s="8"/>
      <c r="QQG321" s="8"/>
      <c r="QQH321" s="8"/>
      <c r="QQI321" s="8"/>
      <c r="QQJ321" s="8"/>
      <c r="QQK321" s="8"/>
      <c r="QQL321" s="8"/>
      <c r="QQM321" s="8"/>
      <c r="QQN321" s="8"/>
      <c r="QQO321" s="8"/>
      <c r="QQP321" s="8"/>
      <c r="QQQ321" s="8"/>
      <c r="QQR321" s="8"/>
      <c r="QQS321" s="8"/>
      <c r="QQT321" s="8"/>
      <c r="QQU321" s="8"/>
      <c r="QQV321" s="8"/>
      <c r="QQW321" s="8"/>
      <c r="QQX321" s="8"/>
      <c r="QQY321" s="8"/>
      <c r="QQZ321" s="8"/>
      <c r="QRA321" s="8"/>
      <c r="QRB321" s="8"/>
      <c r="QRC321" s="8"/>
      <c r="QRD321" s="8"/>
      <c r="QRE321" s="8"/>
      <c r="QRF321" s="8"/>
      <c r="QRG321" s="8"/>
      <c r="QRH321" s="8"/>
      <c r="QRI321" s="8"/>
      <c r="QRJ321" s="8"/>
      <c r="QRK321" s="8"/>
      <c r="QRL321" s="8"/>
      <c r="QRM321" s="8"/>
      <c r="QRN321" s="8"/>
      <c r="QRO321" s="8"/>
      <c r="QRP321" s="8"/>
      <c r="QRQ321" s="8"/>
      <c r="QRR321" s="8"/>
      <c r="QRS321" s="8"/>
      <c r="QRT321" s="8"/>
      <c r="QRU321" s="8"/>
      <c r="QRV321" s="8"/>
      <c r="QRW321" s="8"/>
      <c r="QRX321" s="8"/>
      <c r="QRY321" s="8"/>
      <c r="QRZ321" s="8"/>
      <c r="QSA321" s="8"/>
      <c r="QSB321" s="8"/>
      <c r="QSC321" s="8"/>
      <c r="QSD321" s="8"/>
      <c r="QSE321" s="8"/>
      <c r="QSF321" s="8"/>
      <c r="QSG321" s="8"/>
      <c r="QSH321" s="8"/>
      <c r="QSI321" s="8"/>
      <c r="QSJ321" s="8"/>
      <c r="QSK321" s="8"/>
      <c r="QSL321" s="8"/>
      <c r="QSM321" s="8"/>
      <c r="QSN321" s="8"/>
      <c r="QSO321" s="8"/>
      <c r="QSP321" s="8"/>
      <c r="QSQ321" s="8"/>
      <c r="QSR321" s="8"/>
      <c r="QSS321" s="8"/>
      <c r="QST321" s="8"/>
      <c r="QSU321" s="8"/>
      <c r="QSV321" s="8"/>
      <c r="QSW321" s="8"/>
      <c r="QSX321" s="8"/>
      <c r="QSY321" s="8"/>
      <c r="QSZ321" s="8"/>
      <c r="QTA321" s="8"/>
      <c r="QTB321" s="8"/>
      <c r="QTC321" s="8"/>
      <c r="QTD321" s="8"/>
      <c r="QTE321" s="8"/>
      <c r="QTF321" s="8"/>
      <c r="QTG321" s="8"/>
      <c r="QTH321" s="8"/>
      <c r="QTI321" s="8"/>
      <c r="QTJ321" s="8"/>
      <c r="QTK321" s="8"/>
      <c r="QTL321" s="8"/>
      <c r="QTM321" s="8"/>
      <c r="QTN321" s="8"/>
      <c r="QTO321" s="8"/>
      <c r="QTP321" s="8"/>
      <c r="QTQ321" s="8"/>
      <c r="QTR321" s="8"/>
      <c r="QTS321" s="8"/>
      <c r="QTT321" s="8"/>
      <c r="QTU321" s="8"/>
      <c r="QTV321" s="8"/>
      <c r="QTW321" s="8"/>
      <c r="QTX321" s="8"/>
      <c r="QTY321" s="8"/>
      <c r="QTZ321" s="8"/>
      <c r="QUA321" s="8"/>
      <c r="QUB321" s="8"/>
      <c r="QUC321" s="8"/>
      <c r="QUD321" s="8"/>
      <c r="QUE321" s="8"/>
      <c r="QUF321" s="8"/>
      <c r="QUG321" s="8"/>
      <c r="QUH321" s="8"/>
      <c r="QUI321" s="8"/>
      <c r="QUJ321" s="8"/>
      <c r="QUK321" s="8"/>
      <c r="QUL321" s="8"/>
      <c r="QUM321" s="8"/>
      <c r="QUN321" s="8"/>
      <c r="QUO321" s="8"/>
      <c r="QUP321" s="8"/>
      <c r="QUQ321" s="8"/>
      <c r="QUR321" s="8"/>
      <c r="QUS321" s="8"/>
      <c r="QUT321" s="8"/>
      <c r="QUU321" s="8"/>
      <c r="QUV321" s="8"/>
      <c r="QUW321" s="8"/>
      <c r="QUX321" s="8"/>
      <c r="QUY321" s="8"/>
      <c r="QUZ321" s="8"/>
      <c r="QVA321" s="8"/>
      <c r="QVB321" s="8"/>
      <c r="QVC321" s="8"/>
      <c r="QVD321" s="8"/>
      <c r="QVE321" s="8"/>
      <c r="QVF321" s="8"/>
      <c r="QVG321" s="8"/>
      <c r="QVH321" s="8"/>
      <c r="QVI321" s="8"/>
      <c r="QVJ321" s="8"/>
      <c r="QVK321" s="8"/>
      <c r="QVL321" s="8"/>
      <c r="QVM321" s="8"/>
      <c r="QVN321" s="8"/>
      <c r="QVO321" s="8"/>
      <c r="QVP321" s="8"/>
      <c r="QVQ321" s="8"/>
      <c r="QVR321" s="8"/>
      <c r="QVS321" s="8"/>
      <c r="QVT321" s="8"/>
      <c r="QVU321" s="8"/>
      <c r="QVV321" s="8"/>
      <c r="QVW321" s="8"/>
      <c r="QVX321" s="8"/>
      <c r="QVY321" s="8"/>
      <c r="QVZ321" s="8"/>
      <c r="QWA321" s="8"/>
      <c r="QWB321" s="8"/>
      <c r="QWC321" s="8"/>
      <c r="QWD321" s="8"/>
      <c r="QWE321" s="8"/>
      <c r="QWF321" s="8"/>
      <c r="QWG321" s="8"/>
      <c r="QWH321" s="8"/>
      <c r="QWI321" s="8"/>
      <c r="QWJ321" s="8"/>
      <c r="QWK321" s="8"/>
      <c r="QWL321" s="8"/>
      <c r="QWM321" s="8"/>
      <c r="QWN321" s="8"/>
      <c r="QWO321" s="8"/>
      <c r="QWP321" s="8"/>
      <c r="QWQ321" s="8"/>
      <c r="QWR321" s="8"/>
      <c r="QWS321" s="8"/>
      <c r="QWT321" s="8"/>
      <c r="QWU321" s="8"/>
      <c r="QWV321" s="8"/>
      <c r="QWW321" s="8"/>
      <c r="QWX321" s="8"/>
      <c r="QWY321" s="8"/>
      <c r="QWZ321" s="8"/>
      <c r="QXA321" s="8"/>
      <c r="QXB321" s="8"/>
      <c r="QXC321" s="8"/>
      <c r="QXD321" s="8"/>
      <c r="QXE321" s="8"/>
      <c r="QXF321" s="8"/>
      <c r="QXG321" s="8"/>
      <c r="QXH321" s="8"/>
      <c r="QXI321" s="8"/>
      <c r="QXJ321" s="8"/>
      <c r="QXK321" s="8"/>
      <c r="QXL321" s="8"/>
      <c r="QXM321" s="8"/>
      <c r="QXN321" s="8"/>
      <c r="QXO321" s="8"/>
      <c r="QXP321" s="8"/>
      <c r="QXQ321" s="8"/>
      <c r="QXR321" s="8"/>
      <c r="QXS321" s="8"/>
      <c r="QXT321" s="8"/>
      <c r="QXU321" s="8"/>
      <c r="QXV321" s="8"/>
      <c r="QXW321" s="8"/>
      <c r="QXX321" s="8"/>
      <c r="QXY321" s="8"/>
      <c r="QXZ321" s="8"/>
      <c r="QYA321" s="8"/>
      <c r="QYB321" s="8"/>
      <c r="QYC321" s="8"/>
      <c r="QYD321" s="8"/>
      <c r="QYE321" s="8"/>
      <c r="QYF321" s="8"/>
      <c r="QYG321" s="8"/>
      <c r="QYH321" s="8"/>
      <c r="QYI321" s="8"/>
      <c r="QYJ321" s="8"/>
      <c r="QYK321" s="8"/>
      <c r="QYL321" s="8"/>
      <c r="QYM321" s="8"/>
      <c r="QYN321" s="8"/>
      <c r="QYO321" s="8"/>
      <c r="QYP321" s="8"/>
      <c r="QYQ321" s="8"/>
      <c r="QYR321" s="8"/>
      <c r="QYS321" s="8"/>
      <c r="QYT321" s="8"/>
      <c r="QYU321" s="8"/>
      <c r="QYV321" s="8"/>
      <c r="QYW321" s="8"/>
      <c r="QYX321" s="8"/>
      <c r="QYY321" s="8"/>
      <c r="QYZ321" s="8"/>
      <c r="QZA321" s="8"/>
      <c r="QZB321" s="8"/>
      <c r="QZC321" s="8"/>
      <c r="QZD321" s="8"/>
      <c r="QZE321" s="8"/>
      <c r="QZF321" s="8"/>
      <c r="QZG321" s="8"/>
      <c r="QZH321" s="8"/>
      <c r="QZI321" s="8"/>
      <c r="QZJ321" s="8"/>
      <c r="QZK321" s="8"/>
      <c r="QZL321" s="8"/>
      <c r="QZM321" s="8"/>
      <c r="QZN321" s="8"/>
      <c r="QZO321" s="8"/>
      <c r="QZP321" s="8"/>
      <c r="QZQ321" s="8"/>
      <c r="QZR321" s="8"/>
      <c r="QZS321" s="8"/>
      <c r="QZT321" s="8"/>
      <c r="QZU321" s="8"/>
      <c r="QZV321" s="8"/>
      <c r="QZW321" s="8"/>
      <c r="QZX321" s="8"/>
      <c r="QZY321" s="8"/>
      <c r="QZZ321" s="8"/>
      <c r="RAA321" s="8"/>
      <c r="RAB321" s="8"/>
      <c r="RAC321" s="8"/>
      <c r="RAD321" s="8"/>
      <c r="RAE321" s="8"/>
      <c r="RAF321" s="8"/>
      <c r="RAG321" s="8"/>
      <c r="RAH321" s="8"/>
      <c r="RAI321" s="8"/>
      <c r="RAJ321" s="8"/>
      <c r="RAK321" s="8"/>
      <c r="RAL321" s="8"/>
      <c r="RAM321" s="8"/>
      <c r="RAN321" s="8"/>
      <c r="RAO321" s="8"/>
      <c r="RAP321" s="8"/>
      <c r="RAQ321" s="8"/>
      <c r="RAR321" s="8"/>
      <c r="RAS321" s="8"/>
      <c r="RAT321" s="8"/>
      <c r="RAU321" s="8"/>
      <c r="RAV321" s="8"/>
      <c r="RAW321" s="8"/>
      <c r="RAX321" s="8"/>
      <c r="RAY321" s="8"/>
      <c r="RAZ321" s="8"/>
      <c r="RBA321" s="8"/>
      <c r="RBB321" s="8"/>
      <c r="RBC321" s="8"/>
      <c r="RBD321" s="8"/>
      <c r="RBE321" s="8"/>
      <c r="RBF321" s="8"/>
      <c r="RBG321" s="8"/>
      <c r="RBH321" s="8"/>
      <c r="RBI321" s="8"/>
      <c r="RBJ321" s="8"/>
      <c r="RBK321" s="8"/>
      <c r="RBL321" s="8"/>
      <c r="RBM321" s="8"/>
      <c r="RBN321" s="8"/>
      <c r="RBO321" s="8"/>
      <c r="RBP321" s="8"/>
      <c r="RBQ321" s="8"/>
      <c r="RBR321" s="8"/>
      <c r="RBS321" s="8"/>
      <c r="RBT321" s="8"/>
      <c r="RBU321" s="8"/>
      <c r="RBV321" s="8"/>
      <c r="RBW321" s="8"/>
      <c r="RBX321" s="8"/>
      <c r="RBY321" s="8"/>
      <c r="RBZ321" s="8"/>
      <c r="RCA321" s="8"/>
      <c r="RCB321" s="8"/>
      <c r="RCC321" s="8"/>
      <c r="RCD321" s="8"/>
      <c r="RCE321" s="8"/>
      <c r="RCF321" s="8"/>
      <c r="RCG321" s="8"/>
      <c r="RCH321" s="8"/>
      <c r="RCI321" s="8"/>
      <c r="RCJ321" s="8"/>
      <c r="RCK321" s="8"/>
      <c r="RCL321" s="8"/>
      <c r="RCM321" s="8"/>
      <c r="RCN321" s="8"/>
      <c r="RCO321" s="8"/>
      <c r="RCP321" s="8"/>
      <c r="RCQ321" s="8"/>
      <c r="RCR321" s="8"/>
      <c r="RCS321" s="8"/>
      <c r="RCT321" s="8"/>
      <c r="RCU321" s="8"/>
      <c r="RCV321" s="8"/>
      <c r="RCW321" s="8"/>
      <c r="RCX321" s="8"/>
      <c r="RCY321" s="8"/>
      <c r="RCZ321" s="8"/>
      <c r="RDA321" s="8"/>
      <c r="RDB321" s="8"/>
      <c r="RDC321" s="8"/>
      <c r="RDD321" s="8"/>
      <c r="RDE321" s="8"/>
      <c r="RDF321" s="8"/>
      <c r="RDG321" s="8"/>
      <c r="RDH321" s="8"/>
      <c r="RDI321" s="8"/>
      <c r="RDJ321" s="8"/>
      <c r="RDK321" s="8"/>
      <c r="RDL321" s="8"/>
      <c r="RDM321" s="8"/>
      <c r="RDN321" s="8"/>
      <c r="RDO321" s="8"/>
      <c r="RDP321" s="8"/>
      <c r="RDQ321" s="8"/>
      <c r="RDR321" s="8"/>
      <c r="RDS321" s="8"/>
      <c r="RDT321" s="8"/>
      <c r="RDU321" s="8"/>
      <c r="RDV321" s="8"/>
      <c r="RDW321" s="8"/>
      <c r="RDX321" s="8"/>
      <c r="RDY321" s="8"/>
      <c r="RDZ321" s="8"/>
      <c r="REA321" s="8"/>
      <c r="REB321" s="8"/>
      <c r="REC321" s="8"/>
      <c r="RED321" s="8"/>
      <c r="REE321" s="8"/>
      <c r="REF321" s="8"/>
      <c r="REG321" s="8"/>
      <c r="REH321" s="8"/>
      <c r="REI321" s="8"/>
      <c r="REJ321" s="8"/>
      <c r="REK321" s="8"/>
      <c r="REL321" s="8"/>
      <c r="REM321" s="8"/>
      <c r="REN321" s="8"/>
      <c r="REO321" s="8"/>
      <c r="REP321" s="8"/>
      <c r="REQ321" s="8"/>
      <c r="RER321" s="8"/>
      <c r="RES321" s="8"/>
      <c r="RET321" s="8"/>
      <c r="REU321" s="8"/>
      <c r="REV321" s="8"/>
      <c r="REW321" s="8"/>
      <c r="REX321" s="8"/>
      <c r="REY321" s="8"/>
      <c r="REZ321" s="8"/>
      <c r="RFA321" s="8"/>
      <c r="RFB321" s="8"/>
      <c r="RFC321" s="8"/>
      <c r="RFD321" s="8"/>
      <c r="RFE321" s="8"/>
      <c r="RFF321" s="8"/>
      <c r="RFG321" s="8"/>
      <c r="RFH321" s="8"/>
      <c r="RFI321" s="8"/>
      <c r="RFJ321" s="8"/>
      <c r="RFK321" s="8"/>
      <c r="RFL321" s="8"/>
      <c r="RFM321" s="8"/>
      <c r="RFN321" s="8"/>
      <c r="RFO321" s="8"/>
      <c r="RFP321" s="8"/>
      <c r="RFQ321" s="8"/>
      <c r="RFR321" s="8"/>
      <c r="RFS321" s="8"/>
      <c r="RFT321" s="8"/>
      <c r="RFU321" s="8"/>
      <c r="RFV321" s="8"/>
      <c r="RFW321" s="8"/>
      <c r="RFX321" s="8"/>
      <c r="RFY321" s="8"/>
      <c r="RFZ321" s="8"/>
      <c r="RGA321" s="8"/>
      <c r="RGB321" s="8"/>
      <c r="RGC321" s="8"/>
      <c r="RGD321" s="8"/>
      <c r="RGE321" s="8"/>
      <c r="RGF321" s="8"/>
      <c r="RGG321" s="8"/>
      <c r="RGH321" s="8"/>
      <c r="RGI321" s="8"/>
      <c r="RGJ321" s="8"/>
      <c r="RGK321" s="8"/>
      <c r="RGL321" s="8"/>
      <c r="RGM321" s="8"/>
      <c r="RGN321" s="8"/>
      <c r="RGO321" s="8"/>
      <c r="RGP321" s="8"/>
      <c r="RGQ321" s="8"/>
      <c r="RGR321" s="8"/>
      <c r="RGS321" s="8"/>
      <c r="RGT321" s="8"/>
      <c r="RGU321" s="8"/>
      <c r="RGV321" s="8"/>
      <c r="RGW321" s="8"/>
      <c r="RGX321" s="8"/>
      <c r="RGY321" s="8"/>
      <c r="RGZ321" s="8"/>
      <c r="RHA321" s="8"/>
      <c r="RHB321" s="8"/>
      <c r="RHC321" s="8"/>
      <c r="RHD321" s="8"/>
      <c r="RHE321" s="8"/>
      <c r="RHF321" s="8"/>
      <c r="RHG321" s="8"/>
      <c r="RHH321" s="8"/>
      <c r="RHI321" s="8"/>
      <c r="RHJ321" s="8"/>
      <c r="RHK321" s="8"/>
      <c r="RHL321" s="8"/>
      <c r="RHM321" s="8"/>
      <c r="RHN321" s="8"/>
      <c r="RHO321" s="8"/>
      <c r="RHP321" s="8"/>
      <c r="RHQ321" s="8"/>
      <c r="RHR321" s="8"/>
      <c r="RHS321" s="8"/>
      <c r="RHT321" s="8"/>
      <c r="RHU321" s="8"/>
      <c r="RHV321" s="8"/>
      <c r="RHW321" s="8"/>
      <c r="RHX321" s="8"/>
      <c r="RHY321" s="8"/>
      <c r="RHZ321" s="8"/>
      <c r="RIA321" s="8"/>
      <c r="RIB321" s="8"/>
      <c r="RIC321" s="8"/>
      <c r="RID321" s="8"/>
      <c r="RIE321" s="8"/>
      <c r="RIF321" s="8"/>
      <c r="RIG321" s="8"/>
      <c r="RIH321" s="8"/>
      <c r="RII321" s="8"/>
      <c r="RIJ321" s="8"/>
      <c r="RIK321" s="8"/>
      <c r="RIL321" s="8"/>
      <c r="RIM321" s="8"/>
      <c r="RIN321" s="8"/>
      <c r="RIO321" s="8"/>
      <c r="RIP321" s="8"/>
      <c r="RIQ321" s="8"/>
      <c r="RIR321" s="8"/>
      <c r="RIS321" s="8"/>
      <c r="RIT321" s="8"/>
      <c r="RIU321" s="8"/>
      <c r="RIV321" s="8"/>
      <c r="RIW321" s="8"/>
      <c r="RIX321" s="8"/>
      <c r="RIY321" s="8"/>
      <c r="RIZ321" s="8"/>
      <c r="RJA321" s="8"/>
      <c r="RJB321" s="8"/>
      <c r="RJC321" s="8"/>
      <c r="RJD321" s="8"/>
      <c r="RJE321" s="8"/>
      <c r="RJF321" s="8"/>
      <c r="RJG321" s="8"/>
      <c r="RJH321" s="8"/>
      <c r="RJI321" s="8"/>
      <c r="RJJ321" s="8"/>
      <c r="RJK321" s="8"/>
      <c r="RJL321" s="8"/>
      <c r="RJM321" s="8"/>
      <c r="RJN321" s="8"/>
      <c r="RJO321" s="8"/>
      <c r="RJP321" s="8"/>
      <c r="RJQ321" s="8"/>
      <c r="RJR321" s="8"/>
      <c r="RJS321" s="8"/>
      <c r="RJT321" s="8"/>
      <c r="RJU321" s="8"/>
      <c r="RJV321" s="8"/>
      <c r="RJW321" s="8"/>
      <c r="RJX321" s="8"/>
      <c r="RJY321" s="8"/>
      <c r="RJZ321" s="8"/>
      <c r="RKA321" s="8"/>
      <c r="RKB321" s="8"/>
      <c r="RKC321" s="8"/>
      <c r="RKD321" s="8"/>
      <c r="RKE321" s="8"/>
      <c r="RKF321" s="8"/>
      <c r="RKG321" s="8"/>
      <c r="RKH321" s="8"/>
      <c r="RKI321" s="8"/>
      <c r="RKJ321" s="8"/>
      <c r="RKK321" s="8"/>
      <c r="RKL321" s="8"/>
      <c r="RKM321" s="8"/>
      <c r="RKN321" s="8"/>
      <c r="RKO321" s="8"/>
      <c r="RKP321" s="8"/>
      <c r="RKQ321" s="8"/>
      <c r="RKR321" s="8"/>
      <c r="RKS321" s="8"/>
      <c r="RKT321" s="8"/>
      <c r="RKU321" s="8"/>
      <c r="RKV321" s="8"/>
      <c r="RKW321" s="8"/>
      <c r="RKX321" s="8"/>
      <c r="RKY321" s="8"/>
      <c r="RKZ321" s="8"/>
      <c r="RLA321" s="8"/>
      <c r="RLB321" s="8"/>
      <c r="RLC321" s="8"/>
      <c r="RLD321" s="8"/>
      <c r="RLE321" s="8"/>
      <c r="RLF321" s="8"/>
      <c r="RLG321" s="8"/>
      <c r="RLH321" s="8"/>
      <c r="RLI321" s="8"/>
      <c r="RLJ321" s="8"/>
      <c r="RLK321" s="8"/>
      <c r="RLL321" s="8"/>
      <c r="RLM321" s="8"/>
      <c r="RLN321" s="8"/>
      <c r="RLO321" s="8"/>
      <c r="RLP321" s="8"/>
      <c r="RLQ321" s="8"/>
      <c r="RLR321" s="8"/>
      <c r="RLS321" s="8"/>
      <c r="RLT321" s="8"/>
      <c r="RLU321" s="8"/>
      <c r="RLV321" s="8"/>
      <c r="RLW321" s="8"/>
      <c r="RLX321" s="8"/>
      <c r="RLY321" s="8"/>
      <c r="RLZ321" s="8"/>
      <c r="RMA321" s="8"/>
      <c r="RMB321" s="8"/>
      <c r="RMC321" s="8"/>
      <c r="RMD321" s="8"/>
      <c r="RME321" s="8"/>
      <c r="RMF321" s="8"/>
      <c r="RMG321" s="8"/>
      <c r="RMH321" s="8"/>
      <c r="RMI321" s="8"/>
      <c r="RMJ321" s="8"/>
      <c r="RMK321" s="8"/>
      <c r="RML321" s="8"/>
      <c r="RMM321" s="8"/>
      <c r="RMN321" s="8"/>
      <c r="RMO321" s="8"/>
      <c r="RMP321" s="8"/>
      <c r="RMQ321" s="8"/>
      <c r="RMR321" s="8"/>
      <c r="RMS321" s="8"/>
      <c r="RMT321" s="8"/>
      <c r="RMU321" s="8"/>
      <c r="RMV321" s="8"/>
      <c r="RMW321" s="8"/>
      <c r="RMX321" s="8"/>
      <c r="RMY321" s="8"/>
      <c r="RMZ321" s="8"/>
      <c r="RNA321" s="8"/>
      <c r="RNB321" s="8"/>
      <c r="RNC321" s="8"/>
      <c r="RND321" s="8"/>
      <c r="RNE321" s="8"/>
      <c r="RNF321" s="8"/>
      <c r="RNG321" s="8"/>
      <c r="RNH321" s="8"/>
      <c r="RNI321" s="8"/>
      <c r="RNJ321" s="8"/>
      <c r="RNK321" s="8"/>
      <c r="RNL321" s="8"/>
      <c r="RNM321" s="8"/>
      <c r="RNN321" s="8"/>
      <c r="RNO321" s="8"/>
      <c r="RNP321" s="8"/>
      <c r="RNQ321" s="8"/>
      <c r="RNR321" s="8"/>
      <c r="RNS321" s="8"/>
      <c r="RNT321" s="8"/>
      <c r="RNU321" s="8"/>
      <c r="RNV321" s="8"/>
      <c r="RNW321" s="8"/>
      <c r="RNX321" s="8"/>
      <c r="RNY321" s="8"/>
      <c r="RNZ321" s="8"/>
      <c r="ROA321" s="8"/>
      <c r="ROB321" s="8"/>
      <c r="ROC321" s="8"/>
      <c r="ROD321" s="8"/>
      <c r="ROE321" s="8"/>
      <c r="ROF321" s="8"/>
      <c r="ROG321" s="8"/>
      <c r="ROH321" s="8"/>
      <c r="ROI321" s="8"/>
      <c r="ROJ321" s="8"/>
      <c r="ROK321" s="8"/>
      <c r="ROL321" s="8"/>
      <c r="ROM321" s="8"/>
      <c r="RON321" s="8"/>
      <c r="ROO321" s="8"/>
      <c r="ROP321" s="8"/>
      <c r="ROQ321" s="8"/>
      <c r="ROR321" s="8"/>
      <c r="ROS321" s="8"/>
      <c r="ROT321" s="8"/>
      <c r="ROU321" s="8"/>
      <c r="ROV321" s="8"/>
      <c r="ROW321" s="8"/>
      <c r="ROX321" s="8"/>
      <c r="ROY321" s="8"/>
      <c r="ROZ321" s="8"/>
      <c r="RPA321" s="8"/>
      <c r="RPB321" s="8"/>
      <c r="RPC321" s="8"/>
      <c r="RPD321" s="8"/>
      <c r="RPE321" s="8"/>
      <c r="RPF321" s="8"/>
      <c r="RPG321" s="8"/>
      <c r="RPH321" s="8"/>
      <c r="RPI321" s="8"/>
      <c r="RPJ321" s="8"/>
      <c r="RPK321" s="8"/>
      <c r="RPL321" s="8"/>
      <c r="RPM321" s="8"/>
      <c r="RPN321" s="8"/>
      <c r="RPO321" s="8"/>
      <c r="RPP321" s="8"/>
      <c r="RPQ321" s="8"/>
      <c r="RPR321" s="8"/>
      <c r="RPS321" s="8"/>
      <c r="RPT321" s="8"/>
      <c r="RPU321" s="8"/>
      <c r="RPV321" s="8"/>
      <c r="RPW321" s="8"/>
      <c r="RPX321" s="8"/>
      <c r="RPY321" s="8"/>
      <c r="RPZ321" s="8"/>
      <c r="RQA321" s="8"/>
      <c r="RQB321" s="8"/>
      <c r="RQC321" s="8"/>
      <c r="RQD321" s="8"/>
      <c r="RQE321" s="8"/>
      <c r="RQF321" s="8"/>
      <c r="RQG321" s="8"/>
      <c r="RQH321" s="8"/>
      <c r="RQI321" s="8"/>
      <c r="RQJ321" s="8"/>
      <c r="RQK321" s="8"/>
      <c r="RQL321" s="8"/>
      <c r="RQM321" s="8"/>
      <c r="RQN321" s="8"/>
      <c r="RQO321" s="8"/>
      <c r="RQP321" s="8"/>
      <c r="RQQ321" s="8"/>
      <c r="RQR321" s="8"/>
      <c r="RQS321" s="8"/>
      <c r="RQT321" s="8"/>
      <c r="RQU321" s="8"/>
      <c r="RQV321" s="8"/>
      <c r="RQW321" s="8"/>
      <c r="RQX321" s="8"/>
      <c r="RQY321" s="8"/>
      <c r="RQZ321" s="8"/>
      <c r="RRA321" s="8"/>
      <c r="RRB321" s="8"/>
      <c r="RRC321" s="8"/>
      <c r="RRD321" s="8"/>
      <c r="RRE321" s="8"/>
      <c r="RRF321" s="8"/>
      <c r="RRG321" s="8"/>
      <c r="RRH321" s="8"/>
      <c r="RRI321" s="8"/>
      <c r="RRJ321" s="8"/>
      <c r="RRK321" s="8"/>
      <c r="RRL321" s="8"/>
      <c r="RRM321" s="8"/>
      <c r="RRN321" s="8"/>
      <c r="RRO321" s="8"/>
      <c r="RRP321" s="8"/>
      <c r="RRQ321" s="8"/>
      <c r="RRR321" s="8"/>
      <c r="RRS321" s="8"/>
      <c r="RRT321" s="8"/>
      <c r="RRU321" s="8"/>
      <c r="RRV321" s="8"/>
      <c r="RRW321" s="8"/>
      <c r="RRX321" s="8"/>
      <c r="RRY321" s="8"/>
      <c r="RRZ321" s="8"/>
      <c r="RSA321" s="8"/>
      <c r="RSB321" s="8"/>
      <c r="RSC321" s="8"/>
      <c r="RSD321" s="8"/>
      <c r="RSE321" s="8"/>
      <c r="RSF321" s="8"/>
      <c r="RSG321" s="8"/>
      <c r="RSH321" s="8"/>
      <c r="RSI321" s="8"/>
      <c r="RSJ321" s="8"/>
      <c r="RSK321" s="8"/>
      <c r="RSL321" s="8"/>
      <c r="RSM321" s="8"/>
      <c r="RSN321" s="8"/>
      <c r="RSO321" s="8"/>
      <c r="RSP321" s="8"/>
      <c r="RSQ321" s="8"/>
      <c r="RSR321" s="8"/>
      <c r="RSS321" s="8"/>
      <c r="RST321" s="8"/>
      <c r="RSU321" s="8"/>
      <c r="RSV321" s="8"/>
      <c r="RSW321" s="8"/>
      <c r="RSX321" s="8"/>
      <c r="RSY321" s="8"/>
      <c r="RSZ321" s="8"/>
      <c r="RTA321" s="8"/>
      <c r="RTB321" s="8"/>
      <c r="RTC321" s="8"/>
      <c r="RTD321" s="8"/>
      <c r="RTE321" s="8"/>
      <c r="RTF321" s="8"/>
      <c r="RTG321" s="8"/>
      <c r="RTH321" s="8"/>
      <c r="RTI321" s="8"/>
      <c r="RTJ321" s="8"/>
      <c r="RTK321" s="8"/>
      <c r="RTL321" s="8"/>
      <c r="RTM321" s="8"/>
      <c r="RTN321" s="8"/>
      <c r="RTO321" s="8"/>
      <c r="RTP321" s="8"/>
      <c r="RTQ321" s="8"/>
      <c r="RTR321" s="8"/>
      <c r="RTS321" s="8"/>
      <c r="RTT321" s="8"/>
      <c r="RTU321" s="8"/>
      <c r="RTV321" s="8"/>
      <c r="RTW321" s="8"/>
      <c r="RTX321" s="8"/>
      <c r="RTY321" s="8"/>
      <c r="RTZ321" s="8"/>
      <c r="RUA321" s="8"/>
      <c r="RUB321" s="8"/>
      <c r="RUC321" s="8"/>
      <c r="RUD321" s="8"/>
      <c r="RUE321" s="8"/>
      <c r="RUF321" s="8"/>
      <c r="RUG321" s="8"/>
      <c r="RUH321" s="8"/>
      <c r="RUI321" s="8"/>
      <c r="RUJ321" s="8"/>
      <c r="RUK321" s="8"/>
      <c r="RUL321" s="8"/>
      <c r="RUM321" s="8"/>
      <c r="RUN321" s="8"/>
      <c r="RUO321" s="8"/>
      <c r="RUP321" s="8"/>
      <c r="RUQ321" s="8"/>
      <c r="RUR321" s="8"/>
      <c r="RUS321" s="8"/>
      <c r="RUT321" s="8"/>
      <c r="RUU321" s="8"/>
      <c r="RUV321" s="8"/>
      <c r="RUW321" s="8"/>
      <c r="RUX321" s="8"/>
      <c r="RUY321" s="8"/>
      <c r="RUZ321" s="8"/>
      <c r="RVA321" s="8"/>
      <c r="RVB321" s="8"/>
      <c r="RVC321" s="8"/>
      <c r="RVD321" s="8"/>
      <c r="RVE321" s="8"/>
      <c r="RVF321" s="8"/>
      <c r="RVG321" s="8"/>
      <c r="RVH321" s="8"/>
      <c r="RVI321" s="8"/>
      <c r="RVJ321" s="8"/>
      <c r="RVK321" s="8"/>
      <c r="RVL321" s="8"/>
      <c r="RVM321" s="8"/>
      <c r="RVN321" s="8"/>
      <c r="RVO321" s="8"/>
      <c r="RVP321" s="8"/>
      <c r="RVQ321" s="8"/>
      <c r="RVR321" s="8"/>
      <c r="RVS321" s="8"/>
      <c r="RVT321" s="8"/>
      <c r="RVU321" s="8"/>
      <c r="RVV321" s="8"/>
      <c r="RVW321" s="8"/>
      <c r="RVX321" s="8"/>
      <c r="RVY321" s="8"/>
      <c r="RVZ321" s="8"/>
      <c r="RWA321" s="8"/>
      <c r="RWB321" s="8"/>
      <c r="RWC321" s="8"/>
      <c r="RWD321" s="8"/>
      <c r="RWE321" s="8"/>
      <c r="RWF321" s="8"/>
      <c r="RWG321" s="8"/>
      <c r="RWH321" s="8"/>
      <c r="RWI321" s="8"/>
      <c r="RWJ321" s="8"/>
      <c r="RWK321" s="8"/>
      <c r="RWL321" s="8"/>
      <c r="RWM321" s="8"/>
      <c r="RWN321" s="8"/>
      <c r="RWO321" s="8"/>
      <c r="RWP321" s="8"/>
      <c r="RWQ321" s="8"/>
      <c r="RWR321" s="8"/>
      <c r="RWS321" s="8"/>
      <c r="RWT321" s="8"/>
      <c r="RWU321" s="8"/>
      <c r="RWV321" s="8"/>
      <c r="RWW321" s="8"/>
      <c r="RWX321" s="8"/>
      <c r="RWY321" s="8"/>
      <c r="RWZ321" s="8"/>
      <c r="RXA321" s="8"/>
      <c r="RXB321" s="8"/>
      <c r="RXC321" s="8"/>
      <c r="RXD321" s="8"/>
      <c r="RXE321" s="8"/>
      <c r="RXF321" s="8"/>
      <c r="RXG321" s="8"/>
      <c r="RXH321" s="8"/>
      <c r="RXI321" s="8"/>
      <c r="RXJ321" s="8"/>
      <c r="RXK321" s="8"/>
      <c r="RXL321" s="8"/>
      <c r="RXM321" s="8"/>
      <c r="RXN321" s="8"/>
      <c r="RXO321" s="8"/>
      <c r="RXP321" s="8"/>
      <c r="RXQ321" s="8"/>
      <c r="RXR321" s="8"/>
      <c r="RXS321" s="8"/>
      <c r="RXT321" s="8"/>
      <c r="RXU321" s="8"/>
      <c r="RXV321" s="8"/>
      <c r="RXW321" s="8"/>
      <c r="RXX321" s="8"/>
      <c r="RXY321" s="8"/>
      <c r="RXZ321" s="8"/>
      <c r="RYA321" s="8"/>
      <c r="RYB321" s="8"/>
      <c r="RYC321" s="8"/>
      <c r="RYD321" s="8"/>
      <c r="RYE321" s="8"/>
      <c r="RYF321" s="8"/>
      <c r="RYG321" s="8"/>
      <c r="RYH321" s="8"/>
      <c r="RYI321" s="8"/>
      <c r="RYJ321" s="8"/>
      <c r="RYK321" s="8"/>
      <c r="RYL321" s="8"/>
      <c r="RYM321" s="8"/>
      <c r="RYN321" s="8"/>
      <c r="RYO321" s="8"/>
      <c r="RYP321" s="8"/>
      <c r="RYQ321" s="8"/>
      <c r="RYR321" s="8"/>
      <c r="RYS321" s="8"/>
      <c r="RYT321" s="8"/>
      <c r="RYU321" s="8"/>
      <c r="RYV321" s="8"/>
      <c r="RYW321" s="8"/>
      <c r="RYX321" s="8"/>
      <c r="RYY321" s="8"/>
      <c r="RYZ321" s="8"/>
      <c r="RZA321" s="8"/>
      <c r="RZB321" s="8"/>
      <c r="RZC321" s="8"/>
      <c r="RZD321" s="8"/>
      <c r="RZE321" s="8"/>
      <c r="RZF321" s="8"/>
      <c r="RZG321" s="8"/>
      <c r="RZH321" s="8"/>
      <c r="RZI321" s="8"/>
      <c r="RZJ321" s="8"/>
      <c r="RZK321" s="8"/>
      <c r="RZL321" s="8"/>
      <c r="RZM321" s="8"/>
      <c r="RZN321" s="8"/>
      <c r="RZO321" s="8"/>
      <c r="RZP321" s="8"/>
      <c r="RZQ321" s="8"/>
      <c r="RZR321" s="8"/>
      <c r="RZS321" s="8"/>
      <c r="RZT321" s="8"/>
      <c r="RZU321" s="8"/>
      <c r="RZV321" s="8"/>
      <c r="RZW321" s="8"/>
      <c r="RZX321" s="8"/>
      <c r="RZY321" s="8"/>
      <c r="RZZ321" s="8"/>
      <c r="SAA321" s="8"/>
      <c r="SAB321" s="8"/>
      <c r="SAC321" s="8"/>
      <c r="SAD321" s="8"/>
      <c r="SAE321" s="8"/>
      <c r="SAF321" s="8"/>
      <c r="SAG321" s="8"/>
      <c r="SAH321" s="8"/>
      <c r="SAI321" s="8"/>
      <c r="SAJ321" s="8"/>
      <c r="SAK321" s="8"/>
      <c r="SAL321" s="8"/>
      <c r="SAM321" s="8"/>
      <c r="SAN321" s="8"/>
      <c r="SAO321" s="8"/>
      <c r="SAP321" s="8"/>
      <c r="SAQ321" s="8"/>
      <c r="SAR321" s="8"/>
      <c r="SAS321" s="8"/>
      <c r="SAT321" s="8"/>
      <c r="SAU321" s="8"/>
      <c r="SAV321" s="8"/>
      <c r="SAW321" s="8"/>
      <c r="SAX321" s="8"/>
      <c r="SAY321" s="8"/>
      <c r="SAZ321" s="8"/>
      <c r="SBA321" s="8"/>
      <c r="SBB321" s="8"/>
      <c r="SBC321" s="8"/>
      <c r="SBD321" s="8"/>
      <c r="SBE321" s="8"/>
      <c r="SBF321" s="8"/>
      <c r="SBG321" s="8"/>
      <c r="SBH321" s="8"/>
      <c r="SBI321" s="8"/>
      <c r="SBJ321" s="8"/>
      <c r="SBK321" s="8"/>
      <c r="SBL321" s="8"/>
      <c r="SBM321" s="8"/>
      <c r="SBN321" s="8"/>
      <c r="SBO321" s="8"/>
      <c r="SBP321" s="8"/>
      <c r="SBQ321" s="8"/>
      <c r="SBR321" s="8"/>
      <c r="SBS321" s="8"/>
      <c r="SBT321" s="8"/>
      <c r="SBU321" s="8"/>
      <c r="SBV321" s="8"/>
      <c r="SBW321" s="8"/>
      <c r="SBX321" s="8"/>
      <c r="SBY321" s="8"/>
      <c r="SBZ321" s="8"/>
      <c r="SCA321" s="8"/>
      <c r="SCB321" s="8"/>
      <c r="SCC321" s="8"/>
      <c r="SCD321" s="8"/>
      <c r="SCE321" s="8"/>
      <c r="SCF321" s="8"/>
      <c r="SCG321" s="8"/>
      <c r="SCH321" s="8"/>
      <c r="SCI321" s="8"/>
      <c r="SCJ321" s="8"/>
      <c r="SCK321" s="8"/>
      <c r="SCL321" s="8"/>
      <c r="SCM321" s="8"/>
      <c r="SCN321" s="8"/>
      <c r="SCO321" s="8"/>
      <c r="SCP321" s="8"/>
      <c r="SCQ321" s="8"/>
      <c r="SCR321" s="8"/>
      <c r="SCS321" s="8"/>
      <c r="SCT321" s="8"/>
      <c r="SCU321" s="8"/>
      <c r="SCV321" s="8"/>
      <c r="SCW321" s="8"/>
      <c r="SCX321" s="8"/>
      <c r="SCY321" s="8"/>
      <c r="SCZ321" s="8"/>
      <c r="SDA321" s="8"/>
      <c r="SDB321" s="8"/>
      <c r="SDC321" s="8"/>
      <c r="SDD321" s="8"/>
      <c r="SDE321" s="8"/>
      <c r="SDF321" s="8"/>
      <c r="SDG321" s="8"/>
      <c r="SDH321" s="8"/>
      <c r="SDI321" s="8"/>
      <c r="SDJ321" s="8"/>
      <c r="SDK321" s="8"/>
      <c r="SDL321" s="8"/>
      <c r="SDM321" s="8"/>
      <c r="SDN321" s="8"/>
      <c r="SDO321" s="8"/>
      <c r="SDP321" s="8"/>
      <c r="SDQ321" s="8"/>
      <c r="SDR321" s="8"/>
      <c r="SDS321" s="8"/>
      <c r="SDT321" s="8"/>
      <c r="SDU321" s="8"/>
      <c r="SDV321" s="8"/>
      <c r="SDW321" s="8"/>
      <c r="SDX321" s="8"/>
      <c r="SDY321" s="8"/>
      <c r="SDZ321" s="8"/>
      <c r="SEA321" s="8"/>
      <c r="SEB321" s="8"/>
      <c r="SEC321" s="8"/>
      <c r="SED321" s="8"/>
      <c r="SEE321" s="8"/>
      <c r="SEF321" s="8"/>
      <c r="SEG321" s="8"/>
      <c r="SEH321" s="8"/>
      <c r="SEI321" s="8"/>
      <c r="SEJ321" s="8"/>
      <c r="SEK321" s="8"/>
      <c r="SEL321" s="8"/>
      <c r="SEM321" s="8"/>
      <c r="SEN321" s="8"/>
      <c r="SEO321" s="8"/>
      <c r="SEP321" s="8"/>
      <c r="SEQ321" s="8"/>
      <c r="SER321" s="8"/>
      <c r="SES321" s="8"/>
      <c r="SET321" s="8"/>
      <c r="SEU321" s="8"/>
      <c r="SEV321" s="8"/>
      <c r="SEW321" s="8"/>
      <c r="SEX321" s="8"/>
      <c r="SEY321" s="8"/>
      <c r="SEZ321" s="8"/>
      <c r="SFA321" s="8"/>
      <c r="SFB321" s="8"/>
      <c r="SFC321" s="8"/>
      <c r="SFD321" s="8"/>
      <c r="SFE321" s="8"/>
      <c r="SFF321" s="8"/>
      <c r="SFG321" s="8"/>
      <c r="SFH321" s="8"/>
      <c r="SFI321" s="8"/>
      <c r="SFJ321" s="8"/>
      <c r="SFK321" s="8"/>
      <c r="SFL321" s="8"/>
      <c r="SFM321" s="8"/>
      <c r="SFN321" s="8"/>
      <c r="SFO321" s="8"/>
      <c r="SFP321" s="8"/>
      <c r="SFQ321" s="8"/>
      <c r="SFR321" s="8"/>
      <c r="SFS321" s="8"/>
      <c r="SFT321" s="8"/>
      <c r="SFU321" s="8"/>
      <c r="SFV321" s="8"/>
      <c r="SFW321" s="8"/>
      <c r="SFX321" s="8"/>
      <c r="SFY321" s="8"/>
      <c r="SFZ321" s="8"/>
      <c r="SGA321" s="8"/>
      <c r="SGB321" s="8"/>
      <c r="SGC321" s="8"/>
      <c r="SGD321" s="8"/>
      <c r="SGE321" s="8"/>
      <c r="SGF321" s="8"/>
      <c r="SGG321" s="8"/>
      <c r="SGH321" s="8"/>
      <c r="SGI321" s="8"/>
      <c r="SGJ321" s="8"/>
      <c r="SGK321" s="8"/>
      <c r="SGL321" s="8"/>
      <c r="SGM321" s="8"/>
      <c r="SGN321" s="8"/>
      <c r="SGO321" s="8"/>
      <c r="SGP321" s="8"/>
      <c r="SGQ321" s="8"/>
      <c r="SGR321" s="8"/>
      <c r="SGS321" s="8"/>
      <c r="SGT321" s="8"/>
      <c r="SGU321" s="8"/>
      <c r="SGV321" s="8"/>
      <c r="SGW321" s="8"/>
      <c r="SGX321" s="8"/>
      <c r="SGY321" s="8"/>
      <c r="SGZ321" s="8"/>
      <c r="SHA321" s="8"/>
      <c r="SHB321" s="8"/>
      <c r="SHC321" s="8"/>
      <c r="SHD321" s="8"/>
      <c r="SHE321" s="8"/>
      <c r="SHF321" s="8"/>
      <c r="SHG321" s="8"/>
      <c r="SHH321" s="8"/>
      <c r="SHI321" s="8"/>
      <c r="SHJ321" s="8"/>
      <c r="SHK321" s="8"/>
      <c r="SHL321" s="8"/>
      <c r="SHM321" s="8"/>
      <c r="SHN321" s="8"/>
      <c r="SHO321" s="8"/>
      <c r="SHP321" s="8"/>
      <c r="SHQ321" s="8"/>
      <c r="SHR321" s="8"/>
      <c r="SHS321" s="8"/>
      <c r="SHT321" s="8"/>
      <c r="SHU321" s="8"/>
      <c r="SHV321" s="8"/>
      <c r="SHW321" s="8"/>
      <c r="SHX321" s="8"/>
      <c r="SHY321" s="8"/>
      <c r="SHZ321" s="8"/>
      <c r="SIA321" s="8"/>
      <c r="SIB321" s="8"/>
      <c r="SIC321" s="8"/>
      <c r="SID321" s="8"/>
      <c r="SIE321" s="8"/>
      <c r="SIF321" s="8"/>
      <c r="SIG321" s="8"/>
      <c r="SIH321" s="8"/>
      <c r="SII321" s="8"/>
      <c r="SIJ321" s="8"/>
      <c r="SIK321" s="8"/>
      <c r="SIL321" s="8"/>
      <c r="SIM321" s="8"/>
      <c r="SIN321" s="8"/>
      <c r="SIO321" s="8"/>
      <c r="SIP321" s="8"/>
      <c r="SIQ321" s="8"/>
      <c r="SIR321" s="8"/>
      <c r="SIS321" s="8"/>
      <c r="SIT321" s="8"/>
      <c r="SIU321" s="8"/>
      <c r="SIV321" s="8"/>
      <c r="SIW321" s="8"/>
      <c r="SIX321" s="8"/>
      <c r="SIY321" s="8"/>
      <c r="SIZ321" s="8"/>
      <c r="SJA321" s="8"/>
      <c r="SJB321" s="8"/>
      <c r="SJC321" s="8"/>
      <c r="SJD321" s="8"/>
      <c r="SJE321" s="8"/>
      <c r="SJF321" s="8"/>
      <c r="SJG321" s="8"/>
      <c r="SJH321" s="8"/>
      <c r="SJI321" s="8"/>
      <c r="SJJ321" s="8"/>
      <c r="SJK321" s="8"/>
      <c r="SJL321" s="8"/>
      <c r="SJM321" s="8"/>
      <c r="SJN321" s="8"/>
      <c r="SJO321" s="8"/>
      <c r="SJP321" s="8"/>
      <c r="SJQ321" s="8"/>
      <c r="SJR321" s="8"/>
      <c r="SJS321" s="8"/>
      <c r="SJT321" s="8"/>
      <c r="SJU321" s="8"/>
      <c r="SJV321" s="8"/>
      <c r="SJW321" s="8"/>
      <c r="SJX321" s="8"/>
      <c r="SJY321" s="8"/>
      <c r="SJZ321" s="8"/>
      <c r="SKA321" s="8"/>
      <c r="SKB321" s="8"/>
      <c r="SKC321" s="8"/>
      <c r="SKD321" s="8"/>
      <c r="SKE321" s="8"/>
      <c r="SKF321" s="8"/>
      <c r="SKG321" s="8"/>
      <c r="SKH321" s="8"/>
      <c r="SKI321" s="8"/>
      <c r="SKJ321" s="8"/>
      <c r="SKK321" s="8"/>
      <c r="SKL321" s="8"/>
      <c r="SKM321" s="8"/>
      <c r="SKN321" s="8"/>
      <c r="SKO321" s="8"/>
      <c r="SKP321" s="8"/>
      <c r="SKQ321" s="8"/>
      <c r="SKR321" s="8"/>
      <c r="SKS321" s="8"/>
      <c r="SKT321" s="8"/>
      <c r="SKU321" s="8"/>
      <c r="SKV321" s="8"/>
      <c r="SKW321" s="8"/>
      <c r="SKX321" s="8"/>
      <c r="SKY321" s="8"/>
      <c r="SKZ321" s="8"/>
      <c r="SLA321" s="8"/>
      <c r="SLB321" s="8"/>
      <c r="SLC321" s="8"/>
      <c r="SLD321" s="8"/>
      <c r="SLE321" s="8"/>
      <c r="SLF321" s="8"/>
      <c r="SLG321" s="8"/>
      <c r="SLH321" s="8"/>
      <c r="SLI321" s="8"/>
      <c r="SLJ321" s="8"/>
      <c r="SLK321" s="8"/>
      <c r="SLL321" s="8"/>
      <c r="SLM321" s="8"/>
      <c r="SLN321" s="8"/>
      <c r="SLO321" s="8"/>
      <c r="SLP321" s="8"/>
      <c r="SLQ321" s="8"/>
      <c r="SLR321" s="8"/>
      <c r="SLS321" s="8"/>
      <c r="SLT321" s="8"/>
      <c r="SLU321" s="8"/>
      <c r="SLV321" s="8"/>
      <c r="SLW321" s="8"/>
      <c r="SLX321" s="8"/>
      <c r="SLY321" s="8"/>
      <c r="SLZ321" s="8"/>
      <c r="SMA321" s="8"/>
      <c r="SMB321" s="8"/>
      <c r="SMC321" s="8"/>
      <c r="SMD321" s="8"/>
      <c r="SME321" s="8"/>
      <c r="SMF321" s="8"/>
      <c r="SMG321" s="8"/>
      <c r="SMH321" s="8"/>
      <c r="SMI321" s="8"/>
      <c r="SMJ321" s="8"/>
      <c r="SMK321" s="8"/>
      <c r="SML321" s="8"/>
      <c r="SMM321" s="8"/>
      <c r="SMN321" s="8"/>
      <c r="SMO321" s="8"/>
      <c r="SMP321" s="8"/>
      <c r="SMQ321" s="8"/>
      <c r="SMR321" s="8"/>
      <c r="SMS321" s="8"/>
      <c r="SMT321" s="8"/>
      <c r="SMU321" s="8"/>
      <c r="SMV321" s="8"/>
      <c r="SMW321" s="8"/>
      <c r="SMX321" s="8"/>
      <c r="SMY321" s="8"/>
      <c r="SMZ321" s="8"/>
      <c r="SNA321" s="8"/>
      <c r="SNB321" s="8"/>
      <c r="SNC321" s="8"/>
      <c r="SND321" s="8"/>
      <c r="SNE321" s="8"/>
      <c r="SNF321" s="8"/>
      <c r="SNG321" s="8"/>
      <c r="SNH321" s="8"/>
      <c r="SNI321" s="8"/>
      <c r="SNJ321" s="8"/>
      <c r="SNK321" s="8"/>
      <c r="SNL321" s="8"/>
      <c r="SNM321" s="8"/>
      <c r="SNN321" s="8"/>
      <c r="SNO321" s="8"/>
      <c r="SNP321" s="8"/>
      <c r="SNQ321" s="8"/>
      <c r="SNR321" s="8"/>
      <c r="SNS321" s="8"/>
      <c r="SNT321" s="8"/>
      <c r="SNU321" s="8"/>
      <c r="SNV321" s="8"/>
      <c r="SNW321" s="8"/>
      <c r="SNX321" s="8"/>
      <c r="SNY321" s="8"/>
      <c r="SNZ321" s="8"/>
      <c r="SOA321" s="8"/>
      <c r="SOB321" s="8"/>
      <c r="SOC321" s="8"/>
      <c r="SOD321" s="8"/>
      <c r="SOE321" s="8"/>
      <c r="SOF321" s="8"/>
      <c r="SOG321" s="8"/>
      <c r="SOH321" s="8"/>
      <c r="SOI321" s="8"/>
      <c r="SOJ321" s="8"/>
      <c r="SOK321" s="8"/>
      <c r="SOL321" s="8"/>
      <c r="SOM321" s="8"/>
      <c r="SON321" s="8"/>
      <c r="SOO321" s="8"/>
      <c r="SOP321" s="8"/>
      <c r="SOQ321" s="8"/>
      <c r="SOR321" s="8"/>
      <c r="SOS321" s="8"/>
      <c r="SOT321" s="8"/>
      <c r="SOU321" s="8"/>
      <c r="SOV321" s="8"/>
      <c r="SOW321" s="8"/>
      <c r="SOX321" s="8"/>
      <c r="SOY321" s="8"/>
      <c r="SOZ321" s="8"/>
      <c r="SPA321" s="8"/>
      <c r="SPB321" s="8"/>
      <c r="SPC321" s="8"/>
      <c r="SPD321" s="8"/>
      <c r="SPE321" s="8"/>
      <c r="SPF321" s="8"/>
      <c r="SPG321" s="8"/>
      <c r="SPH321" s="8"/>
      <c r="SPI321" s="8"/>
      <c r="SPJ321" s="8"/>
      <c r="SPK321" s="8"/>
      <c r="SPL321" s="8"/>
      <c r="SPM321" s="8"/>
      <c r="SPN321" s="8"/>
      <c r="SPO321" s="8"/>
      <c r="SPP321" s="8"/>
      <c r="SPQ321" s="8"/>
      <c r="SPR321" s="8"/>
      <c r="SPS321" s="8"/>
      <c r="SPT321" s="8"/>
      <c r="SPU321" s="8"/>
      <c r="SPV321" s="8"/>
      <c r="SPW321" s="8"/>
      <c r="SPX321" s="8"/>
      <c r="SPY321" s="8"/>
      <c r="SPZ321" s="8"/>
      <c r="SQA321" s="8"/>
      <c r="SQB321" s="8"/>
      <c r="SQC321" s="8"/>
      <c r="SQD321" s="8"/>
      <c r="SQE321" s="8"/>
      <c r="SQF321" s="8"/>
      <c r="SQG321" s="8"/>
      <c r="SQH321" s="8"/>
      <c r="SQI321" s="8"/>
      <c r="SQJ321" s="8"/>
      <c r="SQK321" s="8"/>
      <c r="SQL321" s="8"/>
      <c r="SQM321" s="8"/>
      <c r="SQN321" s="8"/>
      <c r="SQO321" s="8"/>
      <c r="SQP321" s="8"/>
      <c r="SQQ321" s="8"/>
      <c r="SQR321" s="8"/>
      <c r="SQS321" s="8"/>
      <c r="SQT321" s="8"/>
      <c r="SQU321" s="8"/>
      <c r="SQV321" s="8"/>
      <c r="SQW321" s="8"/>
      <c r="SQX321" s="8"/>
      <c r="SQY321" s="8"/>
      <c r="SQZ321" s="8"/>
      <c r="SRA321" s="8"/>
      <c r="SRB321" s="8"/>
      <c r="SRC321" s="8"/>
      <c r="SRD321" s="8"/>
      <c r="SRE321" s="8"/>
      <c r="SRF321" s="8"/>
      <c r="SRG321" s="8"/>
      <c r="SRH321" s="8"/>
      <c r="SRI321" s="8"/>
      <c r="SRJ321" s="8"/>
      <c r="SRK321" s="8"/>
      <c r="SRL321" s="8"/>
      <c r="SRM321" s="8"/>
      <c r="SRN321" s="8"/>
      <c r="SRO321" s="8"/>
      <c r="SRP321" s="8"/>
      <c r="SRQ321" s="8"/>
      <c r="SRR321" s="8"/>
      <c r="SRS321" s="8"/>
      <c r="SRT321" s="8"/>
      <c r="SRU321" s="8"/>
      <c r="SRV321" s="8"/>
      <c r="SRW321" s="8"/>
      <c r="SRX321" s="8"/>
      <c r="SRY321" s="8"/>
      <c r="SRZ321" s="8"/>
      <c r="SSA321" s="8"/>
      <c r="SSB321" s="8"/>
      <c r="SSC321" s="8"/>
      <c r="SSD321" s="8"/>
      <c r="SSE321" s="8"/>
      <c r="SSF321" s="8"/>
      <c r="SSG321" s="8"/>
      <c r="SSH321" s="8"/>
      <c r="SSI321" s="8"/>
      <c r="SSJ321" s="8"/>
      <c r="SSK321" s="8"/>
      <c r="SSL321" s="8"/>
      <c r="SSM321" s="8"/>
      <c r="SSN321" s="8"/>
      <c r="SSO321" s="8"/>
      <c r="SSP321" s="8"/>
      <c r="SSQ321" s="8"/>
      <c r="SSR321" s="8"/>
      <c r="SSS321" s="8"/>
      <c r="SST321" s="8"/>
      <c r="SSU321" s="8"/>
      <c r="SSV321" s="8"/>
      <c r="SSW321" s="8"/>
      <c r="SSX321" s="8"/>
      <c r="SSY321" s="8"/>
      <c r="SSZ321" s="8"/>
      <c r="STA321" s="8"/>
      <c r="STB321" s="8"/>
      <c r="STC321" s="8"/>
      <c r="STD321" s="8"/>
      <c r="STE321" s="8"/>
      <c r="STF321" s="8"/>
      <c r="STG321" s="8"/>
      <c r="STH321" s="8"/>
      <c r="STI321" s="8"/>
      <c r="STJ321" s="8"/>
      <c r="STK321" s="8"/>
      <c r="STL321" s="8"/>
      <c r="STM321" s="8"/>
      <c r="STN321" s="8"/>
      <c r="STO321" s="8"/>
      <c r="STP321" s="8"/>
      <c r="STQ321" s="8"/>
      <c r="STR321" s="8"/>
      <c r="STS321" s="8"/>
      <c r="STT321" s="8"/>
      <c r="STU321" s="8"/>
      <c r="STV321" s="8"/>
      <c r="STW321" s="8"/>
      <c r="STX321" s="8"/>
      <c r="STY321" s="8"/>
      <c r="STZ321" s="8"/>
      <c r="SUA321" s="8"/>
      <c r="SUB321" s="8"/>
      <c r="SUC321" s="8"/>
      <c r="SUD321" s="8"/>
      <c r="SUE321" s="8"/>
      <c r="SUF321" s="8"/>
      <c r="SUG321" s="8"/>
      <c r="SUH321" s="8"/>
      <c r="SUI321" s="8"/>
      <c r="SUJ321" s="8"/>
      <c r="SUK321" s="8"/>
      <c r="SUL321" s="8"/>
      <c r="SUM321" s="8"/>
      <c r="SUN321" s="8"/>
      <c r="SUO321" s="8"/>
      <c r="SUP321" s="8"/>
      <c r="SUQ321" s="8"/>
      <c r="SUR321" s="8"/>
      <c r="SUS321" s="8"/>
      <c r="SUT321" s="8"/>
      <c r="SUU321" s="8"/>
      <c r="SUV321" s="8"/>
      <c r="SUW321" s="8"/>
      <c r="SUX321" s="8"/>
      <c r="SUY321" s="8"/>
      <c r="SUZ321" s="8"/>
      <c r="SVA321" s="8"/>
      <c r="SVB321" s="8"/>
      <c r="SVC321" s="8"/>
      <c r="SVD321" s="8"/>
      <c r="SVE321" s="8"/>
      <c r="SVF321" s="8"/>
      <c r="SVG321" s="8"/>
      <c r="SVH321" s="8"/>
      <c r="SVI321" s="8"/>
      <c r="SVJ321" s="8"/>
      <c r="SVK321" s="8"/>
      <c r="SVL321" s="8"/>
      <c r="SVM321" s="8"/>
      <c r="SVN321" s="8"/>
      <c r="SVO321" s="8"/>
      <c r="SVP321" s="8"/>
      <c r="SVQ321" s="8"/>
      <c r="SVR321" s="8"/>
      <c r="SVS321" s="8"/>
      <c r="SVT321" s="8"/>
      <c r="SVU321" s="8"/>
      <c r="SVV321" s="8"/>
      <c r="SVW321" s="8"/>
      <c r="SVX321" s="8"/>
      <c r="SVY321" s="8"/>
      <c r="SVZ321" s="8"/>
      <c r="SWA321" s="8"/>
      <c r="SWB321" s="8"/>
      <c r="SWC321" s="8"/>
      <c r="SWD321" s="8"/>
      <c r="SWE321" s="8"/>
      <c r="SWF321" s="8"/>
      <c r="SWG321" s="8"/>
      <c r="SWH321" s="8"/>
      <c r="SWI321" s="8"/>
      <c r="SWJ321" s="8"/>
      <c r="SWK321" s="8"/>
      <c r="SWL321" s="8"/>
      <c r="SWM321" s="8"/>
      <c r="SWN321" s="8"/>
      <c r="SWO321" s="8"/>
      <c r="SWP321" s="8"/>
      <c r="SWQ321" s="8"/>
      <c r="SWR321" s="8"/>
      <c r="SWS321" s="8"/>
      <c r="SWT321" s="8"/>
      <c r="SWU321" s="8"/>
      <c r="SWV321" s="8"/>
      <c r="SWW321" s="8"/>
      <c r="SWX321" s="8"/>
      <c r="SWY321" s="8"/>
      <c r="SWZ321" s="8"/>
      <c r="SXA321" s="8"/>
      <c r="SXB321" s="8"/>
      <c r="SXC321" s="8"/>
      <c r="SXD321" s="8"/>
      <c r="SXE321" s="8"/>
      <c r="SXF321" s="8"/>
      <c r="SXG321" s="8"/>
      <c r="SXH321" s="8"/>
      <c r="SXI321" s="8"/>
      <c r="SXJ321" s="8"/>
      <c r="SXK321" s="8"/>
      <c r="SXL321" s="8"/>
      <c r="SXM321" s="8"/>
      <c r="SXN321" s="8"/>
      <c r="SXO321" s="8"/>
      <c r="SXP321" s="8"/>
      <c r="SXQ321" s="8"/>
      <c r="SXR321" s="8"/>
      <c r="SXS321" s="8"/>
      <c r="SXT321" s="8"/>
      <c r="SXU321" s="8"/>
      <c r="SXV321" s="8"/>
      <c r="SXW321" s="8"/>
      <c r="SXX321" s="8"/>
      <c r="SXY321" s="8"/>
      <c r="SXZ321" s="8"/>
      <c r="SYA321" s="8"/>
      <c r="SYB321" s="8"/>
      <c r="SYC321" s="8"/>
      <c r="SYD321" s="8"/>
      <c r="SYE321" s="8"/>
      <c r="SYF321" s="8"/>
      <c r="SYG321" s="8"/>
      <c r="SYH321" s="8"/>
      <c r="SYI321" s="8"/>
      <c r="SYJ321" s="8"/>
      <c r="SYK321" s="8"/>
      <c r="SYL321" s="8"/>
      <c r="SYM321" s="8"/>
      <c r="SYN321" s="8"/>
      <c r="SYO321" s="8"/>
      <c r="SYP321" s="8"/>
      <c r="SYQ321" s="8"/>
      <c r="SYR321" s="8"/>
      <c r="SYS321" s="8"/>
      <c r="SYT321" s="8"/>
      <c r="SYU321" s="8"/>
      <c r="SYV321" s="8"/>
      <c r="SYW321" s="8"/>
      <c r="SYX321" s="8"/>
      <c r="SYY321" s="8"/>
      <c r="SYZ321" s="8"/>
      <c r="SZA321" s="8"/>
      <c r="SZB321" s="8"/>
      <c r="SZC321" s="8"/>
      <c r="SZD321" s="8"/>
      <c r="SZE321" s="8"/>
      <c r="SZF321" s="8"/>
      <c r="SZG321" s="8"/>
      <c r="SZH321" s="8"/>
      <c r="SZI321" s="8"/>
      <c r="SZJ321" s="8"/>
      <c r="SZK321" s="8"/>
      <c r="SZL321" s="8"/>
      <c r="SZM321" s="8"/>
      <c r="SZN321" s="8"/>
      <c r="SZO321" s="8"/>
      <c r="SZP321" s="8"/>
      <c r="SZQ321" s="8"/>
      <c r="SZR321" s="8"/>
      <c r="SZS321" s="8"/>
      <c r="SZT321" s="8"/>
      <c r="SZU321" s="8"/>
      <c r="SZV321" s="8"/>
      <c r="SZW321" s="8"/>
      <c r="SZX321" s="8"/>
      <c r="SZY321" s="8"/>
      <c r="SZZ321" s="8"/>
      <c r="TAA321" s="8"/>
      <c r="TAB321" s="8"/>
      <c r="TAC321" s="8"/>
      <c r="TAD321" s="8"/>
      <c r="TAE321" s="8"/>
      <c r="TAF321" s="8"/>
      <c r="TAG321" s="8"/>
      <c r="TAH321" s="8"/>
      <c r="TAI321" s="8"/>
      <c r="TAJ321" s="8"/>
      <c r="TAK321" s="8"/>
      <c r="TAL321" s="8"/>
      <c r="TAM321" s="8"/>
      <c r="TAN321" s="8"/>
      <c r="TAO321" s="8"/>
      <c r="TAP321" s="8"/>
      <c r="TAQ321" s="8"/>
      <c r="TAR321" s="8"/>
      <c r="TAS321" s="8"/>
      <c r="TAT321" s="8"/>
      <c r="TAU321" s="8"/>
      <c r="TAV321" s="8"/>
      <c r="TAW321" s="8"/>
      <c r="TAX321" s="8"/>
      <c r="TAY321" s="8"/>
      <c r="TAZ321" s="8"/>
      <c r="TBA321" s="8"/>
      <c r="TBB321" s="8"/>
      <c r="TBC321" s="8"/>
      <c r="TBD321" s="8"/>
      <c r="TBE321" s="8"/>
      <c r="TBF321" s="8"/>
      <c r="TBG321" s="8"/>
      <c r="TBH321" s="8"/>
      <c r="TBI321" s="8"/>
      <c r="TBJ321" s="8"/>
      <c r="TBK321" s="8"/>
      <c r="TBL321" s="8"/>
      <c r="TBM321" s="8"/>
      <c r="TBN321" s="8"/>
      <c r="TBO321" s="8"/>
      <c r="TBP321" s="8"/>
      <c r="TBQ321" s="8"/>
      <c r="TBR321" s="8"/>
      <c r="TBS321" s="8"/>
      <c r="TBT321" s="8"/>
      <c r="TBU321" s="8"/>
      <c r="TBV321" s="8"/>
      <c r="TBW321" s="8"/>
      <c r="TBX321" s="8"/>
      <c r="TBY321" s="8"/>
      <c r="TBZ321" s="8"/>
      <c r="TCA321" s="8"/>
      <c r="TCB321" s="8"/>
      <c r="TCC321" s="8"/>
      <c r="TCD321" s="8"/>
      <c r="TCE321" s="8"/>
      <c r="TCF321" s="8"/>
      <c r="TCG321" s="8"/>
      <c r="TCH321" s="8"/>
      <c r="TCI321" s="8"/>
      <c r="TCJ321" s="8"/>
      <c r="TCK321" s="8"/>
      <c r="TCL321" s="8"/>
      <c r="TCM321" s="8"/>
      <c r="TCN321" s="8"/>
      <c r="TCO321" s="8"/>
      <c r="TCP321" s="8"/>
      <c r="TCQ321" s="8"/>
      <c r="TCR321" s="8"/>
      <c r="TCS321" s="8"/>
      <c r="TCT321" s="8"/>
      <c r="TCU321" s="8"/>
      <c r="TCV321" s="8"/>
      <c r="TCW321" s="8"/>
      <c r="TCX321" s="8"/>
      <c r="TCY321" s="8"/>
      <c r="TCZ321" s="8"/>
      <c r="TDA321" s="8"/>
      <c r="TDB321" s="8"/>
      <c r="TDC321" s="8"/>
      <c r="TDD321" s="8"/>
      <c r="TDE321" s="8"/>
      <c r="TDF321" s="8"/>
      <c r="TDG321" s="8"/>
      <c r="TDH321" s="8"/>
      <c r="TDI321" s="8"/>
      <c r="TDJ321" s="8"/>
      <c r="TDK321" s="8"/>
      <c r="TDL321" s="8"/>
      <c r="TDM321" s="8"/>
      <c r="TDN321" s="8"/>
      <c r="TDO321" s="8"/>
      <c r="TDP321" s="8"/>
      <c r="TDQ321" s="8"/>
      <c r="TDR321" s="8"/>
      <c r="TDS321" s="8"/>
      <c r="TDT321" s="8"/>
      <c r="TDU321" s="8"/>
      <c r="TDV321" s="8"/>
      <c r="TDW321" s="8"/>
      <c r="TDX321" s="8"/>
      <c r="TDY321" s="8"/>
      <c r="TDZ321" s="8"/>
      <c r="TEA321" s="8"/>
      <c r="TEB321" s="8"/>
      <c r="TEC321" s="8"/>
      <c r="TED321" s="8"/>
      <c r="TEE321" s="8"/>
      <c r="TEF321" s="8"/>
      <c r="TEG321" s="8"/>
      <c r="TEH321" s="8"/>
      <c r="TEI321" s="8"/>
      <c r="TEJ321" s="8"/>
      <c r="TEK321" s="8"/>
      <c r="TEL321" s="8"/>
      <c r="TEM321" s="8"/>
      <c r="TEN321" s="8"/>
      <c r="TEO321" s="8"/>
      <c r="TEP321" s="8"/>
      <c r="TEQ321" s="8"/>
      <c r="TER321" s="8"/>
      <c r="TES321" s="8"/>
      <c r="TET321" s="8"/>
      <c r="TEU321" s="8"/>
      <c r="TEV321" s="8"/>
      <c r="TEW321" s="8"/>
      <c r="TEX321" s="8"/>
      <c r="TEY321" s="8"/>
      <c r="TEZ321" s="8"/>
      <c r="TFA321" s="8"/>
      <c r="TFB321" s="8"/>
      <c r="TFC321" s="8"/>
      <c r="TFD321" s="8"/>
      <c r="TFE321" s="8"/>
      <c r="TFF321" s="8"/>
      <c r="TFG321" s="8"/>
      <c r="TFH321" s="8"/>
      <c r="TFI321" s="8"/>
      <c r="TFJ321" s="8"/>
      <c r="TFK321" s="8"/>
      <c r="TFL321" s="8"/>
      <c r="TFM321" s="8"/>
      <c r="TFN321" s="8"/>
      <c r="TFO321" s="8"/>
      <c r="TFP321" s="8"/>
      <c r="TFQ321" s="8"/>
      <c r="TFR321" s="8"/>
      <c r="TFS321" s="8"/>
      <c r="TFT321" s="8"/>
      <c r="TFU321" s="8"/>
      <c r="TFV321" s="8"/>
      <c r="TFW321" s="8"/>
      <c r="TFX321" s="8"/>
      <c r="TFY321" s="8"/>
      <c r="TFZ321" s="8"/>
      <c r="TGA321" s="8"/>
      <c r="TGB321" s="8"/>
      <c r="TGC321" s="8"/>
      <c r="TGD321" s="8"/>
      <c r="TGE321" s="8"/>
      <c r="TGF321" s="8"/>
      <c r="TGG321" s="8"/>
      <c r="TGH321" s="8"/>
      <c r="TGI321" s="8"/>
      <c r="TGJ321" s="8"/>
      <c r="TGK321" s="8"/>
      <c r="TGL321" s="8"/>
      <c r="TGM321" s="8"/>
      <c r="TGN321" s="8"/>
      <c r="TGO321" s="8"/>
      <c r="TGP321" s="8"/>
      <c r="TGQ321" s="8"/>
      <c r="TGR321" s="8"/>
      <c r="TGS321" s="8"/>
      <c r="TGT321" s="8"/>
      <c r="TGU321" s="8"/>
      <c r="TGV321" s="8"/>
      <c r="TGW321" s="8"/>
      <c r="TGX321" s="8"/>
      <c r="TGY321" s="8"/>
      <c r="TGZ321" s="8"/>
      <c r="THA321" s="8"/>
      <c r="THB321" s="8"/>
      <c r="THC321" s="8"/>
      <c r="THD321" s="8"/>
      <c r="THE321" s="8"/>
      <c r="THF321" s="8"/>
      <c r="THG321" s="8"/>
      <c r="THH321" s="8"/>
      <c r="THI321" s="8"/>
      <c r="THJ321" s="8"/>
      <c r="THK321" s="8"/>
      <c r="THL321" s="8"/>
      <c r="THM321" s="8"/>
      <c r="THN321" s="8"/>
      <c r="THO321" s="8"/>
      <c r="THP321" s="8"/>
      <c r="THQ321" s="8"/>
      <c r="THR321" s="8"/>
      <c r="THS321" s="8"/>
      <c r="THT321" s="8"/>
      <c r="THU321" s="8"/>
      <c r="THV321" s="8"/>
      <c r="THW321" s="8"/>
      <c r="THX321" s="8"/>
      <c r="THY321" s="8"/>
      <c r="THZ321" s="8"/>
      <c r="TIA321" s="8"/>
      <c r="TIB321" s="8"/>
      <c r="TIC321" s="8"/>
      <c r="TID321" s="8"/>
      <c r="TIE321" s="8"/>
      <c r="TIF321" s="8"/>
      <c r="TIG321" s="8"/>
      <c r="TIH321" s="8"/>
      <c r="TII321" s="8"/>
      <c r="TIJ321" s="8"/>
      <c r="TIK321" s="8"/>
      <c r="TIL321" s="8"/>
      <c r="TIM321" s="8"/>
      <c r="TIN321" s="8"/>
      <c r="TIO321" s="8"/>
      <c r="TIP321" s="8"/>
      <c r="TIQ321" s="8"/>
      <c r="TIR321" s="8"/>
      <c r="TIS321" s="8"/>
      <c r="TIT321" s="8"/>
      <c r="TIU321" s="8"/>
      <c r="TIV321" s="8"/>
      <c r="TIW321" s="8"/>
      <c r="TIX321" s="8"/>
      <c r="TIY321" s="8"/>
      <c r="TIZ321" s="8"/>
      <c r="TJA321" s="8"/>
      <c r="TJB321" s="8"/>
      <c r="TJC321" s="8"/>
      <c r="TJD321" s="8"/>
      <c r="TJE321" s="8"/>
      <c r="TJF321" s="8"/>
      <c r="TJG321" s="8"/>
      <c r="TJH321" s="8"/>
      <c r="TJI321" s="8"/>
      <c r="TJJ321" s="8"/>
      <c r="TJK321" s="8"/>
      <c r="TJL321" s="8"/>
      <c r="TJM321" s="8"/>
      <c r="TJN321" s="8"/>
      <c r="TJO321" s="8"/>
      <c r="TJP321" s="8"/>
      <c r="TJQ321" s="8"/>
      <c r="TJR321" s="8"/>
      <c r="TJS321" s="8"/>
      <c r="TJT321" s="8"/>
      <c r="TJU321" s="8"/>
      <c r="TJV321" s="8"/>
      <c r="TJW321" s="8"/>
      <c r="TJX321" s="8"/>
      <c r="TJY321" s="8"/>
      <c r="TJZ321" s="8"/>
      <c r="TKA321" s="8"/>
      <c r="TKB321" s="8"/>
      <c r="TKC321" s="8"/>
      <c r="TKD321" s="8"/>
      <c r="TKE321" s="8"/>
      <c r="TKF321" s="8"/>
      <c r="TKG321" s="8"/>
      <c r="TKH321" s="8"/>
      <c r="TKI321" s="8"/>
      <c r="TKJ321" s="8"/>
      <c r="TKK321" s="8"/>
      <c r="TKL321" s="8"/>
      <c r="TKM321" s="8"/>
      <c r="TKN321" s="8"/>
      <c r="TKO321" s="8"/>
      <c r="TKP321" s="8"/>
      <c r="TKQ321" s="8"/>
      <c r="TKR321" s="8"/>
      <c r="TKS321" s="8"/>
      <c r="TKT321" s="8"/>
      <c r="TKU321" s="8"/>
      <c r="TKV321" s="8"/>
      <c r="TKW321" s="8"/>
      <c r="TKX321" s="8"/>
      <c r="TKY321" s="8"/>
      <c r="TKZ321" s="8"/>
      <c r="TLA321" s="8"/>
      <c r="TLB321" s="8"/>
      <c r="TLC321" s="8"/>
      <c r="TLD321" s="8"/>
      <c r="TLE321" s="8"/>
      <c r="TLF321" s="8"/>
      <c r="TLG321" s="8"/>
      <c r="TLH321" s="8"/>
      <c r="TLI321" s="8"/>
      <c r="TLJ321" s="8"/>
      <c r="TLK321" s="8"/>
      <c r="TLL321" s="8"/>
      <c r="TLM321" s="8"/>
      <c r="TLN321" s="8"/>
      <c r="TLO321" s="8"/>
      <c r="TLP321" s="8"/>
      <c r="TLQ321" s="8"/>
      <c r="TLR321" s="8"/>
      <c r="TLS321" s="8"/>
      <c r="TLT321" s="8"/>
      <c r="TLU321" s="8"/>
      <c r="TLV321" s="8"/>
      <c r="TLW321" s="8"/>
      <c r="TLX321" s="8"/>
      <c r="TLY321" s="8"/>
      <c r="TLZ321" s="8"/>
      <c r="TMA321" s="8"/>
      <c r="TMB321" s="8"/>
      <c r="TMC321" s="8"/>
      <c r="TMD321" s="8"/>
      <c r="TME321" s="8"/>
      <c r="TMF321" s="8"/>
      <c r="TMG321" s="8"/>
      <c r="TMH321" s="8"/>
      <c r="TMI321" s="8"/>
      <c r="TMJ321" s="8"/>
      <c r="TMK321" s="8"/>
      <c r="TML321" s="8"/>
      <c r="TMM321" s="8"/>
      <c r="TMN321" s="8"/>
      <c r="TMO321" s="8"/>
      <c r="TMP321" s="8"/>
      <c r="TMQ321" s="8"/>
      <c r="TMR321" s="8"/>
      <c r="TMS321" s="8"/>
      <c r="TMT321" s="8"/>
      <c r="TMU321" s="8"/>
      <c r="TMV321" s="8"/>
      <c r="TMW321" s="8"/>
      <c r="TMX321" s="8"/>
      <c r="TMY321" s="8"/>
      <c r="TMZ321" s="8"/>
      <c r="TNA321" s="8"/>
      <c r="TNB321" s="8"/>
      <c r="TNC321" s="8"/>
      <c r="TND321" s="8"/>
      <c r="TNE321" s="8"/>
      <c r="TNF321" s="8"/>
      <c r="TNG321" s="8"/>
      <c r="TNH321" s="8"/>
      <c r="TNI321" s="8"/>
      <c r="TNJ321" s="8"/>
      <c r="TNK321" s="8"/>
      <c r="TNL321" s="8"/>
      <c r="TNM321" s="8"/>
      <c r="TNN321" s="8"/>
      <c r="TNO321" s="8"/>
      <c r="TNP321" s="8"/>
      <c r="TNQ321" s="8"/>
      <c r="TNR321" s="8"/>
      <c r="TNS321" s="8"/>
      <c r="TNT321" s="8"/>
      <c r="TNU321" s="8"/>
      <c r="TNV321" s="8"/>
      <c r="TNW321" s="8"/>
      <c r="TNX321" s="8"/>
      <c r="TNY321" s="8"/>
      <c r="TNZ321" s="8"/>
      <c r="TOA321" s="8"/>
      <c r="TOB321" s="8"/>
      <c r="TOC321" s="8"/>
      <c r="TOD321" s="8"/>
      <c r="TOE321" s="8"/>
      <c r="TOF321" s="8"/>
      <c r="TOG321" s="8"/>
      <c r="TOH321" s="8"/>
      <c r="TOI321" s="8"/>
      <c r="TOJ321" s="8"/>
      <c r="TOK321" s="8"/>
      <c r="TOL321" s="8"/>
      <c r="TOM321" s="8"/>
      <c r="TON321" s="8"/>
      <c r="TOO321" s="8"/>
      <c r="TOP321" s="8"/>
      <c r="TOQ321" s="8"/>
      <c r="TOR321" s="8"/>
      <c r="TOS321" s="8"/>
      <c r="TOT321" s="8"/>
      <c r="TOU321" s="8"/>
      <c r="TOV321" s="8"/>
      <c r="TOW321" s="8"/>
      <c r="TOX321" s="8"/>
      <c r="TOY321" s="8"/>
      <c r="TOZ321" s="8"/>
      <c r="TPA321" s="8"/>
      <c r="TPB321" s="8"/>
      <c r="TPC321" s="8"/>
      <c r="TPD321" s="8"/>
      <c r="TPE321" s="8"/>
      <c r="TPF321" s="8"/>
      <c r="TPG321" s="8"/>
      <c r="TPH321" s="8"/>
      <c r="TPI321" s="8"/>
      <c r="TPJ321" s="8"/>
      <c r="TPK321" s="8"/>
      <c r="TPL321" s="8"/>
      <c r="TPM321" s="8"/>
      <c r="TPN321" s="8"/>
      <c r="TPO321" s="8"/>
      <c r="TPP321" s="8"/>
      <c r="TPQ321" s="8"/>
      <c r="TPR321" s="8"/>
      <c r="TPS321" s="8"/>
      <c r="TPT321" s="8"/>
      <c r="TPU321" s="8"/>
      <c r="TPV321" s="8"/>
      <c r="TPW321" s="8"/>
      <c r="TPX321" s="8"/>
      <c r="TPY321" s="8"/>
      <c r="TPZ321" s="8"/>
      <c r="TQA321" s="8"/>
      <c r="TQB321" s="8"/>
      <c r="TQC321" s="8"/>
      <c r="TQD321" s="8"/>
      <c r="TQE321" s="8"/>
      <c r="TQF321" s="8"/>
      <c r="TQG321" s="8"/>
      <c r="TQH321" s="8"/>
      <c r="TQI321" s="8"/>
      <c r="TQJ321" s="8"/>
      <c r="TQK321" s="8"/>
      <c r="TQL321" s="8"/>
      <c r="TQM321" s="8"/>
      <c r="TQN321" s="8"/>
      <c r="TQO321" s="8"/>
      <c r="TQP321" s="8"/>
      <c r="TQQ321" s="8"/>
      <c r="TQR321" s="8"/>
      <c r="TQS321" s="8"/>
      <c r="TQT321" s="8"/>
      <c r="TQU321" s="8"/>
      <c r="TQV321" s="8"/>
      <c r="TQW321" s="8"/>
      <c r="TQX321" s="8"/>
      <c r="TQY321" s="8"/>
      <c r="TQZ321" s="8"/>
      <c r="TRA321" s="8"/>
      <c r="TRB321" s="8"/>
      <c r="TRC321" s="8"/>
      <c r="TRD321" s="8"/>
      <c r="TRE321" s="8"/>
      <c r="TRF321" s="8"/>
      <c r="TRG321" s="8"/>
      <c r="TRH321" s="8"/>
      <c r="TRI321" s="8"/>
      <c r="TRJ321" s="8"/>
      <c r="TRK321" s="8"/>
      <c r="TRL321" s="8"/>
      <c r="TRM321" s="8"/>
      <c r="TRN321" s="8"/>
      <c r="TRO321" s="8"/>
      <c r="TRP321" s="8"/>
      <c r="TRQ321" s="8"/>
      <c r="TRR321" s="8"/>
      <c r="TRS321" s="8"/>
      <c r="TRT321" s="8"/>
      <c r="TRU321" s="8"/>
      <c r="TRV321" s="8"/>
      <c r="TRW321" s="8"/>
      <c r="TRX321" s="8"/>
      <c r="TRY321" s="8"/>
      <c r="TRZ321" s="8"/>
      <c r="TSA321" s="8"/>
      <c r="TSB321" s="8"/>
      <c r="TSC321" s="8"/>
      <c r="TSD321" s="8"/>
      <c r="TSE321" s="8"/>
      <c r="TSF321" s="8"/>
      <c r="TSG321" s="8"/>
      <c r="TSH321" s="8"/>
      <c r="TSI321" s="8"/>
      <c r="TSJ321" s="8"/>
      <c r="TSK321" s="8"/>
      <c r="TSL321" s="8"/>
      <c r="TSM321" s="8"/>
      <c r="TSN321" s="8"/>
      <c r="TSO321" s="8"/>
      <c r="TSP321" s="8"/>
      <c r="TSQ321" s="8"/>
      <c r="TSR321" s="8"/>
      <c r="TSS321" s="8"/>
      <c r="TST321" s="8"/>
      <c r="TSU321" s="8"/>
      <c r="TSV321" s="8"/>
      <c r="TSW321" s="8"/>
      <c r="TSX321" s="8"/>
      <c r="TSY321" s="8"/>
      <c r="TSZ321" s="8"/>
      <c r="TTA321" s="8"/>
      <c r="TTB321" s="8"/>
      <c r="TTC321" s="8"/>
      <c r="TTD321" s="8"/>
      <c r="TTE321" s="8"/>
      <c r="TTF321" s="8"/>
      <c r="TTG321" s="8"/>
      <c r="TTH321" s="8"/>
      <c r="TTI321" s="8"/>
      <c r="TTJ321" s="8"/>
      <c r="TTK321" s="8"/>
      <c r="TTL321" s="8"/>
      <c r="TTM321" s="8"/>
      <c r="TTN321" s="8"/>
      <c r="TTO321" s="8"/>
      <c r="TTP321" s="8"/>
      <c r="TTQ321" s="8"/>
      <c r="TTR321" s="8"/>
      <c r="TTS321" s="8"/>
      <c r="TTT321" s="8"/>
      <c r="TTU321" s="8"/>
      <c r="TTV321" s="8"/>
      <c r="TTW321" s="8"/>
      <c r="TTX321" s="8"/>
      <c r="TTY321" s="8"/>
      <c r="TTZ321" s="8"/>
      <c r="TUA321" s="8"/>
      <c r="TUB321" s="8"/>
      <c r="TUC321" s="8"/>
      <c r="TUD321" s="8"/>
      <c r="TUE321" s="8"/>
      <c r="TUF321" s="8"/>
      <c r="TUG321" s="8"/>
      <c r="TUH321" s="8"/>
      <c r="TUI321" s="8"/>
      <c r="TUJ321" s="8"/>
      <c r="TUK321" s="8"/>
      <c r="TUL321" s="8"/>
      <c r="TUM321" s="8"/>
      <c r="TUN321" s="8"/>
      <c r="TUO321" s="8"/>
      <c r="TUP321" s="8"/>
      <c r="TUQ321" s="8"/>
      <c r="TUR321" s="8"/>
      <c r="TUS321" s="8"/>
      <c r="TUT321" s="8"/>
      <c r="TUU321" s="8"/>
      <c r="TUV321" s="8"/>
      <c r="TUW321" s="8"/>
      <c r="TUX321" s="8"/>
      <c r="TUY321" s="8"/>
      <c r="TUZ321" s="8"/>
      <c r="TVA321" s="8"/>
      <c r="TVB321" s="8"/>
      <c r="TVC321" s="8"/>
      <c r="TVD321" s="8"/>
      <c r="TVE321" s="8"/>
      <c r="TVF321" s="8"/>
      <c r="TVG321" s="8"/>
      <c r="TVH321" s="8"/>
      <c r="TVI321" s="8"/>
      <c r="TVJ321" s="8"/>
      <c r="TVK321" s="8"/>
      <c r="TVL321" s="8"/>
      <c r="TVM321" s="8"/>
      <c r="TVN321" s="8"/>
      <c r="TVO321" s="8"/>
      <c r="TVP321" s="8"/>
      <c r="TVQ321" s="8"/>
      <c r="TVR321" s="8"/>
      <c r="TVS321" s="8"/>
      <c r="TVT321" s="8"/>
      <c r="TVU321" s="8"/>
      <c r="TVV321" s="8"/>
      <c r="TVW321" s="8"/>
      <c r="TVX321" s="8"/>
      <c r="TVY321" s="8"/>
      <c r="TVZ321" s="8"/>
      <c r="TWA321" s="8"/>
      <c r="TWB321" s="8"/>
      <c r="TWC321" s="8"/>
      <c r="TWD321" s="8"/>
      <c r="TWE321" s="8"/>
      <c r="TWF321" s="8"/>
      <c r="TWG321" s="8"/>
      <c r="TWH321" s="8"/>
      <c r="TWI321" s="8"/>
      <c r="TWJ321" s="8"/>
      <c r="TWK321" s="8"/>
      <c r="TWL321" s="8"/>
      <c r="TWM321" s="8"/>
      <c r="TWN321" s="8"/>
      <c r="TWO321" s="8"/>
      <c r="TWP321" s="8"/>
      <c r="TWQ321" s="8"/>
      <c r="TWR321" s="8"/>
      <c r="TWS321" s="8"/>
      <c r="TWT321" s="8"/>
      <c r="TWU321" s="8"/>
      <c r="TWV321" s="8"/>
      <c r="TWW321" s="8"/>
      <c r="TWX321" s="8"/>
      <c r="TWY321" s="8"/>
      <c r="TWZ321" s="8"/>
      <c r="TXA321" s="8"/>
      <c r="TXB321" s="8"/>
      <c r="TXC321" s="8"/>
      <c r="TXD321" s="8"/>
      <c r="TXE321" s="8"/>
      <c r="TXF321" s="8"/>
      <c r="TXG321" s="8"/>
      <c r="TXH321" s="8"/>
      <c r="TXI321" s="8"/>
      <c r="TXJ321" s="8"/>
      <c r="TXK321" s="8"/>
      <c r="TXL321" s="8"/>
      <c r="TXM321" s="8"/>
      <c r="TXN321" s="8"/>
      <c r="TXO321" s="8"/>
      <c r="TXP321" s="8"/>
      <c r="TXQ321" s="8"/>
      <c r="TXR321" s="8"/>
      <c r="TXS321" s="8"/>
      <c r="TXT321" s="8"/>
      <c r="TXU321" s="8"/>
      <c r="TXV321" s="8"/>
      <c r="TXW321" s="8"/>
      <c r="TXX321" s="8"/>
      <c r="TXY321" s="8"/>
      <c r="TXZ321" s="8"/>
      <c r="TYA321" s="8"/>
      <c r="TYB321" s="8"/>
      <c r="TYC321" s="8"/>
      <c r="TYD321" s="8"/>
      <c r="TYE321" s="8"/>
      <c r="TYF321" s="8"/>
      <c r="TYG321" s="8"/>
      <c r="TYH321" s="8"/>
      <c r="TYI321" s="8"/>
      <c r="TYJ321" s="8"/>
      <c r="TYK321" s="8"/>
      <c r="TYL321" s="8"/>
      <c r="TYM321" s="8"/>
      <c r="TYN321" s="8"/>
      <c r="TYO321" s="8"/>
      <c r="TYP321" s="8"/>
      <c r="TYQ321" s="8"/>
      <c r="TYR321" s="8"/>
      <c r="TYS321" s="8"/>
      <c r="TYT321" s="8"/>
      <c r="TYU321" s="8"/>
      <c r="TYV321" s="8"/>
      <c r="TYW321" s="8"/>
      <c r="TYX321" s="8"/>
      <c r="TYY321" s="8"/>
      <c r="TYZ321" s="8"/>
      <c r="TZA321" s="8"/>
      <c r="TZB321" s="8"/>
      <c r="TZC321" s="8"/>
      <c r="TZD321" s="8"/>
      <c r="TZE321" s="8"/>
      <c r="TZF321" s="8"/>
      <c r="TZG321" s="8"/>
      <c r="TZH321" s="8"/>
      <c r="TZI321" s="8"/>
      <c r="TZJ321" s="8"/>
      <c r="TZK321" s="8"/>
      <c r="TZL321" s="8"/>
      <c r="TZM321" s="8"/>
      <c r="TZN321" s="8"/>
      <c r="TZO321" s="8"/>
      <c r="TZP321" s="8"/>
      <c r="TZQ321" s="8"/>
      <c r="TZR321" s="8"/>
      <c r="TZS321" s="8"/>
      <c r="TZT321" s="8"/>
      <c r="TZU321" s="8"/>
      <c r="TZV321" s="8"/>
      <c r="TZW321" s="8"/>
      <c r="TZX321" s="8"/>
      <c r="TZY321" s="8"/>
      <c r="TZZ321" s="8"/>
      <c r="UAA321" s="8"/>
      <c r="UAB321" s="8"/>
      <c r="UAC321" s="8"/>
      <c r="UAD321" s="8"/>
      <c r="UAE321" s="8"/>
      <c r="UAF321" s="8"/>
      <c r="UAG321" s="8"/>
      <c r="UAH321" s="8"/>
      <c r="UAI321" s="8"/>
      <c r="UAJ321" s="8"/>
      <c r="UAK321" s="8"/>
      <c r="UAL321" s="8"/>
      <c r="UAM321" s="8"/>
      <c r="UAN321" s="8"/>
      <c r="UAO321" s="8"/>
      <c r="UAP321" s="8"/>
      <c r="UAQ321" s="8"/>
      <c r="UAR321" s="8"/>
      <c r="UAS321" s="8"/>
      <c r="UAT321" s="8"/>
      <c r="UAU321" s="8"/>
      <c r="UAV321" s="8"/>
      <c r="UAW321" s="8"/>
      <c r="UAX321" s="8"/>
      <c r="UAY321" s="8"/>
      <c r="UAZ321" s="8"/>
      <c r="UBA321" s="8"/>
      <c r="UBB321" s="8"/>
      <c r="UBC321" s="8"/>
      <c r="UBD321" s="8"/>
      <c r="UBE321" s="8"/>
      <c r="UBF321" s="8"/>
      <c r="UBG321" s="8"/>
      <c r="UBH321" s="8"/>
      <c r="UBI321" s="8"/>
      <c r="UBJ321" s="8"/>
      <c r="UBK321" s="8"/>
      <c r="UBL321" s="8"/>
      <c r="UBM321" s="8"/>
      <c r="UBN321" s="8"/>
      <c r="UBO321" s="8"/>
      <c r="UBP321" s="8"/>
      <c r="UBQ321" s="8"/>
      <c r="UBR321" s="8"/>
      <c r="UBS321" s="8"/>
      <c r="UBT321" s="8"/>
      <c r="UBU321" s="8"/>
      <c r="UBV321" s="8"/>
      <c r="UBW321" s="8"/>
      <c r="UBX321" s="8"/>
      <c r="UBY321" s="8"/>
      <c r="UBZ321" s="8"/>
      <c r="UCA321" s="8"/>
      <c r="UCB321" s="8"/>
      <c r="UCC321" s="8"/>
      <c r="UCD321" s="8"/>
      <c r="UCE321" s="8"/>
      <c r="UCF321" s="8"/>
      <c r="UCG321" s="8"/>
      <c r="UCH321" s="8"/>
      <c r="UCI321" s="8"/>
      <c r="UCJ321" s="8"/>
      <c r="UCK321" s="8"/>
      <c r="UCL321" s="8"/>
      <c r="UCM321" s="8"/>
      <c r="UCN321" s="8"/>
      <c r="UCO321" s="8"/>
      <c r="UCP321" s="8"/>
      <c r="UCQ321" s="8"/>
      <c r="UCR321" s="8"/>
      <c r="UCS321" s="8"/>
      <c r="UCT321" s="8"/>
      <c r="UCU321" s="8"/>
      <c r="UCV321" s="8"/>
      <c r="UCW321" s="8"/>
      <c r="UCX321" s="8"/>
      <c r="UCY321" s="8"/>
      <c r="UCZ321" s="8"/>
      <c r="UDA321" s="8"/>
      <c r="UDB321" s="8"/>
      <c r="UDC321" s="8"/>
      <c r="UDD321" s="8"/>
      <c r="UDE321" s="8"/>
      <c r="UDF321" s="8"/>
      <c r="UDG321" s="8"/>
      <c r="UDH321" s="8"/>
      <c r="UDI321" s="8"/>
      <c r="UDJ321" s="8"/>
      <c r="UDK321" s="8"/>
      <c r="UDL321" s="8"/>
      <c r="UDM321" s="8"/>
      <c r="UDN321" s="8"/>
      <c r="UDO321" s="8"/>
      <c r="UDP321" s="8"/>
      <c r="UDQ321" s="8"/>
      <c r="UDR321" s="8"/>
      <c r="UDS321" s="8"/>
      <c r="UDT321" s="8"/>
      <c r="UDU321" s="8"/>
      <c r="UDV321" s="8"/>
      <c r="UDW321" s="8"/>
      <c r="UDX321" s="8"/>
      <c r="UDY321" s="8"/>
      <c r="UDZ321" s="8"/>
      <c r="UEA321" s="8"/>
      <c r="UEB321" s="8"/>
      <c r="UEC321" s="8"/>
      <c r="UED321" s="8"/>
      <c r="UEE321" s="8"/>
      <c r="UEF321" s="8"/>
      <c r="UEG321" s="8"/>
      <c r="UEH321" s="8"/>
      <c r="UEI321" s="8"/>
      <c r="UEJ321" s="8"/>
      <c r="UEK321" s="8"/>
      <c r="UEL321" s="8"/>
      <c r="UEM321" s="8"/>
      <c r="UEN321" s="8"/>
      <c r="UEO321" s="8"/>
      <c r="UEP321" s="8"/>
      <c r="UEQ321" s="8"/>
      <c r="UER321" s="8"/>
      <c r="UES321" s="8"/>
      <c r="UET321" s="8"/>
      <c r="UEU321" s="8"/>
      <c r="UEV321" s="8"/>
      <c r="UEW321" s="8"/>
      <c r="UEX321" s="8"/>
      <c r="UEY321" s="8"/>
      <c r="UEZ321" s="8"/>
      <c r="UFA321" s="8"/>
      <c r="UFB321" s="8"/>
      <c r="UFC321" s="8"/>
      <c r="UFD321" s="8"/>
      <c r="UFE321" s="8"/>
      <c r="UFF321" s="8"/>
      <c r="UFG321" s="8"/>
      <c r="UFH321" s="8"/>
      <c r="UFI321" s="8"/>
      <c r="UFJ321" s="8"/>
      <c r="UFK321" s="8"/>
      <c r="UFL321" s="8"/>
      <c r="UFM321" s="8"/>
      <c r="UFN321" s="8"/>
      <c r="UFO321" s="8"/>
      <c r="UFP321" s="8"/>
      <c r="UFQ321" s="8"/>
      <c r="UFR321" s="8"/>
      <c r="UFS321" s="8"/>
      <c r="UFT321" s="8"/>
      <c r="UFU321" s="8"/>
      <c r="UFV321" s="8"/>
      <c r="UFW321" s="8"/>
      <c r="UFX321" s="8"/>
      <c r="UFY321" s="8"/>
      <c r="UFZ321" s="8"/>
      <c r="UGA321" s="8"/>
      <c r="UGB321" s="8"/>
      <c r="UGC321" s="8"/>
      <c r="UGD321" s="8"/>
      <c r="UGE321" s="8"/>
      <c r="UGF321" s="8"/>
      <c r="UGG321" s="8"/>
      <c r="UGH321" s="8"/>
      <c r="UGI321" s="8"/>
      <c r="UGJ321" s="8"/>
      <c r="UGK321" s="8"/>
      <c r="UGL321" s="8"/>
      <c r="UGM321" s="8"/>
      <c r="UGN321" s="8"/>
      <c r="UGO321" s="8"/>
      <c r="UGP321" s="8"/>
      <c r="UGQ321" s="8"/>
      <c r="UGR321" s="8"/>
      <c r="UGS321" s="8"/>
      <c r="UGT321" s="8"/>
      <c r="UGU321" s="8"/>
      <c r="UGV321" s="8"/>
      <c r="UGW321" s="8"/>
      <c r="UGX321" s="8"/>
      <c r="UGY321" s="8"/>
      <c r="UGZ321" s="8"/>
      <c r="UHA321" s="8"/>
      <c r="UHB321" s="8"/>
      <c r="UHC321" s="8"/>
      <c r="UHD321" s="8"/>
      <c r="UHE321" s="8"/>
      <c r="UHF321" s="8"/>
      <c r="UHG321" s="8"/>
      <c r="UHH321" s="8"/>
      <c r="UHI321" s="8"/>
      <c r="UHJ321" s="8"/>
      <c r="UHK321" s="8"/>
      <c r="UHL321" s="8"/>
      <c r="UHM321" s="8"/>
      <c r="UHN321" s="8"/>
      <c r="UHO321" s="8"/>
      <c r="UHP321" s="8"/>
      <c r="UHQ321" s="8"/>
      <c r="UHR321" s="8"/>
      <c r="UHS321" s="8"/>
      <c r="UHT321" s="8"/>
      <c r="UHU321" s="8"/>
      <c r="UHV321" s="8"/>
      <c r="UHW321" s="8"/>
      <c r="UHX321" s="8"/>
      <c r="UHY321" s="8"/>
      <c r="UHZ321" s="8"/>
      <c r="UIA321" s="8"/>
      <c r="UIB321" s="8"/>
      <c r="UIC321" s="8"/>
      <c r="UID321" s="8"/>
      <c r="UIE321" s="8"/>
      <c r="UIF321" s="8"/>
      <c r="UIG321" s="8"/>
      <c r="UIH321" s="8"/>
      <c r="UII321" s="8"/>
      <c r="UIJ321" s="8"/>
      <c r="UIK321" s="8"/>
      <c r="UIL321" s="8"/>
      <c r="UIM321" s="8"/>
      <c r="UIN321" s="8"/>
      <c r="UIO321" s="8"/>
      <c r="UIP321" s="8"/>
      <c r="UIQ321" s="8"/>
      <c r="UIR321" s="8"/>
      <c r="UIS321" s="8"/>
      <c r="UIT321" s="8"/>
      <c r="UIU321" s="8"/>
      <c r="UIV321" s="8"/>
      <c r="UIW321" s="8"/>
      <c r="UIX321" s="8"/>
      <c r="UIY321" s="8"/>
      <c r="UIZ321" s="8"/>
      <c r="UJA321" s="8"/>
      <c r="UJB321" s="8"/>
      <c r="UJC321" s="8"/>
      <c r="UJD321" s="8"/>
      <c r="UJE321" s="8"/>
      <c r="UJF321" s="8"/>
      <c r="UJG321" s="8"/>
      <c r="UJH321" s="8"/>
      <c r="UJI321" s="8"/>
      <c r="UJJ321" s="8"/>
      <c r="UJK321" s="8"/>
      <c r="UJL321" s="8"/>
      <c r="UJM321" s="8"/>
      <c r="UJN321" s="8"/>
      <c r="UJO321" s="8"/>
      <c r="UJP321" s="8"/>
      <c r="UJQ321" s="8"/>
      <c r="UJR321" s="8"/>
      <c r="UJS321" s="8"/>
      <c r="UJT321" s="8"/>
      <c r="UJU321" s="8"/>
      <c r="UJV321" s="8"/>
      <c r="UJW321" s="8"/>
      <c r="UJX321" s="8"/>
      <c r="UJY321" s="8"/>
      <c r="UJZ321" s="8"/>
      <c r="UKA321" s="8"/>
      <c r="UKB321" s="8"/>
      <c r="UKC321" s="8"/>
      <c r="UKD321" s="8"/>
      <c r="UKE321" s="8"/>
      <c r="UKF321" s="8"/>
      <c r="UKG321" s="8"/>
      <c r="UKH321" s="8"/>
      <c r="UKI321" s="8"/>
      <c r="UKJ321" s="8"/>
      <c r="UKK321" s="8"/>
      <c r="UKL321" s="8"/>
      <c r="UKM321" s="8"/>
      <c r="UKN321" s="8"/>
      <c r="UKO321" s="8"/>
      <c r="UKP321" s="8"/>
      <c r="UKQ321" s="8"/>
      <c r="UKR321" s="8"/>
      <c r="UKS321" s="8"/>
      <c r="UKT321" s="8"/>
      <c r="UKU321" s="8"/>
      <c r="UKV321" s="8"/>
      <c r="UKW321" s="8"/>
      <c r="UKX321" s="8"/>
      <c r="UKY321" s="8"/>
      <c r="UKZ321" s="8"/>
      <c r="ULA321" s="8"/>
      <c r="ULB321" s="8"/>
      <c r="ULC321" s="8"/>
      <c r="ULD321" s="8"/>
      <c r="ULE321" s="8"/>
      <c r="ULF321" s="8"/>
      <c r="ULG321" s="8"/>
      <c r="ULH321" s="8"/>
      <c r="ULI321" s="8"/>
      <c r="ULJ321" s="8"/>
      <c r="ULK321" s="8"/>
      <c r="ULL321" s="8"/>
      <c r="ULM321" s="8"/>
      <c r="ULN321" s="8"/>
      <c r="ULO321" s="8"/>
      <c r="ULP321" s="8"/>
      <c r="ULQ321" s="8"/>
      <c r="ULR321" s="8"/>
      <c r="ULS321" s="8"/>
      <c r="ULT321" s="8"/>
      <c r="ULU321" s="8"/>
      <c r="ULV321" s="8"/>
      <c r="ULW321" s="8"/>
      <c r="ULX321" s="8"/>
      <c r="ULY321" s="8"/>
      <c r="ULZ321" s="8"/>
      <c r="UMA321" s="8"/>
      <c r="UMB321" s="8"/>
      <c r="UMC321" s="8"/>
      <c r="UMD321" s="8"/>
      <c r="UME321" s="8"/>
      <c r="UMF321" s="8"/>
      <c r="UMG321" s="8"/>
      <c r="UMH321" s="8"/>
      <c r="UMI321" s="8"/>
      <c r="UMJ321" s="8"/>
      <c r="UMK321" s="8"/>
      <c r="UML321" s="8"/>
      <c r="UMM321" s="8"/>
      <c r="UMN321" s="8"/>
      <c r="UMO321" s="8"/>
      <c r="UMP321" s="8"/>
      <c r="UMQ321" s="8"/>
      <c r="UMR321" s="8"/>
      <c r="UMS321" s="8"/>
      <c r="UMT321" s="8"/>
      <c r="UMU321" s="8"/>
      <c r="UMV321" s="8"/>
      <c r="UMW321" s="8"/>
      <c r="UMX321" s="8"/>
      <c r="UMY321" s="8"/>
      <c r="UMZ321" s="8"/>
      <c r="UNA321" s="8"/>
      <c r="UNB321" s="8"/>
      <c r="UNC321" s="8"/>
      <c r="UND321" s="8"/>
      <c r="UNE321" s="8"/>
      <c r="UNF321" s="8"/>
      <c r="UNG321" s="8"/>
      <c r="UNH321" s="8"/>
      <c r="UNI321" s="8"/>
      <c r="UNJ321" s="8"/>
      <c r="UNK321" s="8"/>
      <c r="UNL321" s="8"/>
      <c r="UNM321" s="8"/>
      <c r="UNN321" s="8"/>
      <c r="UNO321" s="8"/>
      <c r="UNP321" s="8"/>
      <c r="UNQ321" s="8"/>
      <c r="UNR321" s="8"/>
      <c r="UNS321" s="8"/>
      <c r="UNT321" s="8"/>
      <c r="UNU321" s="8"/>
      <c r="UNV321" s="8"/>
      <c r="UNW321" s="8"/>
      <c r="UNX321" s="8"/>
      <c r="UNY321" s="8"/>
      <c r="UNZ321" s="8"/>
      <c r="UOA321" s="8"/>
      <c r="UOB321" s="8"/>
      <c r="UOC321" s="8"/>
      <c r="UOD321" s="8"/>
      <c r="UOE321" s="8"/>
      <c r="UOF321" s="8"/>
      <c r="UOG321" s="8"/>
      <c r="UOH321" s="8"/>
      <c r="UOI321" s="8"/>
      <c r="UOJ321" s="8"/>
      <c r="UOK321" s="8"/>
      <c r="UOL321" s="8"/>
      <c r="UOM321" s="8"/>
      <c r="UON321" s="8"/>
      <c r="UOO321" s="8"/>
      <c r="UOP321" s="8"/>
      <c r="UOQ321" s="8"/>
      <c r="UOR321" s="8"/>
      <c r="UOS321" s="8"/>
      <c r="UOT321" s="8"/>
      <c r="UOU321" s="8"/>
      <c r="UOV321" s="8"/>
      <c r="UOW321" s="8"/>
      <c r="UOX321" s="8"/>
      <c r="UOY321" s="8"/>
      <c r="UOZ321" s="8"/>
      <c r="UPA321" s="8"/>
      <c r="UPB321" s="8"/>
      <c r="UPC321" s="8"/>
      <c r="UPD321" s="8"/>
      <c r="UPE321" s="8"/>
      <c r="UPF321" s="8"/>
      <c r="UPG321" s="8"/>
      <c r="UPH321" s="8"/>
      <c r="UPI321" s="8"/>
      <c r="UPJ321" s="8"/>
      <c r="UPK321" s="8"/>
      <c r="UPL321" s="8"/>
      <c r="UPM321" s="8"/>
      <c r="UPN321" s="8"/>
      <c r="UPO321" s="8"/>
      <c r="UPP321" s="8"/>
      <c r="UPQ321" s="8"/>
      <c r="UPR321" s="8"/>
      <c r="UPS321" s="8"/>
      <c r="UPT321" s="8"/>
      <c r="UPU321" s="8"/>
      <c r="UPV321" s="8"/>
      <c r="UPW321" s="8"/>
      <c r="UPX321" s="8"/>
      <c r="UPY321" s="8"/>
      <c r="UPZ321" s="8"/>
      <c r="UQA321" s="8"/>
      <c r="UQB321" s="8"/>
      <c r="UQC321" s="8"/>
      <c r="UQD321" s="8"/>
      <c r="UQE321" s="8"/>
      <c r="UQF321" s="8"/>
      <c r="UQG321" s="8"/>
      <c r="UQH321" s="8"/>
      <c r="UQI321" s="8"/>
      <c r="UQJ321" s="8"/>
      <c r="UQK321" s="8"/>
      <c r="UQL321" s="8"/>
      <c r="UQM321" s="8"/>
      <c r="UQN321" s="8"/>
      <c r="UQO321" s="8"/>
      <c r="UQP321" s="8"/>
      <c r="UQQ321" s="8"/>
      <c r="UQR321" s="8"/>
      <c r="UQS321" s="8"/>
      <c r="UQT321" s="8"/>
      <c r="UQU321" s="8"/>
      <c r="UQV321" s="8"/>
      <c r="UQW321" s="8"/>
      <c r="UQX321" s="8"/>
      <c r="UQY321" s="8"/>
      <c r="UQZ321" s="8"/>
      <c r="URA321" s="8"/>
      <c r="URB321" s="8"/>
      <c r="URC321" s="8"/>
      <c r="URD321" s="8"/>
      <c r="URE321" s="8"/>
      <c r="URF321" s="8"/>
      <c r="URG321" s="8"/>
      <c r="URH321" s="8"/>
      <c r="URI321" s="8"/>
      <c r="URJ321" s="8"/>
      <c r="URK321" s="8"/>
      <c r="URL321" s="8"/>
      <c r="URM321" s="8"/>
      <c r="URN321" s="8"/>
      <c r="URO321" s="8"/>
      <c r="URP321" s="8"/>
      <c r="URQ321" s="8"/>
      <c r="URR321" s="8"/>
      <c r="URS321" s="8"/>
      <c r="URT321" s="8"/>
      <c r="URU321" s="8"/>
      <c r="URV321" s="8"/>
      <c r="URW321" s="8"/>
      <c r="URX321" s="8"/>
      <c r="URY321" s="8"/>
      <c r="URZ321" s="8"/>
      <c r="USA321" s="8"/>
      <c r="USB321" s="8"/>
      <c r="USC321" s="8"/>
      <c r="USD321" s="8"/>
      <c r="USE321" s="8"/>
      <c r="USF321" s="8"/>
      <c r="USG321" s="8"/>
      <c r="USH321" s="8"/>
      <c r="USI321" s="8"/>
      <c r="USJ321" s="8"/>
      <c r="USK321" s="8"/>
      <c r="USL321" s="8"/>
      <c r="USM321" s="8"/>
      <c r="USN321" s="8"/>
      <c r="USO321" s="8"/>
      <c r="USP321" s="8"/>
      <c r="USQ321" s="8"/>
      <c r="USR321" s="8"/>
      <c r="USS321" s="8"/>
      <c r="UST321" s="8"/>
      <c r="USU321" s="8"/>
      <c r="USV321" s="8"/>
      <c r="USW321" s="8"/>
      <c r="USX321" s="8"/>
      <c r="USY321" s="8"/>
      <c r="USZ321" s="8"/>
      <c r="UTA321" s="8"/>
      <c r="UTB321" s="8"/>
      <c r="UTC321" s="8"/>
      <c r="UTD321" s="8"/>
      <c r="UTE321" s="8"/>
      <c r="UTF321" s="8"/>
      <c r="UTG321" s="8"/>
      <c r="UTH321" s="8"/>
      <c r="UTI321" s="8"/>
      <c r="UTJ321" s="8"/>
      <c r="UTK321" s="8"/>
      <c r="UTL321" s="8"/>
      <c r="UTM321" s="8"/>
      <c r="UTN321" s="8"/>
      <c r="UTO321" s="8"/>
      <c r="UTP321" s="8"/>
      <c r="UTQ321" s="8"/>
      <c r="UTR321" s="8"/>
      <c r="UTS321" s="8"/>
      <c r="UTT321" s="8"/>
      <c r="UTU321" s="8"/>
      <c r="UTV321" s="8"/>
      <c r="UTW321" s="8"/>
      <c r="UTX321" s="8"/>
      <c r="UTY321" s="8"/>
      <c r="UTZ321" s="8"/>
      <c r="UUA321" s="8"/>
      <c r="UUB321" s="8"/>
      <c r="UUC321" s="8"/>
      <c r="UUD321" s="8"/>
      <c r="UUE321" s="8"/>
      <c r="UUF321" s="8"/>
      <c r="UUG321" s="8"/>
      <c r="UUH321" s="8"/>
      <c r="UUI321" s="8"/>
      <c r="UUJ321" s="8"/>
      <c r="UUK321" s="8"/>
      <c r="UUL321" s="8"/>
      <c r="UUM321" s="8"/>
      <c r="UUN321" s="8"/>
      <c r="UUO321" s="8"/>
      <c r="UUP321" s="8"/>
      <c r="UUQ321" s="8"/>
      <c r="UUR321" s="8"/>
      <c r="UUS321" s="8"/>
      <c r="UUT321" s="8"/>
      <c r="UUU321" s="8"/>
      <c r="UUV321" s="8"/>
      <c r="UUW321" s="8"/>
      <c r="UUX321" s="8"/>
      <c r="UUY321" s="8"/>
      <c r="UUZ321" s="8"/>
      <c r="UVA321" s="8"/>
      <c r="UVB321" s="8"/>
      <c r="UVC321" s="8"/>
      <c r="UVD321" s="8"/>
      <c r="UVE321" s="8"/>
      <c r="UVF321" s="8"/>
      <c r="UVG321" s="8"/>
      <c r="UVH321" s="8"/>
      <c r="UVI321" s="8"/>
      <c r="UVJ321" s="8"/>
      <c r="UVK321" s="8"/>
      <c r="UVL321" s="8"/>
      <c r="UVM321" s="8"/>
      <c r="UVN321" s="8"/>
      <c r="UVO321" s="8"/>
      <c r="UVP321" s="8"/>
      <c r="UVQ321" s="8"/>
      <c r="UVR321" s="8"/>
      <c r="UVS321" s="8"/>
      <c r="UVT321" s="8"/>
      <c r="UVU321" s="8"/>
      <c r="UVV321" s="8"/>
      <c r="UVW321" s="8"/>
      <c r="UVX321" s="8"/>
      <c r="UVY321" s="8"/>
      <c r="UVZ321" s="8"/>
      <c r="UWA321" s="8"/>
      <c r="UWB321" s="8"/>
      <c r="UWC321" s="8"/>
      <c r="UWD321" s="8"/>
      <c r="UWE321" s="8"/>
      <c r="UWF321" s="8"/>
      <c r="UWG321" s="8"/>
      <c r="UWH321" s="8"/>
      <c r="UWI321" s="8"/>
      <c r="UWJ321" s="8"/>
      <c r="UWK321" s="8"/>
      <c r="UWL321" s="8"/>
      <c r="UWM321" s="8"/>
      <c r="UWN321" s="8"/>
      <c r="UWO321" s="8"/>
      <c r="UWP321" s="8"/>
      <c r="UWQ321" s="8"/>
      <c r="UWR321" s="8"/>
      <c r="UWS321" s="8"/>
      <c r="UWT321" s="8"/>
      <c r="UWU321" s="8"/>
      <c r="UWV321" s="8"/>
      <c r="UWW321" s="8"/>
      <c r="UWX321" s="8"/>
      <c r="UWY321" s="8"/>
      <c r="UWZ321" s="8"/>
      <c r="UXA321" s="8"/>
      <c r="UXB321" s="8"/>
      <c r="UXC321" s="8"/>
      <c r="UXD321" s="8"/>
      <c r="UXE321" s="8"/>
      <c r="UXF321" s="8"/>
      <c r="UXG321" s="8"/>
      <c r="UXH321" s="8"/>
      <c r="UXI321" s="8"/>
      <c r="UXJ321" s="8"/>
      <c r="UXK321" s="8"/>
      <c r="UXL321" s="8"/>
      <c r="UXM321" s="8"/>
      <c r="UXN321" s="8"/>
      <c r="UXO321" s="8"/>
      <c r="UXP321" s="8"/>
      <c r="UXQ321" s="8"/>
      <c r="UXR321" s="8"/>
      <c r="UXS321" s="8"/>
      <c r="UXT321" s="8"/>
      <c r="UXU321" s="8"/>
      <c r="UXV321" s="8"/>
      <c r="UXW321" s="8"/>
      <c r="UXX321" s="8"/>
      <c r="UXY321" s="8"/>
      <c r="UXZ321" s="8"/>
      <c r="UYA321" s="8"/>
      <c r="UYB321" s="8"/>
      <c r="UYC321" s="8"/>
      <c r="UYD321" s="8"/>
      <c r="UYE321" s="8"/>
      <c r="UYF321" s="8"/>
      <c r="UYG321" s="8"/>
      <c r="UYH321" s="8"/>
      <c r="UYI321" s="8"/>
      <c r="UYJ321" s="8"/>
      <c r="UYK321" s="8"/>
      <c r="UYL321" s="8"/>
      <c r="UYM321" s="8"/>
      <c r="UYN321" s="8"/>
      <c r="UYO321" s="8"/>
      <c r="UYP321" s="8"/>
      <c r="UYQ321" s="8"/>
      <c r="UYR321" s="8"/>
      <c r="UYS321" s="8"/>
      <c r="UYT321" s="8"/>
      <c r="UYU321" s="8"/>
      <c r="UYV321" s="8"/>
      <c r="UYW321" s="8"/>
      <c r="UYX321" s="8"/>
      <c r="UYY321" s="8"/>
      <c r="UYZ321" s="8"/>
      <c r="UZA321" s="8"/>
      <c r="UZB321" s="8"/>
      <c r="UZC321" s="8"/>
      <c r="UZD321" s="8"/>
      <c r="UZE321" s="8"/>
      <c r="UZF321" s="8"/>
      <c r="UZG321" s="8"/>
      <c r="UZH321" s="8"/>
      <c r="UZI321" s="8"/>
      <c r="UZJ321" s="8"/>
      <c r="UZK321" s="8"/>
      <c r="UZL321" s="8"/>
      <c r="UZM321" s="8"/>
      <c r="UZN321" s="8"/>
      <c r="UZO321" s="8"/>
      <c r="UZP321" s="8"/>
      <c r="UZQ321" s="8"/>
      <c r="UZR321" s="8"/>
      <c r="UZS321" s="8"/>
      <c r="UZT321" s="8"/>
      <c r="UZU321" s="8"/>
      <c r="UZV321" s="8"/>
      <c r="UZW321" s="8"/>
      <c r="UZX321" s="8"/>
      <c r="UZY321" s="8"/>
      <c r="UZZ321" s="8"/>
      <c r="VAA321" s="8"/>
      <c r="VAB321" s="8"/>
      <c r="VAC321" s="8"/>
      <c r="VAD321" s="8"/>
      <c r="VAE321" s="8"/>
      <c r="VAF321" s="8"/>
      <c r="VAG321" s="8"/>
      <c r="VAH321" s="8"/>
      <c r="VAI321" s="8"/>
      <c r="VAJ321" s="8"/>
      <c r="VAK321" s="8"/>
      <c r="VAL321" s="8"/>
      <c r="VAM321" s="8"/>
      <c r="VAN321" s="8"/>
      <c r="VAO321" s="8"/>
      <c r="VAP321" s="8"/>
      <c r="VAQ321" s="8"/>
      <c r="VAR321" s="8"/>
      <c r="VAS321" s="8"/>
      <c r="VAT321" s="8"/>
      <c r="VAU321" s="8"/>
      <c r="VAV321" s="8"/>
      <c r="VAW321" s="8"/>
      <c r="VAX321" s="8"/>
      <c r="VAY321" s="8"/>
      <c r="VAZ321" s="8"/>
      <c r="VBA321" s="8"/>
      <c r="VBB321" s="8"/>
      <c r="VBC321" s="8"/>
      <c r="VBD321" s="8"/>
      <c r="VBE321" s="8"/>
      <c r="VBF321" s="8"/>
      <c r="VBG321" s="8"/>
      <c r="VBH321" s="8"/>
      <c r="VBI321" s="8"/>
      <c r="VBJ321" s="8"/>
      <c r="VBK321" s="8"/>
      <c r="VBL321" s="8"/>
      <c r="VBM321" s="8"/>
      <c r="VBN321" s="8"/>
      <c r="VBO321" s="8"/>
      <c r="VBP321" s="8"/>
      <c r="VBQ321" s="8"/>
      <c r="VBR321" s="8"/>
      <c r="VBS321" s="8"/>
      <c r="VBT321" s="8"/>
      <c r="VBU321" s="8"/>
      <c r="VBV321" s="8"/>
      <c r="VBW321" s="8"/>
      <c r="VBX321" s="8"/>
      <c r="VBY321" s="8"/>
      <c r="VBZ321" s="8"/>
      <c r="VCA321" s="8"/>
      <c r="VCB321" s="8"/>
      <c r="VCC321" s="8"/>
      <c r="VCD321" s="8"/>
      <c r="VCE321" s="8"/>
      <c r="VCF321" s="8"/>
      <c r="VCG321" s="8"/>
      <c r="VCH321" s="8"/>
      <c r="VCI321" s="8"/>
      <c r="VCJ321" s="8"/>
      <c r="VCK321" s="8"/>
      <c r="VCL321" s="8"/>
      <c r="VCM321" s="8"/>
      <c r="VCN321" s="8"/>
      <c r="VCO321" s="8"/>
      <c r="VCP321" s="8"/>
      <c r="VCQ321" s="8"/>
      <c r="VCR321" s="8"/>
      <c r="VCS321" s="8"/>
      <c r="VCT321" s="8"/>
      <c r="VCU321" s="8"/>
      <c r="VCV321" s="8"/>
      <c r="VCW321" s="8"/>
      <c r="VCX321" s="8"/>
      <c r="VCY321" s="8"/>
      <c r="VCZ321" s="8"/>
      <c r="VDA321" s="8"/>
      <c r="VDB321" s="8"/>
      <c r="VDC321" s="8"/>
      <c r="VDD321" s="8"/>
      <c r="VDE321" s="8"/>
      <c r="VDF321" s="8"/>
      <c r="VDG321" s="8"/>
      <c r="VDH321" s="8"/>
      <c r="VDI321" s="8"/>
      <c r="VDJ321" s="8"/>
      <c r="VDK321" s="8"/>
      <c r="VDL321" s="8"/>
      <c r="VDM321" s="8"/>
      <c r="VDN321" s="8"/>
      <c r="VDO321" s="8"/>
      <c r="VDP321" s="8"/>
      <c r="VDQ321" s="8"/>
      <c r="VDR321" s="8"/>
      <c r="VDS321" s="8"/>
      <c r="VDT321" s="8"/>
      <c r="VDU321" s="8"/>
      <c r="VDV321" s="8"/>
      <c r="VDW321" s="8"/>
      <c r="VDX321" s="8"/>
      <c r="VDY321" s="8"/>
      <c r="VDZ321" s="8"/>
      <c r="VEA321" s="8"/>
      <c r="VEB321" s="8"/>
      <c r="VEC321" s="8"/>
      <c r="VED321" s="8"/>
      <c r="VEE321" s="8"/>
      <c r="VEF321" s="8"/>
      <c r="VEG321" s="8"/>
      <c r="VEH321" s="8"/>
      <c r="VEI321" s="8"/>
      <c r="VEJ321" s="8"/>
      <c r="VEK321" s="8"/>
      <c r="VEL321" s="8"/>
      <c r="VEM321" s="8"/>
      <c r="VEN321" s="8"/>
      <c r="VEO321" s="8"/>
      <c r="VEP321" s="8"/>
      <c r="VEQ321" s="8"/>
      <c r="VER321" s="8"/>
      <c r="VES321" s="8"/>
      <c r="VET321" s="8"/>
      <c r="VEU321" s="8"/>
      <c r="VEV321" s="8"/>
      <c r="VEW321" s="8"/>
      <c r="VEX321" s="8"/>
      <c r="VEY321" s="8"/>
      <c r="VEZ321" s="8"/>
      <c r="VFA321" s="8"/>
      <c r="VFB321" s="8"/>
      <c r="VFC321" s="8"/>
      <c r="VFD321" s="8"/>
      <c r="VFE321" s="8"/>
      <c r="VFF321" s="8"/>
      <c r="VFG321" s="8"/>
      <c r="VFH321" s="8"/>
      <c r="VFI321" s="8"/>
      <c r="VFJ321" s="8"/>
      <c r="VFK321" s="8"/>
      <c r="VFL321" s="8"/>
      <c r="VFM321" s="8"/>
      <c r="VFN321" s="8"/>
      <c r="VFO321" s="8"/>
      <c r="VFP321" s="8"/>
      <c r="VFQ321" s="8"/>
      <c r="VFR321" s="8"/>
      <c r="VFS321" s="8"/>
      <c r="VFT321" s="8"/>
      <c r="VFU321" s="8"/>
      <c r="VFV321" s="8"/>
      <c r="VFW321" s="8"/>
      <c r="VFX321" s="8"/>
      <c r="VFY321" s="8"/>
      <c r="VFZ321" s="8"/>
      <c r="VGA321" s="8"/>
      <c r="VGB321" s="8"/>
      <c r="VGC321" s="8"/>
      <c r="VGD321" s="8"/>
      <c r="VGE321" s="8"/>
      <c r="VGF321" s="8"/>
      <c r="VGG321" s="8"/>
      <c r="VGH321" s="8"/>
      <c r="VGI321" s="8"/>
      <c r="VGJ321" s="8"/>
      <c r="VGK321" s="8"/>
      <c r="VGL321" s="8"/>
      <c r="VGM321" s="8"/>
      <c r="VGN321" s="8"/>
      <c r="VGO321" s="8"/>
      <c r="VGP321" s="8"/>
      <c r="VGQ321" s="8"/>
      <c r="VGR321" s="8"/>
      <c r="VGS321" s="8"/>
      <c r="VGT321" s="8"/>
      <c r="VGU321" s="8"/>
      <c r="VGV321" s="8"/>
      <c r="VGW321" s="8"/>
      <c r="VGX321" s="8"/>
      <c r="VGY321" s="8"/>
      <c r="VGZ321" s="8"/>
      <c r="VHA321" s="8"/>
      <c r="VHB321" s="8"/>
      <c r="VHC321" s="8"/>
      <c r="VHD321" s="8"/>
      <c r="VHE321" s="8"/>
      <c r="VHF321" s="8"/>
      <c r="VHG321" s="8"/>
      <c r="VHH321" s="8"/>
      <c r="VHI321" s="8"/>
      <c r="VHJ321" s="8"/>
      <c r="VHK321" s="8"/>
      <c r="VHL321" s="8"/>
      <c r="VHM321" s="8"/>
      <c r="VHN321" s="8"/>
      <c r="VHO321" s="8"/>
      <c r="VHP321" s="8"/>
      <c r="VHQ321" s="8"/>
      <c r="VHR321" s="8"/>
      <c r="VHS321" s="8"/>
      <c r="VHT321" s="8"/>
      <c r="VHU321" s="8"/>
      <c r="VHV321" s="8"/>
      <c r="VHW321" s="8"/>
      <c r="VHX321" s="8"/>
      <c r="VHY321" s="8"/>
      <c r="VHZ321" s="8"/>
      <c r="VIA321" s="8"/>
      <c r="VIB321" s="8"/>
      <c r="VIC321" s="8"/>
      <c r="VID321" s="8"/>
      <c r="VIE321" s="8"/>
      <c r="VIF321" s="8"/>
      <c r="VIG321" s="8"/>
      <c r="VIH321" s="8"/>
      <c r="VII321" s="8"/>
      <c r="VIJ321" s="8"/>
      <c r="VIK321" s="8"/>
      <c r="VIL321" s="8"/>
      <c r="VIM321" s="8"/>
      <c r="VIN321" s="8"/>
      <c r="VIO321" s="8"/>
      <c r="VIP321" s="8"/>
      <c r="VIQ321" s="8"/>
      <c r="VIR321" s="8"/>
      <c r="VIS321" s="8"/>
      <c r="VIT321" s="8"/>
      <c r="VIU321" s="8"/>
      <c r="VIV321" s="8"/>
      <c r="VIW321" s="8"/>
      <c r="VIX321" s="8"/>
      <c r="VIY321" s="8"/>
      <c r="VIZ321" s="8"/>
      <c r="VJA321" s="8"/>
      <c r="VJB321" s="8"/>
      <c r="VJC321" s="8"/>
      <c r="VJD321" s="8"/>
      <c r="VJE321" s="8"/>
      <c r="VJF321" s="8"/>
      <c r="VJG321" s="8"/>
      <c r="VJH321" s="8"/>
      <c r="VJI321" s="8"/>
      <c r="VJJ321" s="8"/>
      <c r="VJK321" s="8"/>
      <c r="VJL321" s="8"/>
      <c r="VJM321" s="8"/>
      <c r="VJN321" s="8"/>
      <c r="VJO321" s="8"/>
      <c r="VJP321" s="8"/>
      <c r="VJQ321" s="8"/>
      <c r="VJR321" s="8"/>
      <c r="VJS321" s="8"/>
      <c r="VJT321" s="8"/>
      <c r="VJU321" s="8"/>
      <c r="VJV321" s="8"/>
      <c r="VJW321" s="8"/>
      <c r="VJX321" s="8"/>
      <c r="VJY321" s="8"/>
      <c r="VJZ321" s="8"/>
      <c r="VKA321" s="8"/>
      <c r="VKB321" s="8"/>
      <c r="VKC321" s="8"/>
      <c r="VKD321" s="8"/>
      <c r="VKE321" s="8"/>
      <c r="VKF321" s="8"/>
      <c r="VKG321" s="8"/>
      <c r="VKH321" s="8"/>
      <c r="VKI321" s="8"/>
      <c r="VKJ321" s="8"/>
      <c r="VKK321" s="8"/>
      <c r="VKL321" s="8"/>
      <c r="VKM321" s="8"/>
      <c r="VKN321" s="8"/>
      <c r="VKO321" s="8"/>
      <c r="VKP321" s="8"/>
      <c r="VKQ321" s="8"/>
      <c r="VKR321" s="8"/>
      <c r="VKS321" s="8"/>
      <c r="VKT321" s="8"/>
      <c r="VKU321" s="8"/>
      <c r="VKV321" s="8"/>
      <c r="VKW321" s="8"/>
      <c r="VKX321" s="8"/>
      <c r="VKY321" s="8"/>
      <c r="VKZ321" s="8"/>
      <c r="VLA321" s="8"/>
      <c r="VLB321" s="8"/>
      <c r="VLC321" s="8"/>
      <c r="VLD321" s="8"/>
      <c r="VLE321" s="8"/>
      <c r="VLF321" s="8"/>
      <c r="VLG321" s="8"/>
      <c r="VLH321" s="8"/>
      <c r="VLI321" s="8"/>
      <c r="VLJ321" s="8"/>
      <c r="VLK321" s="8"/>
      <c r="VLL321" s="8"/>
      <c r="VLM321" s="8"/>
      <c r="VLN321" s="8"/>
      <c r="VLO321" s="8"/>
      <c r="VLP321" s="8"/>
      <c r="VLQ321" s="8"/>
      <c r="VLR321" s="8"/>
      <c r="VLS321" s="8"/>
      <c r="VLT321" s="8"/>
      <c r="VLU321" s="8"/>
      <c r="VLV321" s="8"/>
      <c r="VLW321" s="8"/>
      <c r="VLX321" s="8"/>
      <c r="VLY321" s="8"/>
      <c r="VLZ321" s="8"/>
      <c r="VMA321" s="8"/>
      <c r="VMB321" s="8"/>
      <c r="VMC321" s="8"/>
      <c r="VMD321" s="8"/>
      <c r="VME321" s="8"/>
      <c r="VMF321" s="8"/>
      <c r="VMG321" s="8"/>
      <c r="VMH321" s="8"/>
      <c r="VMI321" s="8"/>
      <c r="VMJ321" s="8"/>
      <c r="VMK321" s="8"/>
      <c r="VML321" s="8"/>
      <c r="VMM321" s="8"/>
      <c r="VMN321" s="8"/>
      <c r="VMO321" s="8"/>
      <c r="VMP321" s="8"/>
      <c r="VMQ321" s="8"/>
      <c r="VMR321" s="8"/>
      <c r="VMS321" s="8"/>
      <c r="VMT321" s="8"/>
      <c r="VMU321" s="8"/>
      <c r="VMV321" s="8"/>
      <c r="VMW321" s="8"/>
      <c r="VMX321" s="8"/>
      <c r="VMY321" s="8"/>
      <c r="VMZ321" s="8"/>
      <c r="VNA321" s="8"/>
      <c r="VNB321" s="8"/>
      <c r="VNC321" s="8"/>
      <c r="VND321" s="8"/>
      <c r="VNE321" s="8"/>
      <c r="VNF321" s="8"/>
      <c r="VNG321" s="8"/>
      <c r="VNH321" s="8"/>
      <c r="VNI321" s="8"/>
      <c r="VNJ321" s="8"/>
      <c r="VNK321" s="8"/>
      <c r="VNL321" s="8"/>
      <c r="VNM321" s="8"/>
      <c r="VNN321" s="8"/>
      <c r="VNO321" s="8"/>
      <c r="VNP321" s="8"/>
      <c r="VNQ321" s="8"/>
      <c r="VNR321" s="8"/>
      <c r="VNS321" s="8"/>
      <c r="VNT321" s="8"/>
      <c r="VNU321" s="8"/>
      <c r="VNV321" s="8"/>
      <c r="VNW321" s="8"/>
      <c r="VNX321" s="8"/>
      <c r="VNY321" s="8"/>
      <c r="VNZ321" s="8"/>
      <c r="VOA321" s="8"/>
      <c r="VOB321" s="8"/>
      <c r="VOC321" s="8"/>
      <c r="VOD321" s="8"/>
      <c r="VOE321" s="8"/>
      <c r="VOF321" s="8"/>
      <c r="VOG321" s="8"/>
      <c r="VOH321" s="8"/>
      <c r="VOI321" s="8"/>
      <c r="VOJ321" s="8"/>
      <c r="VOK321" s="8"/>
      <c r="VOL321" s="8"/>
      <c r="VOM321" s="8"/>
      <c r="VON321" s="8"/>
      <c r="VOO321" s="8"/>
      <c r="VOP321" s="8"/>
      <c r="VOQ321" s="8"/>
      <c r="VOR321" s="8"/>
      <c r="VOS321" s="8"/>
      <c r="VOT321" s="8"/>
      <c r="VOU321" s="8"/>
      <c r="VOV321" s="8"/>
      <c r="VOW321" s="8"/>
      <c r="VOX321" s="8"/>
      <c r="VOY321" s="8"/>
      <c r="VOZ321" s="8"/>
      <c r="VPA321" s="8"/>
      <c r="VPB321" s="8"/>
      <c r="VPC321" s="8"/>
      <c r="VPD321" s="8"/>
      <c r="VPE321" s="8"/>
      <c r="VPF321" s="8"/>
      <c r="VPG321" s="8"/>
      <c r="VPH321" s="8"/>
      <c r="VPI321" s="8"/>
      <c r="VPJ321" s="8"/>
      <c r="VPK321" s="8"/>
      <c r="VPL321" s="8"/>
      <c r="VPM321" s="8"/>
      <c r="VPN321" s="8"/>
      <c r="VPO321" s="8"/>
      <c r="VPP321" s="8"/>
      <c r="VPQ321" s="8"/>
      <c r="VPR321" s="8"/>
      <c r="VPS321" s="8"/>
      <c r="VPT321" s="8"/>
      <c r="VPU321" s="8"/>
      <c r="VPV321" s="8"/>
      <c r="VPW321" s="8"/>
      <c r="VPX321" s="8"/>
      <c r="VPY321" s="8"/>
      <c r="VPZ321" s="8"/>
      <c r="VQA321" s="8"/>
      <c r="VQB321" s="8"/>
      <c r="VQC321" s="8"/>
      <c r="VQD321" s="8"/>
      <c r="VQE321" s="8"/>
      <c r="VQF321" s="8"/>
      <c r="VQG321" s="8"/>
      <c r="VQH321" s="8"/>
      <c r="VQI321" s="8"/>
      <c r="VQJ321" s="8"/>
      <c r="VQK321" s="8"/>
      <c r="VQL321" s="8"/>
      <c r="VQM321" s="8"/>
      <c r="VQN321" s="8"/>
      <c r="VQO321" s="8"/>
      <c r="VQP321" s="8"/>
      <c r="VQQ321" s="8"/>
      <c r="VQR321" s="8"/>
      <c r="VQS321" s="8"/>
      <c r="VQT321" s="8"/>
      <c r="VQU321" s="8"/>
      <c r="VQV321" s="8"/>
      <c r="VQW321" s="8"/>
      <c r="VQX321" s="8"/>
      <c r="VQY321" s="8"/>
      <c r="VQZ321" s="8"/>
      <c r="VRA321" s="8"/>
      <c r="VRB321" s="8"/>
      <c r="VRC321" s="8"/>
      <c r="VRD321" s="8"/>
      <c r="VRE321" s="8"/>
      <c r="VRF321" s="8"/>
      <c r="VRG321" s="8"/>
      <c r="VRH321" s="8"/>
      <c r="VRI321" s="8"/>
      <c r="VRJ321" s="8"/>
      <c r="VRK321" s="8"/>
      <c r="VRL321" s="8"/>
      <c r="VRM321" s="8"/>
      <c r="VRN321" s="8"/>
      <c r="VRO321" s="8"/>
      <c r="VRP321" s="8"/>
      <c r="VRQ321" s="8"/>
      <c r="VRR321" s="8"/>
      <c r="VRS321" s="8"/>
      <c r="VRT321" s="8"/>
      <c r="VRU321" s="8"/>
      <c r="VRV321" s="8"/>
      <c r="VRW321" s="8"/>
      <c r="VRX321" s="8"/>
      <c r="VRY321" s="8"/>
      <c r="VRZ321" s="8"/>
      <c r="VSA321" s="8"/>
      <c r="VSB321" s="8"/>
      <c r="VSC321" s="8"/>
      <c r="VSD321" s="8"/>
      <c r="VSE321" s="8"/>
      <c r="VSF321" s="8"/>
      <c r="VSG321" s="8"/>
      <c r="VSH321" s="8"/>
      <c r="VSI321" s="8"/>
      <c r="VSJ321" s="8"/>
      <c r="VSK321" s="8"/>
      <c r="VSL321" s="8"/>
      <c r="VSM321" s="8"/>
      <c r="VSN321" s="8"/>
      <c r="VSO321" s="8"/>
      <c r="VSP321" s="8"/>
      <c r="VSQ321" s="8"/>
      <c r="VSR321" s="8"/>
      <c r="VSS321" s="8"/>
      <c r="VST321" s="8"/>
      <c r="VSU321" s="8"/>
      <c r="VSV321" s="8"/>
      <c r="VSW321" s="8"/>
      <c r="VSX321" s="8"/>
      <c r="VSY321" s="8"/>
      <c r="VSZ321" s="8"/>
      <c r="VTA321" s="8"/>
      <c r="VTB321" s="8"/>
      <c r="VTC321" s="8"/>
      <c r="VTD321" s="8"/>
      <c r="VTE321" s="8"/>
      <c r="VTF321" s="8"/>
      <c r="VTG321" s="8"/>
      <c r="VTH321" s="8"/>
      <c r="VTI321" s="8"/>
      <c r="VTJ321" s="8"/>
      <c r="VTK321" s="8"/>
      <c r="VTL321" s="8"/>
      <c r="VTM321" s="8"/>
      <c r="VTN321" s="8"/>
      <c r="VTO321" s="8"/>
      <c r="VTP321" s="8"/>
      <c r="VTQ321" s="8"/>
      <c r="VTR321" s="8"/>
      <c r="VTS321" s="8"/>
      <c r="VTT321" s="8"/>
      <c r="VTU321" s="8"/>
      <c r="VTV321" s="8"/>
      <c r="VTW321" s="8"/>
      <c r="VTX321" s="8"/>
      <c r="VTY321" s="8"/>
      <c r="VTZ321" s="8"/>
      <c r="VUA321" s="8"/>
      <c r="VUB321" s="8"/>
      <c r="VUC321" s="8"/>
      <c r="VUD321" s="8"/>
      <c r="VUE321" s="8"/>
      <c r="VUF321" s="8"/>
      <c r="VUG321" s="8"/>
      <c r="VUH321" s="8"/>
      <c r="VUI321" s="8"/>
      <c r="VUJ321" s="8"/>
      <c r="VUK321" s="8"/>
      <c r="VUL321" s="8"/>
      <c r="VUM321" s="8"/>
      <c r="VUN321" s="8"/>
      <c r="VUO321" s="8"/>
      <c r="VUP321" s="8"/>
      <c r="VUQ321" s="8"/>
      <c r="VUR321" s="8"/>
      <c r="VUS321" s="8"/>
      <c r="VUT321" s="8"/>
      <c r="VUU321" s="8"/>
      <c r="VUV321" s="8"/>
      <c r="VUW321" s="8"/>
      <c r="VUX321" s="8"/>
      <c r="VUY321" s="8"/>
      <c r="VUZ321" s="8"/>
      <c r="VVA321" s="8"/>
      <c r="VVB321" s="8"/>
      <c r="VVC321" s="8"/>
      <c r="VVD321" s="8"/>
      <c r="VVE321" s="8"/>
      <c r="VVF321" s="8"/>
      <c r="VVG321" s="8"/>
      <c r="VVH321" s="8"/>
      <c r="VVI321" s="8"/>
      <c r="VVJ321" s="8"/>
      <c r="VVK321" s="8"/>
      <c r="VVL321" s="8"/>
      <c r="VVM321" s="8"/>
      <c r="VVN321" s="8"/>
      <c r="VVO321" s="8"/>
      <c r="VVP321" s="8"/>
      <c r="VVQ321" s="8"/>
      <c r="VVR321" s="8"/>
      <c r="VVS321" s="8"/>
      <c r="VVT321" s="8"/>
      <c r="VVU321" s="8"/>
      <c r="VVV321" s="8"/>
      <c r="VVW321" s="8"/>
      <c r="VVX321" s="8"/>
      <c r="VVY321" s="8"/>
      <c r="VVZ321" s="8"/>
      <c r="VWA321" s="8"/>
      <c r="VWB321" s="8"/>
      <c r="VWC321" s="8"/>
      <c r="VWD321" s="8"/>
      <c r="VWE321" s="8"/>
      <c r="VWF321" s="8"/>
      <c r="VWG321" s="8"/>
      <c r="VWH321" s="8"/>
      <c r="VWI321" s="8"/>
      <c r="VWJ321" s="8"/>
      <c r="VWK321" s="8"/>
      <c r="VWL321" s="8"/>
      <c r="VWM321" s="8"/>
      <c r="VWN321" s="8"/>
      <c r="VWO321" s="8"/>
      <c r="VWP321" s="8"/>
      <c r="VWQ321" s="8"/>
      <c r="VWR321" s="8"/>
      <c r="VWS321" s="8"/>
      <c r="VWT321" s="8"/>
      <c r="VWU321" s="8"/>
      <c r="VWV321" s="8"/>
      <c r="VWW321" s="8"/>
      <c r="VWX321" s="8"/>
      <c r="VWY321" s="8"/>
      <c r="VWZ321" s="8"/>
      <c r="VXA321" s="8"/>
      <c r="VXB321" s="8"/>
      <c r="VXC321" s="8"/>
      <c r="VXD321" s="8"/>
      <c r="VXE321" s="8"/>
      <c r="VXF321" s="8"/>
      <c r="VXG321" s="8"/>
      <c r="VXH321" s="8"/>
      <c r="VXI321" s="8"/>
      <c r="VXJ321" s="8"/>
      <c r="VXK321" s="8"/>
      <c r="VXL321" s="8"/>
      <c r="VXM321" s="8"/>
      <c r="VXN321" s="8"/>
      <c r="VXO321" s="8"/>
      <c r="VXP321" s="8"/>
      <c r="VXQ321" s="8"/>
      <c r="VXR321" s="8"/>
      <c r="VXS321" s="8"/>
      <c r="VXT321" s="8"/>
      <c r="VXU321" s="8"/>
      <c r="VXV321" s="8"/>
      <c r="VXW321" s="8"/>
      <c r="VXX321" s="8"/>
      <c r="VXY321" s="8"/>
      <c r="VXZ321" s="8"/>
      <c r="VYA321" s="8"/>
      <c r="VYB321" s="8"/>
      <c r="VYC321" s="8"/>
      <c r="VYD321" s="8"/>
      <c r="VYE321" s="8"/>
      <c r="VYF321" s="8"/>
      <c r="VYG321" s="8"/>
      <c r="VYH321" s="8"/>
      <c r="VYI321" s="8"/>
      <c r="VYJ321" s="8"/>
      <c r="VYK321" s="8"/>
      <c r="VYL321" s="8"/>
      <c r="VYM321" s="8"/>
      <c r="VYN321" s="8"/>
      <c r="VYO321" s="8"/>
      <c r="VYP321" s="8"/>
      <c r="VYQ321" s="8"/>
      <c r="VYR321" s="8"/>
      <c r="VYS321" s="8"/>
      <c r="VYT321" s="8"/>
      <c r="VYU321" s="8"/>
      <c r="VYV321" s="8"/>
      <c r="VYW321" s="8"/>
      <c r="VYX321" s="8"/>
      <c r="VYY321" s="8"/>
      <c r="VYZ321" s="8"/>
      <c r="VZA321" s="8"/>
      <c r="VZB321" s="8"/>
      <c r="VZC321" s="8"/>
      <c r="VZD321" s="8"/>
      <c r="VZE321" s="8"/>
      <c r="VZF321" s="8"/>
      <c r="VZG321" s="8"/>
      <c r="VZH321" s="8"/>
      <c r="VZI321" s="8"/>
      <c r="VZJ321" s="8"/>
      <c r="VZK321" s="8"/>
      <c r="VZL321" s="8"/>
      <c r="VZM321" s="8"/>
      <c r="VZN321" s="8"/>
      <c r="VZO321" s="8"/>
      <c r="VZP321" s="8"/>
      <c r="VZQ321" s="8"/>
      <c r="VZR321" s="8"/>
      <c r="VZS321" s="8"/>
      <c r="VZT321" s="8"/>
      <c r="VZU321" s="8"/>
      <c r="VZV321" s="8"/>
      <c r="VZW321" s="8"/>
      <c r="VZX321" s="8"/>
      <c r="VZY321" s="8"/>
      <c r="VZZ321" s="8"/>
      <c r="WAA321" s="8"/>
      <c r="WAB321" s="8"/>
      <c r="WAC321" s="8"/>
      <c r="WAD321" s="8"/>
      <c r="WAE321" s="8"/>
      <c r="WAF321" s="8"/>
      <c r="WAG321" s="8"/>
      <c r="WAH321" s="8"/>
      <c r="WAI321" s="8"/>
      <c r="WAJ321" s="8"/>
      <c r="WAK321" s="8"/>
      <c r="WAL321" s="8"/>
      <c r="WAM321" s="8"/>
      <c r="WAN321" s="8"/>
      <c r="WAO321" s="8"/>
      <c r="WAP321" s="8"/>
      <c r="WAQ321" s="8"/>
      <c r="WAR321" s="8"/>
      <c r="WAS321" s="8"/>
      <c r="WAT321" s="8"/>
      <c r="WAU321" s="8"/>
      <c r="WAV321" s="8"/>
      <c r="WAW321" s="8"/>
      <c r="WAX321" s="8"/>
      <c r="WAY321" s="8"/>
      <c r="WAZ321" s="8"/>
      <c r="WBA321" s="8"/>
      <c r="WBB321" s="8"/>
      <c r="WBC321" s="8"/>
      <c r="WBD321" s="8"/>
      <c r="WBE321" s="8"/>
      <c r="WBF321" s="8"/>
      <c r="WBG321" s="8"/>
      <c r="WBH321" s="8"/>
      <c r="WBI321" s="8"/>
      <c r="WBJ321" s="8"/>
      <c r="WBK321" s="8"/>
      <c r="WBL321" s="8"/>
      <c r="WBM321" s="8"/>
      <c r="WBN321" s="8"/>
      <c r="WBO321" s="8"/>
      <c r="WBP321" s="8"/>
      <c r="WBQ321" s="8"/>
      <c r="WBR321" s="8"/>
      <c r="WBS321" s="8"/>
      <c r="WBT321" s="8"/>
      <c r="WBU321" s="8"/>
      <c r="WBV321" s="8"/>
      <c r="WBW321" s="8"/>
      <c r="WBX321" s="8"/>
      <c r="WBY321" s="8"/>
      <c r="WBZ321" s="8"/>
      <c r="WCA321" s="8"/>
      <c r="WCB321" s="8"/>
      <c r="WCC321" s="8"/>
      <c r="WCD321" s="8"/>
      <c r="WCE321" s="8"/>
      <c r="WCF321" s="8"/>
      <c r="WCG321" s="8"/>
      <c r="WCH321" s="8"/>
      <c r="WCI321" s="8"/>
      <c r="WCJ321" s="8"/>
      <c r="WCK321" s="8"/>
      <c r="WCL321" s="8"/>
      <c r="WCM321" s="8"/>
      <c r="WCN321" s="8"/>
      <c r="WCO321" s="8"/>
      <c r="WCP321" s="8"/>
      <c r="WCQ321" s="8"/>
      <c r="WCR321" s="8"/>
      <c r="WCS321" s="8"/>
      <c r="WCT321" s="8"/>
      <c r="WCU321" s="8"/>
      <c r="WCV321" s="8"/>
      <c r="WCW321" s="8"/>
      <c r="WCX321" s="8"/>
      <c r="WCY321" s="8"/>
      <c r="WCZ321" s="8"/>
      <c r="WDA321" s="8"/>
      <c r="WDB321" s="8"/>
      <c r="WDC321" s="8"/>
      <c r="WDD321" s="8"/>
      <c r="WDE321" s="8"/>
      <c r="WDF321" s="8"/>
      <c r="WDG321" s="8"/>
      <c r="WDH321" s="8"/>
      <c r="WDI321" s="8"/>
      <c r="WDJ321" s="8"/>
      <c r="WDK321" s="8"/>
      <c r="WDL321" s="8"/>
      <c r="WDM321" s="8"/>
      <c r="WDN321" s="8"/>
      <c r="WDO321" s="8"/>
      <c r="WDP321" s="8"/>
      <c r="WDQ321" s="8"/>
      <c r="WDR321" s="8"/>
      <c r="WDS321" s="8"/>
      <c r="WDT321" s="8"/>
      <c r="WDU321" s="8"/>
      <c r="WDV321" s="8"/>
      <c r="WDW321" s="8"/>
      <c r="WDX321" s="8"/>
      <c r="WDY321" s="8"/>
      <c r="WDZ321" s="8"/>
      <c r="WEA321" s="8"/>
      <c r="WEB321" s="8"/>
      <c r="WEC321" s="8"/>
      <c r="WED321" s="8"/>
      <c r="WEE321" s="8"/>
      <c r="WEF321" s="8"/>
      <c r="WEG321" s="8"/>
      <c r="WEH321" s="8"/>
      <c r="WEI321" s="8"/>
      <c r="WEJ321" s="8"/>
      <c r="WEK321" s="8"/>
      <c r="WEL321" s="8"/>
      <c r="WEM321" s="8"/>
      <c r="WEN321" s="8"/>
      <c r="WEO321" s="8"/>
      <c r="WEP321" s="8"/>
      <c r="WEQ321" s="8"/>
      <c r="WER321" s="8"/>
      <c r="WES321" s="8"/>
      <c r="WET321" s="8"/>
      <c r="WEU321" s="8"/>
      <c r="WEV321" s="8"/>
      <c r="WEW321" s="8"/>
      <c r="WEX321" s="8"/>
      <c r="WEY321" s="8"/>
      <c r="WEZ321" s="8"/>
      <c r="WFA321" s="8"/>
      <c r="WFB321" s="8"/>
      <c r="WFC321" s="8"/>
      <c r="WFD321" s="8"/>
      <c r="WFE321" s="8"/>
      <c r="WFF321" s="8"/>
      <c r="WFG321" s="8"/>
      <c r="WFH321" s="8"/>
      <c r="WFI321" s="8"/>
      <c r="WFJ321" s="8"/>
      <c r="WFK321" s="8"/>
      <c r="WFL321" s="8"/>
      <c r="WFM321" s="8"/>
      <c r="WFN321" s="8"/>
      <c r="WFO321" s="8"/>
      <c r="WFP321" s="8"/>
      <c r="WFQ321" s="8"/>
      <c r="WFR321" s="8"/>
      <c r="WFS321" s="8"/>
      <c r="WFT321" s="8"/>
      <c r="WFU321" s="8"/>
      <c r="WFV321" s="8"/>
      <c r="WFW321" s="8"/>
      <c r="WFX321" s="8"/>
      <c r="WFY321" s="8"/>
      <c r="WFZ321" s="8"/>
      <c r="WGA321" s="8"/>
      <c r="WGB321" s="8"/>
      <c r="WGC321" s="8"/>
      <c r="WGD321" s="8"/>
      <c r="WGE321" s="8"/>
      <c r="WGF321" s="8"/>
      <c r="WGG321" s="8"/>
      <c r="WGH321" s="8"/>
      <c r="WGI321" s="8"/>
      <c r="WGJ321" s="8"/>
      <c r="WGK321" s="8"/>
      <c r="WGL321" s="8"/>
      <c r="WGM321" s="8"/>
      <c r="WGN321" s="8"/>
      <c r="WGO321" s="8"/>
      <c r="WGP321" s="8"/>
      <c r="WGQ321" s="8"/>
      <c r="WGR321" s="8"/>
      <c r="WGS321" s="8"/>
      <c r="WGT321" s="8"/>
      <c r="WGU321" s="8"/>
      <c r="WGV321" s="8"/>
      <c r="WGW321" s="8"/>
      <c r="WGX321" s="8"/>
      <c r="WGY321" s="8"/>
      <c r="WGZ321" s="8"/>
      <c r="WHA321" s="8"/>
      <c r="WHB321" s="8"/>
      <c r="WHC321" s="8"/>
      <c r="WHD321" s="8"/>
      <c r="WHE321" s="8"/>
      <c r="WHF321" s="8"/>
      <c r="WHG321" s="8"/>
      <c r="WHH321" s="8"/>
      <c r="WHI321" s="8"/>
      <c r="WHJ321" s="8"/>
      <c r="WHK321" s="8"/>
      <c r="WHL321" s="8"/>
      <c r="WHM321" s="8"/>
      <c r="WHN321" s="8"/>
      <c r="WHO321" s="8"/>
      <c r="WHP321" s="8"/>
      <c r="WHQ321" s="8"/>
      <c r="WHR321" s="8"/>
      <c r="WHS321" s="8"/>
      <c r="WHT321" s="8"/>
      <c r="WHU321" s="8"/>
      <c r="WHV321" s="8"/>
      <c r="WHW321" s="8"/>
      <c r="WHX321" s="8"/>
      <c r="WHY321" s="8"/>
      <c r="WHZ321" s="8"/>
      <c r="WIA321" s="8"/>
      <c r="WIB321" s="8"/>
      <c r="WIC321" s="8"/>
      <c r="WID321" s="8"/>
      <c r="WIE321" s="8"/>
      <c r="WIF321" s="8"/>
      <c r="WIG321" s="8"/>
      <c r="WIH321" s="8"/>
      <c r="WII321" s="8"/>
      <c r="WIJ321" s="8"/>
      <c r="WIK321" s="8"/>
      <c r="WIL321" s="8"/>
      <c r="WIM321" s="8"/>
      <c r="WIN321" s="8"/>
      <c r="WIO321" s="8"/>
      <c r="WIP321" s="8"/>
      <c r="WIQ321" s="8"/>
      <c r="WIR321" s="8"/>
      <c r="WIS321" s="8"/>
      <c r="WIT321" s="8"/>
      <c r="WIU321" s="8"/>
      <c r="WIV321" s="8"/>
      <c r="WIW321" s="8"/>
      <c r="WIX321" s="8"/>
      <c r="WIY321" s="8"/>
      <c r="WIZ321" s="8"/>
      <c r="WJA321" s="8"/>
      <c r="WJB321" s="8"/>
      <c r="WJC321" s="8"/>
      <c r="WJD321" s="8"/>
      <c r="WJE321" s="8"/>
      <c r="WJF321" s="8"/>
      <c r="WJG321" s="8"/>
      <c r="WJH321" s="8"/>
      <c r="WJI321" s="8"/>
      <c r="WJJ321" s="8"/>
      <c r="WJK321" s="8"/>
      <c r="WJL321" s="8"/>
      <c r="WJM321" s="8"/>
      <c r="WJN321" s="8"/>
      <c r="WJO321" s="8"/>
      <c r="WJP321" s="8"/>
      <c r="WJQ321" s="8"/>
      <c r="WJR321" s="8"/>
      <c r="WJS321" s="8"/>
      <c r="WJT321" s="8"/>
      <c r="WJU321" s="8"/>
      <c r="WJV321" s="8"/>
      <c r="WJW321" s="8"/>
      <c r="WJX321" s="8"/>
      <c r="WJY321" s="8"/>
      <c r="WJZ321" s="8"/>
      <c r="WKA321" s="8"/>
      <c r="WKB321" s="8"/>
      <c r="WKC321" s="8"/>
      <c r="WKD321" s="8"/>
      <c r="WKE321" s="8"/>
      <c r="WKF321" s="8"/>
      <c r="WKG321" s="8"/>
      <c r="WKH321" s="8"/>
      <c r="WKI321" s="8"/>
      <c r="WKJ321" s="8"/>
      <c r="WKK321" s="8"/>
      <c r="WKL321" s="8"/>
      <c r="WKM321" s="8"/>
      <c r="WKN321" s="8"/>
      <c r="WKO321" s="8"/>
      <c r="WKP321" s="8"/>
      <c r="WKQ321" s="8"/>
      <c r="WKR321" s="8"/>
      <c r="WKS321" s="8"/>
      <c r="WKT321" s="8"/>
      <c r="WKU321" s="8"/>
      <c r="WKV321" s="8"/>
      <c r="WKW321" s="8"/>
      <c r="WKX321" s="8"/>
      <c r="WKY321" s="8"/>
      <c r="WKZ321" s="8"/>
      <c r="WLA321" s="8"/>
      <c r="WLB321" s="8"/>
      <c r="WLC321" s="8"/>
      <c r="WLD321" s="8"/>
      <c r="WLE321" s="8"/>
      <c r="WLF321" s="8"/>
      <c r="WLG321" s="8"/>
      <c r="WLH321" s="8"/>
      <c r="WLI321" s="8"/>
      <c r="WLJ321" s="8"/>
      <c r="WLK321" s="8"/>
      <c r="WLL321" s="8"/>
      <c r="WLM321" s="8"/>
      <c r="WLN321" s="8"/>
      <c r="WLO321" s="8"/>
      <c r="WLP321" s="8"/>
      <c r="WLQ321" s="8"/>
      <c r="WLR321" s="8"/>
      <c r="WLS321" s="8"/>
      <c r="WLT321" s="8"/>
      <c r="WLU321" s="8"/>
      <c r="WLV321" s="8"/>
      <c r="WLW321" s="8"/>
      <c r="WLX321" s="8"/>
      <c r="WLY321" s="8"/>
      <c r="WLZ321" s="8"/>
      <c r="WMA321" s="8"/>
      <c r="WMB321" s="8"/>
      <c r="WMC321" s="8"/>
      <c r="WMD321" s="8"/>
      <c r="WME321" s="8"/>
      <c r="WMF321" s="8"/>
      <c r="WMG321" s="8"/>
      <c r="WMH321" s="8"/>
      <c r="WMI321" s="8"/>
      <c r="WMJ321" s="8"/>
      <c r="WMK321" s="8"/>
      <c r="WML321" s="8"/>
      <c r="WMM321" s="8"/>
      <c r="WMN321" s="8"/>
      <c r="WMO321" s="8"/>
      <c r="WMP321" s="8"/>
      <c r="WMQ321" s="8"/>
      <c r="WMR321" s="8"/>
      <c r="WMS321" s="8"/>
      <c r="WMT321" s="8"/>
      <c r="WMU321" s="8"/>
      <c r="WMV321" s="8"/>
      <c r="WMW321" s="8"/>
      <c r="WMX321" s="8"/>
      <c r="WMY321" s="8"/>
      <c r="WMZ321" s="8"/>
      <c r="WNA321" s="8"/>
      <c r="WNB321" s="8"/>
      <c r="WNC321" s="8"/>
      <c r="WND321" s="8"/>
      <c r="WNE321" s="8"/>
      <c r="WNF321" s="8"/>
      <c r="WNG321" s="8"/>
      <c r="WNH321" s="8"/>
      <c r="WNI321" s="8"/>
      <c r="WNJ321" s="8"/>
      <c r="WNK321" s="8"/>
      <c r="WNL321" s="8"/>
      <c r="WNM321" s="8"/>
      <c r="WNN321" s="8"/>
      <c r="WNO321" s="8"/>
      <c r="WNP321" s="8"/>
      <c r="WNQ321" s="8"/>
      <c r="WNR321" s="8"/>
      <c r="WNS321" s="8"/>
      <c r="WNT321" s="8"/>
      <c r="WNU321" s="8"/>
      <c r="WNV321" s="8"/>
      <c r="WNW321" s="8"/>
      <c r="WNX321" s="8"/>
      <c r="WNY321" s="8"/>
      <c r="WNZ321" s="8"/>
      <c r="WOA321" s="8"/>
      <c r="WOB321" s="8"/>
      <c r="WOC321" s="8"/>
      <c r="WOD321" s="8"/>
      <c r="WOE321" s="8"/>
      <c r="WOF321" s="8"/>
      <c r="WOG321" s="8"/>
      <c r="WOH321" s="8"/>
      <c r="WOI321" s="8"/>
      <c r="WOJ321" s="8"/>
      <c r="WOK321" s="8"/>
      <c r="WOL321" s="8"/>
      <c r="WOM321" s="8"/>
      <c r="WON321" s="8"/>
      <c r="WOO321" s="8"/>
      <c r="WOP321" s="8"/>
      <c r="WOQ321" s="8"/>
      <c r="WOR321" s="8"/>
      <c r="WOS321" s="8"/>
      <c r="WOT321" s="8"/>
      <c r="WOU321" s="8"/>
      <c r="WOV321" s="8"/>
      <c r="WOW321" s="8"/>
      <c r="WOX321" s="8"/>
      <c r="WOY321" s="8"/>
      <c r="WOZ321" s="8"/>
      <c r="WPA321" s="8"/>
      <c r="WPB321" s="8"/>
      <c r="WPC321" s="8"/>
      <c r="WPD321" s="8"/>
      <c r="WPE321" s="8"/>
      <c r="WPF321" s="8"/>
      <c r="WPG321" s="8"/>
      <c r="WPH321" s="8"/>
      <c r="WPI321" s="8"/>
      <c r="WPJ321" s="8"/>
      <c r="WPK321" s="8"/>
      <c r="WPL321" s="8"/>
      <c r="WPM321" s="8"/>
      <c r="WPN321" s="8"/>
      <c r="WPO321" s="8"/>
      <c r="WPP321" s="8"/>
      <c r="WPQ321" s="8"/>
      <c r="WPR321" s="8"/>
      <c r="WPS321" s="8"/>
      <c r="WPT321" s="8"/>
      <c r="WPU321" s="8"/>
      <c r="WPV321" s="8"/>
      <c r="WPW321" s="8"/>
      <c r="WPX321" s="8"/>
      <c r="WPY321" s="8"/>
      <c r="WPZ321" s="8"/>
      <c r="WQA321" s="8"/>
      <c r="WQB321" s="8"/>
      <c r="WQC321" s="8"/>
      <c r="WQD321" s="8"/>
      <c r="WQE321" s="8"/>
      <c r="WQF321" s="8"/>
      <c r="WQG321" s="8"/>
      <c r="WQH321" s="8"/>
      <c r="WQI321" s="8"/>
      <c r="WQJ321" s="8"/>
      <c r="WQK321" s="8"/>
      <c r="WQL321" s="8"/>
      <c r="WQM321" s="8"/>
      <c r="WQN321" s="8"/>
      <c r="WQO321" s="8"/>
      <c r="WQP321" s="8"/>
      <c r="WQQ321" s="8"/>
      <c r="WQR321" s="8"/>
      <c r="WQS321" s="8"/>
      <c r="WQT321" s="8"/>
      <c r="WQU321" s="8"/>
      <c r="WQV321" s="8"/>
      <c r="WQW321" s="8"/>
      <c r="WQX321" s="8"/>
      <c r="WQY321" s="8"/>
      <c r="WQZ321" s="8"/>
      <c r="WRA321" s="8"/>
      <c r="WRB321" s="8"/>
      <c r="WRC321" s="8"/>
      <c r="WRD321" s="8"/>
      <c r="WRE321" s="8"/>
      <c r="WRF321" s="8"/>
      <c r="WRG321" s="8"/>
      <c r="WRH321" s="8"/>
      <c r="WRI321" s="8"/>
      <c r="WRJ321" s="8"/>
      <c r="WRK321" s="8"/>
      <c r="WRL321" s="8"/>
      <c r="WRM321" s="8"/>
      <c r="WRN321" s="8"/>
      <c r="WRO321" s="8"/>
      <c r="WRP321" s="8"/>
      <c r="WRQ321" s="8"/>
      <c r="WRR321" s="8"/>
      <c r="WRS321" s="8"/>
      <c r="WRT321" s="8"/>
      <c r="WRU321" s="8"/>
      <c r="WRV321" s="8"/>
      <c r="WRW321" s="8"/>
      <c r="WRX321" s="8"/>
      <c r="WRY321" s="8"/>
      <c r="WRZ321" s="8"/>
      <c r="WSA321" s="8"/>
      <c r="WSB321" s="8"/>
      <c r="WSC321" s="8"/>
      <c r="WSD321" s="8"/>
      <c r="WSE321" s="8"/>
      <c r="WSF321" s="8"/>
      <c r="WSG321" s="8"/>
      <c r="WSH321" s="8"/>
      <c r="WSI321" s="8"/>
      <c r="WSJ321" s="8"/>
      <c r="WSK321" s="8"/>
      <c r="WSL321" s="8"/>
      <c r="WSM321" s="8"/>
      <c r="WSN321" s="8"/>
      <c r="WSO321" s="8"/>
      <c r="WSP321" s="8"/>
      <c r="WSQ321" s="8"/>
      <c r="WSR321" s="8"/>
      <c r="WSS321" s="8"/>
      <c r="WST321" s="8"/>
      <c r="WSU321" s="8"/>
      <c r="WSV321" s="8"/>
      <c r="WSW321" s="8"/>
      <c r="WSX321" s="8"/>
      <c r="WSY321" s="8"/>
      <c r="WSZ321" s="8"/>
      <c r="WTA321" s="8"/>
      <c r="WTB321" s="8"/>
      <c r="WTC321" s="8"/>
      <c r="WTD321" s="8"/>
      <c r="WTE321" s="8"/>
      <c r="WTF321" s="8"/>
      <c r="WTG321" s="8"/>
      <c r="WTH321" s="8"/>
      <c r="WTI321" s="8"/>
      <c r="WTJ321" s="8"/>
      <c r="WTK321" s="8"/>
      <c r="WTL321" s="8"/>
      <c r="WTM321" s="8"/>
      <c r="WTN321" s="8"/>
      <c r="WTO321" s="8"/>
      <c r="WTP321" s="8"/>
      <c r="WTQ321" s="8"/>
      <c r="WTR321" s="8"/>
      <c r="WTS321" s="8"/>
      <c r="WTT321" s="8"/>
      <c r="WTU321" s="8"/>
      <c r="WTV321" s="8"/>
      <c r="WTW321" s="8"/>
      <c r="WTX321" s="8"/>
      <c r="WTY321" s="8"/>
      <c r="WTZ321" s="8"/>
      <c r="WUA321" s="8"/>
      <c r="WUB321" s="8"/>
      <c r="WUC321" s="8"/>
      <c r="WUD321" s="8"/>
      <c r="WUE321" s="8"/>
      <c r="WUF321" s="8"/>
      <c r="WUG321" s="8"/>
      <c r="WUH321" s="8"/>
      <c r="WUI321" s="8"/>
      <c r="WUJ321" s="8"/>
      <c r="WUK321" s="8"/>
      <c r="WUL321" s="8"/>
      <c r="WUM321" s="8"/>
      <c r="WUN321" s="8"/>
      <c r="WUO321" s="8"/>
      <c r="WUP321" s="8"/>
      <c r="WUQ321" s="8"/>
      <c r="WUR321" s="8"/>
      <c r="WUS321" s="8"/>
      <c r="WUT321" s="8"/>
      <c r="WUU321" s="8"/>
      <c r="WUV321" s="8"/>
      <c r="WUW321" s="8"/>
      <c r="WUX321" s="8"/>
      <c r="WUY321" s="8"/>
      <c r="WUZ321" s="8"/>
      <c r="WVA321" s="8"/>
      <c r="WVB321" s="8"/>
      <c r="WVC321" s="8"/>
      <c r="WVD321" s="8"/>
      <c r="WVE321" s="8"/>
      <c r="WVF321" s="8"/>
      <c r="WVG321" s="8"/>
      <c r="WVH321" s="8"/>
      <c r="WVI321" s="8"/>
      <c r="WVJ321" s="8"/>
      <c r="WVK321" s="8"/>
      <c r="WVL321" s="8"/>
      <c r="WVM321" s="8"/>
      <c r="WVN321" s="8"/>
      <c r="WVO321" s="8"/>
      <c r="WVP321" s="8"/>
      <c r="WVQ321" s="8"/>
      <c r="WVR321" s="8"/>
      <c r="WVS321" s="8"/>
      <c r="WVT321" s="8"/>
      <c r="WVU321" s="8"/>
      <c r="WVV321" s="8"/>
      <c r="WVW321" s="8"/>
      <c r="WVX321" s="8"/>
      <c r="WVY321" s="8"/>
      <c r="WVZ321" s="8"/>
      <c r="WWA321" s="8"/>
      <c r="WWB321" s="8"/>
      <c r="WWC321" s="8"/>
      <c r="WWD321" s="8"/>
      <c r="WWE321" s="8"/>
      <c r="WWF321" s="8"/>
      <c r="WWG321" s="8"/>
      <c r="WWH321" s="8"/>
      <c r="WWI321" s="8"/>
      <c r="WWJ321" s="8"/>
      <c r="WWK321" s="8"/>
      <c r="WWL321" s="8"/>
      <c r="WWM321" s="8"/>
      <c r="WWN321" s="8"/>
      <c r="WWO321" s="8"/>
      <c r="WWP321" s="8"/>
      <c r="WWQ321" s="8"/>
      <c r="WWR321" s="8"/>
      <c r="WWS321" s="8"/>
      <c r="WWT321" s="8"/>
      <c r="WWU321" s="8"/>
      <c r="WWV321" s="8"/>
      <c r="WWW321" s="8"/>
      <c r="WWX321" s="8"/>
      <c r="WWY321" s="8"/>
      <c r="WWZ321" s="8"/>
      <c r="WXA321" s="8"/>
      <c r="WXB321" s="8"/>
      <c r="WXC321" s="8"/>
      <c r="WXD321" s="8"/>
      <c r="WXE321" s="8"/>
      <c r="WXF321" s="8"/>
      <c r="WXG321" s="8"/>
      <c r="WXH321" s="8"/>
      <c r="WXI321" s="8"/>
      <c r="WXJ321" s="8"/>
      <c r="WXK321" s="8"/>
      <c r="WXL321" s="8"/>
      <c r="WXM321" s="8"/>
      <c r="WXN321" s="8"/>
      <c r="WXO321" s="8"/>
      <c r="WXP321" s="8"/>
      <c r="WXQ321" s="8"/>
      <c r="WXR321" s="8"/>
      <c r="WXS321" s="8"/>
      <c r="WXT321" s="8"/>
      <c r="WXU321" s="8"/>
      <c r="WXV321" s="8"/>
      <c r="WXW321" s="8"/>
      <c r="WXX321" s="8"/>
      <c r="WXY321" s="8"/>
      <c r="WXZ321" s="8"/>
      <c r="WYA321" s="8"/>
      <c r="WYB321" s="8"/>
      <c r="WYC321" s="8"/>
      <c r="WYD321" s="8"/>
      <c r="WYE321" s="8"/>
      <c r="WYF321" s="8"/>
      <c r="WYG321" s="8"/>
      <c r="WYH321" s="8"/>
      <c r="WYI321" s="8"/>
      <c r="WYJ321" s="8"/>
      <c r="WYK321" s="8"/>
      <c r="WYL321" s="8"/>
      <c r="WYM321" s="8"/>
      <c r="WYN321" s="8"/>
      <c r="WYO321" s="8"/>
      <c r="WYP321" s="8"/>
      <c r="WYQ321" s="8"/>
      <c r="WYR321" s="8"/>
      <c r="WYS321" s="8"/>
      <c r="WYT321" s="8"/>
      <c r="WYU321" s="8"/>
      <c r="WYV321" s="8"/>
      <c r="WYW321" s="8"/>
      <c r="WYX321" s="8"/>
      <c r="WYY321" s="8"/>
      <c r="WYZ321" s="8"/>
      <c r="WZA321" s="8"/>
      <c r="WZB321" s="8"/>
      <c r="WZC321" s="8"/>
      <c r="WZD321" s="8"/>
      <c r="WZE321" s="8"/>
      <c r="WZF321" s="8"/>
      <c r="WZG321" s="8"/>
      <c r="WZH321" s="8"/>
      <c r="WZI321" s="8"/>
      <c r="WZJ321" s="8"/>
      <c r="WZK321" s="8"/>
      <c r="WZL321" s="8"/>
      <c r="WZM321" s="8"/>
      <c r="WZN321" s="8"/>
      <c r="WZO321" s="8"/>
      <c r="WZP321" s="8"/>
      <c r="WZQ321" s="8"/>
      <c r="WZR321" s="8"/>
      <c r="WZS321" s="8"/>
      <c r="WZT321" s="8"/>
      <c r="WZU321" s="8"/>
      <c r="WZV321" s="8"/>
      <c r="WZW321" s="8"/>
      <c r="WZX321" s="8"/>
      <c r="WZY321" s="8"/>
      <c r="WZZ321" s="8"/>
      <c r="XAA321" s="8"/>
      <c r="XAB321" s="8"/>
      <c r="XAC321" s="8"/>
      <c r="XAD321" s="8"/>
      <c r="XAE321" s="8"/>
      <c r="XAF321" s="8"/>
      <c r="XAG321" s="8"/>
      <c r="XAH321" s="8"/>
      <c r="XAI321" s="8"/>
      <c r="XAJ321" s="8"/>
      <c r="XAK321" s="8"/>
      <c r="XAL321" s="8"/>
      <c r="XAM321" s="8"/>
      <c r="XAN321" s="8"/>
      <c r="XAO321" s="8"/>
      <c r="XAP321" s="8"/>
      <c r="XAQ321" s="8"/>
      <c r="XAR321" s="8"/>
      <c r="XAS321" s="8"/>
      <c r="XAT321" s="8"/>
      <c r="XAU321" s="8"/>
      <c r="XAV321" s="8"/>
      <c r="XAW321" s="8"/>
      <c r="XAX321" s="8"/>
      <c r="XAY321" s="8"/>
      <c r="XAZ321" s="8"/>
      <c r="XBA321" s="8"/>
      <c r="XBB321" s="8"/>
      <c r="XBC321" s="8"/>
      <c r="XBD321" s="8"/>
      <c r="XBE321" s="8"/>
      <c r="XBF321" s="8"/>
      <c r="XBG321" s="8"/>
      <c r="XBH321" s="8"/>
      <c r="XBI321" s="8"/>
      <c r="XBJ321" s="8"/>
      <c r="XBK321" s="8"/>
      <c r="XBL321" s="8"/>
      <c r="XBM321" s="8"/>
      <c r="XBN321" s="8"/>
      <c r="XBO321" s="8"/>
      <c r="XBP321" s="8"/>
      <c r="XBQ321" s="8"/>
      <c r="XBR321" s="8"/>
      <c r="XBS321" s="8"/>
      <c r="XBT321" s="8"/>
      <c r="XBU321" s="8"/>
      <c r="XBV321" s="8"/>
      <c r="XBW321" s="8"/>
      <c r="XBX321" s="8"/>
      <c r="XBY321" s="8"/>
      <c r="XBZ321" s="8"/>
      <c r="XCA321" s="8"/>
      <c r="XCB321" s="8"/>
      <c r="XCC321" s="8"/>
      <c r="XCD321" s="8"/>
      <c r="XCE321" s="8"/>
      <c r="XCF321" s="8"/>
      <c r="XCG321" s="8"/>
      <c r="XCH321" s="8"/>
      <c r="XCI321" s="8"/>
      <c r="XCJ321" s="8"/>
      <c r="XCK321" s="8"/>
      <c r="XCL321" s="8"/>
      <c r="XCM321" s="8"/>
      <c r="XCN321" s="8"/>
      <c r="XCO321" s="8"/>
      <c r="XCP321" s="8"/>
      <c r="XCQ321" s="8"/>
      <c r="XCR321" s="8"/>
      <c r="XCS321" s="8"/>
      <c r="XCT321" s="8"/>
      <c r="XCU321" s="8"/>
      <c r="XCV321" s="8"/>
      <c r="XCW321" s="8"/>
      <c r="XCX321" s="8"/>
      <c r="XCY321" s="8"/>
      <c r="XCZ321" s="8"/>
      <c r="XDA321" s="8"/>
      <c r="XDB321" s="8"/>
      <c r="XDC321" s="8"/>
      <c r="XDD321" s="8"/>
      <c r="XDE321" s="8"/>
      <c r="XDF321" s="8"/>
      <c r="XDG321" s="8"/>
      <c r="XDH321" s="8"/>
      <c r="XDI321" s="8"/>
      <c r="XDJ321" s="8"/>
      <c r="XDK321" s="8"/>
      <c r="XDL321" s="8"/>
      <c r="XDM321" s="8"/>
      <c r="XDN321" s="8"/>
      <c r="XDO321" s="8"/>
      <c r="XDP321" s="8"/>
      <c r="XDQ321" s="8"/>
      <c r="XDR321" s="8"/>
      <c r="XDS321" s="8"/>
      <c r="XDT321" s="8"/>
      <c r="XDU321" s="8"/>
      <c r="XDV321" s="8"/>
      <c r="XDW321" s="8"/>
      <c r="XDX321" s="8"/>
      <c r="XDY321" s="8"/>
      <c r="XDZ321" s="8"/>
      <c r="XEA321" s="8"/>
      <c r="XEB321" s="8"/>
      <c r="XEC321" s="8"/>
      <c r="XED321" s="8"/>
      <c r="XEE321" s="8"/>
      <c r="XEF321" s="8"/>
      <c r="XEG321" s="8"/>
      <c r="XEH321" s="8"/>
      <c r="XEI321" s="8"/>
      <c r="XEJ321" s="8"/>
      <c r="XEK321" s="8"/>
      <c r="XEL321" s="8"/>
      <c r="XEM321" s="8"/>
      <c r="XEN321" s="8"/>
      <c r="XEO321" s="8"/>
      <c r="XEP321" s="8"/>
      <c r="XEQ321" s="8"/>
      <c r="XER321" s="8"/>
      <c r="XES321" s="8"/>
      <c r="XET321" s="8"/>
      <c r="XEU321" s="8"/>
      <c r="XEV321" s="8"/>
      <c r="XEW321" s="8"/>
      <c r="XEX321" s="8"/>
      <c r="XEY321" s="8"/>
      <c r="XEZ321" s="8"/>
      <c r="XFA321" s="8"/>
    </row>
    <row r="322" spans="1:16381" s="35" customFormat="1" ht="26.25" customHeight="1">
      <c r="A322" s="53"/>
      <c r="B322" s="28" t="s">
        <v>3</v>
      </c>
      <c r="C322" s="52" t="s">
        <v>163</v>
      </c>
      <c r="D322" s="52" t="s">
        <v>72</v>
      </c>
      <c r="E322" s="52" t="s">
        <v>7</v>
      </c>
      <c r="F322" s="52" t="s">
        <v>8</v>
      </c>
      <c r="G322" s="52" t="s">
        <v>688</v>
      </c>
      <c r="H322" s="47">
        <v>312359892</v>
      </c>
      <c r="I322" s="131" t="s">
        <v>86</v>
      </c>
      <c r="J322" s="29" t="s">
        <v>429</v>
      </c>
      <c r="K322" s="71" t="s">
        <v>689</v>
      </c>
      <c r="L322" s="134">
        <v>80131500</v>
      </c>
      <c r="M322" s="52" t="str">
        <f>+G322</f>
        <v>Entregar a título de arrendamiento a la Universidad Pedagógica Nacional para su uso y goce el inmueble ubicado en la AV carrera 14 No 65-27  con Matriculas Inmobiliarias 50C-276773.</v>
      </c>
      <c r="N322" s="31">
        <v>1</v>
      </c>
      <c r="O322" s="31">
        <v>1</v>
      </c>
      <c r="P322" s="73">
        <v>11</v>
      </c>
      <c r="Q322" s="74" t="s">
        <v>79</v>
      </c>
      <c r="R322" s="74" t="s">
        <v>80</v>
      </c>
      <c r="S322" s="52" t="s">
        <v>5</v>
      </c>
      <c r="T322" s="75">
        <f t="shared" si="26"/>
        <v>312359892</v>
      </c>
      <c r="U322" s="76">
        <f t="shared" si="27"/>
        <v>312359892</v>
      </c>
      <c r="V322" s="31" t="s">
        <v>76</v>
      </c>
      <c r="W322" s="31" t="s">
        <v>81</v>
      </c>
      <c r="X322" s="77" t="s">
        <v>82</v>
      </c>
      <c r="Y322" s="32" t="s">
        <v>83</v>
      </c>
      <c r="Z322" s="33" t="s">
        <v>3</v>
      </c>
      <c r="AA322" s="30" t="s">
        <v>84</v>
      </c>
      <c r="AB322" s="78" t="s">
        <v>85</v>
      </c>
      <c r="AC322" s="31" t="s">
        <v>76</v>
      </c>
      <c r="AD322" s="31" t="s">
        <v>86</v>
      </c>
      <c r="AE322" s="79" t="s">
        <v>87</v>
      </c>
      <c r="AF322" s="79" t="s">
        <v>88</v>
      </c>
      <c r="AG322" s="79" t="s">
        <v>89</v>
      </c>
      <c r="AH322" s="79" t="s">
        <v>90</v>
      </c>
      <c r="AI322" s="79" t="s">
        <v>90</v>
      </c>
      <c r="AJ322" s="79" t="s">
        <v>90</v>
      </c>
      <c r="AK322" s="80"/>
      <c r="AL322" s="80"/>
      <c r="AM322" s="80"/>
    </row>
    <row r="323" spans="1:16381" s="35" customFormat="1" ht="207">
      <c r="A323" s="53"/>
      <c r="B323" s="28" t="s">
        <v>3</v>
      </c>
      <c r="C323" s="52" t="s">
        <v>151</v>
      </c>
      <c r="D323" s="52" t="s">
        <v>128</v>
      </c>
      <c r="E323" s="52" t="s">
        <v>9</v>
      </c>
      <c r="F323" s="52" t="s">
        <v>696</v>
      </c>
      <c r="G323" s="52" t="s">
        <v>710</v>
      </c>
      <c r="H323" s="47">
        <v>2494206905</v>
      </c>
      <c r="I323" s="52" t="s">
        <v>86</v>
      </c>
      <c r="J323" s="29" t="s">
        <v>76</v>
      </c>
      <c r="K323" s="71" t="s">
        <v>695</v>
      </c>
      <c r="L323" s="72" t="s">
        <v>698</v>
      </c>
      <c r="M323" s="114" t="s">
        <v>710</v>
      </c>
      <c r="N323" s="31">
        <v>1</v>
      </c>
      <c r="O323" s="31">
        <v>1</v>
      </c>
      <c r="P323" s="73">
        <v>11</v>
      </c>
      <c r="Q323" s="74" t="s">
        <v>79</v>
      </c>
      <c r="R323" s="74" t="s">
        <v>80</v>
      </c>
      <c r="S323" s="81" t="s">
        <v>1</v>
      </c>
      <c r="T323" s="75">
        <f t="shared" si="26"/>
        <v>2494206905</v>
      </c>
      <c r="U323" s="82">
        <f t="shared" si="27"/>
        <v>2494206905</v>
      </c>
      <c r="V323" s="31" t="s">
        <v>76</v>
      </c>
      <c r="W323" s="31" t="s">
        <v>81</v>
      </c>
      <c r="X323" s="77" t="s">
        <v>82</v>
      </c>
      <c r="Y323" s="32" t="s">
        <v>83</v>
      </c>
      <c r="Z323" s="33" t="s">
        <v>3</v>
      </c>
      <c r="AA323" s="30" t="s">
        <v>84</v>
      </c>
      <c r="AB323" s="78" t="s">
        <v>85</v>
      </c>
      <c r="AC323" s="31" t="s">
        <v>76</v>
      </c>
      <c r="AD323" s="31" t="s">
        <v>86</v>
      </c>
      <c r="AE323" s="79" t="s">
        <v>87</v>
      </c>
      <c r="AF323" s="79" t="s">
        <v>88</v>
      </c>
      <c r="AG323" s="79" t="s">
        <v>89</v>
      </c>
      <c r="AH323" s="79" t="s">
        <v>90</v>
      </c>
      <c r="AI323" s="79" t="s">
        <v>90</v>
      </c>
      <c r="AJ323" s="79" t="s">
        <v>90</v>
      </c>
      <c r="AK323" s="80"/>
      <c r="AL323" s="80"/>
      <c r="AM323" s="80"/>
    </row>
    <row r="324" spans="1:16381" s="35" customFormat="1">
      <c r="A324" s="53"/>
      <c r="B324" s="28" t="s">
        <v>3</v>
      </c>
      <c r="C324" s="52" t="s">
        <v>151</v>
      </c>
      <c r="D324" s="52" t="s">
        <v>128</v>
      </c>
      <c r="E324" s="52" t="s">
        <v>4</v>
      </c>
      <c r="F324" s="52" t="s">
        <v>6</v>
      </c>
      <c r="G324" s="52" t="s">
        <v>454</v>
      </c>
      <c r="H324" s="47">
        <v>33000000</v>
      </c>
      <c r="I324" s="52" t="s">
        <v>86</v>
      </c>
      <c r="J324" s="29" t="s">
        <v>76</v>
      </c>
      <c r="K324" s="71" t="s">
        <v>702</v>
      </c>
      <c r="L324" s="72" t="s">
        <v>456</v>
      </c>
      <c r="M324" s="52" t="str">
        <f>G324</f>
        <v>Prestar el servicio de transporte de alimentos, para los restaurantes y cafeterías de la Universidad Pedagógica Nacional.</v>
      </c>
      <c r="N324" s="31">
        <v>1</v>
      </c>
      <c r="O324" s="31">
        <v>1</v>
      </c>
      <c r="P324" s="73">
        <v>11</v>
      </c>
      <c r="Q324" s="74" t="s">
        <v>79</v>
      </c>
      <c r="R324" s="74" t="s">
        <v>80</v>
      </c>
      <c r="S324" s="52" t="s">
        <v>5</v>
      </c>
      <c r="T324" s="75">
        <f t="shared" si="26"/>
        <v>33000000</v>
      </c>
      <c r="U324" s="76">
        <f t="shared" si="27"/>
        <v>33000000</v>
      </c>
      <c r="V324" s="31" t="s">
        <v>76</v>
      </c>
      <c r="W324" s="31" t="s">
        <v>81</v>
      </c>
      <c r="X324" s="77" t="s">
        <v>82</v>
      </c>
      <c r="Y324" s="32" t="s">
        <v>83</v>
      </c>
      <c r="Z324" s="33" t="s">
        <v>3</v>
      </c>
      <c r="AA324" s="30" t="s">
        <v>84</v>
      </c>
      <c r="AB324" s="78" t="s">
        <v>85</v>
      </c>
      <c r="AC324" s="31" t="s">
        <v>76</v>
      </c>
      <c r="AD324" s="31" t="s">
        <v>86</v>
      </c>
      <c r="AE324" s="79" t="s">
        <v>87</v>
      </c>
      <c r="AF324" s="79" t="s">
        <v>88</v>
      </c>
      <c r="AG324" s="79" t="s">
        <v>89</v>
      </c>
      <c r="AH324" s="79" t="s">
        <v>90</v>
      </c>
      <c r="AI324" s="79" t="s">
        <v>90</v>
      </c>
      <c r="AJ324" s="79" t="s">
        <v>90</v>
      </c>
      <c r="AK324" s="80"/>
      <c r="AL324" s="80"/>
      <c r="AM324" s="80"/>
    </row>
    <row r="325" spans="1:16381" s="35" customFormat="1" ht="42.75" customHeight="1">
      <c r="A325" s="53"/>
      <c r="B325" s="28" t="s">
        <v>3</v>
      </c>
      <c r="C325" s="52" t="s">
        <v>139</v>
      </c>
      <c r="D325" s="52" t="s">
        <v>128</v>
      </c>
      <c r="E325" s="52" t="s">
        <v>125</v>
      </c>
      <c r="F325" s="52" t="s">
        <v>126</v>
      </c>
      <c r="G325" s="52" t="s">
        <v>703</v>
      </c>
      <c r="H325" s="47">
        <v>55216000</v>
      </c>
      <c r="I325" s="52" t="s">
        <v>86</v>
      </c>
      <c r="J325" s="29" t="s">
        <v>76</v>
      </c>
      <c r="K325" s="71" t="s">
        <v>704</v>
      </c>
      <c r="L325" s="72">
        <v>49121500</v>
      </c>
      <c r="M325" s="214" t="s">
        <v>703</v>
      </c>
      <c r="N325" s="31">
        <v>1</v>
      </c>
      <c r="O325" s="31">
        <v>1</v>
      </c>
      <c r="P325" s="73">
        <v>11</v>
      </c>
      <c r="Q325" s="74" t="s">
        <v>79</v>
      </c>
      <c r="R325" s="74" t="s">
        <v>80</v>
      </c>
      <c r="S325" s="81" t="s">
        <v>5</v>
      </c>
      <c r="T325" s="75">
        <f t="shared" si="26"/>
        <v>55216000</v>
      </c>
      <c r="U325" s="76">
        <f t="shared" si="27"/>
        <v>55216000</v>
      </c>
      <c r="V325" s="31" t="s">
        <v>76</v>
      </c>
      <c r="W325" s="31" t="s">
        <v>81</v>
      </c>
      <c r="X325" s="77" t="s">
        <v>82</v>
      </c>
      <c r="Y325" s="32" t="s">
        <v>83</v>
      </c>
      <c r="Z325" s="33" t="s">
        <v>3</v>
      </c>
      <c r="AA325" s="30" t="s">
        <v>84</v>
      </c>
      <c r="AB325" s="78" t="s">
        <v>85</v>
      </c>
      <c r="AC325" s="31" t="s">
        <v>76</v>
      </c>
      <c r="AD325" s="31" t="s">
        <v>86</v>
      </c>
      <c r="AE325" s="79" t="s">
        <v>87</v>
      </c>
      <c r="AF325" s="79" t="s">
        <v>88</v>
      </c>
      <c r="AG325" s="79" t="s">
        <v>89</v>
      </c>
      <c r="AH325" s="79" t="s">
        <v>90</v>
      </c>
      <c r="AI325" s="79" t="s">
        <v>90</v>
      </c>
      <c r="AJ325" s="79" t="s">
        <v>90</v>
      </c>
      <c r="AK325" s="80"/>
      <c r="AL325" s="80"/>
      <c r="AM325" s="80"/>
    </row>
    <row r="326" spans="1:16381" s="35" customFormat="1" ht="40.5" customHeight="1">
      <c r="A326" s="53"/>
      <c r="B326" s="28" t="s">
        <v>3</v>
      </c>
      <c r="C326" s="52" t="s">
        <v>139</v>
      </c>
      <c r="D326" s="52" t="s">
        <v>128</v>
      </c>
      <c r="E326" s="52" t="s">
        <v>117</v>
      </c>
      <c r="F326" s="52" t="s">
        <v>118</v>
      </c>
      <c r="G326" s="52" t="s">
        <v>703</v>
      </c>
      <c r="H326" s="47">
        <v>9520000</v>
      </c>
      <c r="I326" s="52" t="s">
        <v>86</v>
      </c>
      <c r="J326" s="29" t="s">
        <v>76</v>
      </c>
      <c r="K326" s="71" t="s">
        <v>704</v>
      </c>
      <c r="L326" s="72">
        <v>56101500</v>
      </c>
      <c r="M326" s="221"/>
      <c r="N326" s="31">
        <v>1</v>
      </c>
      <c r="O326" s="31">
        <v>1</v>
      </c>
      <c r="P326" s="73">
        <v>11</v>
      </c>
      <c r="Q326" s="74" t="s">
        <v>79</v>
      </c>
      <c r="R326" s="74" t="s">
        <v>80</v>
      </c>
      <c r="S326" s="81" t="s">
        <v>5</v>
      </c>
      <c r="T326" s="75">
        <f t="shared" si="26"/>
        <v>9520000</v>
      </c>
      <c r="U326" s="76">
        <f t="shared" si="27"/>
        <v>9520000</v>
      </c>
      <c r="V326" s="31" t="s">
        <v>76</v>
      </c>
      <c r="W326" s="31" t="s">
        <v>81</v>
      </c>
      <c r="X326" s="77" t="s">
        <v>82</v>
      </c>
      <c r="Y326" s="32" t="s">
        <v>83</v>
      </c>
      <c r="Z326" s="33" t="s">
        <v>3</v>
      </c>
      <c r="AA326" s="30" t="s">
        <v>84</v>
      </c>
      <c r="AB326" s="78" t="s">
        <v>85</v>
      </c>
      <c r="AC326" s="31" t="s">
        <v>76</v>
      </c>
      <c r="AD326" s="31" t="s">
        <v>86</v>
      </c>
      <c r="AE326" s="79" t="s">
        <v>87</v>
      </c>
      <c r="AF326" s="79" t="s">
        <v>88</v>
      </c>
      <c r="AG326" s="79" t="s">
        <v>89</v>
      </c>
      <c r="AH326" s="79" t="s">
        <v>90</v>
      </c>
      <c r="AI326" s="79" t="s">
        <v>90</v>
      </c>
      <c r="AJ326" s="79" t="s">
        <v>90</v>
      </c>
      <c r="AK326" s="80"/>
      <c r="AL326" s="80"/>
      <c r="AM326" s="80"/>
    </row>
    <row r="327" spans="1:16381" s="35" customFormat="1" ht="47.25" customHeight="1">
      <c r="A327" s="53"/>
      <c r="B327" s="28" t="s">
        <v>3</v>
      </c>
      <c r="C327" s="52" t="s">
        <v>139</v>
      </c>
      <c r="D327" s="52" t="s">
        <v>128</v>
      </c>
      <c r="E327" s="52" t="s">
        <v>26</v>
      </c>
      <c r="F327" s="52" t="s">
        <v>18</v>
      </c>
      <c r="G327" s="52" t="s">
        <v>703</v>
      </c>
      <c r="H327" s="47">
        <v>14280000</v>
      </c>
      <c r="I327" s="52" t="s">
        <v>86</v>
      </c>
      <c r="J327" s="29" t="s">
        <v>76</v>
      </c>
      <c r="K327" s="71" t="s">
        <v>704</v>
      </c>
      <c r="L327" s="72">
        <v>56112100</v>
      </c>
      <c r="M327" s="215"/>
      <c r="N327" s="31">
        <v>1</v>
      </c>
      <c r="O327" s="31">
        <v>1</v>
      </c>
      <c r="P327" s="73">
        <v>11</v>
      </c>
      <c r="Q327" s="74" t="s">
        <v>79</v>
      </c>
      <c r="R327" s="74" t="s">
        <v>80</v>
      </c>
      <c r="S327" s="81" t="s">
        <v>5</v>
      </c>
      <c r="T327" s="75">
        <f t="shared" si="26"/>
        <v>14280000</v>
      </c>
      <c r="U327" s="76">
        <f t="shared" si="27"/>
        <v>14280000</v>
      </c>
      <c r="V327" s="31" t="s">
        <v>76</v>
      </c>
      <c r="W327" s="31" t="s">
        <v>81</v>
      </c>
      <c r="X327" s="77" t="s">
        <v>82</v>
      </c>
      <c r="Y327" s="32" t="s">
        <v>83</v>
      </c>
      <c r="Z327" s="33" t="s">
        <v>3</v>
      </c>
      <c r="AA327" s="30" t="s">
        <v>84</v>
      </c>
      <c r="AB327" s="78" t="s">
        <v>85</v>
      </c>
      <c r="AC327" s="31" t="s">
        <v>76</v>
      </c>
      <c r="AD327" s="31" t="s">
        <v>86</v>
      </c>
      <c r="AE327" s="79" t="s">
        <v>87</v>
      </c>
      <c r="AF327" s="79" t="s">
        <v>88</v>
      </c>
      <c r="AG327" s="79" t="s">
        <v>89</v>
      </c>
      <c r="AH327" s="79" t="s">
        <v>90</v>
      </c>
      <c r="AI327" s="79" t="s">
        <v>90</v>
      </c>
      <c r="AJ327" s="79" t="s">
        <v>90</v>
      </c>
      <c r="AK327" s="80"/>
      <c r="AL327" s="80"/>
      <c r="AM327" s="80"/>
    </row>
    <row r="328" spans="1:16381" s="35" customFormat="1" ht="47.25" customHeight="1">
      <c r="A328" s="53"/>
      <c r="B328" s="28" t="s">
        <v>3</v>
      </c>
      <c r="C328" s="52" t="s">
        <v>142</v>
      </c>
      <c r="D328" s="52" t="s">
        <v>72</v>
      </c>
      <c r="E328" s="52" t="s">
        <v>101</v>
      </c>
      <c r="F328" s="52" t="s">
        <v>102</v>
      </c>
      <c r="G328" s="52" t="s">
        <v>709</v>
      </c>
      <c r="H328" s="47">
        <v>43000000</v>
      </c>
      <c r="I328" s="52" t="s">
        <v>86</v>
      </c>
      <c r="J328" s="29" t="s">
        <v>76</v>
      </c>
      <c r="K328" s="71" t="s">
        <v>707</v>
      </c>
      <c r="L328" s="72" t="s">
        <v>708</v>
      </c>
      <c r="M328" s="52" t="str">
        <f>G328</f>
        <v>Adquirir equipos de sistema de alimentación ininterrumpida (UPS) para la protección y respaldo eléctrico de los equipos tecnológicos de la Universidad Pedagógica Nacional.</v>
      </c>
      <c r="N328" s="31">
        <v>1</v>
      </c>
      <c r="O328" s="31">
        <v>1</v>
      </c>
      <c r="P328" s="73">
        <v>11</v>
      </c>
      <c r="Q328" s="74" t="s">
        <v>79</v>
      </c>
      <c r="R328" s="74" t="s">
        <v>80</v>
      </c>
      <c r="S328" s="81" t="s">
        <v>5</v>
      </c>
      <c r="T328" s="75">
        <f t="shared" si="26"/>
        <v>43000000</v>
      </c>
      <c r="U328" s="76">
        <f t="shared" si="27"/>
        <v>43000000</v>
      </c>
      <c r="V328" s="31" t="s">
        <v>76</v>
      </c>
      <c r="W328" s="31" t="s">
        <v>81</v>
      </c>
      <c r="X328" s="77" t="s">
        <v>82</v>
      </c>
      <c r="Y328" s="32" t="s">
        <v>83</v>
      </c>
      <c r="Z328" s="33" t="s">
        <v>3</v>
      </c>
      <c r="AA328" s="30" t="s">
        <v>84</v>
      </c>
      <c r="AB328" s="78" t="s">
        <v>85</v>
      </c>
      <c r="AC328" s="31" t="s">
        <v>76</v>
      </c>
      <c r="AD328" s="31" t="s">
        <v>86</v>
      </c>
      <c r="AE328" s="79" t="s">
        <v>87</v>
      </c>
      <c r="AF328" s="79" t="s">
        <v>88</v>
      </c>
      <c r="AG328" s="79" t="s">
        <v>89</v>
      </c>
      <c r="AH328" s="79" t="s">
        <v>90</v>
      </c>
      <c r="AI328" s="79" t="s">
        <v>90</v>
      </c>
      <c r="AJ328" s="79" t="s">
        <v>90</v>
      </c>
      <c r="AK328" s="80"/>
      <c r="AL328" s="80"/>
      <c r="AM328" s="80"/>
    </row>
    <row r="329" spans="1:16381" s="35" customFormat="1" ht="47.25" customHeight="1">
      <c r="A329" s="53"/>
      <c r="B329" s="28" t="s">
        <v>3</v>
      </c>
      <c r="C329" s="52" t="s">
        <v>142</v>
      </c>
      <c r="D329" s="52" t="s">
        <v>72</v>
      </c>
      <c r="E329" s="52" t="s">
        <v>9</v>
      </c>
      <c r="F329" s="52" t="s">
        <v>696</v>
      </c>
      <c r="G329" s="52" t="s">
        <v>712</v>
      </c>
      <c r="H329" s="47">
        <v>118568029</v>
      </c>
      <c r="I329" s="52" t="s">
        <v>86</v>
      </c>
      <c r="J329" s="29" t="s">
        <v>429</v>
      </c>
      <c r="K329" s="71" t="s">
        <v>711</v>
      </c>
      <c r="L329" s="72">
        <v>72102900</v>
      </c>
      <c r="M329" s="52" t="str">
        <f>G329</f>
        <v>Prestar los servicios para la demarcación y mantenimiento de las canchas deportivas de las Instalaciones de Valmaría -UPN.</v>
      </c>
      <c r="N329" s="31">
        <v>1</v>
      </c>
      <c r="O329" s="31">
        <v>1</v>
      </c>
      <c r="P329" s="73">
        <v>11</v>
      </c>
      <c r="Q329" s="74" t="s">
        <v>79</v>
      </c>
      <c r="R329" s="74" t="s">
        <v>80</v>
      </c>
      <c r="S329" s="81" t="s">
        <v>5</v>
      </c>
      <c r="T329" s="75">
        <f t="shared" si="26"/>
        <v>118568029</v>
      </c>
      <c r="U329" s="76">
        <f t="shared" si="27"/>
        <v>118568029</v>
      </c>
      <c r="V329" s="31" t="s">
        <v>76</v>
      </c>
      <c r="W329" s="31" t="s">
        <v>81</v>
      </c>
      <c r="X329" s="77" t="s">
        <v>82</v>
      </c>
      <c r="Y329" s="32" t="s">
        <v>83</v>
      </c>
      <c r="Z329" s="33" t="s">
        <v>3</v>
      </c>
      <c r="AA329" s="30" t="s">
        <v>84</v>
      </c>
      <c r="AB329" s="78" t="s">
        <v>85</v>
      </c>
      <c r="AC329" s="31" t="s">
        <v>76</v>
      </c>
      <c r="AD329" s="31" t="s">
        <v>86</v>
      </c>
      <c r="AE329" s="79" t="s">
        <v>87</v>
      </c>
      <c r="AF329" s="79" t="s">
        <v>88</v>
      </c>
      <c r="AG329" s="79" t="s">
        <v>89</v>
      </c>
      <c r="AH329" s="79" t="s">
        <v>90</v>
      </c>
      <c r="AI329" s="79" t="s">
        <v>90</v>
      </c>
      <c r="AJ329" s="79" t="s">
        <v>90</v>
      </c>
      <c r="AK329" s="80"/>
      <c r="AL329" s="80"/>
      <c r="AM329" s="80"/>
    </row>
    <row r="330" spans="1:16381" s="35" customFormat="1">
      <c r="A330" s="53"/>
      <c r="B330" s="28" t="s">
        <v>3</v>
      </c>
      <c r="C330" s="52" t="s">
        <v>151</v>
      </c>
      <c r="D330" s="52" t="s">
        <v>128</v>
      </c>
      <c r="E330" s="52" t="s">
        <v>7</v>
      </c>
      <c r="F330" s="52" t="s">
        <v>25</v>
      </c>
      <c r="G330" s="52" t="s">
        <v>700</v>
      </c>
      <c r="H330" s="47">
        <v>95000000</v>
      </c>
      <c r="I330" s="52" t="s">
        <v>86</v>
      </c>
      <c r="J330" s="29" t="s">
        <v>429</v>
      </c>
      <c r="K330" s="71" t="s">
        <v>714</v>
      </c>
      <c r="L330" s="72" t="s">
        <v>701</v>
      </c>
      <c r="M330" s="52" t="str">
        <f>G330</f>
        <v>Amparar el canon de arrendamiento del Contrato Arriendo del centro de producción de alimentos ubicado en la Calle 94 C # 57A-11, Barrio Rionegro</v>
      </c>
      <c r="N330" s="31">
        <v>1</v>
      </c>
      <c r="O330" s="31">
        <v>1</v>
      </c>
      <c r="P330" s="73">
        <v>11</v>
      </c>
      <c r="Q330" s="74" t="s">
        <v>79</v>
      </c>
      <c r="R330" s="74" t="s">
        <v>80</v>
      </c>
      <c r="S330" s="52" t="s">
        <v>5</v>
      </c>
      <c r="T330" s="75">
        <f t="shared" si="26"/>
        <v>95000000</v>
      </c>
      <c r="U330" s="76">
        <f t="shared" si="27"/>
        <v>95000000</v>
      </c>
      <c r="V330" s="31" t="s">
        <v>76</v>
      </c>
      <c r="W330" s="31" t="s">
        <v>81</v>
      </c>
      <c r="X330" s="77" t="s">
        <v>82</v>
      </c>
      <c r="Y330" s="32" t="s">
        <v>83</v>
      </c>
      <c r="Z330" s="33" t="s">
        <v>3</v>
      </c>
      <c r="AA330" s="30" t="s">
        <v>84</v>
      </c>
      <c r="AB330" s="78" t="s">
        <v>85</v>
      </c>
      <c r="AC330" s="31" t="s">
        <v>76</v>
      </c>
      <c r="AD330" s="31" t="s">
        <v>86</v>
      </c>
      <c r="AE330" s="79" t="s">
        <v>87</v>
      </c>
      <c r="AF330" s="79" t="s">
        <v>88</v>
      </c>
      <c r="AG330" s="79" t="s">
        <v>89</v>
      </c>
      <c r="AH330" s="79" t="s">
        <v>90</v>
      </c>
      <c r="AI330" s="79" t="s">
        <v>90</v>
      </c>
      <c r="AJ330" s="79" t="s">
        <v>90</v>
      </c>
      <c r="AK330" s="80"/>
      <c r="AL330" s="80"/>
      <c r="AM330" s="80"/>
    </row>
    <row r="331" spans="1:16381" s="35" customFormat="1" ht="30.75" customHeight="1">
      <c r="A331" s="53"/>
      <c r="B331" s="28" t="s">
        <v>3</v>
      </c>
      <c r="C331" s="52" t="s">
        <v>142</v>
      </c>
      <c r="D331" s="52" t="s">
        <v>72</v>
      </c>
      <c r="E331" s="52" t="s">
        <v>11</v>
      </c>
      <c r="F331" s="52" t="s">
        <v>12</v>
      </c>
      <c r="G331" s="52" t="s">
        <v>734</v>
      </c>
      <c r="H331" s="47">
        <v>5252715</v>
      </c>
      <c r="I331" s="52" t="s">
        <v>429</v>
      </c>
      <c r="J331" s="29" t="s">
        <v>76</v>
      </c>
      <c r="K331" s="71" t="s">
        <v>212</v>
      </c>
      <c r="L331" s="72" t="s">
        <v>701</v>
      </c>
      <c r="M331" s="52" t="str">
        <f>G331</f>
        <v>Transferencia Fondo de Desarrollo de la Educación superior FODESEP - Artículo 91 Ley 30 de 1992</v>
      </c>
      <c r="N331" s="31">
        <v>1</v>
      </c>
      <c r="O331" s="31">
        <v>1</v>
      </c>
      <c r="P331" s="73">
        <v>11</v>
      </c>
      <c r="Q331" s="74" t="s">
        <v>79</v>
      </c>
      <c r="R331" s="74" t="s">
        <v>80</v>
      </c>
      <c r="S331" s="157" t="s">
        <v>14</v>
      </c>
      <c r="T331" s="75">
        <f t="shared" ref="T331:T340" si="28">H331</f>
        <v>5252715</v>
      </c>
      <c r="U331" s="76">
        <f t="shared" ref="U331:U340" si="29">T331</f>
        <v>5252715</v>
      </c>
      <c r="V331" s="31" t="s">
        <v>76</v>
      </c>
      <c r="W331" s="31" t="s">
        <v>81</v>
      </c>
      <c r="X331" s="77" t="s">
        <v>82</v>
      </c>
      <c r="Y331" s="32" t="s">
        <v>83</v>
      </c>
      <c r="Z331" s="33" t="s">
        <v>3</v>
      </c>
      <c r="AA331" s="30" t="s">
        <v>84</v>
      </c>
      <c r="AB331" s="78" t="s">
        <v>85</v>
      </c>
      <c r="AC331" s="31" t="s">
        <v>76</v>
      </c>
      <c r="AD331" s="31" t="s">
        <v>86</v>
      </c>
      <c r="AE331" s="79" t="s">
        <v>87</v>
      </c>
      <c r="AF331" s="79" t="s">
        <v>88</v>
      </c>
      <c r="AG331" s="79" t="s">
        <v>89</v>
      </c>
      <c r="AH331" s="79" t="s">
        <v>90</v>
      </c>
      <c r="AI331" s="79" t="s">
        <v>90</v>
      </c>
      <c r="AJ331" s="79" t="s">
        <v>90</v>
      </c>
      <c r="AK331" s="80"/>
      <c r="AL331" s="80"/>
      <c r="AM331" s="80"/>
    </row>
    <row r="332" spans="1:16381" s="35" customFormat="1" ht="30.75" customHeight="1">
      <c r="A332" s="53"/>
      <c r="B332" s="28" t="s">
        <v>3</v>
      </c>
      <c r="C332" s="52" t="s">
        <v>142</v>
      </c>
      <c r="D332" s="52" t="s">
        <v>72</v>
      </c>
      <c r="E332" s="52" t="s">
        <v>722</v>
      </c>
      <c r="F332" s="52" t="s">
        <v>723</v>
      </c>
      <c r="G332" s="52" t="s">
        <v>732</v>
      </c>
      <c r="H332" s="47">
        <v>2400000</v>
      </c>
      <c r="I332" s="52" t="s">
        <v>429</v>
      </c>
      <c r="J332" s="29" t="s">
        <v>76</v>
      </c>
      <c r="K332" s="71" t="s">
        <v>731</v>
      </c>
      <c r="L332" s="72" t="s">
        <v>701</v>
      </c>
      <c r="M332" s="52" t="str">
        <f t="shared" ref="M332:M340" si="30">G332</f>
        <v>POA 1331 - CAJA MENOR IPN</v>
      </c>
      <c r="N332" s="31">
        <v>1</v>
      </c>
      <c r="O332" s="31">
        <v>1</v>
      </c>
      <c r="P332" s="73">
        <v>11</v>
      </c>
      <c r="Q332" s="74" t="s">
        <v>79</v>
      </c>
      <c r="R332" s="74" t="s">
        <v>80</v>
      </c>
      <c r="S332" s="52" t="s">
        <v>1</v>
      </c>
      <c r="T332" s="75">
        <f t="shared" si="28"/>
        <v>2400000</v>
      </c>
      <c r="U332" s="76">
        <f t="shared" si="29"/>
        <v>2400000</v>
      </c>
      <c r="V332" s="31" t="s">
        <v>76</v>
      </c>
      <c r="W332" s="31" t="s">
        <v>81</v>
      </c>
      <c r="X332" s="77" t="s">
        <v>82</v>
      </c>
      <c r="Y332" s="32" t="s">
        <v>83</v>
      </c>
      <c r="Z332" s="33" t="s">
        <v>3</v>
      </c>
      <c r="AA332" s="30" t="s">
        <v>84</v>
      </c>
      <c r="AB332" s="78" t="s">
        <v>85</v>
      </c>
      <c r="AC332" s="31" t="s">
        <v>76</v>
      </c>
      <c r="AD332" s="31" t="s">
        <v>86</v>
      </c>
      <c r="AE332" s="79" t="s">
        <v>87</v>
      </c>
      <c r="AF332" s="79" t="s">
        <v>88</v>
      </c>
      <c r="AG332" s="79" t="s">
        <v>89</v>
      </c>
      <c r="AH332" s="79" t="s">
        <v>90</v>
      </c>
      <c r="AI332" s="79" t="s">
        <v>90</v>
      </c>
      <c r="AJ332" s="79" t="s">
        <v>90</v>
      </c>
      <c r="AK332" s="80"/>
      <c r="AL332" s="80"/>
      <c r="AM332" s="80"/>
    </row>
    <row r="333" spans="1:16381" s="35" customFormat="1" ht="30.75" customHeight="1">
      <c r="A333" s="53"/>
      <c r="B333" s="28" t="s">
        <v>3</v>
      </c>
      <c r="C333" s="52" t="s">
        <v>142</v>
      </c>
      <c r="D333" s="52" t="s">
        <v>72</v>
      </c>
      <c r="E333" s="52" t="s">
        <v>99</v>
      </c>
      <c r="F333" s="52" t="s">
        <v>724</v>
      </c>
      <c r="G333" s="52" t="s">
        <v>732</v>
      </c>
      <c r="H333" s="47">
        <v>1800000</v>
      </c>
      <c r="I333" s="52" t="s">
        <v>429</v>
      </c>
      <c r="J333" s="29" t="s">
        <v>76</v>
      </c>
      <c r="K333" s="71" t="s">
        <v>731</v>
      </c>
      <c r="L333" s="72" t="s">
        <v>701</v>
      </c>
      <c r="M333" s="52" t="str">
        <f t="shared" si="30"/>
        <v>POA 1331 - CAJA MENOR IPN</v>
      </c>
      <c r="N333" s="31">
        <v>1</v>
      </c>
      <c r="O333" s="31">
        <v>1</v>
      </c>
      <c r="P333" s="73">
        <v>11</v>
      </c>
      <c r="Q333" s="74" t="s">
        <v>79</v>
      </c>
      <c r="R333" s="74" t="s">
        <v>80</v>
      </c>
      <c r="S333" s="52" t="s">
        <v>1</v>
      </c>
      <c r="T333" s="75">
        <f t="shared" si="28"/>
        <v>1800000</v>
      </c>
      <c r="U333" s="76">
        <f t="shared" si="29"/>
        <v>1800000</v>
      </c>
      <c r="V333" s="31" t="s">
        <v>76</v>
      </c>
      <c r="W333" s="31" t="s">
        <v>81</v>
      </c>
      <c r="X333" s="77" t="s">
        <v>82</v>
      </c>
      <c r="Y333" s="32" t="s">
        <v>83</v>
      </c>
      <c r="Z333" s="33" t="s">
        <v>3</v>
      </c>
      <c r="AA333" s="30" t="s">
        <v>84</v>
      </c>
      <c r="AB333" s="78" t="s">
        <v>85</v>
      </c>
      <c r="AC333" s="31" t="s">
        <v>76</v>
      </c>
      <c r="AD333" s="31" t="s">
        <v>86</v>
      </c>
      <c r="AE333" s="79" t="s">
        <v>87</v>
      </c>
      <c r="AF333" s="79" t="s">
        <v>88</v>
      </c>
      <c r="AG333" s="79" t="s">
        <v>89</v>
      </c>
      <c r="AH333" s="79" t="s">
        <v>90</v>
      </c>
      <c r="AI333" s="79" t="s">
        <v>90</v>
      </c>
      <c r="AJ333" s="79" t="s">
        <v>90</v>
      </c>
      <c r="AK333" s="80"/>
      <c r="AL333" s="80"/>
      <c r="AM333" s="80"/>
    </row>
    <row r="334" spans="1:16381" s="35" customFormat="1" ht="30.75" customHeight="1">
      <c r="A334" s="53"/>
      <c r="B334" s="28" t="s">
        <v>3</v>
      </c>
      <c r="C334" s="52" t="s">
        <v>142</v>
      </c>
      <c r="D334" s="52" t="s">
        <v>72</v>
      </c>
      <c r="E334" s="52" t="s">
        <v>123</v>
      </c>
      <c r="F334" s="52" t="s">
        <v>725</v>
      </c>
      <c r="G334" s="52" t="s">
        <v>732</v>
      </c>
      <c r="H334" s="47">
        <v>900000</v>
      </c>
      <c r="I334" s="52" t="s">
        <v>429</v>
      </c>
      <c r="J334" s="29" t="s">
        <v>76</v>
      </c>
      <c r="K334" s="71" t="s">
        <v>731</v>
      </c>
      <c r="L334" s="72" t="s">
        <v>701</v>
      </c>
      <c r="M334" s="52" t="str">
        <f t="shared" si="30"/>
        <v>POA 1331 - CAJA MENOR IPN</v>
      </c>
      <c r="N334" s="31">
        <v>1</v>
      </c>
      <c r="O334" s="31">
        <v>1</v>
      </c>
      <c r="P334" s="73">
        <v>11</v>
      </c>
      <c r="Q334" s="74" t="s">
        <v>79</v>
      </c>
      <c r="R334" s="74" t="s">
        <v>80</v>
      </c>
      <c r="S334" s="52" t="s">
        <v>1</v>
      </c>
      <c r="T334" s="75">
        <f t="shared" si="28"/>
        <v>900000</v>
      </c>
      <c r="U334" s="76">
        <f t="shared" si="29"/>
        <v>900000</v>
      </c>
      <c r="V334" s="31" t="s">
        <v>76</v>
      </c>
      <c r="W334" s="31" t="s">
        <v>81</v>
      </c>
      <c r="X334" s="77" t="s">
        <v>82</v>
      </c>
      <c r="Y334" s="32" t="s">
        <v>83</v>
      </c>
      <c r="Z334" s="33" t="s">
        <v>3</v>
      </c>
      <c r="AA334" s="30" t="s">
        <v>84</v>
      </c>
      <c r="AB334" s="78" t="s">
        <v>85</v>
      </c>
      <c r="AC334" s="31" t="s">
        <v>76</v>
      </c>
      <c r="AD334" s="31" t="s">
        <v>86</v>
      </c>
      <c r="AE334" s="79" t="s">
        <v>87</v>
      </c>
      <c r="AF334" s="79" t="s">
        <v>88</v>
      </c>
      <c r="AG334" s="79" t="s">
        <v>89</v>
      </c>
      <c r="AH334" s="79" t="s">
        <v>90</v>
      </c>
      <c r="AI334" s="79" t="s">
        <v>90</v>
      </c>
      <c r="AJ334" s="79" t="s">
        <v>90</v>
      </c>
      <c r="AK334" s="80"/>
      <c r="AL334" s="80"/>
      <c r="AM334" s="80"/>
    </row>
    <row r="335" spans="1:16381" s="35" customFormat="1" ht="30.75" customHeight="1">
      <c r="A335" s="53"/>
      <c r="B335" s="28" t="s">
        <v>3</v>
      </c>
      <c r="C335" s="52" t="s">
        <v>142</v>
      </c>
      <c r="D335" s="52" t="s">
        <v>72</v>
      </c>
      <c r="E335" s="52" t="s">
        <v>125</v>
      </c>
      <c r="F335" s="52" t="s">
        <v>726</v>
      </c>
      <c r="G335" s="52" t="s">
        <v>732</v>
      </c>
      <c r="H335" s="47">
        <v>7500000</v>
      </c>
      <c r="I335" s="52" t="s">
        <v>429</v>
      </c>
      <c r="J335" s="29" t="s">
        <v>76</v>
      </c>
      <c r="K335" s="71" t="s">
        <v>731</v>
      </c>
      <c r="L335" s="72" t="s">
        <v>701</v>
      </c>
      <c r="M335" s="52" t="str">
        <f t="shared" si="30"/>
        <v>POA 1331 - CAJA MENOR IPN</v>
      </c>
      <c r="N335" s="31">
        <v>1</v>
      </c>
      <c r="O335" s="31">
        <v>1</v>
      </c>
      <c r="P335" s="73">
        <v>11</v>
      </c>
      <c r="Q335" s="74" t="s">
        <v>79</v>
      </c>
      <c r="R335" s="74" t="s">
        <v>80</v>
      </c>
      <c r="S335" s="52" t="s">
        <v>1</v>
      </c>
      <c r="T335" s="75">
        <f t="shared" si="28"/>
        <v>7500000</v>
      </c>
      <c r="U335" s="76">
        <f t="shared" si="29"/>
        <v>7500000</v>
      </c>
      <c r="V335" s="31" t="s">
        <v>76</v>
      </c>
      <c r="W335" s="31" t="s">
        <v>81</v>
      </c>
      <c r="X335" s="77" t="s">
        <v>82</v>
      </c>
      <c r="Y335" s="32" t="s">
        <v>83</v>
      </c>
      <c r="Z335" s="33" t="s">
        <v>3</v>
      </c>
      <c r="AA335" s="30" t="s">
        <v>84</v>
      </c>
      <c r="AB335" s="78" t="s">
        <v>85</v>
      </c>
      <c r="AC335" s="31" t="s">
        <v>76</v>
      </c>
      <c r="AD335" s="31" t="s">
        <v>86</v>
      </c>
      <c r="AE335" s="79" t="s">
        <v>87</v>
      </c>
      <c r="AF335" s="79" t="s">
        <v>88</v>
      </c>
      <c r="AG335" s="79" t="s">
        <v>89</v>
      </c>
      <c r="AH335" s="79" t="s">
        <v>90</v>
      </c>
      <c r="AI335" s="79" t="s">
        <v>90</v>
      </c>
      <c r="AJ335" s="79" t="s">
        <v>90</v>
      </c>
      <c r="AK335" s="80"/>
      <c r="AL335" s="80"/>
      <c r="AM335" s="80"/>
    </row>
    <row r="336" spans="1:16381" s="35" customFormat="1" ht="30.75" customHeight="1">
      <c r="A336" s="53"/>
      <c r="B336" s="28" t="s">
        <v>3</v>
      </c>
      <c r="C336" s="52" t="s">
        <v>142</v>
      </c>
      <c r="D336" s="52" t="s">
        <v>72</v>
      </c>
      <c r="E336" s="52" t="s">
        <v>26</v>
      </c>
      <c r="F336" s="52" t="s">
        <v>727</v>
      </c>
      <c r="G336" s="52" t="s">
        <v>732</v>
      </c>
      <c r="H336" s="47">
        <v>13500000</v>
      </c>
      <c r="I336" s="52" t="s">
        <v>429</v>
      </c>
      <c r="J336" s="29" t="s">
        <v>76</v>
      </c>
      <c r="K336" s="71" t="s">
        <v>731</v>
      </c>
      <c r="L336" s="72" t="s">
        <v>701</v>
      </c>
      <c r="M336" s="52" t="str">
        <f t="shared" si="30"/>
        <v>POA 1331 - CAJA MENOR IPN</v>
      </c>
      <c r="N336" s="31">
        <v>1</v>
      </c>
      <c r="O336" s="31">
        <v>1</v>
      </c>
      <c r="P336" s="73">
        <v>11</v>
      </c>
      <c r="Q336" s="74" t="s">
        <v>79</v>
      </c>
      <c r="R336" s="74" t="s">
        <v>80</v>
      </c>
      <c r="S336" s="52" t="s">
        <v>1</v>
      </c>
      <c r="T336" s="75">
        <f t="shared" si="28"/>
        <v>13500000</v>
      </c>
      <c r="U336" s="76">
        <f t="shared" si="29"/>
        <v>13500000</v>
      </c>
      <c r="V336" s="31" t="s">
        <v>76</v>
      </c>
      <c r="W336" s="31" t="s">
        <v>81</v>
      </c>
      <c r="X336" s="77" t="s">
        <v>82</v>
      </c>
      <c r="Y336" s="32" t="s">
        <v>83</v>
      </c>
      <c r="Z336" s="33" t="s">
        <v>3</v>
      </c>
      <c r="AA336" s="30" t="s">
        <v>84</v>
      </c>
      <c r="AB336" s="78" t="s">
        <v>85</v>
      </c>
      <c r="AC336" s="31" t="s">
        <v>76</v>
      </c>
      <c r="AD336" s="31" t="s">
        <v>86</v>
      </c>
      <c r="AE336" s="79" t="s">
        <v>87</v>
      </c>
      <c r="AF336" s="79" t="s">
        <v>88</v>
      </c>
      <c r="AG336" s="79" t="s">
        <v>89</v>
      </c>
      <c r="AH336" s="79" t="s">
        <v>90</v>
      </c>
      <c r="AI336" s="79" t="s">
        <v>90</v>
      </c>
      <c r="AJ336" s="79" t="s">
        <v>90</v>
      </c>
      <c r="AK336" s="80"/>
      <c r="AL336" s="80"/>
      <c r="AM336" s="80"/>
    </row>
    <row r="337" spans="1:16381" s="35" customFormat="1" ht="30.75" customHeight="1">
      <c r="A337" s="53"/>
      <c r="B337" s="28" t="s">
        <v>3</v>
      </c>
      <c r="C337" s="52" t="s">
        <v>142</v>
      </c>
      <c r="D337" s="52" t="s">
        <v>72</v>
      </c>
      <c r="E337" s="52" t="s">
        <v>129</v>
      </c>
      <c r="F337" s="52" t="s">
        <v>728</v>
      </c>
      <c r="G337" s="52" t="s">
        <v>732</v>
      </c>
      <c r="H337" s="47">
        <v>13500000</v>
      </c>
      <c r="I337" s="52" t="s">
        <v>429</v>
      </c>
      <c r="J337" s="29" t="s">
        <v>76</v>
      </c>
      <c r="K337" s="71" t="s">
        <v>731</v>
      </c>
      <c r="L337" s="72" t="s">
        <v>701</v>
      </c>
      <c r="M337" s="52" t="str">
        <f t="shared" si="30"/>
        <v>POA 1331 - CAJA MENOR IPN</v>
      </c>
      <c r="N337" s="31">
        <v>1</v>
      </c>
      <c r="O337" s="31">
        <v>1</v>
      </c>
      <c r="P337" s="73">
        <v>11</v>
      </c>
      <c r="Q337" s="74" t="s">
        <v>79</v>
      </c>
      <c r="R337" s="74" t="s">
        <v>80</v>
      </c>
      <c r="S337" s="52" t="s">
        <v>1</v>
      </c>
      <c r="T337" s="75">
        <f t="shared" si="28"/>
        <v>13500000</v>
      </c>
      <c r="U337" s="76">
        <f t="shared" si="29"/>
        <v>13500000</v>
      </c>
      <c r="V337" s="31" t="s">
        <v>76</v>
      </c>
      <c r="W337" s="31" t="s">
        <v>81</v>
      </c>
      <c r="X337" s="77" t="s">
        <v>82</v>
      </c>
      <c r="Y337" s="32" t="s">
        <v>83</v>
      </c>
      <c r="Z337" s="33" t="s">
        <v>3</v>
      </c>
      <c r="AA337" s="30" t="s">
        <v>84</v>
      </c>
      <c r="AB337" s="78" t="s">
        <v>85</v>
      </c>
      <c r="AC337" s="31" t="s">
        <v>76</v>
      </c>
      <c r="AD337" s="31" t="s">
        <v>86</v>
      </c>
      <c r="AE337" s="79" t="s">
        <v>87</v>
      </c>
      <c r="AF337" s="79" t="s">
        <v>88</v>
      </c>
      <c r="AG337" s="79" t="s">
        <v>89</v>
      </c>
      <c r="AH337" s="79" t="s">
        <v>90</v>
      </c>
      <c r="AI337" s="79" t="s">
        <v>90</v>
      </c>
      <c r="AJ337" s="79" t="s">
        <v>90</v>
      </c>
      <c r="AK337" s="80"/>
      <c r="AL337" s="80"/>
      <c r="AM337" s="80"/>
    </row>
    <row r="338" spans="1:16381" s="35" customFormat="1" ht="30.75" customHeight="1">
      <c r="A338" s="53"/>
      <c r="B338" s="28" t="s">
        <v>3</v>
      </c>
      <c r="C338" s="52" t="s">
        <v>142</v>
      </c>
      <c r="D338" s="52" t="s">
        <v>72</v>
      </c>
      <c r="E338" s="52" t="s">
        <v>4</v>
      </c>
      <c r="F338" s="52" t="s">
        <v>729</v>
      </c>
      <c r="G338" s="52" t="s">
        <v>732</v>
      </c>
      <c r="H338" s="47">
        <v>12000000</v>
      </c>
      <c r="I338" s="52" t="s">
        <v>429</v>
      </c>
      <c r="J338" s="29" t="s">
        <v>76</v>
      </c>
      <c r="K338" s="71" t="s">
        <v>731</v>
      </c>
      <c r="L338" s="72" t="s">
        <v>701</v>
      </c>
      <c r="M338" s="52" t="str">
        <f t="shared" si="30"/>
        <v>POA 1331 - CAJA MENOR IPN</v>
      </c>
      <c r="N338" s="31">
        <v>1</v>
      </c>
      <c r="O338" s="31">
        <v>1</v>
      </c>
      <c r="P338" s="73">
        <v>11</v>
      </c>
      <c r="Q338" s="74" t="s">
        <v>79</v>
      </c>
      <c r="R338" s="74" t="s">
        <v>80</v>
      </c>
      <c r="S338" s="52" t="s">
        <v>1</v>
      </c>
      <c r="T338" s="75">
        <f t="shared" si="28"/>
        <v>12000000</v>
      </c>
      <c r="U338" s="76">
        <f t="shared" si="29"/>
        <v>12000000</v>
      </c>
      <c r="V338" s="31" t="s">
        <v>76</v>
      </c>
      <c r="W338" s="31" t="s">
        <v>81</v>
      </c>
      <c r="X338" s="77" t="s">
        <v>82</v>
      </c>
      <c r="Y338" s="32" t="s">
        <v>83</v>
      </c>
      <c r="Z338" s="33" t="s">
        <v>3</v>
      </c>
      <c r="AA338" s="30" t="s">
        <v>84</v>
      </c>
      <c r="AB338" s="78" t="s">
        <v>85</v>
      </c>
      <c r="AC338" s="31" t="s">
        <v>76</v>
      </c>
      <c r="AD338" s="31" t="s">
        <v>86</v>
      </c>
      <c r="AE338" s="79" t="s">
        <v>87</v>
      </c>
      <c r="AF338" s="79" t="s">
        <v>88</v>
      </c>
      <c r="AG338" s="79" t="s">
        <v>89</v>
      </c>
      <c r="AH338" s="79" t="s">
        <v>90</v>
      </c>
      <c r="AI338" s="79" t="s">
        <v>90</v>
      </c>
      <c r="AJ338" s="79" t="s">
        <v>90</v>
      </c>
      <c r="AK338" s="80"/>
      <c r="AL338" s="80"/>
      <c r="AM338" s="80"/>
    </row>
    <row r="339" spans="1:16381" s="35" customFormat="1" ht="30.75" customHeight="1">
      <c r="A339" s="53"/>
      <c r="B339" s="28" t="s">
        <v>3</v>
      </c>
      <c r="C339" s="52" t="s">
        <v>142</v>
      </c>
      <c r="D339" s="52" t="s">
        <v>72</v>
      </c>
      <c r="E339" s="52" t="s">
        <v>9</v>
      </c>
      <c r="F339" s="52" t="s">
        <v>730</v>
      </c>
      <c r="G339" s="52" t="s">
        <v>732</v>
      </c>
      <c r="H339" s="47">
        <v>16500000</v>
      </c>
      <c r="I339" s="52" t="s">
        <v>429</v>
      </c>
      <c r="J339" s="29" t="s">
        <v>76</v>
      </c>
      <c r="K339" s="71" t="s">
        <v>731</v>
      </c>
      <c r="L339" s="72" t="s">
        <v>701</v>
      </c>
      <c r="M339" s="52" t="str">
        <f t="shared" si="30"/>
        <v>POA 1331 - CAJA MENOR IPN</v>
      </c>
      <c r="N339" s="31">
        <v>1</v>
      </c>
      <c r="O339" s="31">
        <v>1</v>
      </c>
      <c r="P339" s="73">
        <v>11</v>
      </c>
      <c r="Q339" s="74" t="s">
        <v>79</v>
      </c>
      <c r="R339" s="74" t="s">
        <v>80</v>
      </c>
      <c r="S339" s="52" t="s">
        <v>1</v>
      </c>
      <c r="T339" s="75">
        <f t="shared" si="28"/>
        <v>16500000</v>
      </c>
      <c r="U339" s="76">
        <f t="shared" si="29"/>
        <v>16500000</v>
      </c>
      <c r="V339" s="31" t="s">
        <v>76</v>
      </c>
      <c r="W339" s="31" t="s">
        <v>81</v>
      </c>
      <c r="X339" s="77" t="s">
        <v>82</v>
      </c>
      <c r="Y339" s="32" t="s">
        <v>83</v>
      </c>
      <c r="Z339" s="33" t="s">
        <v>3</v>
      </c>
      <c r="AA339" s="30" t="s">
        <v>84</v>
      </c>
      <c r="AB339" s="78" t="s">
        <v>85</v>
      </c>
      <c r="AC339" s="31" t="s">
        <v>76</v>
      </c>
      <c r="AD339" s="31" t="s">
        <v>86</v>
      </c>
      <c r="AE339" s="79" t="s">
        <v>87</v>
      </c>
      <c r="AF339" s="79" t="s">
        <v>88</v>
      </c>
      <c r="AG339" s="79" t="s">
        <v>89</v>
      </c>
      <c r="AH339" s="79" t="s">
        <v>90</v>
      </c>
      <c r="AI339" s="79" t="s">
        <v>90</v>
      </c>
      <c r="AJ339" s="79" t="s">
        <v>90</v>
      </c>
      <c r="AK339" s="80"/>
      <c r="AL339" s="80"/>
      <c r="AM339" s="80"/>
    </row>
    <row r="340" spans="1:16381" s="35" customFormat="1" ht="30.75" customHeight="1">
      <c r="A340" s="53"/>
      <c r="B340" s="28" t="s">
        <v>3</v>
      </c>
      <c r="C340" s="52" t="s">
        <v>142</v>
      </c>
      <c r="D340" s="52" t="s">
        <v>72</v>
      </c>
      <c r="E340" s="52" t="s">
        <v>733</v>
      </c>
      <c r="F340" s="52" t="s">
        <v>201</v>
      </c>
      <c r="G340" s="52" t="s">
        <v>732</v>
      </c>
      <c r="H340" s="47">
        <v>900000</v>
      </c>
      <c r="I340" s="52" t="s">
        <v>429</v>
      </c>
      <c r="J340" s="29" t="s">
        <v>76</v>
      </c>
      <c r="K340" s="71" t="s">
        <v>731</v>
      </c>
      <c r="L340" s="72" t="s">
        <v>701</v>
      </c>
      <c r="M340" s="52" t="str">
        <f t="shared" si="30"/>
        <v>POA 1331 - CAJA MENOR IPN</v>
      </c>
      <c r="N340" s="31">
        <v>1</v>
      </c>
      <c r="O340" s="31">
        <v>1</v>
      </c>
      <c r="P340" s="73">
        <v>11</v>
      </c>
      <c r="Q340" s="74" t="s">
        <v>79</v>
      </c>
      <c r="R340" s="74" t="s">
        <v>80</v>
      </c>
      <c r="S340" s="52" t="s">
        <v>1</v>
      </c>
      <c r="T340" s="75">
        <f t="shared" si="28"/>
        <v>900000</v>
      </c>
      <c r="U340" s="76">
        <f t="shared" si="29"/>
        <v>900000</v>
      </c>
      <c r="V340" s="31" t="s">
        <v>76</v>
      </c>
      <c r="W340" s="31" t="s">
        <v>81</v>
      </c>
      <c r="X340" s="77" t="s">
        <v>82</v>
      </c>
      <c r="Y340" s="32" t="s">
        <v>83</v>
      </c>
      <c r="Z340" s="33" t="s">
        <v>3</v>
      </c>
      <c r="AA340" s="30" t="s">
        <v>84</v>
      </c>
      <c r="AB340" s="78" t="s">
        <v>85</v>
      </c>
      <c r="AC340" s="31" t="s">
        <v>76</v>
      </c>
      <c r="AD340" s="31" t="s">
        <v>86</v>
      </c>
      <c r="AE340" s="79" t="s">
        <v>87</v>
      </c>
      <c r="AF340" s="79" t="s">
        <v>88</v>
      </c>
      <c r="AG340" s="79" t="s">
        <v>89</v>
      </c>
      <c r="AH340" s="79" t="s">
        <v>90</v>
      </c>
      <c r="AI340" s="79" t="s">
        <v>90</v>
      </c>
      <c r="AJ340" s="79" t="s">
        <v>90</v>
      </c>
      <c r="AK340" s="80"/>
      <c r="AL340" s="80"/>
      <c r="AM340" s="80"/>
    </row>
    <row r="341" spans="1:16381" s="35" customFormat="1" ht="44.25" customHeight="1">
      <c r="A341" s="53"/>
      <c r="B341" s="28" t="s">
        <v>3</v>
      </c>
      <c r="C341" s="52" t="s">
        <v>142</v>
      </c>
      <c r="D341" s="52" t="s">
        <v>72</v>
      </c>
      <c r="E341" s="52" t="s">
        <v>26</v>
      </c>
      <c r="F341" s="52" t="s">
        <v>18</v>
      </c>
      <c r="G341" s="52" t="s">
        <v>735</v>
      </c>
      <c r="H341" s="47">
        <v>19539800</v>
      </c>
      <c r="I341" s="52" t="s">
        <v>429</v>
      </c>
      <c r="J341" s="29" t="s">
        <v>76</v>
      </c>
      <c r="K341" s="71" t="s">
        <v>173</v>
      </c>
      <c r="L341" s="72" t="s">
        <v>701</v>
      </c>
      <c r="M341" s="214" t="str">
        <f>G341</f>
        <v>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v>
      </c>
      <c r="N341" s="31">
        <v>1</v>
      </c>
      <c r="O341" s="31">
        <v>1</v>
      </c>
      <c r="P341" s="73">
        <v>11</v>
      </c>
      <c r="Q341" s="74" t="s">
        <v>79</v>
      </c>
      <c r="R341" s="74" t="s">
        <v>80</v>
      </c>
      <c r="S341" s="52" t="s">
        <v>5</v>
      </c>
      <c r="T341" s="75">
        <f>H341</f>
        <v>19539800</v>
      </c>
      <c r="U341" s="76">
        <f>T341</f>
        <v>19539800</v>
      </c>
      <c r="V341" s="31" t="s">
        <v>76</v>
      </c>
      <c r="W341" s="31" t="s">
        <v>81</v>
      </c>
      <c r="X341" s="77" t="s">
        <v>82</v>
      </c>
      <c r="Y341" s="32" t="s">
        <v>83</v>
      </c>
      <c r="Z341" s="33" t="s">
        <v>3</v>
      </c>
      <c r="AA341" s="30" t="s">
        <v>84</v>
      </c>
      <c r="AB341" s="78" t="s">
        <v>85</v>
      </c>
      <c r="AC341" s="31" t="s">
        <v>76</v>
      </c>
      <c r="AD341" s="31" t="s">
        <v>86</v>
      </c>
      <c r="AE341" s="79" t="s">
        <v>87</v>
      </c>
      <c r="AF341" s="79" t="s">
        <v>88</v>
      </c>
      <c r="AG341" s="79" t="s">
        <v>89</v>
      </c>
      <c r="AH341" s="79" t="s">
        <v>90</v>
      </c>
      <c r="AI341" s="79" t="s">
        <v>90</v>
      </c>
      <c r="AJ341" s="79" t="s">
        <v>90</v>
      </c>
      <c r="AK341" s="80"/>
      <c r="AL341" s="80"/>
      <c r="AM341" s="80"/>
    </row>
    <row r="342" spans="1:16381" s="35" customFormat="1" ht="41.25" customHeight="1">
      <c r="A342" s="53"/>
      <c r="B342" s="28" t="s">
        <v>3</v>
      </c>
      <c r="C342" s="52" t="s">
        <v>142</v>
      </c>
      <c r="D342" s="52" t="s">
        <v>72</v>
      </c>
      <c r="E342" s="52" t="s">
        <v>736</v>
      </c>
      <c r="F342" s="52" t="s">
        <v>118</v>
      </c>
      <c r="G342" s="52" t="s">
        <v>735</v>
      </c>
      <c r="H342" s="47">
        <v>20468000</v>
      </c>
      <c r="I342" s="52" t="s">
        <v>429</v>
      </c>
      <c r="J342" s="29" t="s">
        <v>76</v>
      </c>
      <c r="K342" s="71" t="s">
        <v>173</v>
      </c>
      <c r="L342" s="72" t="s">
        <v>701</v>
      </c>
      <c r="M342" s="215"/>
      <c r="N342" s="31">
        <v>1</v>
      </c>
      <c r="O342" s="31">
        <v>1</v>
      </c>
      <c r="P342" s="73">
        <v>11</v>
      </c>
      <c r="Q342" s="74" t="s">
        <v>79</v>
      </c>
      <c r="R342" s="74" t="s">
        <v>80</v>
      </c>
      <c r="S342" s="52" t="s">
        <v>5</v>
      </c>
      <c r="T342" s="75">
        <f>H342</f>
        <v>20468000</v>
      </c>
      <c r="U342" s="76">
        <f>T342</f>
        <v>20468000</v>
      </c>
      <c r="V342" s="31" t="s">
        <v>76</v>
      </c>
      <c r="W342" s="31" t="s">
        <v>81</v>
      </c>
      <c r="X342" s="77" t="s">
        <v>82</v>
      </c>
      <c r="Y342" s="32" t="s">
        <v>83</v>
      </c>
      <c r="Z342" s="33" t="s">
        <v>3</v>
      </c>
      <c r="AA342" s="30" t="s">
        <v>84</v>
      </c>
      <c r="AB342" s="78" t="s">
        <v>85</v>
      </c>
      <c r="AC342" s="31" t="s">
        <v>76</v>
      </c>
      <c r="AD342" s="31" t="s">
        <v>86</v>
      </c>
      <c r="AE342" s="79" t="s">
        <v>87</v>
      </c>
      <c r="AF342" s="79" t="s">
        <v>88</v>
      </c>
      <c r="AG342" s="79" t="s">
        <v>89</v>
      </c>
      <c r="AH342" s="79" t="s">
        <v>90</v>
      </c>
      <c r="AI342" s="79" t="s">
        <v>90</v>
      </c>
      <c r="AJ342" s="79" t="s">
        <v>90</v>
      </c>
      <c r="AK342" s="80"/>
      <c r="AL342" s="80"/>
      <c r="AM342" s="80"/>
    </row>
    <row r="343" spans="1:16381" s="8" customFormat="1" ht="30.75" customHeight="1">
      <c r="A343" s="53"/>
      <c r="B343" s="28" t="s">
        <v>3</v>
      </c>
      <c r="C343" s="52" t="s">
        <v>209</v>
      </c>
      <c r="D343" s="52" t="s">
        <v>210</v>
      </c>
      <c r="E343" s="52" t="s">
        <v>7</v>
      </c>
      <c r="F343" s="52" t="s">
        <v>8</v>
      </c>
      <c r="G343" s="52" t="s">
        <v>737</v>
      </c>
      <c r="H343" s="47">
        <v>6509300</v>
      </c>
      <c r="I343" s="52" t="s">
        <v>76</v>
      </c>
      <c r="J343" s="29" t="s">
        <v>76</v>
      </c>
      <c r="K343" s="71" t="s">
        <v>173</v>
      </c>
      <c r="L343" s="72" t="s">
        <v>78</v>
      </c>
      <c r="M343" s="52" t="str">
        <f>G343</f>
        <v>Amparar el pago de los gastos de alquiler de equipos para el adecuado y correcto desarrollo de las Ceremonias de grados ordinarios 2025-2 que tendrán lugar en Compensar Av. 68.</v>
      </c>
      <c r="N343" s="31">
        <v>1</v>
      </c>
      <c r="O343" s="31">
        <v>1</v>
      </c>
      <c r="P343" s="73">
        <v>11</v>
      </c>
      <c r="Q343" s="74" t="s">
        <v>79</v>
      </c>
      <c r="R343" s="74" t="s">
        <v>80</v>
      </c>
      <c r="S343" s="81" t="s">
        <v>5</v>
      </c>
      <c r="T343" s="75">
        <v>976898871</v>
      </c>
      <c r="U343" s="76">
        <v>976898871</v>
      </c>
      <c r="V343" s="31" t="s">
        <v>76</v>
      </c>
      <c r="W343" s="31" t="s">
        <v>81</v>
      </c>
      <c r="X343" s="77" t="s">
        <v>82</v>
      </c>
      <c r="Y343" s="32" t="s">
        <v>83</v>
      </c>
      <c r="Z343" s="33" t="s">
        <v>3</v>
      </c>
      <c r="AA343" s="30" t="s">
        <v>84</v>
      </c>
      <c r="AB343" s="78" t="s">
        <v>85</v>
      </c>
      <c r="AC343" s="31" t="s">
        <v>76</v>
      </c>
      <c r="AD343" s="31" t="s">
        <v>86</v>
      </c>
      <c r="AE343" s="79" t="s">
        <v>87</v>
      </c>
      <c r="AF343" s="79" t="s">
        <v>88</v>
      </c>
      <c r="AG343" s="79" t="s">
        <v>89</v>
      </c>
      <c r="AH343" s="79" t="s">
        <v>90</v>
      </c>
      <c r="AI343" s="79" t="s">
        <v>90</v>
      </c>
      <c r="AJ343" s="79" t="s">
        <v>90</v>
      </c>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35"/>
      <c r="DL343" s="35"/>
      <c r="DM343" s="35"/>
      <c r="DN343" s="35"/>
      <c r="DO343" s="35"/>
      <c r="DP343" s="35"/>
      <c r="DQ343" s="35"/>
      <c r="DR343" s="35"/>
      <c r="DS343" s="35"/>
      <c r="DT343" s="35"/>
      <c r="DU343" s="35"/>
      <c r="DV343" s="35"/>
      <c r="DW343" s="35"/>
      <c r="DX343" s="35"/>
      <c r="DY343" s="35"/>
      <c r="DZ343" s="35"/>
      <c r="EA343" s="35"/>
      <c r="EB343" s="35"/>
      <c r="EC343" s="35"/>
      <c r="ED343" s="35"/>
      <c r="EE343" s="35"/>
      <c r="EF343" s="35"/>
      <c r="EG343" s="35"/>
      <c r="EH343" s="35"/>
      <c r="EI343" s="35"/>
      <c r="EJ343" s="35"/>
      <c r="EK343" s="35"/>
      <c r="EL343" s="35"/>
      <c r="EM343" s="35"/>
      <c r="EN343" s="35"/>
      <c r="EO343" s="35"/>
      <c r="EP343" s="35"/>
      <c r="EQ343" s="35"/>
      <c r="ER343" s="35"/>
      <c r="ES343" s="35"/>
      <c r="ET343" s="35"/>
      <c r="EU343" s="35"/>
      <c r="EV343" s="35"/>
      <c r="EW343" s="35"/>
      <c r="EX343" s="35"/>
      <c r="EY343" s="35"/>
      <c r="EZ343" s="35"/>
      <c r="FA343" s="35"/>
      <c r="FB343" s="35"/>
      <c r="FC343" s="35"/>
      <c r="FD343" s="35"/>
      <c r="FE343" s="35"/>
      <c r="FF343" s="35"/>
      <c r="FG343" s="35"/>
      <c r="FH343" s="35"/>
      <c r="FI343" s="35"/>
      <c r="FJ343" s="35"/>
      <c r="FK343" s="35"/>
      <c r="FL343" s="35"/>
      <c r="FM343" s="35"/>
      <c r="FN343" s="35"/>
      <c r="FO343" s="35"/>
      <c r="FP343" s="35"/>
      <c r="FQ343" s="35"/>
      <c r="FR343" s="35"/>
      <c r="FS343" s="35"/>
      <c r="FT343" s="35"/>
      <c r="FU343" s="35"/>
      <c r="FV343" s="35"/>
      <c r="FW343" s="35"/>
      <c r="FX343" s="35"/>
      <c r="FY343" s="35"/>
      <c r="FZ343" s="35"/>
      <c r="GA343" s="35"/>
      <c r="GB343" s="35"/>
      <c r="GC343" s="35"/>
      <c r="GD343" s="35"/>
      <c r="GE343" s="35"/>
      <c r="GF343" s="35"/>
      <c r="GG343" s="35"/>
      <c r="GH343" s="35"/>
      <c r="GI343" s="35"/>
      <c r="GJ343" s="35"/>
      <c r="GK343" s="35"/>
      <c r="GL343" s="35"/>
      <c r="GM343" s="35"/>
      <c r="GN343" s="35"/>
      <c r="GO343" s="35"/>
      <c r="GP343" s="35"/>
      <c r="GQ343" s="35"/>
      <c r="GR343" s="35"/>
      <c r="GS343" s="35"/>
      <c r="GT343" s="35"/>
      <c r="GU343" s="35"/>
      <c r="GV343" s="35"/>
      <c r="GW343" s="35"/>
      <c r="GX343" s="35"/>
      <c r="GY343" s="35"/>
      <c r="GZ343" s="35"/>
      <c r="HA343" s="35"/>
      <c r="HB343" s="35"/>
      <c r="HC343" s="35"/>
      <c r="HD343" s="35"/>
      <c r="HE343" s="35"/>
      <c r="HF343" s="35"/>
      <c r="HG343" s="35"/>
      <c r="HH343" s="35"/>
      <c r="HI343" s="35"/>
      <c r="HJ343" s="35"/>
      <c r="HK343" s="35"/>
      <c r="HL343" s="35"/>
      <c r="HM343" s="35"/>
      <c r="HN343" s="35"/>
      <c r="HO343" s="35"/>
      <c r="HP343" s="35"/>
      <c r="HQ343" s="35"/>
      <c r="HR343" s="35"/>
      <c r="HS343" s="35"/>
      <c r="HT343" s="35"/>
      <c r="HU343" s="35"/>
      <c r="HV343" s="35"/>
      <c r="HW343" s="35"/>
      <c r="HX343" s="35"/>
      <c r="HY343" s="35"/>
      <c r="HZ343" s="35"/>
      <c r="IA343" s="35"/>
      <c r="IB343" s="35"/>
      <c r="IC343" s="35"/>
      <c r="ID343" s="35"/>
      <c r="IE343" s="35"/>
      <c r="IF343" s="35"/>
      <c r="IG343" s="35"/>
      <c r="IH343" s="35"/>
      <c r="II343" s="35"/>
      <c r="IJ343" s="35"/>
      <c r="IK343" s="35"/>
      <c r="IL343" s="35"/>
      <c r="IM343" s="35"/>
      <c r="IN343" s="35"/>
      <c r="IO343" s="35"/>
      <c r="IP343" s="35"/>
      <c r="IQ343" s="35"/>
      <c r="IR343" s="35"/>
      <c r="IS343" s="35"/>
      <c r="IT343" s="35"/>
      <c r="IU343" s="35"/>
      <c r="IV343" s="35"/>
      <c r="IW343" s="35"/>
      <c r="IX343" s="35"/>
      <c r="IY343" s="35"/>
      <c r="IZ343" s="35"/>
      <c r="JA343" s="35"/>
      <c r="JB343" s="35"/>
      <c r="JC343" s="35"/>
      <c r="JD343" s="35"/>
      <c r="JE343" s="35"/>
      <c r="JF343" s="35"/>
      <c r="JG343" s="35"/>
      <c r="JH343" s="35"/>
      <c r="JI343" s="35"/>
      <c r="JJ343" s="35"/>
      <c r="JK343" s="35"/>
      <c r="JL343" s="35"/>
      <c r="JM343" s="35"/>
      <c r="JN343" s="35"/>
      <c r="JO343" s="35"/>
      <c r="JP343" s="35"/>
      <c r="JQ343" s="35"/>
      <c r="JR343" s="35"/>
      <c r="JS343" s="35"/>
      <c r="JT343" s="35"/>
      <c r="JU343" s="35"/>
      <c r="JV343" s="35"/>
      <c r="JW343" s="35"/>
      <c r="JX343" s="35"/>
      <c r="JY343" s="35"/>
      <c r="JZ343" s="35"/>
      <c r="KA343" s="35"/>
      <c r="KB343" s="35"/>
      <c r="KC343" s="35"/>
      <c r="KD343" s="35"/>
      <c r="KE343" s="35"/>
      <c r="KF343" s="35"/>
      <c r="KG343" s="35"/>
      <c r="KH343" s="35"/>
      <c r="KI343" s="35"/>
      <c r="KJ343" s="35"/>
      <c r="KK343" s="35"/>
      <c r="KL343" s="35"/>
      <c r="KM343" s="35"/>
      <c r="KN343" s="35"/>
      <c r="KO343" s="35"/>
      <c r="KP343" s="35"/>
      <c r="KQ343" s="35"/>
      <c r="KR343" s="35"/>
      <c r="KS343" s="35"/>
      <c r="KT343" s="35"/>
      <c r="KU343" s="35"/>
      <c r="KV343" s="35"/>
      <c r="KW343" s="35"/>
      <c r="KX343" s="35"/>
      <c r="KY343" s="35"/>
      <c r="KZ343" s="35"/>
      <c r="LA343" s="35"/>
      <c r="LB343" s="35"/>
      <c r="LC343" s="35"/>
      <c r="LD343" s="35"/>
      <c r="LE343" s="35"/>
      <c r="LF343" s="35"/>
      <c r="LG343" s="35"/>
      <c r="LH343" s="35"/>
      <c r="LI343" s="35"/>
      <c r="LJ343" s="35"/>
      <c r="LK343" s="35"/>
      <c r="LL343" s="35"/>
      <c r="LM343" s="35"/>
      <c r="LN343" s="35"/>
      <c r="LO343" s="35"/>
      <c r="LP343" s="35"/>
      <c r="LQ343" s="35"/>
      <c r="LR343" s="35"/>
      <c r="LS343" s="35"/>
      <c r="LT343" s="35"/>
      <c r="LU343" s="35"/>
      <c r="LV343" s="35"/>
      <c r="LW343" s="35"/>
      <c r="LX343" s="35"/>
      <c r="LY343" s="35"/>
      <c r="LZ343" s="35"/>
      <c r="MA343" s="35"/>
      <c r="MB343" s="35"/>
      <c r="MC343" s="35"/>
      <c r="MD343" s="35"/>
      <c r="ME343" s="35"/>
      <c r="MF343" s="35"/>
      <c r="MG343" s="35"/>
      <c r="MH343" s="35"/>
      <c r="MI343" s="35"/>
      <c r="MJ343" s="35"/>
      <c r="MK343" s="35"/>
      <c r="ML343" s="35"/>
      <c r="MM343" s="35"/>
      <c r="MN343" s="35"/>
      <c r="MO343" s="35"/>
      <c r="MP343" s="35"/>
      <c r="MQ343" s="35"/>
      <c r="MR343" s="35"/>
      <c r="MS343" s="35"/>
      <c r="MT343" s="35"/>
      <c r="MU343" s="35"/>
      <c r="MV343" s="35"/>
      <c r="MW343" s="35"/>
      <c r="MX343" s="35"/>
      <c r="MY343" s="35"/>
      <c r="MZ343" s="35"/>
      <c r="NA343" s="35"/>
      <c r="NB343" s="35"/>
      <c r="NC343" s="35"/>
      <c r="ND343" s="35"/>
      <c r="NE343" s="35"/>
      <c r="NF343" s="35"/>
      <c r="NG343" s="35"/>
      <c r="NH343" s="35"/>
      <c r="NI343" s="35"/>
      <c r="NJ343" s="35"/>
      <c r="NK343" s="35"/>
      <c r="NL343" s="35"/>
      <c r="NM343" s="35"/>
      <c r="NN343" s="35"/>
      <c r="NO343" s="35"/>
      <c r="NP343" s="35"/>
      <c r="NQ343" s="35"/>
      <c r="NR343" s="35"/>
      <c r="NS343" s="35"/>
      <c r="NT343" s="35"/>
      <c r="NU343" s="35"/>
      <c r="NV343" s="35"/>
      <c r="NW343" s="35"/>
      <c r="NX343" s="35"/>
      <c r="NY343" s="35"/>
      <c r="NZ343" s="35"/>
      <c r="OA343" s="35"/>
      <c r="OB343" s="35"/>
      <c r="OC343" s="35"/>
      <c r="OD343" s="35"/>
      <c r="OE343" s="35"/>
      <c r="OF343" s="35"/>
      <c r="OG343" s="35"/>
      <c r="OH343" s="35"/>
      <c r="OI343" s="35"/>
      <c r="OJ343" s="35"/>
      <c r="OK343" s="35"/>
      <c r="OL343" s="35"/>
      <c r="OM343" s="35"/>
      <c r="ON343" s="35"/>
      <c r="OO343" s="35"/>
      <c r="OP343" s="35"/>
      <c r="OQ343" s="35"/>
      <c r="OR343" s="35"/>
      <c r="OS343" s="35"/>
      <c r="OT343" s="35"/>
      <c r="OU343" s="35"/>
      <c r="OV343" s="35"/>
      <c r="OW343" s="35"/>
      <c r="OX343" s="35"/>
      <c r="OY343" s="35"/>
      <c r="OZ343" s="35"/>
      <c r="PA343" s="35"/>
      <c r="PB343" s="35"/>
      <c r="PC343" s="35"/>
      <c r="PD343" s="35"/>
      <c r="PE343" s="35"/>
      <c r="PF343" s="35"/>
      <c r="PG343" s="35"/>
      <c r="PH343" s="35"/>
      <c r="PI343" s="35"/>
      <c r="PJ343" s="35"/>
      <c r="PK343" s="35"/>
      <c r="PL343" s="35"/>
      <c r="PM343" s="35"/>
      <c r="PN343" s="35"/>
      <c r="PO343" s="35"/>
      <c r="PP343" s="35"/>
      <c r="PQ343" s="35"/>
      <c r="PR343" s="35"/>
      <c r="PS343" s="35"/>
      <c r="PT343" s="35"/>
      <c r="PU343" s="35"/>
      <c r="PV343" s="35"/>
      <c r="PW343" s="35"/>
      <c r="PX343" s="35"/>
      <c r="PY343" s="35"/>
      <c r="PZ343" s="35"/>
      <c r="QA343" s="35"/>
      <c r="QB343" s="35"/>
      <c r="QC343" s="35"/>
      <c r="QD343" s="35"/>
      <c r="QE343" s="35"/>
      <c r="QF343" s="35"/>
      <c r="QG343" s="35"/>
      <c r="QH343" s="35"/>
      <c r="QI343" s="35"/>
      <c r="QJ343" s="35"/>
      <c r="QK343" s="35"/>
      <c r="QL343" s="35"/>
      <c r="QM343" s="35"/>
      <c r="QN343" s="35"/>
      <c r="QO343" s="35"/>
      <c r="QP343" s="35"/>
      <c r="QQ343" s="35"/>
      <c r="QR343" s="35"/>
      <c r="QS343" s="35"/>
      <c r="QT343" s="35"/>
      <c r="QU343" s="35"/>
      <c r="QV343" s="35"/>
      <c r="QW343" s="35"/>
      <c r="QX343" s="35"/>
      <c r="QY343" s="35"/>
      <c r="QZ343" s="35"/>
      <c r="RA343" s="35"/>
      <c r="RB343" s="35"/>
      <c r="RC343" s="35"/>
      <c r="RD343" s="35"/>
      <c r="RE343" s="35"/>
      <c r="RF343" s="35"/>
      <c r="RG343" s="35"/>
      <c r="RH343" s="35"/>
      <c r="RI343" s="35"/>
      <c r="RJ343" s="35"/>
      <c r="RK343" s="35"/>
      <c r="RL343" s="35"/>
      <c r="RM343" s="35"/>
      <c r="RN343" s="35"/>
      <c r="RO343" s="35"/>
      <c r="RP343" s="35"/>
      <c r="RQ343" s="35"/>
      <c r="RR343" s="35"/>
      <c r="RS343" s="35"/>
      <c r="RT343" s="35"/>
      <c r="RU343" s="35"/>
      <c r="RV343" s="35"/>
      <c r="RW343" s="35"/>
      <c r="RX343" s="35"/>
      <c r="RY343" s="35"/>
      <c r="RZ343" s="35"/>
      <c r="SA343" s="35"/>
      <c r="SB343" s="35"/>
      <c r="SC343" s="35"/>
      <c r="SD343" s="35"/>
      <c r="SE343" s="35"/>
      <c r="SF343" s="35"/>
      <c r="SG343" s="35"/>
      <c r="SH343" s="35"/>
      <c r="SI343" s="35"/>
      <c r="SJ343" s="35"/>
      <c r="SK343" s="35"/>
      <c r="SL343" s="35"/>
      <c r="SM343" s="35"/>
      <c r="SN343" s="35"/>
      <c r="SO343" s="35"/>
      <c r="SP343" s="35"/>
      <c r="SQ343" s="35"/>
      <c r="SR343" s="35"/>
      <c r="SS343" s="35"/>
      <c r="ST343" s="35"/>
      <c r="SU343" s="35"/>
      <c r="SV343" s="35"/>
      <c r="SW343" s="35"/>
      <c r="SX343" s="35"/>
      <c r="SY343" s="35"/>
      <c r="SZ343" s="35"/>
      <c r="TA343" s="35"/>
      <c r="TB343" s="35"/>
      <c r="TC343" s="35"/>
      <c r="TD343" s="35"/>
      <c r="TE343" s="35"/>
      <c r="TF343" s="35"/>
      <c r="TG343" s="35"/>
      <c r="TH343" s="35"/>
      <c r="TI343" s="35"/>
      <c r="TJ343" s="35"/>
      <c r="TK343" s="35"/>
      <c r="TL343" s="35"/>
      <c r="TM343" s="35"/>
      <c r="TN343" s="35"/>
      <c r="TO343" s="35"/>
      <c r="TP343" s="35"/>
      <c r="TQ343" s="35"/>
      <c r="TR343" s="35"/>
      <c r="TS343" s="35"/>
      <c r="TT343" s="35"/>
      <c r="TU343" s="35"/>
      <c r="TV343" s="35"/>
      <c r="TW343" s="35"/>
      <c r="TX343" s="35"/>
      <c r="TY343" s="35"/>
      <c r="TZ343" s="35"/>
      <c r="UA343" s="35"/>
      <c r="UB343" s="35"/>
      <c r="UC343" s="35"/>
      <c r="UD343" s="35"/>
      <c r="UE343" s="35"/>
      <c r="UF343" s="35"/>
      <c r="UG343" s="35"/>
      <c r="UH343" s="35"/>
      <c r="UI343" s="35"/>
      <c r="UJ343" s="35"/>
      <c r="UK343" s="35"/>
      <c r="UL343" s="35"/>
      <c r="UM343" s="35"/>
      <c r="UN343" s="35"/>
      <c r="UO343" s="35"/>
      <c r="UP343" s="35"/>
      <c r="UQ343" s="35"/>
      <c r="UR343" s="35"/>
      <c r="US343" s="35"/>
      <c r="UT343" s="35"/>
      <c r="UU343" s="35"/>
      <c r="UV343" s="35"/>
      <c r="UW343" s="35"/>
      <c r="UX343" s="35"/>
      <c r="UY343" s="35"/>
      <c r="UZ343" s="35"/>
      <c r="VA343" s="35"/>
      <c r="VB343" s="35"/>
      <c r="VC343" s="35"/>
      <c r="VD343" s="35"/>
      <c r="VE343" s="35"/>
      <c r="VF343" s="35"/>
      <c r="VG343" s="35"/>
      <c r="VH343" s="35"/>
      <c r="VI343" s="35"/>
      <c r="VJ343" s="35"/>
      <c r="VK343" s="35"/>
      <c r="VL343" s="35"/>
      <c r="VM343" s="35"/>
      <c r="VN343" s="35"/>
      <c r="VO343" s="35"/>
      <c r="VP343" s="35"/>
      <c r="VQ343" s="35"/>
      <c r="VR343" s="35"/>
      <c r="VS343" s="35"/>
      <c r="VT343" s="35"/>
      <c r="VU343" s="35"/>
      <c r="VV343" s="35"/>
      <c r="VW343" s="35"/>
      <c r="VX343" s="35"/>
      <c r="VY343" s="35"/>
      <c r="VZ343" s="35"/>
      <c r="WA343" s="35"/>
      <c r="WB343" s="35"/>
      <c r="WC343" s="35"/>
      <c r="WD343" s="35"/>
      <c r="WE343" s="35"/>
      <c r="WF343" s="35"/>
      <c r="WG343" s="35"/>
      <c r="WH343" s="35"/>
      <c r="WI343" s="35"/>
      <c r="WJ343" s="35"/>
      <c r="WK343" s="35"/>
      <c r="WL343" s="35"/>
      <c r="WM343" s="35"/>
      <c r="WN343" s="35"/>
      <c r="WO343" s="35"/>
      <c r="WP343" s="35"/>
      <c r="WQ343" s="35"/>
      <c r="WR343" s="35"/>
      <c r="WS343" s="35"/>
      <c r="WT343" s="35"/>
      <c r="WU343" s="35"/>
      <c r="WV343" s="35"/>
      <c r="WW343" s="35"/>
      <c r="WX343" s="35"/>
      <c r="WY343" s="35"/>
      <c r="WZ343" s="35"/>
      <c r="XA343" s="35"/>
      <c r="XB343" s="35"/>
      <c r="XC343" s="35"/>
      <c r="XD343" s="35"/>
      <c r="XE343" s="35"/>
      <c r="XF343" s="35"/>
      <c r="XG343" s="35"/>
      <c r="XH343" s="35"/>
      <c r="XI343" s="35"/>
      <c r="XJ343" s="35"/>
      <c r="XK343" s="35"/>
      <c r="XL343" s="35"/>
      <c r="XM343" s="35"/>
      <c r="XN343" s="35"/>
      <c r="XO343" s="35"/>
      <c r="XP343" s="35"/>
      <c r="XQ343" s="35"/>
      <c r="XR343" s="35"/>
      <c r="XS343" s="35"/>
      <c r="XT343" s="35"/>
      <c r="XU343" s="35"/>
      <c r="XV343" s="35"/>
      <c r="XW343" s="35"/>
      <c r="XX343" s="35"/>
      <c r="XY343" s="35"/>
      <c r="XZ343" s="35"/>
      <c r="YA343" s="35"/>
      <c r="YB343" s="35"/>
      <c r="YC343" s="35"/>
      <c r="YD343" s="35"/>
      <c r="YE343" s="35"/>
      <c r="YF343" s="35"/>
      <c r="YG343" s="35"/>
      <c r="YH343" s="35"/>
      <c r="YI343" s="35"/>
      <c r="YJ343" s="35"/>
      <c r="YK343" s="35"/>
      <c r="YL343" s="35"/>
      <c r="YM343" s="35"/>
      <c r="YN343" s="35"/>
      <c r="YO343" s="35"/>
      <c r="YP343" s="35"/>
      <c r="YQ343" s="35"/>
      <c r="YR343" s="35"/>
      <c r="YS343" s="35"/>
      <c r="YT343" s="35"/>
      <c r="YU343" s="35"/>
      <c r="YV343" s="35"/>
      <c r="YW343" s="35"/>
      <c r="YX343" s="35"/>
      <c r="YY343" s="35"/>
      <c r="YZ343" s="35"/>
      <c r="ZA343" s="35"/>
      <c r="ZB343" s="35"/>
      <c r="ZC343" s="35"/>
      <c r="ZD343" s="35"/>
      <c r="ZE343" s="35"/>
      <c r="ZF343" s="35"/>
      <c r="ZG343" s="35"/>
      <c r="ZH343" s="35"/>
      <c r="ZI343" s="35"/>
      <c r="ZJ343" s="35"/>
      <c r="ZK343" s="35"/>
      <c r="ZL343" s="35"/>
      <c r="ZM343" s="35"/>
      <c r="ZN343" s="35"/>
      <c r="ZO343" s="35"/>
      <c r="ZP343" s="35"/>
      <c r="ZQ343" s="35"/>
      <c r="ZR343" s="35"/>
      <c r="ZS343" s="35"/>
      <c r="ZT343" s="35"/>
      <c r="ZU343" s="35"/>
      <c r="ZV343" s="35"/>
      <c r="ZW343" s="35"/>
      <c r="ZX343" s="35"/>
      <c r="ZY343" s="35"/>
      <c r="ZZ343" s="35"/>
      <c r="AAA343" s="35"/>
      <c r="AAB343" s="35"/>
      <c r="AAC343" s="35"/>
      <c r="AAD343" s="35"/>
      <c r="AAE343" s="35"/>
      <c r="AAF343" s="35"/>
      <c r="AAG343" s="35"/>
      <c r="AAH343" s="35"/>
      <c r="AAI343" s="35"/>
      <c r="AAJ343" s="35"/>
      <c r="AAK343" s="35"/>
      <c r="AAL343" s="35"/>
      <c r="AAM343" s="35"/>
      <c r="AAN343" s="35"/>
      <c r="AAO343" s="35"/>
      <c r="AAP343" s="35"/>
      <c r="AAQ343" s="35"/>
      <c r="AAR343" s="35"/>
      <c r="AAS343" s="35"/>
      <c r="AAT343" s="35"/>
      <c r="AAU343" s="35"/>
      <c r="AAV343" s="35"/>
      <c r="AAW343" s="35"/>
      <c r="AAX343" s="35"/>
      <c r="AAY343" s="35"/>
      <c r="AAZ343" s="35"/>
      <c r="ABA343" s="35"/>
      <c r="ABB343" s="35"/>
      <c r="ABC343" s="35"/>
      <c r="ABD343" s="35"/>
      <c r="ABE343" s="35"/>
      <c r="ABF343" s="35"/>
      <c r="ABG343" s="35"/>
      <c r="ABH343" s="35"/>
      <c r="ABI343" s="35"/>
      <c r="ABJ343" s="35"/>
      <c r="ABK343" s="35"/>
      <c r="ABL343" s="35"/>
      <c r="ABM343" s="35"/>
      <c r="ABN343" s="35"/>
      <c r="ABO343" s="35"/>
      <c r="ABP343" s="35"/>
      <c r="ABQ343" s="35"/>
      <c r="ABR343" s="35"/>
      <c r="ABS343" s="35"/>
      <c r="ABT343" s="35"/>
      <c r="ABU343" s="35"/>
      <c r="ABV343" s="35"/>
      <c r="ABW343" s="35"/>
      <c r="ABX343" s="35"/>
      <c r="ABY343" s="35"/>
      <c r="ABZ343" s="35"/>
      <c r="ACA343" s="35"/>
      <c r="ACB343" s="35"/>
      <c r="ACC343" s="35"/>
      <c r="ACD343" s="35"/>
      <c r="ACE343" s="35"/>
      <c r="ACF343" s="35"/>
      <c r="ACG343" s="35"/>
      <c r="ACH343" s="35"/>
      <c r="ACI343" s="35"/>
      <c r="ACJ343" s="35"/>
      <c r="ACK343" s="35"/>
      <c r="ACL343" s="35"/>
      <c r="ACM343" s="35"/>
      <c r="ACN343" s="35"/>
      <c r="ACO343" s="35"/>
      <c r="ACP343" s="35"/>
      <c r="ACQ343" s="35"/>
      <c r="ACR343" s="35"/>
      <c r="ACS343" s="35"/>
      <c r="ACT343" s="35"/>
      <c r="ACU343" s="35"/>
      <c r="ACV343" s="35"/>
      <c r="ACW343" s="35"/>
      <c r="ACX343" s="35"/>
      <c r="ACY343" s="35"/>
      <c r="ACZ343" s="35"/>
      <c r="ADA343" s="35"/>
      <c r="ADB343" s="35"/>
      <c r="ADC343" s="35"/>
      <c r="ADD343" s="35"/>
      <c r="ADE343" s="35"/>
      <c r="ADF343" s="35"/>
      <c r="ADG343" s="35"/>
      <c r="ADH343" s="35"/>
      <c r="ADI343" s="35"/>
      <c r="ADJ343" s="35"/>
      <c r="ADK343" s="35"/>
      <c r="ADL343" s="35"/>
      <c r="ADM343" s="35"/>
      <c r="ADN343" s="35"/>
      <c r="ADO343" s="35"/>
      <c r="ADP343" s="35"/>
      <c r="ADQ343" s="35"/>
      <c r="ADR343" s="35"/>
      <c r="ADS343" s="35"/>
      <c r="ADT343" s="35"/>
      <c r="ADU343" s="35"/>
      <c r="ADV343" s="35"/>
      <c r="ADW343" s="35"/>
      <c r="ADX343" s="35"/>
      <c r="ADY343" s="35"/>
      <c r="ADZ343" s="35"/>
      <c r="AEA343" s="35"/>
      <c r="AEB343" s="35"/>
      <c r="AEC343" s="35"/>
      <c r="AED343" s="35"/>
      <c r="AEE343" s="35"/>
      <c r="AEF343" s="35"/>
      <c r="AEG343" s="35"/>
      <c r="AEH343" s="35"/>
      <c r="AEI343" s="35"/>
      <c r="AEJ343" s="35"/>
      <c r="AEK343" s="35"/>
      <c r="AEL343" s="35"/>
      <c r="AEM343" s="35"/>
      <c r="AEN343" s="35"/>
      <c r="AEO343" s="35"/>
      <c r="AEP343" s="35"/>
      <c r="AEQ343" s="35"/>
      <c r="AER343" s="35"/>
      <c r="AES343" s="35"/>
      <c r="AET343" s="35"/>
      <c r="AEU343" s="35"/>
      <c r="AEV343" s="35"/>
      <c r="AEW343" s="35"/>
      <c r="AEX343" s="35"/>
      <c r="AEY343" s="35"/>
      <c r="AEZ343" s="35"/>
      <c r="AFA343" s="35"/>
      <c r="AFB343" s="35"/>
      <c r="AFC343" s="35"/>
      <c r="AFD343" s="35"/>
      <c r="AFE343" s="35"/>
      <c r="AFF343" s="35"/>
      <c r="AFG343" s="35"/>
      <c r="AFH343" s="35"/>
      <c r="AFI343" s="35"/>
      <c r="AFJ343" s="35"/>
      <c r="AFK343" s="35"/>
      <c r="AFL343" s="35"/>
      <c r="AFM343" s="35"/>
      <c r="AFN343" s="35"/>
      <c r="AFO343" s="35"/>
      <c r="AFP343" s="35"/>
      <c r="AFQ343" s="35"/>
      <c r="AFR343" s="35"/>
      <c r="AFS343" s="35"/>
      <c r="AFT343" s="35"/>
      <c r="AFU343" s="35"/>
      <c r="AFV343" s="35"/>
      <c r="AFW343" s="35"/>
      <c r="AFX343" s="35"/>
      <c r="AFY343" s="35"/>
      <c r="AFZ343" s="35"/>
      <c r="AGA343" s="35"/>
      <c r="AGB343" s="35"/>
      <c r="AGC343" s="35"/>
      <c r="AGD343" s="35"/>
      <c r="AGE343" s="35"/>
      <c r="AGF343" s="35"/>
      <c r="AGG343" s="35"/>
      <c r="AGH343" s="35"/>
      <c r="AGI343" s="35"/>
      <c r="AGJ343" s="35"/>
      <c r="AGK343" s="35"/>
      <c r="AGL343" s="35"/>
      <c r="AGM343" s="35"/>
      <c r="AGN343" s="35"/>
      <c r="AGO343" s="35"/>
      <c r="AGP343" s="35"/>
      <c r="AGQ343" s="35"/>
      <c r="AGR343" s="35"/>
      <c r="AGS343" s="35"/>
      <c r="AGT343" s="35"/>
      <c r="AGU343" s="35"/>
      <c r="AGV343" s="35"/>
      <c r="AGW343" s="35"/>
      <c r="AGX343" s="35"/>
      <c r="AGY343" s="35"/>
      <c r="AGZ343" s="35"/>
      <c r="AHA343" s="35"/>
      <c r="AHB343" s="35"/>
      <c r="AHC343" s="35"/>
      <c r="AHD343" s="35"/>
      <c r="AHE343" s="35"/>
      <c r="AHF343" s="35"/>
      <c r="AHG343" s="35"/>
      <c r="AHH343" s="35"/>
      <c r="AHI343" s="35"/>
      <c r="AHJ343" s="35"/>
      <c r="AHK343" s="35"/>
      <c r="AHL343" s="35"/>
      <c r="AHM343" s="35"/>
      <c r="AHN343" s="35"/>
      <c r="AHO343" s="35"/>
      <c r="AHP343" s="35"/>
      <c r="AHQ343" s="35"/>
      <c r="AHR343" s="35"/>
      <c r="AHS343" s="35"/>
      <c r="AHT343" s="35"/>
      <c r="AHU343" s="35"/>
      <c r="AHV343" s="35"/>
      <c r="AHW343" s="35"/>
      <c r="AHX343" s="35"/>
      <c r="AHY343" s="35"/>
      <c r="AHZ343" s="35"/>
      <c r="AIA343" s="35"/>
      <c r="AIB343" s="35"/>
      <c r="AIC343" s="35"/>
      <c r="AID343" s="35"/>
      <c r="AIE343" s="35"/>
      <c r="AIF343" s="35"/>
      <c r="AIG343" s="35"/>
      <c r="AIH343" s="35"/>
      <c r="AII343" s="35"/>
      <c r="AIJ343" s="35"/>
      <c r="AIK343" s="35"/>
      <c r="AIL343" s="35"/>
      <c r="AIM343" s="35"/>
      <c r="AIN343" s="35"/>
      <c r="AIO343" s="35"/>
      <c r="AIP343" s="35"/>
      <c r="AIQ343" s="35"/>
      <c r="AIR343" s="35"/>
      <c r="AIS343" s="35"/>
      <c r="AIT343" s="35"/>
      <c r="AIU343" s="35"/>
      <c r="AIV343" s="35"/>
      <c r="AIW343" s="35"/>
      <c r="AIX343" s="35"/>
      <c r="AIY343" s="35"/>
      <c r="AIZ343" s="35"/>
      <c r="AJA343" s="35"/>
      <c r="AJB343" s="35"/>
      <c r="AJC343" s="35"/>
      <c r="AJD343" s="35"/>
      <c r="AJE343" s="35"/>
      <c r="AJF343" s="35"/>
      <c r="AJG343" s="35"/>
      <c r="AJH343" s="35"/>
      <c r="AJI343" s="35"/>
      <c r="AJJ343" s="35"/>
      <c r="AJK343" s="35"/>
      <c r="AJL343" s="35"/>
      <c r="AJM343" s="35"/>
      <c r="AJN343" s="35"/>
      <c r="AJO343" s="35"/>
      <c r="AJP343" s="35"/>
      <c r="AJQ343" s="35"/>
      <c r="AJR343" s="35"/>
      <c r="AJS343" s="35"/>
      <c r="AJT343" s="35"/>
      <c r="AJU343" s="35"/>
      <c r="AJV343" s="35"/>
      <c r="AJW343" s="35"/>
      <c r="AJX343" s="35"/>
      <c r="AJY343" s="35"/>
      <c r="AJZ343" s="35"/>
      <c r="AKA343" s="35"/>
      <c r="AKB343" s="35"/>
      <c r="AKC343" s="35"/>
      <c r="AKD343" s="35"/>
      <c r="AKE343" s="35"/>
      <c r="AKF343" s="35"/>
      <c r="AKG343" s="35"/>
      <c r="AKH343" s="35"/>
      <c r="AKI343" s="35"/>
      <c r="AKJ343" s="35"/>
      <c r="AKK343" s="35"/>
      <c r="AKL343" s="35"/>
      <c r="AKM343" s="35"/>
      <c r="AKN343" s="35"/>
      <c r="AKO343" s="35"/>
      <c r="AKP343" s="35"/>
      <c r="AKQ343" s="35"/>
      <c r="AKR343" s="35"/>
      <c r="AKS343" s="35"/>
      <c r="AKT343" s="35"/>
      <c r="AKU343" s="35"/>
      <c r="AKV343" s="35"/>
      <c r="AKW343" s="35"/>
      <c r="AKX343" s="35"/>
      <c r="AKY343" s="35"/>
      <c r="AKZ343" s="35"/>
      <c r="ALA343" s="35"/>
      <c r="ALB343" s="35"/>
      <c r="ALC343" s="35"/>
      <c r="ALD343" s="35"/>
      <c r="ALE343" s="35"/>
      <c r="ALF343" s="35"/>
      <c r="ALG343" s="35"/>
      <c r="ALH343" s="35"/>
      <c r="ALI343" s="35"/>
      <c r="ALJ343" s="35"/>
      <c r="ALK343" s="35"/>
      <c r="ALL343" s="35"/>
      <c r="ALM343" s="35"/>
      <c r="ALN343" s="35"/>
      <c r="ALO343" s="35"/>
      <c r="ALP343" s="35"/>
      <c r="ALQ343" s="35"/>
      <c r="ALR343" s="35"/>
      <c r="ALS343" s="35"/>
      <c r="ALT343" s="35"/>
      <c r="ALU343" s="35"/>
      <c r="ALV343" s="35"/>
      <c r="ALW343" s="35"/>
      <c r="ALX343" s="35"/>
      <c r="ALY343" s="35"/>
      <c r="ALZ343" s="35"/>
      <c r="AMA343" s="35"/>
      <c r="AMB343" s="35"/>
      <c r="AMC343" s="35"/>
      <c r="AMD343" s="35"/>
      <c r="AME343" s="35"/>
      <c r="AMF343" s="35"/>
      <c r="AMG343" s="35"/>
      <c r="AMH343" s="35"/>
      <c r="AMI343" s="35"/>
      <c r="AMJ343" s="35"/>
      <c r="AMK343" s="35"/>
      <c r="AML343" s="35"/>
      <c r="AMM343" s="35"/>
      <c r="AMN343" s="35"/>
      <c r="AMO343" s="35"/>
      <c r="AMP343" s="35"/>
      <c r="AMQ343" s="35"/>
      <c r="AMR343" s="35"/>
      <c r="AMS343" s="35"/>
      <c r="AMT343" s="35"/>
      <c r="AMU343" s="35"/>
      <c r="AMV343" s="35"/>
      <c r="AMW343" s="35"/>
      <c r="AMX343" s="35"/>
      <c r="AMY343" s="35"/>
      <c r="AMZ343" s="35"/>
      <c r="ANA343" s="35"/>
      <c r="ANB343" s="35"/>
      <c r="ANC343" s="35"/>
      <c r="AND343" s="35"/>
      <c r="ANE343" s="35"/>
      <c r="ANF343" s="35"/>
      <c r="ANG343" s="35"/>
      <c r="ANH343" s="35"/>
      <c r="ANI343" s="35"/>
      <c r="ANJ343" s="35"/>
      <c r="ANK343" s="35"/>
      <c r="ANL343" s="35"/>
      <c r="ANM343" s="35"/>
      <c r="ANN343" s="35"/>
      <c r="ANO343" s="35"/>
      <c r="ANP343" s="35"/>
      <c r="ANQ343" s="35"/>
      <c r="ANR343" s="35"/>
      <c r="ANS343" s="35"/>
      <c r="ANT343" s="35"/>
      <c r="ANU343" s="35"/>
      <c r="ANV343" s="35"/>
      <c r="ANW343" s="35"/>
      <c r="ANX343" s="35"/>
      <c r="ANY343" s="35"/>
      <c r="ANZ343" s="35"/>
      <c r="AOA343" s="35"/>
      <c r="AOB343" s="35"/>
      <c r="AOC343" s="35"/>
      <c r="AOD343" s="35"/>
      <c r="AOE343" s="35"/>
      <c r="AOF343" s="35"/>
      <c r="AOG343" s="35"/>
      <c r="AOH343" s="35"/>
      <c r="AOI343" s="35"/>
      <c r="AOJ343" s="35"/>
      <c r="AOK343" s="35"/>
      <c r="AOL343" s="35"/>
      <c r="AOM343" s="35"/>
      <c r="AON343" s="35"/>
      <c r="AOO343" s="35"/>
      <c r="AOP343" s="35"/>
      <c r="AOQ343" s="35"/>
      <c r="AOR343" s="35"/>
      <c r="AOS343" s="35"/>
      <c r="AOT343" s="35"/>
      <c r="AOU343" s="35"/>
      <c r="AOV343" s="35"/>
      <c r="AOW343" s="35"/>
      <c r="AOX343" s="35"/>
      <c r="AOY343" s="35"/>
      <c r="AOZ343" s="35"/>
      <c r="APA343" s="35"/>
      <c r="APB343" s="35"/>
      <c r="APC343" s="35"/>
      <c r="APD343" s="35"/>
      <c r="APE343" s="35"/>
      <c r="APF343" s="35"/>
      <c r="APG343" s="35"/>
      <c r="APH343" s="35"/>
      <c r="API343" s="35"/>
      <c r="APJ343" s="35"/>
      <c r="APK343" s="35"/>
      <c r="APL343" s="35"/>
      <c r="APM343" s="35"/>
      <c r="APN343" s="35"/>
      <c r="APO343" s="35"/>
      <c r="APP343" s="35"/>
      <c r="APQ343" s="35"/>
      <c r="APR343" s="35"/>
      <c r="APS343" s="35"/>
      <c r="APT343" s="35"/>
      <c r="APU343" s="35"/>
      <c r="APV343" s="35"/>
      <c r="APW343" s="35"/>
      <c r="APX343" s="35"/>
      <c r="APY343" s="35"/>
      <c r="APZ343" s="35"/>
      <c r="AQA343" s="35"/>
      <c r="AQB343" s="35"/>
      <c r="AQC343" s="35"/>
      <c r="AQD343" s="35"/>
      <c r="AQE343" s="35"/>
      <c r="AQF343" s="35"/>
      <c r="AQG343" s="35"/>
      <c r="AQH343" s="35"/>
      <c r="AQI343" s="35"/>
      <c r="AQJ343" s="35"/>
      <c r="AQK343" s="35"/>
      <c r="AQL343" s="35"/>
      <c r="AQM343" s="35"/>
      <c r="AQN343" s="35"/>
      <c r="AQO343" s="35"/>
      <c r="AQP343" s="35"/>
      <c r="AQQ343" s="35"/>
      <c r="AQR343" s="35"/>
      <c r="AQS343" s="35"/>
      <c r="AQT343" s="35"/>
      <c r="AQU343" s="35"/>
      <c r="AQV343" s="35"/>
      <c r="AQW343" s="35"/>
      <c r="AQX343" s="35"/>
      <c r="AQY343" s="35"/>
      <c r="AQZ343" s="35"/>
      <c r="ARA343" s="35"/>
      <c r="ARB343" s="35"/>
      <c r="ARC343" s="35"/>
      <c r="ARD343" s="35"/>
      <c r="ARE343" s="35"/>
      <c r="ARF343" s="35"/>
      <c r="ARG343" s="35"/>
      <c r="ARH343" s="35"/>
      <c r="ARI343" s="35"/>
      <c r="ARJ343" s="35"/>
      <c r="ARK343" s="35"/>
      <c r="ARL343" s="35"/>
      <c r="ARM343" s="35"/>
      <c r="ARN343" s="35"/>
      <c r="ARO343" s="35"/>
      <c r="ARP343" s="35"/>
      <c r="ARQ343" s="35"/>
      <c r="ARR343" s="35"/>
      <c r="ARS343" s="35"/>
      <c r="ART343" s="35"/>
      <c r="ARU343" s="35"/>
      <c r="ARV343" s="35"/>
      <c r="ARW343" s="35"/>
      <c r="ARX343" s="35"/>
      <c r="ARY343" s="35"/>
      <c r="ARZ343" s="35"/>
      <c r="ASA343" s="35"/>
      <c r="ASB343" s="35"/>
      <c r="ASC343" s="35"/>
      <c r="ASD343" s="35"/>
      <c r="ASE343" s="35"/>
      <c r="ASF343" s="35"/>
      <c r="ASG343" s="35"/>
      <c r="ASH343" s="35"/>
      <c r="ASI343" s="35"/>
      <c r="ASJ343" s="35"/>
      <c r="ASK343" s="35"/>
      <c r="ASL343" s="35"/>
      <c r="ASM343" s="35"/>
      <c r="ASN343" s="35"/>
      <c r="ASO343" s="35"/>
      <c r="ASP343" s="35"/>
      <c r="ASQ343" s="35"/>
      <c r="ASR343" s="35"/>
      <c r="ASS343" s="35"/>
      <c r="AST343" s="35"/>
      <c r="ASU343" s="35"/>
      <c r="ASV343" s="35"/>
      <c r="ASW343" s="35"/>
      <c r="ASX343" s="35"/>
      <c r="ASY343" s="35"/>
      <c r="ASZ343" s="35"/>
      <c r="ATA343" s="35"/>
      <c r="ATB343" s="35"/>
      <c r="ATC343" s="35"/>
      <c r="ATD343" s="35"/>
      <c r="ATE343" s="35"/>
      <c r="ATF343" s="35"/>
      <c r="ATG343" s="35"/>
      <c r="ATH343" s="35"/>
      <c r="ATI343" s="35"/>
      <c r="ATJ343" s="35"/>
      <c r="ATK343" s="35"/>
      <c r="ATL343" s="35"/>
      <c r="ATM343" s="35"/>
      <c r="ATN343" s="35"/>
      <c r="ATO343" s="35"/>
      <c r="ATP343" s="35"/>
      <c r="ATQ343" s="35"/>
      <c r="ATR343" s="35"/>
      <c r="ATS343" s="35"/>
      <c r="ATT343" s="35"/>
      <c r="ATU343" s="35"/>
      <c r="ATV343" s="35"/>
      <c r="ATW343" s="35"/>
      <c r="ATX343" s="35"/>
      <c r="ATY343" s="35"/>
      <c r="ATZ343" s="35"/>
      <c r="AUA343" s="35"/>
      <c r="AUB343" s="35"/>
      <c r="AUC343" s="35"/>
      <c r="AUD343" s="35"/>
      <c r="AUE343" s="35"/>
      <c r="AUF343" s="35"/>
      <c r="AUG343" s="35"/>
      <c r="AUH343" s="35"/>
      <c r="AUI343" s="35"/>
      <c r="AUJ343" s="35"/>
      <c r="AUK343" s="35"/>
      <c r="AUL343" s="35"/>
      <c r="AUM343" s="35"/>
      <c r="AUN343" s="35"/>
      <c r="AUO343" s="35"/>
      <c r="AUP343" s="35"/>
      <c r="AUQ343" s="35"/>
      <c r="AUR343" s="35"/>
      <c r="AUS343" s="35"/>
      <c r="AUT343" s="35"/>
      <c r="AUU343" s="35"/>
      <c r="AUV343" s="35"/>
      <c r="AUW343" s="35"/>
      <c r="AUX343" s="35"/>
      <c r="AUY343" s="35"/>
      <c r="AUZ343" s="35"/>
      <c r="AVA343" s="35"/>
      <c r="AVB343" s="35"/>
      <c r="AVC343" s="35"/>
      <c r="AVD343" s="35"/>
      <c r="AVE343" s="35"/>
      <c r="AVF343" s="35"/>
      <c r="AVG343" s="35"/>
      <c r="AVH343" s="35"/>
      <c r="AVI343" s="35"/>
      <c r="AVJ343" s="35"/>
      <c r="AVK343" s="35"/>
      <c r="AVL343" s="35"/>
      <c r="AVM343" s="35"/>
      <c r="AVN343" s="35"/>
      <c r="AVO343" s="35"/>
      <c r="AVP343" s="35"/>
      <c r="AVQ343" s="35"/>
      <c r="AVR343" s="35"/>
      <c r="AVS343" s="35"/>
      <c r="AVT343" s="35"/>
      <c r="AVU343" s="35"/>
      <c r="AVV343" s="35"/>
      <c r="AVW343" s="35"/>
      <c r="AVX343" s="35"/>
      <c r="AVY343" s="35"/>
      <c r="AVZ343" s="35"/>
      <c r="AWA343" s="35"/>
      <c r="AWB343" s="35"/>
      <c r="AWC343" s="35"/>
      <c r="AWD343" s="35"/>
      <c r="AWE343" s="35"/>
      <c r="AWF343" s="35"/>
      <c r="AWG343" s="35"/>
      <c r="AWH343" s="35"/>
      <c r="AWI343" s="35"/>
      <c r="AWJ343" s="35"/>
      <c r="AWK343" s="35"/>
      <c r="AWL343" s="35"/>
      <c r="AWM343" s="35"/>
      <c r="AWN343" s="35"/>
      <c r="AWO343" s="35"/>
      <c r="AWP343" s="35"/>
      <c r="AWQ343" s="35"/>
      <c r="AWR343" s="35"/>
      <c r="AWS343" s="35"/>
      <c r="AWT343" s="35"/>
      <c r="AWU343" s="35"/>
      <c r="AWV343" s="35"/>
      <c r="AWW343" s="35"/>
      <c r="AWX343" s="35"/>
      <c r="AWY343" s="35"/>
      <c r="AWZ343" s="35"/>
      <c r="AXA343" s="35"/>
      <c r="AXB343" s="35"/>
      <c r="AXC343" s="35"/>
      <c r="AXD343" s="35"/>
      <c r="AXE343" s="35"/>
      <c r="AXF343" s="35"/>
      <c r="AXG343" s="35"/>
      <c r="AXH343" s="35"/>
      <c r="AXI343" s="35"/>
      <c r="AXJ343" s="35"/>
      <c r="AXK343" s="35"/>
      <c r="AXL343" s="35"/>
      <c r="AXM343" s="35"/>
      <c r="AXN343" s="35"/>
      <c r="AXO343" s="35"/>
      <c r="AXP343" s="35"/>
      <c r="AXQ343" s="35"/>
      <c r="AXR343" s="35"/>
      <c r="AXS343" s="35"/>
      <c r="AXT343" s="35"/>
      <c r="AXU343" s="35"/>
      <c r="AXV343" s="35"/>
      <c r="AXW343" s="35"/>
      <c r="AXX343" s="35"/>
      <c r="AXY343" s="35"/>
      <c r="AXZ343" s="35"/>
      <c r="AYA343" s="35"/>
      <c r="AYB343" s="35"/>
      <c r="AYC343" s="35"/>
      <c r="AYD343" s="35"/>
      <c r="AYE343" s="35"/>
      <c r="AYF343" s="35"/>
      <c r="AYG343" s="35"/>
      <c r="AYH343" s="35"/>
      <c r="AYI343" s="35"/>
      <c r="AYJ343" s="35"/>
      <c r="AYK343" s="35"/>
      <c r="AYL343" s="35"/>
      <c r="AYM343" s="35"/>
      <c r="AYN343" s="35"/>
      <c r="AYO343" s="35"/>
      <c r="AYP343" s="35"/>
      <c r="AYQ343" s="35"/>
      <c r="AYR343" s="35"/>
      <c r="AYS343" s="35"/>
      <c r="AYT343" s="35"/>
      <c r="AYU343" s="35"/>
      <c r="AYV343" s="35"/>
      <c r="AYW343" s="35"/>
      <c r="AYX343" s="35"/>
      <c r="AYY343" s="35"/>
      <c r="AYZ343" s="35"/>
      <c r="AZA343" s="35"/>
      <c r="AZB343" s="35"/>
      <c r="AZC343" s="35"/>
      <c r="AZD343" s="35"/>
      <c r="AZE343" s="35"/>
      <c r="AZF343" s="35"/>
      <c r="AZG343" s="35"/>
      <c r="AZH343" s="35"/>
      <c r="AZI343" s="35"/>
      <c r="AZJ343" s="35"/>
      <c r="AZK343" s="35"/>
      <c r="AZL343" s="35"/>
      <c r="AZM343" s="35"/>
      <c r="AZN343" s="35"/>
      <c r="AZO343" s="35"/>
      <c r="AZP343" s="35"/>
      <c r="AZQ343" s="35"/>
      <c r="AZR343" s="35"/>
      <c r="AZS343" s="35"/>
      <c r="AZT343" s="35"/>
      <c r="AZU343" s="35"/>
      <c r="AZV343" s="35"/>
      <c r="AZW343" s="35"/>
      <c r="AZX343" s="35"/>
      <c r="AZY343" s="35"/>
      <c r="AZZ343" s="35"/>
      <c r="BAA343" s="35"/>
      <c r="BAB343" s="35"/>
      <c r="BAC343" s="35"/>
      <c r="BAD343" s="35"/>
      <c r="BAE343" s="35"/>
      <c r="BAF343" s="35"/>
      <c r="BAG343" s="35"/>
      <c r="BAH343" s="35"/>
      <c r="BAI343" s="35"/>
      <c r="BAJ343" s="35"/>
      <c r="BAK343" s="35"/>
      <c r="BAL343" s="35"/>
      <c r="BAM343" s="35"/>
      <c r="BAN343" s="35"/>
      <c r="BAO343" s="35"/>
      <c r="BAP343" s="35"/>
      <c r="BAQ343" s="35"/>
      <c r="BAR343" s="35"/>
      <c r="BAS343" s="35"/>
      <c r="BAT343" s="35"/>
      <c r="BAU343" s="35"/>
      <c r="BAV343" s="35"/>
      <c r="BAW343" s="35"/>
      <c r="BAX343" s="35"/>
      <c r="BAY343" s="35"/>
      <c r="BAZ343" s="35"/>
      <c r="BBA343" s="35"/>
      <c r="BBB343" s="35"/>
      <c r="BBC343" s="35"/>
      <c r="BBD343" s="35"/>
      <c r="BBE343" s="35"/>
      <c r="BBF343" s="35"/>
      <c r="BBG343" s="35"/>
      <c r="BBH343" s="35"/>
      <c r="BBI343" s="35"/>
      <c r="BBJ343" s="35"/>
      <c r="BBK343" s="35"/>
      <c r="BBL343" s="35"/>
      <c r="BBM343" s="35"/>
      <c r="BBN343" s="35"/>
      <c r="BBO343" s="35"/>
      <c r="BBP343" s="35"/>
      <c r="BBQ343" s="35"/>
      <c r="BBR343" s="35"/>
      <c r="BBS343" s="35"/>
      <c r="BBT343" s="35"/>
      <c r="BBU343" s="35"/>
      <c r="BBV343" s="35"/>
      <c r="BBW343" s="35"/>
      <c r="BBX343" s="35"/>
      <c r="BBY343" s="35"/>
      <c r="BBZ343" s="35"/>
      <c r="BCA343" s="35"/>
      <c r="BCB343" s="35"/>
      <c r="BCC343" s="35"/>
      <c r="BCD343" s="35"/>
      <c r="BCE343" s="35"/>
      <c r="BCF343" s="35"/>
      <c r="BCG343" s="35"/>
      <c r="BCH343" s="35"/>
      <c r="BCI343" s="35"/>
      <c r="BCJ343" s="35"/>
      <c r="BCK343" s="35"/>
      <c r="BCL343" s="35"/>
      <c r="BCM343" s="35"/>
      <c r="BCN343" s="35"/>
      <c r="BCO343" s="35"/>
      <c r="BCP343" s="35"/>
      <c r="BCQ343" s="35"/>
      <c r="BCR343" s="35"/>
      <c r="BCS343" s="35"/>
      <c r="BCT343" s="35"/>
      <c r="BCU343" s="35"/>
      <c r="BCV343" s="35"/>
      <c r="BCW343" s="35"/>
      <c r="BCX343" s="35"/>
      <c r="BCY343" s="35"/>
      <c r="BCZ343" s="35"/>
      <c r="BDA343" s="35"/>
      <c r="BDB343" s="35"/>
      <c r="BDC343" s="35"/>
      <c r="BDD343" s="35"/>
      <c r="BDE343" s="35"/>
      <c r="BDF343" s="35"/>
      <c r="BDG343" s="35"/>
      <c r="BDH343" s="35"/>
      <c r="BDI343" s="35"/>
      <c r="BDJ343" s="35"/>
      <c r="BDK343" s="35"/>
      <c r="BDL343" s="35"/>
      <c r="BDM343" s="35"/>
      <c r="BDN343" s="35"/>
      <c r="BDO343" s="35"/>
      <c r="BDP343" s="35"/>
      <c r="BDQ343" s="35"/>
      <c r="BDR343" s="35"/>
      <c r="BDS343" s="35"/>
      <c r="BDT343" s="35"/>
      <c r="BDU343" s="35"/>
      <c r="BDV343" s="35"/>
      <c r="BDW343" s="35"/>
      <c r="BDX343" s="35"/>
      <c r="BDY343" s="35"/>
      <c r="BDZ343" s="35"/>
      <c r="BEA343" s="35"/>
      <c r="BEB343" s="35"/>
      <c r="BEC343" s="35"/>
      <c r="BED343" s="35"/>
      <c r="BEE343" s="35"/>
      <c r="BEF343" s="35"/>
      <c r="BEG343" s="35"/>
      <c r="BEH343" s="35"/>
      <c r="BEI343" s="35"/>
      <c r="BEJ343" s="35"/>
      <c r="BEK343" s="35"/>
      <c r="BEL343" s="35"/>
      <c r="BEM343" s="35"/>
      <c r="BEN343" s="35"/>
      <c r="BEO343" s="35"/>
      <c r="BEP343" s="35"/>
      <c r="BEQ343" s="35"/>
      <c r="BER343" s="35"/>
      <c r="BES343" s="35"/>
      <c r="BET343" s="35"/>
      <c r="BEU343" s="35"/>
      <c r="BEV343" s="35"/>
      <c r="BEW343" s="35"/>
      <c r="BEX343" s="35"/>
      <c r="BEY343" s="35"/>
      <c r="BEZ343" s="35"/>
      <c r="BFA343" s="35"/>
      <c r="BFB343" s="35"/>
      <c r="BFC343" s="35"/>
      <c r="BFD343" s="35"/>
      <c r="BFE343" s="35"/>
      <c r="BFF343" s="35"/>
      <c r="BFG343" s="35"/>
      <c r="BFH343" s="35"/>
      <c r="BFI343" s="35"/>
      <c r="BFJ343" s="35"/>
      <c r="BFK343" s="35"/>
      <c r="BFL343" s="35"/>
      <c r="BFM343" s="35"/>
      <c r="BFN343" s="35"/>
      <c r="BFO343" s="35"/>
      <c r="BFP343" s="35"/>
      <c r="BFQ343" s="35"/>
      <c r="BFR343" s="35"/>
      <c r="BFS343" s="35"/>
      <c r="BFT343" s="35"/>
      <c r="BFU343" s="35"/>
      <c r="BFV343" s="35"/>
      <c r="BFW343" s="35"/>
      <c r="BFX343" s="35"/>
      <c r="BFY343" s="35"/>
      <c r="BFZ343" s="35"/>
      <c r="BGA343" s="35"/>
      <c r="BGB343" s="35"/>
      <c r="BGC343" s="35"/>
      <c r="BGD343" s="35"/>
      <c r="BGE343" s="35"/>
      <c r="BGF343" s="35"/>
      <c r="BGG343" s="35"/>
      <c r="BGH343" s="35"/>
      <c r="BGI343" s="35"/>
      <c r="BGJ343" s="35"/>
      <c r="BGK343" s="35"/>
      <c r="BGL343" s="35"/>
      <c r="BGM343" s="35"/>
      <c r="BGN343" s="35"/>
      <c r="BGO343" s="35"/>
      <c r="BGP343" s="35"/>
      <c r="BGQ343" s="35"/>
      <c r="BGR343" s="35"/>
      <c r="BGS343" s="35"/>
      <c r="BGT343" s="35"/>
      <c r="BGU343" s="35"/>
      <c r="BGV343" s="35"/>
      <c r="BGW343" s="35"/>
      <c r="BGX343" s="35"/>
      <c r="BGY343" s="35"/>
      <c r="BGZ343" s="35"/>
      <c r="BHA343" s="35"/>
      <c r="BHB343" s="35"/>
      <c r="BHC343" s="35"/>
      <c r="BHD343" s="35"/>
      <c r="BHE343" s="35"/>
      <c r="BHF343" s="35"/>
      <c r="BHG343" s="35"/>
      <c r="BHH343" s="35"/>
      <c r="BHI343" s="35"/>
      <c r="BHJ343" s="35"/>
      <c r="BHK343" s="35"/>
      <c r="BHL343" s="35"/>
      <c r="BHM343" s="35"/>
      <c r="BHN343" s="35"/>
      <c r="BHO343" s="35"/>
      <c r="BHP343" s="35"/>
      <c r="BHQ343" s="35"/>
      <c r="BHR343" s="35"/>
      <c r="BHS343" s="35"/>
      <c r="BHT343" s="35"/>
      <c r="BHU343" s="35"/>
      <c r="BHV343" s="35"/>
      <c r="BHW343" s="35"/>
      <c r="BHX343" s="35"/>
      <c r="BHY343" s="35"/>
      <c r="BHZ343" s="35"/>
      <c r="BIA343" s="35"/>
      <c r="BIB343" s="35"/>
      <c r="BIC343" s="35"/>
      <c r="BID343" s="35"/>
      <c r="BIE343" s="35"/>
      <c r="BIF343" s="35"/>
      <c r="BIG343" s="35"/>
      <c r="BIH343" s="35"/>
      <c r="BII343" s="35"/>
      <c r="BIJ343" s="35"/>
      <c r="BIK343" s="35"/>
      <c r="BIL343" s="35"/>
      <c r="BIM343" s="35"/>
      <c r="BIN343" s="35"/>
      <c r="BIO343" s="35"/>
      <c r="BIP343" s="35"/>
      <c r="BIQ343" s="35"/>
      <c r="BIR343" s="35"/>
      <c r="BIS343" s="35"/>
      <c r="BIT343" s="35"/>
      <c r="BIU343" s="35"/>
      <c r="BIV343" s="35"/>
      <c r="BIW343" s="35"/>
      <c r="BIX343" s="35"/>
      <c r="BIY343" s="35"/>
      <c r="BIZ343" s="35"/>
      <c r="BJA343" s="35"/>
      <c r="BJB343" s="35"/>
      <c r="BJC343" s="35"/>
      <c r="BJD343" s="35"/>
      <c r="BJE343" s="35"/>
      <c r="BJF343" s="35"/>
      <c r="BJG343" s="35"/>
      <c r="BJH343" s="35"/>
      <c r="BJI343" s="35"/>
      <c r="BJJ343" s="35"/>
      <c r="BJK343" s="35"/>
      <c r="BJL343" s="35"/>
      <c r="BJM343" s="35"/>
      <c r="BJN343" s="35"/>
      <c r="BJO343" s="35"/>
      <c r="BJP343" s="35"/>
      <c r="BJQ343" s="35"/>
      <c r="BJR343" s="35"/>
      <c r="BJS343" s="35"/>
      <c r="BJT343" s="35"/>
      <c r="BJU343" s="35"/>
      <c r="BJV343" s="35"/>
      <c r="BJW343" s="35"/>
      <c r="BJX343" s="35"/>
      <c r="BJY343" s="35"/>
      <c r="BJZ343" s="35"/>
      <c r="BKA343" s="35"/>
      <c r="BKB343" s="35"/>
      <c r="BKC343" s="35"/>
      <c r="BKD343" s="35"/>
      <c r="BKE343" s="35"/>
      <c r="BKF343" s="35"/>
      <c r="BKG343" s="35"/>
      <c r="BKH343" s="35"/>
      <c r="BKI343" s="35"/>
      <c r="BKJ343" s="35"/>
      <c r="BKK343" s="35"/>
      <c r="BKL343" s="35"/>
      <c r="BKM343" s="35"/>
      <c r="BKN343" s="35"/>
      <c r="BKO343" s="35"/>
      <c r="BKP343" s="35"/>
      <c r="BKQ343" s="35"/>
      <c r="BKR343" s="35"/>
      <c r="BKS343" s="35"/>
      <c r="BKT343" s="35"/>
      <c r="BKU343" s="35"/>
      <c r="BKV343" s="35"/>
      <c r="BKW343" s="35"/>
      <c r="BKX343" s="35"/>
      <c r="BKY343" s="35"/>
      <c r="BKZ343" s="35"/>
      <c r="BLA343" s="35"/>
      <c r="BLB343" s="35"/>
      <c r="BLC343" s="35"/>
      <c r="BLD343" s="35"/>
      <c r="BLE343" s="35"/>
      <c r="BLF343" s="35"/>
      <c r="BLG343" s="35"/>
      <c r="BLH343" s="35"/>
      <c r="BLI343" s="35"/>
      <c r="BLJ343" s="35"/>
      <c r="BLK343" s="35"/>
      <c r="BLL343" s="35"/>
      <c r="BLM343" s="35"/>
      <c r="BLN343" s="35"/>
      <c r="BLO343" s="35"/>
      <c r="BLP343" s="35"/>
      <c r="BLQ343" s="35"/>
      <c r="BLR343" s="35"/>
      <c r="BLS343" s="35"/>
      <c r="BLT343" s="35"/>
      <c r="BLU343" s="35"/>
      <c r="BLV343" s="35"/>
      <c r="BLW343" s="35"/>
      <c r="BLX343" s="35"/>
      <c r="BLY343" s="35"/>
      <c r="BLZ343" s="35"/>
      <c r="BMA343" s="35"/>
      <c r="BMB343" s="35"/>
      <c r="BMC343" s="35"/>
      <c r="BMD343" s="35"/>
      <c r="BME343" s="35"/>
      <c r="BMF343" s="35"/>
      <c r="BMG343" s="35"/>
      <c r="BMH343" s="35"/>
      <c r="BMI343" s="35"/>
      <c r="BMJ343" s="35"/>
      <c r="BMK343" s="35"/>
      <c r="BML343" s="35"/>
      <c r="BMM343" s="35"/>
      <c r="BMN343" s="35"/>
      <c r="BMO343" s="35"/>
      <c r="BMP343" s="35"/>
      <c r="BMQ343" s="35"/>
      <c r="BMR343" s="35"/>
      <c r="BMS343" s="35"/>
      <c r="BMT343" s="35"/>
      <c r="BMU343" s="35"/>
      <c r="BMV343" s="35"/>
      <c r="BMW343" s="35"/>
      <c r="BMX343" s="35"/>
      <c r="BMY343" s="35"/>
      <c r="BMZ343" s="35"/>
      <c r="BNA343" s="35"/>
      <c r="BNB343" s="35"/>
      <c r="BNC343" s="35"/>
      <c r="BND343" s="35"/>
      <c r="BNE343" s="35"/>
      <c r="BNF343" s="35"/>
      <c r="BNG343" s="35"/>
      <c r="BNH343" s="35"/>
      <c r="BNI343" s="35"/>
      <c r="BNJ343" s="35"/>
      <c r="BNK343" s="35"/>
      <c r="BNL343" s="35"/>
      <c r="BNM343" s="35"/>
      <c r="BNN343" s="35"/>
      <c r="BNO343" s="35"/>
      <c r="BNP343" s="35"/>
      <c r="BNQ343" s="35"/>
      <c r="BNR343" s="35"/>
      <c r="BNS343" s="35"/>
      <c r="BNT343" s="35"/>
      <c r="BNU343" s="35"/>
      <c r="BNV343" s="35"/>
      <c r="BNW343" s="35"/>
      <c r="BNX343" s="35"/>
      <c r="BNY343" s="35"/>
      <c r="BNZ343" s="35"/>
      <c r="BOA343" s="35"/>
      <c r="BOB343" s="35"/>
      <c r="BOC343" s="35"/>
      <c r="BOD343" s="35"/>
      <c r="BOE343" s="35"/>
      <c r="BOF343" s="35"/>
      <c r="BOG343" s="35"/>
      <c r="BOH343" s="35"/>
      <c r="BOI343" s="35"/>
      <c r="BOJ343" s="35"/>
      <c r="BOK343" s="35"/>
      <c r="BOL343" s="35"/>
      <c r="BOM343" s="35"/>
      <c r="BON343" s="35"/>
      <c r="BOO343" s="35"/>
      <c r="BOP343" s="35"/>
      <c r="BOQ343" s="35"/>
      <c r="BOR343" s="35"/>
      <c r="BOS343" s="35"/>
      <c r="BOT343" s="35"/>
      <c r="BOU343" s="35"/>
      <c r="BOV343" s="35"/>
      <c r="BOW343" s="35"/>
      <c r="BOX343" s="35"/>
      <c r="BOY343" s="35"/>
      <c r="BOZ343" s="35"/>
      <c r="BPA343" s="35"/>
      <c r="BPB343" s="35"/>
      <c r="BPC343" s="35"/>
      <c r="BPD343" s="35"/>
      <c r="BPE343" s="35"/>
      <c r="BPF343" s="35"/>
      <c r="BPG343" s="35"/>
      <c r="BPH343" s="35"/>
      <c r="BPI343" s="35"/>
      <c r="BPJ343" s="35"/>
      <c r="BPK343" s="35"/>
      <c r="BPL343" s="35"/>
      <c r="BPM343" s="35"/>
      <c r="BPN343" s="35"/>
      <c r="BPO343" s="35"/>
      <c r="BPP343" s="35"/>
      <c r="BPQ343" s="35"/>
      <c r="BPR343" s="35"/>
      <c r="BPS343" s="35"/>
      <c r="BPT343" s="35"/>
      <c r="BPU343" s="35"/>
      <c r="BPV343" s="35"/>
      <c r="BPW343" s="35"/>
      <c r="BPX343" s="35"/>
      <c r="BPY343" s="35"/>
      <c r="BPZ343" s="35"/>
      <c r="BQA343" s="35"/>
      <c r="BQB343" s="35"/>
      <c r="BQC343" s="35"/>
      <c r="BQD343" s="35"/>
      <c r="BQE343" s="35"/>
      <c r="BQF343" s="35"/>
      <c r="BQG343" s="35"/>
      <c r="BQH343" s="35"/>
      <c r="BQI343" s="35"/>
      <c r="BQJ343" s="35"/>
      <c r="BQK343" s="35"/>
      <c r="BQL343" s="35"/>
      <c r="BQM343" s="35"/>
      <c r="BQN343" s="35"/>
      <c r="BQO343" s="35"/>
      <c r="BQP343" s="35"/>
      <c r="BQQ343" s="35"/>
      <c r="BQR343" s="35"/>
      <c r="BQS343" s="35"/>
      <c r="BQT343" s="35"/>
      <c r="BQU343" s="35"/>
      <c r="BQV343" s="35"/>
      <c r="BQW343" s="35"/>
      <c r="BQX343" s="35"/>
      <c r="BQY343" s="35"/>
      <c r="BQZ343" s="35"/>
      <c r="BRA343" s="35"/>
      <c r="BRB343" s="35"/>
      <c r="BRC343" s="35"/>
      <c r="BRD343" s="35"/>
      <c r="BRE343" s="35"/>
      <c r="BRF343" s="35"/>
      <c r="BRG343" s="35"/>
      <c r="BRH343" s="35"/>
      <c r="BRI343" s="35"/>
      <c r="BRJ343" s="35"/>
      <c r="BRK343" s="35"/>
      <c r="BRL343" s="35"/>
      <c r="BRM343" s="35"/>
      <c r="BRN343" s="35"/>
      <c r="BRO343" s="35"/>
      <c r="BRP343" s="35"/>
      <c r="BRQ343" s="35"/>
      <c r="BRR343" s="35"/>
      <c r="BRS343" s="35"/>
      <c r="BRT343" s="35"/>
      <c r="BRU343" s="35"/>
      <c r="BRV343" s="35"/>
      <c r="BRW343" s="35"/>
      <c r="BRX343" s="35"/>
      <c r="BRY343" s="35"/>
      <c r="BRZ343" s="35"/>
      <c r="BSA343" s="35"/>
      <c r="BSB343" s="35"/>
      <c r="BSC343" s="35"/>
      <c r="BSD343" s="35"/>
      <c r="BSE343" s="35"/>
      <c r="BSF343" s="35"/>
      <c r="BSG343" s="35"/>
      <c r="BSH343" s="35"/>
      <c r="BSI343" s="35"/>
      <c r="BSJ343" s="35"/>
      <c r="BSK343" s="35"/>
      <c r="BSL343" s="35"/>
      <c r="BSM343" s="35"/>
      <c r="BSN343" s="35"/>
      <c r="BSO343" s="35"/>
      <c r="BSP343" s="35"/>
      <c r="BSQ343" s="35"/>
      <c r="BSR343" s="35"/>
      <c r="BSS343" s="35"/>
      <c r="BST343" s="35"/>
      <c r="BSU343" s="35"/>
      <c r="BSV343" s="35"/>
      <c r="BSW343" s="35"/>
      <c r="BSX343" s="35"/>
      <c r="BSY343" s="35"/>
      <c r="BSZ343" s="35"/>
      <c r="BTA343" s="35"/>
      <c r="BTB343" s="35"/>
      <c r="BTC343" s="35"/>
      <c r="BTD343" s="35"/>
      <c r="BTE343" s="35"/>
      <c r="BTF343" s="35"/>
      <c r="BTG343" s="35"/>
      <c r="BTH343" s="35"/>
      <c r="BTI343" s="35"/>
      <c r="BTJ343" s="35"/>
      <c r="BTK343" s="35"/>
      <c r="BTL343" s="35"/>
      <c r="BTM343" s="35"/>
      <c r="BTN343" s="35"/>
      <c r="BTO343" s="35"/>
      <c r="BTP343" s="35"/>
      <c r="BTQ343" s="35"/>
      <c r="BTR343" s="35"/>
      <c r="BTS343" s="35"/>
      <c r="BTT343" s="35"/>
      <c r="BTU343" s="35"/>
      <c r="BTV343" s="35"/>
      <c r="BTW343" s="35"/>
      <c r="BTX343" s="35"/>
      <c r="BTY343" s="35"/>
      <c r="BTZ343" s="35"/>
      <c r="BUA343" s="35"/>
      <c r="BUB343" s="35"/>
      <c r="BUC343" s="35"/>
      <c r="BUD343" s="35"/>
      <c r="BUE343" s="35"/>
      <c r="BUF343" s="35"/>
      <c r="BUG343" s="35"/>
      <c r="BUH343" s="35"/>
      <c r="BUI343" s="35"/>
      <c r="BUJ343" s="35"/>
      <c r="BUK343" s="35"/>
      <c r="BUL343" s="35"/>
      <c r="BUM343" s="35"/>
      <c r="BUN343" s="35"/>
      <c r="BUO343" s="35"/>
      <c r="BUP343" s="35"/>
      <c r="BUQ343" s="35"/>
      <c r="BUR343" s="35"/>
      <c r="BUS343" s="35"/>
      <c r="BUT343" s="35"/>
      <c r="BUU343" s="35"/>
      <c r="BUV343" s="35"/>
      <c r="BUW343" s="35"/>
      <c r="BUX343" s="35"/>
      <c r="BUY343" s="35"/>
      <c r="BUZ343" s="35"/>
      <c r="BVA343" s="35"/>
      <c r="BVB343" s="35"/>
      <c r="BVC343" s="35"/>
      <c r="BVD343" s="35"/>
      <c r="BVE343" s="35"/>
      <c r="BVF343" s="35"/>
      <c r="BVG343" s="35"/>
      <c r="BVH343" s="35"/>
      <c r="BVI343" s="35"/>
      <c r="BVJ343" s="35"/>
      <c r="BVK343" s="35"/>
      <c r="BVL343" s="35"/>
      <c r="BVM343" s="35"/>
      <c r="BVN343" s="35"/>
      <c r="BVO343" s="35"/>
      <c r="BVP343" s="35"/>
      <c r="BVQ343" s="35"/>
      <c r="BVR343" s="35"/>
      <c r="BVS343" s="35"/>
      <c r="BVT343" s="35"/>
      <c r="BVU343" s="35"/>
      <c r="BVV343" s="35"/>
      <c r="BVW343" s="35"/>
      <c r="BVX343" s="35"/>
      <c r="BVY343" s="35"/>
      <c r="BVZ343" s="35"/>
      <c r="BWA343" s="35"/>
      <c r="BWB343" s="35"/>
      <c r="BWC343" s="35"/>
      <c r="BWD343" s="35"/>
      <c r="BWE343" s="35"/>
      <c r="BWF343" s="35"/>
      <c r="BWG343" s="35"/>
      <c r="BWH343" s="35"/>
      <c r="BWI343" s="35"/>
      <c r="BWJ343" s="35"/>
      <c r="BWK343" s="35"/>
      <c r="BWL343" s="35"/>
      <c r="BWM343" s="35"/>
      <c r="BWN343" s="35"/>
      <c r="BWO343" s="35"/>
      <c r="BWP343" s="35"/>
      <c r="BWQ343" s="35"/>
      <c r="BWR343" s="35"/>
      <c r="BWS343" s="35"/>
      <c r="BWT343" s="35"/>
      <c r="BWU343" s="35"/>
      <c r="BWV343" s="35"/>
      <c r="BWW343" s="35"/>
      <c r="BWX343" s="35"/>
      <c r="BWY343" s="35"/>
      <c r="BWZ343" s="35"/>
      <c r="BXA343" s="35"/>
      <c r="BXB343" s="35"/>
      <c r="BXC343" s="35"/>
      <c r="BXD343" s="35"/>
      <c r="BXE343" s="35"/>
      <c r="BXF343" s="35"/>
      <c r="BXG343" s="35"/>
      <c r="BXH343" s="35"/>
      <c r="BXI343" s="35"/>
      <c r="BXJ343" s="35"/>
      <c r="BXK343" s="35"/>
      <c r="BXL343" s="35"/>
      <c r="BXM343" s="35"/>
      <c r="BXN343" s="35"/>
      <c r="BXO343" s="35"/>
      <c r="BXP343" s="35"/>
      <c r="BXQ343" s="35"/>
      <c r="BXR343" s="35"/>
      <c r="BXS343" s="35"/>
      <c r="BXT343" s="35"/>
      <c r="BXU343" s="35"/>
      <c r="BXV343" s="35"/>
      <c r="BXW343" s="35"/>
      <c r="BXX343" s="35"/>
      <c r="BXY343" s="35"/>
      <c r="BXZ343" s="35"/>
      <c r="BYA343" s="35"/>
      <c r="BYB343" s="35"/>
      <c r="BYC343" s="35"/>
      <c r="BYD343" s="35"/>
      <c r="BYE343" s="35"/>
      <c r="BYF343" s="35"/>
      <c r="BYG343" s="35"/>
      <c r="BYH343" s="35"/>
      <c r="BYI343" s="35"/>
      <c r="BYJ343" s="35"/>
      <c r="BYK343" s="35"/>
      <c r="BYL343" s="35"/>
      <c r="BYM343" s="35"/>
      <c r="BYN343" s="35"/>
      <c r="BYO343" s="35"/>
      <c r="BYP343" s="35"/>
      <c r="BYQ343" s="35"/>
      <c r="BYR343" s="35"/>
      <c r="BYS343" s="35"/>
      <c r="BYT343" s="35"/>
      <c r="BYU343" s="35"/>
      <c r="BYV343" s="35"/>
      <c r="BYW343" s="35"/>
      <c r="BYX343" s="35"/>
      <c r="BYY343" s="35"/>
      <c r="BYZ343" s="35"/>
      <c r="BZA343" s="35"/>
      <c r="BZB343" s="35"/>
      <c r="BZC343" s="35"/>
      <c r="BZD343" s="35"/>
      <c r="BZE343" s="35"/>
      <c r="BZF343" s="35"/>
      <c r="BZG343" s="35"/>
      <c r="BZH343" s="35"/>
      <c r="BZI343" s="35"/>
      <c r="BZJ343" s="35"/>
      <c r="BZK343" s="35"/>
      <c r="BZL343" s="35"/>
      <c r="BZM343" s="35"/>
      <c r="BZN343" s="35"/>
      <c r="BZO343" s="35"/>
      <c r="BZP343" s="35"/>
      <c r="BZQ343" s="35"/>
      <c r="BZR343" s="35"/>
      <c r="BZS343" s="35"/>
      <c r="BZT343" s="35"/>
      <c r="BZU343" s="35"/>
      <c r="BZV343" s="35"/>
      <c r="BZW343" s="35"/>
      <c r="BZX343" s="35"/>
      <c r="BZY343" s="35"/>
      <c r="BZZ343" s="35"/>
      <c r="CAA343" s="35"/>
      <c r="CAB343" s="35"/>
      <c r="CAC343" s="35"/>
      <c r="CAD343" s="35"/>
      <c r="CAE343" s="35"/>
      <c r="CAF343" s="35"/>
      <c r="CAG343" s="35"/>
      <c r="CAH343" s="35"/>
      <c r="CAI343" s="35"/>
      <c r="CAJ343" s="35"/>
      <c r="CAK343" s="35"/>
      <c r="CAL343" s="35"/>
      <c r="CAM343" s="35"/>
      <c r="CAN343" s="35"/>
      <c r="CAO343" s="35"/>
      <c r="CAP343" s="35"/>
      <c r="CAQ343" s="35"/>
      <c r="CAR343" s="35"/>
      <c r="CAS343" s="35"/>
      <c r="CAT343" s="35"/>
      <c r="CAU343" s="35"/>
      <c r="CAV343" s="35"/>
      <c r="CAW343" s="35"/>
      <c r="CAX343" s="35"/>
      <c r="CAY343" s="35"/>
      <c r="CAZ343" s="35"/>
      <c r="CBA343" s="35"/>
      <c r="CBB343" s="35"/>
      <c r="CBC343" s="35"/>
      <c r="CBD343" s="35"/>
      <c r="CBE343" s="35"/>
      <c r="CBF343" s="35"/>
      <c r="CBG343" s="35"/>
      <c r="CBH343" s="35"/>
      <c r="CBI343" s="35"/>
      <c r="CBJ343" s="35"/>
      <c r="CBK343" s="35"/>
      <c r="CBL343" s="35"/>
      <c r="CBM343" s="35"/>
      <c r="CBN343" s="35"/>
      <c r="CBO343" s="35"/>
      <c r="CBP343" s="35"/>
      <c r="CBQ343" s="35"/>
      <c r="CBR343" s="35"/>
      <c r="CBS343" s="35"/>
      <c r="CBT343" s="35"/>
      <c r="CBU343" s="35"/>
      <c r="CBV343" s="35"/>
      <c r="CBW343" s="35"/>
      <c r="CBX343" s="35"/>
      <c r="CBY343" s="35"/>
      <c r="CBZ343" s="35"/>
      <c r="CCA343" s="35"/>
      <c r="CCB343" s="35"/>
      <c r="CCC343" s="35"/>
      <c r="CCD343" s="35"/>
      <c r="CCE343" s="35"/>
      <c r="CCF343" s="35"/>
      <c r="CCG343" s="35"/>
      <c r="CCH343" s="35"/>
      <c r="CCI343" s="35"/>
      <c r="CCJ343" s="35"/>
      <c r="CCK343" s="35"/>
      <c r="CCL343" s="35"/>
      <c r="CCM343" s="35"/>
      <c r="CCN343" s="35"/>
      <c r="CCO343" s="35"/>
      <c r="CCP343" s="35"/>
      <c r="CCQ343" s="35"/>
      <c r="CCR343" s="35"/>
      <c r="CCS343" s="35"/>
      <c r="CCT343" s="35"/>
      <c r="CCU343" s="35"/>
      <c r="CCV343" s="35"/>
      <c r="CCW343" s="35"/>
      <c r="CCX343" s="35"/>
      <c r="CCY343" s="35"/>
      <c r="CCZ343" s="35"/>
      <c r="CDA343" s="35"/>
      <c r="CDB343" s="35"/>
      <c r="CDC343" s="35"/>
      <c r="CDD343" s="35"/>
      <c r="CDE343" s="35"/>
      <c r="CDF343" s="35"/>
      <c r="CDG343" s="35"/>
      <c r="CDH343" s="35"/>
      <c r="CDI343" s="35"/>
      <c r="CDJ343" s="35"/>
      <c r="CDK343" s="35"/>
      <c r="CDL343" s="35"/>
      <c r="CDM343" s="35"/>
      <c r="CDN343" s="35"/>
      <c r="CDO343" s="35"/>
      <c r="CDP343" s="35"/>
      <c r="CDQ343" s="35"/>
      <c r="CDR343" s="35"/>
      <c r="CDS343" s="35"/>
      <c r="CDT343" s="35"/>
      <c r="CDU343" s="35"/>
      <c r="CDV343" s="35"/>
      <c r="CDW343" s="35"/>
      <c r="CDX343" s="35"/>
      <c r="CDY343" s="35"/>
      <c r="CDZ343" s="35"/>
      <c r="CEA343" s="35"/>
      <c r="CEB343" s="35"/>
      <c r="CEC343" s="35"/>
      <c r="CED343" s="35"/>
      <c r="CEE343" s="35"/>
      <c r="CEF343" s="35"/>
      <c r="CEG343" s="35"/>
      <c r="CEH343" s="35"/>
      <c r="CEI343" s="35"/>
      <c r="CEJ343" s="35"/>
      <c r="CEK343" s="35"/>
      <c r="CEL343" s="35"/>
      <c r="CEM343" s="35"/>
      <c r="CEN343" s="35"/>
      <c r="CEO343" s="35"/>
      <c r="CEP343" s="35"/>
      <c r="CEQ343" s="35"/>
      <c r="CER343" s="35"/>
      <c r="CES343" s="35"/>
      <c r="CET343" s="35"/>
      <c r="CEU343" s="35"/>
      <c r="CEV343" s="35"/>
      <c r="CEW343" s="35"/>
      <c r="CEX343" s="35"/>
      <c r="CEY343" s="35"/>
      <c r="CEZ343" s="35"/>
      <c r="CFA343" s="35"/>
      <c r="CFB343" s="35"/>
      <c r="CFC343" s="35"/>
      <c r="CFD343" s="35"/>
      <c r="CFE343" s="35"/>
      <c r="CFF343" s="35"/>
      <c r="CFG343" s="35"/>
      <c r="CFH343" s="35"/>
      <c r="CFI343" s="35"/>
      <c r="CFJ343" s="35"/>
      <c r="CFK343" s="35"/>
      <c r="CFL343" s="35"/>
      <c r="CFM343" s="35"/>
      <c r="CFN343" s="35"/>
      <c r="CFO343" s="35"/>
      <c r="CFP343" s="35"/>
      <c r="CFQ343" s="35"/>
      <c r="CFR343" s="35"/>
      <c r="CFS343" s="35"/>
      <c r="CFT343" s="35"/>
      <c r="CFU343" s="35"/>
      <c r="CFV343" s="35"/>
      <c r="CFW343" s="35"/>
      <c r="CFX343" s="35"/>
      <c r="CFY343" s="35"/>
      <c r="CFZ343" s="35"/>
      <c r="CGA343" s="35"/>
      <c r="CGB343" s="35"/>
      <c r="CGC343" s="35"/>
      <c r="CGD343" s="35"/>
      <c r="CGE343" s="35"/>
      <c r="CGF343" s="35"/>
      <c r="CGG343" s="35"/>
      <c r="CGH343" s="35"/>
      <c r="CGI343" s="35"/>
      <c r="CGJ343" s="35"/>
      <c r="CGK343" s="35"/>
      <c r="CGL343" s="35"/>
      <c r="CGM343" s="35"/>
      <c r="CGN343" s="35"/>
      <c r="CGO343" s="35"/>
      <c r="CGP343" s="35"/>
      <c r="CGQ343" s="35"/>
      <c r="CGR343" s="35"/>
      <c r="CGS343" s="35"/>
      <c r="CGT343" s="35"/>
      <c r="CGU343" s="35"/>
      <c r="CGV343" s="35"/>
      <c r="CGW343" s="35"/>
      <c r="CGX343" s="35"/>
      <c r="CGY343" s="35"/>
      <c r="CGZ343" s="35"/>
      <c r="CHA343" s="35"/>
      <c r="CHB343" s="35"/>
      <c r="CHC343" s="35"/>
      <c r="CHD343" s="35"/>
      <c r="CHE343" s="35"/>
      <c r="CHF343" s="35"/>
      <c r="CHG343" s="35"/>
      <c r="CHH343" s="35"/>
      <c r="CHI343" s="35"/>
      <c r="CHJ343" s="35"/>
      <c r="CHK343" s="35"/>
      <c r="CHL343" s="35"/>
      <c r="CHM343" s="35"/>
      <c r="CHN343" s="35"/>
      <c r="CHO343" s="35"/>
      <c r="CHP343" s="35"/>
      <c r="CHQ343" s="35"/>
      <c r="CHR343" s="35"/>
      <c r="CHS343" s="35"/>
      <c r="CHT343" s="35"/>
      <c r="CHU343" s="35"/>
      <c r="CHV343" s="35"/>
      <c r="CHW343" s="35"/>
      <c r="CHX343" s="35"/>
      <c r="CHY343" s="35"/>
      <c r="CHZ343" s="35"/>
      <c r="CIA343" s="35"/>
      <c r="CIB343" s="35"/>
      <c r="CIC343" s="35"/>
      <c r="CID343" s="35"/>
      <c r="CIE343" s="35"/>
      <c r="CIF343" s="35"/>
      <c r="CIG343" s="35"/>
      <c r="CIH343" s="35"/>
      <c r="CII343" s="35"/>
      <c r="CIJ343" s="35"/>
      <c r="CIK343" s="35"/>
      <c r="CIL343" s="35"/>
      <c r="CIM343" s="35"/>
      <c r="CIN343" s="35"/>
      <c r="CIO343" s="35"/>
      <c r="CIP343" s="35"/>
      <c r="CIQ343" s="35"/>
      <c r="CIR343" s="35"/>
      <c r="CIS343" s="35"/>
      <c r="CIT343" s="35"/>
      <c r="CIU343" s="35"/>
      <c r="CIV343" s="35"/>
      <c r="CIW343" s="35"/>
      <c r="CIX343" s="35"/>
      <c r="CIY343" s="35"/>
      <c r="CIZ343" s="35"/>
      <c r="CJA343" s="35"/>
      <c r="CJB343" s="35"/>
      <c r="CJC343" s="35"/>
      <c r="CJD343" s="35"/>
      <c r="CJE343" s="35"/>
      <c r="CJF343" s="35"/>
      <c r="CJG343" s="35"/>
      <c r="CJH343" s="35"/>
      <c r="CJI343" s="35"/>
      <c r="CJJ343" s="35"/>
      <c r="CJK343" s="35"/>
      <c r="CJL343" s="35"/>
      <c r="CJM343" s="35"/>
      <c r="CJN343" s="35"/>
      <c r="CJO343" s="35"/>
      <c r="CJP343" s="35"/>
      <c r="CJQ343" s="35"/>
      <c r="CJR343" s="35"/>
      <c r="CJS343" s="35"/>
      <c r="CJT343" s="35"/>
      <c r="CJU343" s="35"/>
      <c r="CJV343" s="35"/>
      <c r="CJW343" s="35"/>
      <c r="CJX343" s="35"/>
      <c r="CJY343" s="35"/>
      <c r="CJZ343" s="35"/>
      <c r="CKA343" s="35"/>
      <c r="CKB343" s="35"/>
      <c r="CKC343" s="35"/>
      <c r="CKD343" s="35"/>
      <c r="CKE343" s="35"/>
      <c r="CKF343" s="35"/>
      <c r="CKG343" s="35"/>
      <c r="CKH343" s="35"/>
      <c r="CKI343" s="35"/>
      <c r="CKJ343" s="35"/>
      <c r="CKK343" s="35"/>
      <c r="CKL343" s="35"/>
      <c r="CKM343" s="35"/>
      <c r="CKN343" s="35"/>
      <c r="CKO343" s="35"/>
      <c r="CKP343" s="35"/>
      <c r="CKQ343" s="35"/>
      <c r="CKR343" s="35"/>
      <c r="CKS343" s="35"/>
      <c r="CKT343" s="35"/>
      <c r="CKU343" s="35"/>
      <c r="CKV343" s="35"/>
      <c r="CKW343" s="35"/>
      <c r="CKX343" s="35"/>
      <c r="CKY343" s="35"/>
      <c r="CKZ343" s="35"/>
      <c r="CLA343" s="35"/>
      <c r="CLB343" s="35"/>
      <c r="CLC343" s="35"/>
      <c r="CLD343" s="35"/>
      <c r="CLE343" s="35"/>
      <c r="CLF343" s="35"/>
      <c r="CLG343" s="35"/>
      <c r="CLH343" s="35"/>
      <c r="CLI343" s="35"/>
      <c r="CLJ343" s="35"/>
      <c r="CLK343" s="35"/>
      <c r="CLL343" s="35"/>
      <c r="CLM343" s="35"/>
      <c r="CLN343" s="35"/>
      <c r="CLO343" s="35"/>
      <c r="CLP343" s="35"/>
      <c r="CLQ343" s="35"/>
      <c r="CLR343" s="35"/>
      <c r="CLS343" s="35"/>
      <c r="CLT343" s="35"/>
      <c r="CLU343" s="35"/>
      <c r="CLV343" s="35"/>
      <c r="CLW343" s="35"/>
      <c r="CLX343" s="35"/>
      <c r="CLY343" s="35"/>
      <c r="CLZ343" s="35"/>
      <c r="CMA343" s="35"/>
      <c r="CMB343" s="35"/>
      <c r="CMC343" s="35"/>
      <c r="CMD343" s="35"/>
      <c r="CME343" s="35"/>
      <c r="CMF343" s="35"/>
      <c r="CMG343" s="35"/>
      <c r="CMH343" s="35"/>
      <c r="CMI343" s="35"/>
      <c r="CMJ343" s="35"/>
      <c r="CMK343" s="35"/>
      <c r="CML343" s="35"/>
      <c r="CMM343" s="35"/>
      <c r="CMN343" s="35"/>
      <c r="CMO343" s="35"/>
      <c r="CMP343" s="35"/>
      <c r="CMQ343" s="35"/>
      <c r="CMR343" s="35"/>
      <c r="CMS343" s="35"/>
      <c r="CMT343" s="35"/>
      <c r="CMU343" s="35"/>
      <c r="CMV343" s="35"/>
      <c r="CMW343" s="35"/>
      <c r="CMX343" s="35"/>
      <c r="CMY343" s="35"/>
      <c r="CMZ343" s="35"/>
      <c r="CNA343" s="35"/>
      <c r="CNB343" s="35"/>
      <c r="CNC343" s="35"/>
      <c r="CND343" s="35"/>
      <c r="CNE343" s="35"/>
      <c r="CNF343" s="35"/>
      <c r="CNG343" s="35"/>
      <c r="CNH343" s="35"/>
      <c r="CNI343" s="35"/>
      <c r="CNJ343" s="35"/>
      <c r="CNK343" s="35"/>
      <c r="CNL343" s="35"/>
      <c r="CNM343" s="35"/>
      <c r="CNN343" s="35"/>
      <c r="CNO343" s="35"/>
      <c r="CNP343" s="35"/>
      <c r="CNQ343" s="35"/>
      <c r="CNR343" s="35"/>
      <c r="CNS343" s="35"/>
      <c r="CNT343" s="35"/>
      <c r="CNU343" s="35"/>
      <c r="CNV343" s="35"/>
      <c r="CNW343" s="35"/>
      <c r="CNX343" s="35"/>
      <c r="CNY343" s="35"/>
      <c r="CNZ343" s="35"/>
      <c r="COA343" s="35"/>
      <c r="COB343" s="35"/>
      <c r="COC343" s="35"/>
      <c r="COD343" s="35"/>
      <c r="COE343" s="35"/>
      <c r="COF343" s="35"/>
      <c r="COG343" s="35"/>
      <c r="COH343" s="35"/>
      <c r="COI343" s="35"/>
      <c r="COJ343" s="35"/>
      <c r="COK343" s="35"/>
      <c r="COL343" s="35"/>
      <c r="COM343" s="35"/>
      <c r="CON343" s="35"/>
      <c r="COO343" s="35"/>
      <c r="COP343" s="35"/>
      <c r="COQ343" s="35"/>
      <c r="COR343" s="35"/>
      <c r="COS343" s="35"/>
      <c r="COT343" s="35"/>
      <c r="COU343" s="35"/>
      <c r="COV343" s="35"/>
      <c r="COW343" s="35"/>
      <c r="COX343" s="35"/>
      <c r="COY343" s="35"/>
      <c r="COZ343" s="35"/>
      <c r="CPA343" s="35"/>
      <c r="CPB343" s="35"/>
      <c r="CPC343" s="35"/>
      <c r="CPD343" s="35"/>
      <c r="CPE343" s="35"/>
      <c r="CPF343" s="35"/>
      <c r="CPG343" s="35"/>
      <c r="CPH343" s="35"/>
      <c r="CPI343" s="35"/>
      <c r="CPJ343" s="35"/>
      <c r="CPK343" s="35"/>
      <c r="CPL343" s="35"/>
      <c r="CPM343" s="35"/>
      <c r="CPN343" s="35"/>
      <c r="CPO343" s="35"/>
      <c r="CPP343" s="35"/>
      <c r="CPQ343" s="35"/>
      <c r="CPR343" s="35"/>
      <c r="CPS343" s="35"/>
      <c r="CPT343" s="35"/>
      <c r="CPU343" s="35"/>
      <c r="CPV343" s="35"/>
      <c r="CPW343" s="35"/>
      <c r="CPX343" s="35"/>
      <c r="CPY343" s="35"/>
      <c r="CPZ343" s="35"/>
      <c r="CQA343" s="35"/>
      <c r="CQB343" s="35"/>
      <c r="CQC343" s="35"/>
      <c r="CQD343" s="35"/>
      <c r="CQE343" s="35"/>
      <c r="CQF343" s="35"/>
      <c r="CQG343" s="35"/>
      <c r="CQH343" s="35"/>
      <c r="CQI343" s="35"/>
      <c r="CQJ343" s="35"/>
      <c r="CQK343" s="35"/>
      <c r="CQL343" s="35"/>
      <c r="CQM343" s="35"/>
      <c r="CQN343" s="35"/>
      <c r="CQO343" s="35"/>
      <c r="CQP343" s="35"/>
      <c r="CQQ343" s="35"/>
      <c r="CQR343" s="35"/>
      <c r="CQS343" s="35"/>
      <c r="CQT343" s="35"/>
      <c r="CQU343" s="35"/>
      <c r="CQV343" s="35"/>
      <c r="CQW343" s="35"/>
      <c r="CQX343" s="35"/>
      <c r="CQY343" s="35"/>
      <c r="CQZ343" s="35"/>
      <c r="CRA343" s="35"/>
      <c r="CRB343" s="35"/>
      <c r="CRC343" s="35"/>
      <c r="CRD343" s="35"/>
      <c r="CRE343" s="35"/>
      <c r="CRF343" s="35"/>
      <c r="CRG343" s="35"/>
      <c r="CRH343" s="35"/>
      <c r="CRI343" s="35"/>
      <c r="CRJ343" s="35"/>
      <c r="CRK343" s="35"/>
      <c r="CRL343" s="35"/>
      <c r="CRM343" s="35"/>
      <c r="CRN343" s="35"/>
      <c r="CRO343" s="35"/>
      <c r="CRP343" s="35"/>
      <c r="CRQ343" s="35"/>
      <c r="CRR343" s="35"/>
      <c r="CRS343" s="35"/>
      <c r="CRT343" s="35"/>
      <c r="CRU343" s="35"/>
      <c r="CRV343" s="35"/>
      <c r="CRW343" s="35"/>
      <c r="CRX343" s="35"/>
      <c r="CRY343" s="35"/>
      <c r="CRZ343" s="35"/>
      <c r="CSA343" s="35"/>
      <c r="CSB343" s="35"/>
      <c r="CSC343" s="35"/>
      <c r="CSD343" s="35"/>
      <c r="CSE343" s="35"/>
      <c r="CSF343" s="35"/>
      <c r="CSG343" s="35"/>
      <c r="CSH343" s="35"/>
      <c r="CSI343" s="35"/>
      <c r="CSJ343" s="35"/>
      <c r="CSK343" s="35"/>
      <c r="CSL343" s="35"/>
      <c r="CSM343" s="35"/>
      <c r="CSN343" s="35"/>
      <c r="CSO343" s="35"/>
      <c r="CSP343" s="35"/>
      <c r="CSQ343" s="35"/>
      <c r="CSR343" s="35"/>
      <c r="CSS343" s="35"/>
      <c r="CST343" s="35"/>
      <c r="CSU343" s="35"/>
      <c r="CSV343" s="35"/>
      <c r="CSW343" s="35"/>
      <c r="CSX343" s="35"/>
      <c r="CSY343" s="35"/>
      <c r="CSZ343" s="35"/>
      <c r="CTA343" s="35"/>
      <c r="CTB343" s="35"/>
      <c r="CTC343" s="35"/>
      <c r="CTD343" s="35"/>
      <c r="CTE343" s="35"/>
      <c r="CTF343" s="35"/>
      <c r="CTG343" s="35"/>
      <c r="CTH343" s="35"/>
      <c r="CTI343" s="35"/>
      <c r="CTJ343" s="35"/>
      <c r="CTK343" s="35"/>
      <c r="CTL343" s="35"/>
      <c r="CTM343" s="35"/>
      <c r="CTN343" s="35"/>
      <c r="CTO343" s="35"/>
      <c r="CTP343" s="35"/>
      <c r="CTQ343" s="35"/>
      <c r="CTR343" s="35"/>
      <c r="CTS343" s="35"/>
      <c r="CTT343" s="35"/>
      <c r="CTU343" s="35"/>
      <c r="CTV343" s="35"/>
      <c r="CTW343" s="35"/>
      <c r="CTX343" s="35"/>
      <c r="CTY343" s="35"/>
      <c r="CTZ343" s="35"/>
      <c r="CUA343" s="35"/>
      <c r="CUB343" s="35"/>
      <c r="CUC343" s="35"/>
      <c r="CUD343" s="35"/>
      <c r="CUE343" s="35"/>
      <c r="CUF343" s="35"/>
      <c r="CUG343" s="35"/>
      <c r="CUH343" s="35"/>
      <c r="CUI343" s="35"/>
      <c r="CUJ343" s="35"/>
      <c r="CUK343" s="35"/>
      <c r="CUL343" s="35"/>
      <c r="CUM343" s="35"/>
      <c r="CUN343" s="35"/>
      <c r="CUO343" s="35"/>
      <c r="CUP343" s="35"/>
      <c r="CUQ343" s="35"/>
      <c r="CUR343" s="35"/>
      <c r="CUS343" s="35"/>
      <c r="CUT343" s="35"/>
      <c r="CUU343" s="35"/>
      <c r="CUV343" s="35"/>
      <c r="CUW343" s="35"/>
      <c r="CUX343" s="35"/>
      <c r="CUY343" s="35"/>
      <c r="CUZ343" s="35"/>
      <c r="CVA343" s="35"/>
      <c r="CVB343" s="35"/>
      <c r="CVC343" s="35"/>
      <c r="CVD343" s="35"/>
      <c r="CVE343" s="35"/>
      <c r="CVF343" s="35"/>
      <c r="CVG343" s="35"/>
      <c r="CVH343" s="35"/>
      <c r="CVI343" s="35"/>
      <c r="CVJ343" s="35"/>
      <c r="CVK343" s="35"/>
      <c r="CVL343" s="35"/>
      <c r="CVM343" s="35"/>
      <c r="CVN343" s="35"/>
      <c r="CVO343" s="35"/>
      <c r="CVP343" s="35"/>
      <c r="CVQ343" s="35"/>
      <c r="CVR343" s="35"/>
      <c r="CVS343" s="35"/>
      <c r="CVT343" s="35"/>
      <c r="CVU343" s="35"/>
      <c r="CVV343" s="35"/>
      <c r="CVW343" s="35"/>
      <c r="CVX343" s="35"/>
      <c r="CVY343" s="35"/>
      <c r="CVZ343" s="35"/>
      <c r="CWA343" s="35"/>
      <c r="CWB343" s="35"/>
      <c r="CWC343" s="35"/>
      <c r="CWD343" s="35"/>
      <c r="CWE343" s="35"/>
      <c r="CWF343" s="35"/>
      <c r="CWG343" s="35"/>
      <c r="CWH343" s="35"/>
      <c r="CWI343" s="35"/>
      <c r="CWJ343" s="35"/>
      <c r="CWK343" s="35"/>
      <c r="CWL343" s="35"/>
      <c r="CWM343" s="35"/>
      <c r="CWN343" s="35"/>
      <c r="CWO343" s="35"/>
      <c r="CWP343" s="35"/>
      <c r="CWQ343" s="35"/>
      <c r="CWR343" s="35"/>
      <c r="CWS343" s="35"/>
      <c r="CWT343" s="35"/>
      <c r="CWU343" s="35"/>
      <c r="CWV343" s="35"/>
      <c r="CWW343" s="35"/>
      <c r="CWX343" s="35"/>
      <c r="CWY343" s="35"/>
      <c r="CWZ343" s="35"/>
      <c r="CXA343" s="35"/>
      <c r="CXB343" s="35"/>
      <c r="CXC343" s="35"/>
      <c r="CXD343" s="35"/>
      <c r="CXE343" s="35"/>
      <c r="CXF343" s="35"/>
      <c r="CXG343" s="35"/>
      <c r="CXH343" s="35"/>
      <c r="CXI343" s="35"/>
      <c r="CXJ343" s="35"/>
      <c r="CXK343" s="35"/>
      <c r="CXL343" s="35"/>
      <c r="CXM343" s="35"/>
      <c r="CXN343" s="35"/>
      <c r="CXO343" s="35"/>
      <c r="CXP343" s="35"/>
      <c r="CXQ343" s="35"/>
      <c r="CXR343" s="35"/>
      <c r="CXS343" s="35"/>
      <c r="CXT343" s="35"/>
      <c r="CXU343" s="35"/>
      <c r="CXV343" s="35"/>
      <c r="CXW343" s="35"/>
      <c r="CXX343" s="35"/>
      <c r="CXY343" s="35"/>
      <c r="CXZ343" s="35"/>
      <c r="CYA343" s="35"/>
      <c r="CYB343" s="35"/>
      <c r="CYC343" s="35"/>
      <c r="CYD343" s="35"/>
      <c r="CYE343" s="35"/>
      <c r="CYF343" s="35"/>
      <c r="CYG343" s="35"/>
      <c r="CYH343" s="35"/>
      <c r="CYI343" s="35"/>
      <c r="CYJ343" s="35"/>
      <c r="CYK343" s="35"/>
      <c r="CYL343" s="35"/>
      <c r="CYM343" s="35"/>
      <c r="CYN343" s="35"/>
      <c r="CYO343" s="35"/>
      <c r="CYP343" s="35"/>
      <c r="CYQ343" s="35"/>
      <c r="CYR343" s="35"/>
      <c r="CYS343" s="35"/>
      <c r="CYT343" s="35"/>
      <c r="CYU343" s="35"/>
      <c r="CYV343" s="35"/>
      <c r="CYW343" s="35"/>
      <c r="CYX343" s="35"/>
      <c r="CYY343" s="35"/>
      <c r="CYZ343" s="35"/>
      <c r="CZA343" s="35"/>
      <c r="CZB343" s="35"/>
      <c r="CZC343" s="35"/>
      <c r="CZD343" s="35"/>
      <c r="CZE343" s="35"/>
      <c r="CZF343" s="35"/>
      <c r="CZG343" s="35"/>
      <c r="CZH343" s="35"/>
      <c r="CZI343" s="35"/>
      <c r="CZJ343" s="35"/>
      <c r="CZK343" s="35"/>
      <c r="CZL343" s="35"/>
      <c r="CZM343" s="35"/>
      <c r="CZN343" s="35"/>
      <c r="CZO343" s="35"/>
      <c r="CZP343" s="35"/>
      <c r="CZQ343" s="35"/>
      <c r="CZR343" s="35"/>
      <c r="CZS343" s="35"/>
      <c r="CZT343" s="35"/>
      <c r="CZU343" s="35"/>
      <c r="CZV343" s="35"/>
      <c r="CZW343" s="35"/>
      <c r="CZX343" s="35"/>
      <c r="CZY343" s="35"/>
      <c r="CZZ343" s="35"/>
      <c r="DAA343" s="35"/>
      <c r="DAB343" s="35"/>
      <c r="DAC343" s="35"/>
      <c r="DAD343" s="35"/>
      <c r="DAE343" s="35"/>
      <c r="DAF343" s="35"/>
      <c r="DAG343" s="35"/>
      <c r="DAH343" s="35"/>
      <c r="DAI343" s="35"/>
      <c r="DAJ343" s="35"/>
      <c r="DAK343" s="35"/>
      <c r="DAL343" s="35"/>
      <c r="DAM343" s="35"/>
      <c r="DAN343" s="35"/>
      <c r="DAO343" s="35"/>
      <c r="DAP343" s="35"/>
      <c r="DAQ343" s="35"/>
      <c r="DAR343" s="35"/>
      <c r="DAS343" s="35"/>
      <c r="DAT343" s="35"/>
      <c r="DAU343" s="35"/>
      <c r="DAV343" s="35"/>
      <c r="DAW343" s="35"/>
      <c r="DAX343" s="35"/>
      <c r="DAY343" s="35"/>
      <c r="DAZ343" s="35"/>
      <c r="DBA343" s="35"/>
      <c r="DBB343" s="35"/>
      <c r="DBC343" s="35"/>
      <c r="DBD343" s="35"/>
      <c r="DBE343" s="35"/>
      <c r="DBF343" s="35"/>
      <c r="DBG343" s="35"/>
      <c r="DBH343" s="35"/>
      <c r="DBI343" s="35"/>
      <c r="DBJ343" s="35"/>
      <c r="DBK343" s="35"/>
      <c r="DBL343" s="35"/>
      <c r="DBM343" s="35"/>
      <c r="DBN343" s="35"/>
      <c r="DBO343" s="35"/>
      <c r="DBP343" s="35"/>
      <c r="DBQ343" s="35"/>
      <c r="DBR343" s="35"/>
      <c r="DBS343" s="35"/>
      <c r="DBT343" s="35"/>
      <c r="DBU343" s="35"/>
      <c r="DBV343" s="35"/>
      <c r="DBW343" s="35"/>
      <c r="DBX343" s="35"/>
      <c r="DBY343" s="35"/>
      <c r="DBZ343" s="35"/>
      <c r="DCA343" s="35"/>
      <c r="DCB343" s="35"/>
      <c r="DCC343" s="35"/>
      <c r="DCD343" s="35"/>
      <c r="DCE343" s="35"/>
      <c r="DCF343" s="35"/>
      <c r="DCG343" s="35"/>
      <c r="DCH343" s="35"/>
      <c r="DCI343" s="35"/>
      <c r="DCJ343" s="35"/>
      <c r="DCK343" s="35"/>
      <c r="DCL343" s="35"/>
      <c r="DCM343" s="35"/>
      <c r="DCN343" s="35"/>
      <c r="DCO343" s="35"/>
      <c r="DCP343" s="35"/>
      <c r="DCQ343" s="35"/>
      <c r="DCR343" s="35"/>
      <c r="DCS343" s="35"/>
      <c r="DCT343" s="35"/>
      <c r="DCU343" s="35"/>
      <c r="DCV343" s="35"/>
      <c r="DCW343" s="35"/>
      <c r="DCX343" s="35"/>
      <c r="DCY343" s="35"/>
      <c r="DCZ343" s="35"/>
      <c r="DDA343" s="35"/>
      <c r="DDB343" s="35"/>
      <c r="DDC343" s="35"/>
      <c r="DDD343" s="35"/>
      <c r="DDE343" s="35"/>
      <c r="DDF343" s="35"/>
      <c r="DDG343" s="35"/>
      <c r="DDH343" s="35"/>
      <c r="DDI343" s="35"/>
      <c r="DDJ343" s="35"/>
      <c r="DDK343" s="35"/>
      <c r="DDL343" s="35"/>
      <c r="DDM343" s="35"/>
      <c r="DDN343" s="35"/>
      <c r="DDO343" s="35"/>
      <c r="DDP343" s="35"/>
      <c r="DDQ343" s="35"/>
      <c r="DDR343" s="35"/>
      <c r="DDS343" s="35"/>
      <c r="DDT343" s="35"/>
      <c r="DDU343" s="35"/>
      <c r="DDV343" s="35"/>
      <c r="DDW343" s="35"/>
      <c r="DDX343" s="35"/>
      <c r="DDY343" s="35"/>
      <c r="DDZ343" s="35"/>
      <c r="DEA343" s="35"/>
      <c r="DEB343" s="35"/>
      <c r="DEC343" s="35"/>
      <c r="DED343" s="35"/>
      <c r="DEE343" s="35"/>
      <c r="DEF343" s="35"/>
      <c r="DEG343" s="35"/>
      <c r="DEH343" s="35"/>
      <c r="DEI343" s="35"/>
      <c r="DEJ343" s="35"/>
      <c r="DEK343" s="35"/>
      <c r="DEL343" s="35"/>
      <c r="DEM343" s="35"/>
      <c r="DEN343" s="35"/>
      <c r="DEO343" s="35"/>
      <c r="DEP343" s="35"/>
      <c r="DEQ343" s="35"/>
      <c r="DER343" s="35"/>
      <c r="DES343" s="35"/>
      <c r="DET343" s="35"/>
      <c r="DEU343" s="35"/>
      <c r="DEV343" s="35"/>
      <c r="DEW343" s="35"/>
      <c r="DEX343" s="35"/>
      <c r="DEY343" s="35"/>
      <c r="DEZ343" s="35"/>
      <c r="DFA343" s="35"/>
      <c r="DFB343" s="35"/>
      <c r="DFC343" s="35"/>
      <c r="DFD343" s="35"/>
      <c r="DFE343" s="35"/>
      <c r="DFF343" s="35"/>
      <c r="DFG343" s="35"/>
      <c r="DFH343" s="35"/>
      <c r="DFI343" s="35"/>
      <c r="DFJ343" s="35"/>
      <c r="DFK343" s="35"/>
      <c r="DFL343" s="35"/>
      <c r="DFM343" s="35"/>
      <c r="DFN343" s="35"/>
      <c r="DFO343" s="35"/>
      <c r="DFP343" s="35"/>
      <c r="DFQ343" s="35"/>
      <c r="DFR343" s="35"/>
      <c r="DFS343" s="35"/>
      <c r="DFT343" s="35"/>
      <c r="DFU343" s="35"/>
      <c r="DFV343" s="35"/>
      <c r="DFW343" s="35"/>
      <c r="DFX343" s="35"/>
      <c r="DFY343" s="35"/>
      <c r="DFZ343" s="35"/>
      <c r="DGA343" s="35"/>
      <c r="DGB343" s="35"/>
      <c r="DGC343" s="35"/>
      <c r="DGD343" s="35"/>
      <c r="DGE343" s="35"/>
      <c r="DGF343" s="35"/>
      <c r="DGG343" s="35"/>
      <c r="DGH343" s="35"/>
      <c r="DGI343" s="35"/>
      <c r="DGJ343" s="35"/>
      <c r="DGK343" s="35"/>
      <c r="DGL343" s="35"/>
      <c r="DGM343" s="35"/>
      <c r="DGN343" s="35"/>
      <c r="DGO343" s="35"/>
      <c r="DGP343" s="35"/>
      <c r="DGQ343" s="35"/>
      <c r="DGR343" s="35"/>
      <c r="DGS343" s="35"/>
      <c r="DGT343" s="35"/>
      <c r="DGU343" s="35"/>
      <c r="DGV343" s="35"/>
      <c r="DGW343" s="35"/>
      <c r="DGX343" s="35"/>
      <c r="DGY343" s="35"/>
      <c r="DGZ343" s="35"/>
      <c r="DHA343" s="35"/>
      <c r="DHB343" s="35"/>
      <c r="DHC343" s="35"/>
      <c r="DHD343" s="35"/>
      <c r="DHE343" s="35"/>
      <c r="DHF343" s="35"/>
      <c r="DHG343" s="35"/>
      <c r="DHH343" s="35"/>
      <c r="DHI343" s="35"/>
      <c r="DHJ343" s="35"/>
      <c r="DHK343" s="35"/>
      <c r="DHL343" s="35"/>
      <c r="DHM343" s="35"/>
      <c r="DHN343" s="35"/>
      <c r="DHO343" s="35"/>
      <c r="DHP343" s="35"/>
      <c r="DHQ343" s="35"/>
      <c r="DHR343" s="35"/>
      <c r="DHS343" s="35"/>
      <c r="DHT343" s="35"/>
      <c r="DHU343" s="35"/>
      <c r="DHV343" s="35"/>
      <c r="DHW343" s="35"/>
      <c r="DHX343" s="35"/>
      <c r="DHY343" s="35"/>
      <c r="DHZ343" s="35"/>
      <c r="DIA343" s="35"/>
      <c r="DIB343" s="35"/>
      <c r="DIC343" s="35"/>
      <c r="DID343" s="35"/>
      <c r="DIE343" s="35"/>
      <c r="DIF343" s="35"/>
      <c r="DIG343" s="35"/>
      <c r="DIH343" s="35"/>
      <c r="DII343" s="35"/>
      <c r="DIJ343" s="35"/>
      <c r="DIK343" s="35"/>
      <c r="DIL343" s="35"/>
      <c r="DIM343" s="35"/>
      <c r="DIN343" s="35"/>
      <c r="DIO343" s="35"/>
      <c r="DIP343" s="35"/>
      <c r="DIQ343" s="35"/>
      <c r="DIR343" s="35"/>
      <c r="DIS343" s="35"/>
      <c r="DIT343" s="35"/>
      <c r="DIU343" s="35"/>
      <c r="DIV343" s="35"/>
      <c r="DIW343" s="35"/>
      <c r="DIX343" s="35"/>
      <c r="DIY343" s="35"/>
      <c r="DIZ343" s="35"/>
      <c r="DJA343" s="35"/>
      <c r="DJB343" s="35"/>
      <c r="DJC343" s="35"/>
      <c r="DJD343" s="35"/>
      <c r="DJE343" s="35"/>
      <c r="DJF343" s="35"/>
      <c r="DJG343" s="35"/>
      <c r="DJH343" s="35"/>
      <c r="DJI343" s="35"/>
      <c r="DJJ343" s="35"/>
      <c r="DJK343" s="35"/>
      <c r="DJL343" s="35"/>
      <c r="DJM343" s="35"/>
      <c r="DJN343" s="35"/>
      <c r="DJO343" s="35"/>
      <c r="DJP343" s="35"/>
      <c r="DJQ343" s="35"/>
      <c r="DJR343" s="35"/>
      <c r="DJS343" s="35"/>
      <c r="DJT343" s="35"/>
      <c r="DJU343" s="35"/>
      <c r="DJV343" s="35"/>
      <c r="DJW343" s="35"/>
      <c r="DJX343" s="35"/>
      <c r="DJY343" s="35"/>
      <c r="DJZ343" s="35"/>
      <c r="DKA343" s="35"/>
      <c r="DKB343" s="35"/>
      <c r="DKC343" s="35"/>
      <c r="DKD343" s="35"/>
      <c r="DKE343" s="35"/>
      <c r="DKF343" s="35"/>
      <c r="DKG343" s="35"/>
      <c r="DKH343" s="35"/>
      <c r="DKI343" s="35"/>
      <c r="DKJ343" s="35"/>
      <c r="DKK343" s="35"/>
      <c r="DKL343" s="35"/>
      <c r="DKM343" s="35"/>
      <c r="DKN343" s="35"/>
      <c r="DKO343" s="35"/>
      <c r="DKP343" s="35"/>
      <c r="DKQ343" s="35"/>
      <c r="DKR343" s="35"/>
      <c r="DKS343" s="35"/>
      <c r="DKT343" s="35"/>
      <c r="DKU343" s="35"/>
      <c r="DKV343" s="35"/>
      <c r="DKW343" s="35"/>
      <c r="DKX343" s="35"/>
      <c r="DKY343" s="35"/>
      <c r="DKZ343" s="35"/>
      <c r="DLA343" s="35"/>
      <c r="DLB343" s="35"/>
      <c r="DLC343" s="35"/>
      <c r="DLD343" s="35"/>
      <c r="DLE343" s="35"/>
      <c r="DLF343" s="35"/>
      <c r="DLG343" s="35"/>
      <c r="DLH343" s="35"/>
      <c r="DLI343" s="35"/>
      <c r="DLJ343" s="35"/>
      <c r="DLK343" s="35"/>
      <c r="DLL343" s="35"/>
      <c r="DLM343" s="35"/>
      <c r="DLN343" s="35"/>
      <c r="DLO343" s="35"/>
      <c r="DLP343" s="35"/>
      <c r="DLQ343" s="35"/>
      <c r="DLR343" s="35"/>
      <c r="DLS343" s="35"/>
      <c r="DLT343" s="35"/>
      <c r="DLU343" s="35"/>
      <c r="DLV343" s="35"/>
      <c r="DLW343" s="35"/>
      <c r="DLX343" s="35"/>
      <c r="DLY343" s="35"/>
      <c r="DLZ343" s="35"/>
      <c r="DMA343" s="35"/>
      <c r="DMB343" s="35"/>
      <c r="DMC343" s="35"/>
      <c r="DMD343" s="35"/>
      <c r="DME343" s="35"/>
      <c r="DMF343" s="35"/>
      <c r="DMG343" s="35"/>
      <c r="DMH343" s="35"/>
      <c r="DMI343" s="35"/>
      <c r="DMJ343" s="35"/>
      <c r="DMK343" s="35"/>
      <c r="DML343" s="35"/>
      <c r="DMM343" s="35"/>
      <c r="DMN343" s="35"/>
      <c r="DMO343" s="35"/>
      <c r="DMP343" s="35"/>
      <c r="DMQ343" s="35"/>
      <c r="DMR343" s="35"/>
      <c r="DMS343" s="35"/>
      <c r="DMT343" s="35"/>
      <c r="DMU343" s="35"/>
      <c r="DMV343" s="35"/>
      <c r="DMW343" s="35"/>
      <c r="DMX343" s="35"/>
      <c r="DMY343" s="35"/>
      <c r="DMZ343" s="35"/>
      <c r="DNA343" s="35"/>
      <c r="DNB343" s="35"/>
      <c r="DNC343" s="35"/>
      <c r="DND343" s="35"/>
      <c r="DNE343" s="35"/>
      <c r="DNF343" s="35"/>
      <c r="DNG343" s="35"/>
      <c r="DNH343" s="35"/>
      <c r="DNI343" s="35"/>
      <c r="DNJ343" s="35"/>
      <c r="DNK343" s="35"/>
      <c r="DNL343" s="35"/>
      <c r="DNM343" s="35"/>
      <c r="DNN343" s="35"/>
      <c r="DNO343" s="35"/>
      <c r="DNP343" s="35"/>
      <c r="DNQ343" s="35"/>
      <c r="DNR343" s="35"/>
      <c r="DNS343" s="35"/>
      <c r="DNT343" s="35"/>
      <c r="DNU343" s="35"/>
      <c r="DNV343" s="35"/>
      <c r="DNW343" s="35"/>
      <c r="DNX343" s="35"/>
      <c r="DNY343" s="35"/>
      <c r="DNZ343" s="35"/>
      <c r="DOA343" s="35"/>
      <c r="DOB343" s="35"/>
      <c r="DOC343" s="35"/>
      <c r="DOD343" s="35"/>
      <c r="DOE343" s="35"/>
      <c r="DOF343" s="35"/>
      <c r="DOG343" s="35"/>
      <c r="DOH343" s="35"/>
      <c r="DOI343" s="35"/>
      <c r="DOJ343" s="35"/>
      <c r="DOK343" s="35"/>
      <c r="DOL343" s="35"/>
      <c r="DOM343" s="35"/>
      <c r="DON343" s="35"/>
      <c r="DOO343" s="35"/>
      <c r="DOP343" s="35"/>
      <c r="DOQ343" s="35"/>
      <c r="DOR343" s="35"/>
      <c r="DOS343" s="35"/>
      <c r="DOT343" s="35"/>
      <c r="DOU343" s="35"/>
      <c r="DOV343" s="35"/>
      <c r="DOW343" s="35"/>
      <c r="DOX343" s="35"/>
      <c r="DOY343" s="35"/>
      <c r="DOZ343" s="35"/>
      <c r="DPA343" s="35"/>
      <c r="DPB343" s="35"/>
      <c r="DPC343" s="35"/>
      <c r="DPD343" s="35"/>
      <c r="DPE343" s="35"/>
      <c r="DPF343" s="35"/>
      <c r="DPG343" s="35"/>
      <c r="DPH343" s="35"/>
      <c r="DPI343" s="35"/>
      <c r="DPJ343" s="35"/>
      <c r="DPK343" s="35"/>
      <c r="DPL343" s="35"/>
      <c r="DPM343" s="35"/>
      <c r="DPN343" s="35"/>
      <c r="DPO343" s="35"/>
      <c r="DPP343" s="35"/>
      <c r="DPQ343" s="35"/>
      <c r="DPR343" s="35"/>
      <c r="DPS343" s="35"/>
      <c r="DPT343" s="35"/>
      <c r="DPU343" s="35"/>
      <c r="DPV343" s="35"/>
      <c r="DPW343" s="35"/>
      <c r="DPX343" s="35"/>
      <c r="DPY343" s="35"/>
      <c r="DPZ343" s="35"/>
      <c r="DQA343" s="35"/>
      <c r="DQB343" s="35"/>
      <c r="DQC343" s="35"/>
      <c r="DQD343" s="35"/>
      <c r="DQE343" s="35"/>
      <c r="DQF343" s="35"/>
      <c r="DQG343" s="35"/>
      <c r="DQH343" s="35"/>
      <c r="DQI343" s="35"/>
      <c r="DQJ343" s="35"/>
      <c r="DQK343" s="35"/>
      <c r="DQL343" s="35"/>
      <c r="DQM343" s="35"/>
      <c r="DQN343" s="35"/>
      <c r="DQO343" s="35"/>
      <c r="DQP343" s="35"/>
      <c r="DQQ343" s="35"/>
      <c r="DQR343" s="35"/>
      <c r="DQS343" s="35"/>
      <c r="DQT343" s="35"/>
      <c r="DQU343" s="35"/>
      <c r="DQV343" s="35"/>
      <c r="DQW343" s="35"/>
      <c r="DQX343" s="35"/>
      <c r="DQY343" s="35"/>
      <c r="DQZ343" s="35"/>
      <c r="DRA343" s="35"/>
      <c r="DRB343" s="35"/>
      <c r="DRC343" s="35"/>
      <c r="DRD343" s="35"/>
      <c r="DRE343" s="35"/>
      <c r="DRF343" s="35"/>
      <c r="DRG343" s="35"/>
      <c r="DRH343" s="35"/>
      <c r="DRI343" s="35"/>
      <c r="DRJ343" s="35"/>
      <c r="DRK343" s="35"/>
      <c r="DRL343" s="35"/>
      <c r="DRM343" s="35"/>
      <c r="DRN343" s="35"/>
      <c r="DRO343" s="35"/>
      <c r="DRP343" s="35"/>
      <c r="DRQ343" s="35"/>
      <c r="DRR343" s="35"/>
      <c r="DRS343" s="35"/>
      <c r="DRT343" s="35"/>
      <c r="DRU343" s="35"/>
      <c r="DRV343" s="35"/>
      <c r="DRW343" s="35"/>
      <c r="DRX343" s="35"/>
      <c r="DRY343" s="35"/>
      <c r="DRZ343" s="35"/>
      <c r="DSA343" s="35"/>
      <c r="DSB343" s="35"/>
      <c r="DSC343" s="35"/>
      <c r="DSD343" s="35"/>
      <c r="DSE343" s="35"/>
      <c r="DSF343" s="35"/>
      <c r="DSG343" s="35"/>
      <c r="DSH343" s="35"/>
      <c r="DSI343" s="35"/>
      <c r="DSJ343" s="35"/>
      <c r="DSK343" s="35"/>
      <c r="DSL343" s="35"/>
      <c r="DSM343" s="35"/>
      <c r="DSN343" s="35"/>
      <c r="DSO343" s="35"/>
      <c r="DSP343" s="35"/>
      <c r="DSQ343" s="35"/>
      <c r="DSR343" s="35"/>
      <c r="DSS343" s="35"/>
      <c r="DST343" s="35"/>
      <c r="DSU343" s="35"/>
      <c r="DSV343" s="35"/>
      <c r="DSW343" s="35"/>
      <c r="DSX343" s="35"/>
      <c r="DSY343" s="35"/>
      <c r="DSZ343" s="35"/>
      <c r="DTA343" s="35"/>
      <c r="DTB343" s="35"/>
      <c r="DTC343" s="35"/>
      <c r="DTD343" s="35"/>
      <c r="DTE343" s="35"/>
      <c r="DTF343" s="35"/>
      <c r="DTG343" s="35"/>
      <c r="DTH343" s="35"/>
      <c r="DTI343" s="35"/>
      <c r="DTJ343" s="35"/>
      <c r="DTK343" s="35"/>
      <c r="DTL343" s="35"/>
      <c r="DTM343" s="35"/>
      <c r="DTN343" s="35"/>
      <c r="DTO343" s="35"/>
      <c r="DTP343" s="35"/>
      <c r="DTQ343" s="35"/>
      <c r="DTR343" s="35"/>
      <c r="DTS343" s="35"/>
      <c r="DTT343" s="35"/>
      <c r="DTU343" s="35"/>
      <c r="DTV343" s="35"/>
      <c r="DTW343" s="35"/>
      <c r="DTX343" s="35"/>
      <c r="DTY343" s="35"/>
      <c r="DTZ343" s="35"/>
      <c r="DUA343" s="35"/>
      <c r="DUB343" s="35"/>
      <c r="DUC343" s="35"/>
      <c r="DUD343" s="35"/>
      <c r="DUE343" s="35"/>
      <c r="DUF343" s="35"/>
      <c r="DUG343" s="35"/>
      <c r="DUH343" s="35"/>
      <c r="DUI343" s="35"/>
      <c r="DUJ343" s="35"/>
      <c r="DUK343" s="35"/>
      <c r="DUL343" s="35"/>
      <c r="DUM343" s="35"/>
      <c r="DUN343" s="35"/>
      <c r="DUO343" s="35"/>
      <c r="DUP343" s="35"/>
      <c r="DUQ343" s="35"/>
      <c r="DUR343" s="35"/>
      <c r="DUS343" s="35"/>
      <c r="DUT343" s="35"/>
      <c r="DUU343" s="35"/>
      <c r="DUV343" s="35"/>
      <c r="DUW343" s="35"/>
      <c r="DUX343" s="35"/>
      <c r="DUY343" s="35"/>
      <c r="DUZ343" s="35"/>
      <c r="DVA343" s="35"/>
      <c r="DVB343" s="35"/>
      <c r="DVC343" s="35"/>
      <c r="DVD343" s="35"/>
      <c r="DVE343" s="35"/>
      <c r="DVF343" s="35"/>
      <c r="DVG343" s="35"/>
      <c r="DVH343" s="35"/>
      <c r="DVI343" s="35"/>
      <c r="DVJ343" s="35"/>
      <c r="DVK343" s="35"/>
      <c r="DVL343" s="35"/>
      <c r="DVM343" s="35"/>
      <c r="DVN343" s="35"/>
      <c r="DVO343" s="35"/>
      <c r="DVP343" s="35"/>
      <c r="DVQ343" s="35"/>
      <c r="DVR343" s="35"/>
      <c r="DVS343" s="35"/>
      <c r="DVT343" s="35"/>
      <c r="DVU343" s="35"/>
      <c r="DVV343" s="35"/>
      <c r="DVW343" s="35"/>
      <c r="DVX343" s="35"/>
      <c r="DVY343" s="35"/>
      <c r="DVZ343" s="35"/>
      <c r="DWA343" s="35"/>
      <c r="DWB343" s="35"/>
      <c r="DWC343" s="35"/>
      <c r="DWD343" s="35"/>
      <c r="DWE343" s="35"/>
      <c r="DWF343" s="35"/>
      <c r="DWG343" s="35"/>
      <c r="DWH343" s="35"/>
      <c r="DWI343" s="35"/>
      <c r="DWJ343" s="35"/>
      <c r="DWK343" s="35"/>
      <c r="DWL343" s="35"/>
      <c r="DWM343" s="35"/>
      <c r="DWN343" s="35"/>
      <c r="DWO343" s="35"/>
      <c r="DWP343" s="35"/>
      <c r="DWQ343" s="35"/>
      <c r="DWR343" s="35"/>
      <c r="DWS343" s="35"/>
      <c r="DWT343" s="35"/>
      <c r="DWU343" s="35"/>
      <c r="DWV343" s="35"/>
      <c r="DWW343" s="35"/>
      <c r="DWX343" s="35"/>
      <c r="DWY343" s="35"/>
      <c r="DWZ343" s="35"/>
      <c r="DXA343" s="35"/>
      <c r="DXB343" s="35"/>
      <c r="DXC343" s="35"/>
      <c r="DXD343" s="35"/>
      <c r="DXE343" s="35"/>
      <c r="DXF343" s="35"/>
      <c r="DXG343" s="35"/>
      <c r="DXH343" s="35"/>
      <c r="DXI343" s="35"/>
      <c r="DXJ343" s="35"/>
      <c r="DXK343" s="35"/>
      <c r="DXL343" s="35"/>
      <c r="DXM343" s="35"/>
      <c r="DXN343" s="35"/>
      <c r="DXO343" s="35"/>
      <c r="DXP343" s="35"/>
      <c r="DXQ343" s="35"/>
      <c r="DXR343" s="35"/>
      <c r="DXS343" s="35"/>
      <c r="DXT343" s="35"/>
      <c r="DXU343" s="35"/>
      <c r="DXV343" s="35"/>
      <c r="DXW343" s="35"/>
      <c r="DXX343" s="35"/>
      <c r="DXY343" s="35"/>
      <c r="DXZ343" s="35"/>
      <c r="DYA343" s="35"/>
      <c r="DYB343" s="35"/>
      <c r="DYC343" s="35"/>
      <c r="DYD343" s="35"/>
      <c r="DYE343" s="35"/>
      <c r="DYF343" s="35"/>
      <c r="DYG343" s="35"/>
      <c r="DYH343" s="35"/>
      <c r="DYI343" s="35"/>
      <c r="DYJ343" s="35"/>
      <c r="DYK343" s="35"/>
      <c r="DYL343" s="35"/>
      <c r="DYM343" s="35"/>
      <c r="DYN343" s="35"/>
      <c r="DYO343" s="35"/>
      <c r="DYP343" s="35"/>
      <c r="DYQ343" s="35"/>
      <c r="DYR343" s="35"/>
      <c r="DYS343" s="35"/>
      <c r="DYT343" s="35"/>
      <c r="DYU343" s="35"/>
      <c r="DYV343" s="35"/>
      <c r="DYW343" s="35"/>
      <c r="DYX343" s="35"/>
      <c r="DYY343" s="35"/>
      <c r="DYZ343" s="35"/>
      <c r="DZA343" s="35"/>
      <c r="DZB343" s="35"/>
      <c r="DZC343" s="35"/>
      <c r="DZD343" s="35"/>
      <c r="DZE343" s="35"/>
      <c r="DZF343" s="35"/>
      <c r="DZG343" s="35"/>
      <c r="DZH343" s="35"/>
      <c r="DZI343" s="35"/>
      <c r="DZJ343" s="35"/>
      <c r="DZK343" s="35"/>
      <c r="DZL343" s="35"/>
      <c r="DZM343" s="35"/>
      <c r="DZN343" s="35"/>
      <c r="DZO343" s="35"/>
      <c r="DZP343" s="35"/>
      <c r="DZQ343" s="35"/>
      <c r="DZR343" s="35"/>
      <c r="DZS343" s="35"/>
      <c r="DZT343" s="35"/>
      <c r="DZU343" s="35"/>
      <c r="DZV343" s="35"/>
      <c r="DZW343" s="35"/>
      <c r="DZX343" s="35"/>
      <c r="DZY343" s="35"/>
      <c r="DZZ343" s="35"/>
      <c r="EAA343" s="35"/>
      <c r="EAB343" s="35"/>
      <c r="EAC343" s="35"/>
      <c r="EAD343" s="35"/>
      <c r="EAE343" s="35"/>
      <c r="EAF343" s="35"/>
      <c r="EAG343" s="35"/>
      <c r="EAH343" s="35"/>
      <c r="EAI343" s="35"/>
      <c r="EAJ343" s="35"/>
      <c r="EAK343" s="35"/>
      <c r="EAL343" s="35"/>
      <c r="EAM343" s="35"/>
      <c r="EAN343" s="35"/>
      <c r="EAO343" s="35"/>
      <c r="EAP343" s="35"/>
      <c r="EAQ343" s="35"/>
      <c r="EAR343" s="35"/>
      <c r="EAS343" s="35"/>
      <c r="EAT343" s="35"/>
      <c r="EAU343" s="35"/>
      <c r="EAV343" s="35"/>
      <c r="EAW343" s="35"/>
      <c r="EAX343" s="35"/>
      <c r="EAY343" s="35"/>
      <c r="EAZ343" s="35"/>
      <c r="EBA343" s="35"/>
      <c r="EBB343" s="35"/>
      <c r="EBC343" s="35"/>
      <c r="EBD343" s="35"/>
      <c r="EBE343" s="35"/>
      <c r="EBF343" s="35"/>
      <c r="EBG343" s="35"/>
      <c r="EBH343" s="35"/>
      <c r="EBI343" s="35"/>
      <c r="EBJ343" s="35"/>
      <c r="EBK343" s="35"/>
      <c r="EBL343" s="35"/>
      <c r="EBM343" s="35"/>
      <c r="EBN343" s="35"/>
      <c r="EBO343" s="35"/>
      <c r="EBP343" s="35"/>
      <c r="EBQ343" s="35"/>
      <c r="EBR343" s="35"/>
      <c r="EBS343" s="35"/>
      <c r="EBT343" s="35"/>
      <c r="EBU343" s="35"/>
      <c r="EBV343" s="35"/>
      <c r="EBW343" s="35"/>
      <c r="EBX343" s="35"/>
      <c r="EBY343" s="35"/>
      <c r="EBZ343" s="35"/>
      <c r="ECA343" s="35"/>
      <c r="ECB343" s="35"/>
      <c r="ECC343" s="35"/>
      <c r="ECD343" s="35"/>
      <c r="ECE343" s="35"/>
      <c r="ECF343" s="35"/>
      <c r="ECG343" s="35"/>
      <c r="ECH343" s="35"/>
      <c r="ECI343" s="35"/>
      <c r="ECJ343" s="35"/>
      <c r="ECK343" s="35"/>
      <c r="ECL343" s="35"/>
      <c r="ECM343" s="35"/>
      <c r="ECN343" s="35"/>
      <c r="ECO343" s="35"/>
      <c r="ECP343" s="35"/>
      <c r="ECQ343" s="35"/>
      <c r="ECR343" s="35"/>
      <c r="ECS343" s="35"/>
      <c r="ECT343" s="35"/>
      <c r="ECU343" s="35"/>
      <c r="ECV343" s="35"/>
      <c r="ECW343" s="35"/>
      <c r="ECX343" s="35"/>
      <c r="ECY343" s="35"/>
      <c r="ECZ343" s="35"/>
      <c r="EDA343" s="35"/>
      <c r="EDB343" s="35"/>
      <c r="EDC343" s="35"/>
      <c r="EDD343" s="35"/>
      <c r="EDE343" s="35"/>
      <c r="EDF343" s="35"/>
      <c r="EDG343" s="35"/>
      <c r="EDH343" s="35"/>
      <c r="EDI343" s="35"/>
      <c r="EDJ343" s="35"/>
      <c r="EDK343" s="35"/>
      <c r="EDL343" s="35"/>
      <c r="EDM343" s="35"/>
      <c r="EDN343" s="35"/>
      <c r="EDO343" s="35"/>
      <c r="EDP343" s="35"/>
      <c r="EDQ343" s="35"/>
      <c r="EDR343" s="35"/>
      <c r="EDS343" s="35"/>
      <c r="EDT343" s="35"/>
      <c r="EDU343" s="35"/>
      <c r="EDV343" s="35"/>
      <c r="EDW343" s="35"/>
      <c r="EDX343" s="35"/>
      <c r="EDY343" s="35"/>
      <c r="EDZ343" s="35"/>
      <c r="EEA343" s="35"/>
      <c r="EEB343" s="35"/>
      <c r="EEC343" s="35"/>
      <c r="EED343" s="35"/>
      <c r="EEE343" s="35"/>
      <c r="EEF343" s="35"/>
      <c r="EEG343" s="35"/>
      <c r="EEH343" s="35"/>
      <c r="EEI343" s="35"/>
      <c r="EEJ343" s="35"/>
      <c r="EEK343" s="35"/>
      <c r="EEL343" s="35"/>
      <c r="EEM343" s="35"/>
      <c r="EEN343" s="35"/>
      <c r="EEO343" s="35"/>
      <c r="EEP343" s="35"/>
      <c r="EEQ343" s="35"/>
      <c r="EER343" s="35"/>
      <c r="EES343" s="35"/>
      <c r="EET343" s="35"/>
      <c r="EEU343" s="35"/>
      <c r="EEV343" s="35"/>
      <c r="EEW343" s="35"/>
      <c r="EEX343" s="35"/>
      <c r="EEY343" s="35"/>
      <c r="EEZ343" s="35"/>
      <c r="EFA343" s="35"/>
      <c r="EFB343" s="35"/>
      <c r="EFC343" s="35"/>
      <c r="EFD343" s="35"/>
      <c r="EFE343" s="35"/>
      <c r="EFF343" s="35"/>
      <c r="EFG343" s="35"/>
      <c r="EFH343" s="35"/>
      <c r="EFI343" s="35"/>
      <c r="EFJ343" s="35"/>
      <c r="EFK343" s="35"/>
      <c r="EFL343" s="35"/>
      <c r="EFM343" s="35"/>
      <c r="EFN343" s="35"/>
      <c r="EFO343" s="35"/>
      <c r="EFP343" s="35"/>
      <c r="EFQ343" s="35"/>
      <c r="EFR343" s="35"/>
      <c r="EFS343" s="35"/>
      <c r="EFT343" s="35"/>
      <c r="EFU343" s="35"/>
      <c r="EFV343" s="35"/>
      <c r="EFW343" s="35"/>
      <c r="EFX343" s="35"/>
      <c r="EFY343" s="35"/>
      <c r="EFZ343" s="35"/>
      <c r="EGA343" s="35"/>
      <c r="EGB343" s="35"/>
      <c r="EGC343" s="35"/>
      <c r="EGD343" s="35"/>
      <c r="EGE343" s="35"/>
      <c r="EGF343" s="35"/>
      <c r="EGG343" s="35"/>
      <c r="EGH343" s="35"/>
      <c r="EGI343" s="35"/>
      <c r="EGJ343" s="35"/>
      <c r="EGK343" s="35"/>
      <c r="EGL343" s="35"/>
      <c r="EGM343" s="35"/>
      <c r="EGN343" s="35"/>
      <c r="EGO343" s="35"/>
      <c r="EGP343" s="35"/>
      <c r="EGQ343" s="35"/>
      <c r="EGR343" s="35"/>
      <c r="EGS343" s="35"/>
      <c r="EGT343" s="35"/>
      <c r="EGU343" s="35"/>
      <c r="EGV343" s="35"/>
      <c r="EGW343" s="35"/>
      <c r="EGX343" s="35"/>
      <c r="EGY343" s="35"/>
      <c r="EGZ343" s="35"/>
      <c r="EHA343" s="35"/>
      <c r="EHB343" s="35"/>
      <c r="EHC343" s="35"/>
      <c r="EHD343" s="35"/>
      <c r="EHE343" s="35"/>
      <c r="EHF343" s="35"/>
      <c r="EHG343" s="35"/>
      <c r="EHH343" s="35"/>
      <c r="EHI343" s="35"/>
      <c r="EHJ343" s="35"/>
      <c r="EHK343" s="35"/>
      <c r="EHL343" s="35"/>
      <c r="EHM343" s="35"/>
      <c r="EHN343" s="35"/>
      <c r="EHO343" s="35"/>
      <c r="EHP343" s="35"/>
      <c r="EHQ343" s="35"/>
      <c r="EHR343" s="35"/>
      <c r="EHS343" s="35"/>
      <c r="EHT343" s="35"/>
      <c r="EHU343" s="35"/>
      <c r="EHV343" s="35"/>
      <c r="EHW343" s="35"/>
      <c r="EHX343" s="35"/>
      <c r="EHY343" s="35"/>
      <c r="EHZ343" s="35"/>
      <c r="EIA343" s="35"/>
      <c r="EIB343" s="35"/>
      <c r="EIC343" s="35"/>
      <c r="EID343" s="35"/>
      <c r="EIE343" s="35"/>
      <c r="EIF343" s="35"/>
      <c r="EIG343" s="35"/>
      <c r="EIH343" s="35"/>
      <c r="EII343" s="35"/>
      <c r="EIJ343" s="35"/>
      <c r="EIK343" s="35"/>
      <c r="EIL343" s="35"/>
      <c r="EIM343" s="35"/>
      <c r="EIN343" s="35"/>
      <c r="EIO343" s="35"/>
      <c r="EIP343" s="35"/>
      <c r="EIQ343" s="35"/>
      <c r="EIR343" s="35"/>
      <c r="EIS343" s="35"/>
      <c r="EIT343" s="35"/>
      <c r="EIU343" s="35"/>
      <c r="EIV343" s="35"/>
      <c r="EIW343" s="35"/>
      <c r="EIX343" s="35"/>
      <c r="EIY343" s="35"/>
      <c r="EIZ343" s="35"/>
      <c r="EJA343" s="35"/>
      <c r="EJB343" s="35"/>
      <c r="EJC343" s="35"/>
      <c r="EJD343" s="35"/>
      <c r="EJE343" s="35"/>
      <c r="EJF343" s="35"/>
      <c r="EJG343" s="35"/>
      <c r="EJH343" s="35"/>
      <c r="EJI343" s="35"/>
      <c r="EJJ343" s="35"/>
      <c r="EJK343" s="35"/>
      <c r="EJL343" s="35"/>
      <c r="EJM343" s="35"/>
      <c r="EJN343" s="35"/>
      <c r="EJO343" s="35"/>
      <c r="EJP343" s="35"/>
      <c r="EJQ343" s="35"/>
      <c r="EJR343" s="35"/>
      <c r="EJS343" s="35"/>
      <c r="EJT343" s="35"/>
      <c r="EJU343" s="35"/>
      <c r="EJV343" s="35"/>
      <c r="EJW343" s="35"/>
      <c r="EJX343" s="35"/>
      <c r="EJY343" s="35"/>
      <c r="EJZ343" s="35"/>
      <c r="EKA343" s="35"/>
      <c r="EKB343" s="35"/>
      <c r="EKC343" s="35"/>
      <c r="EKD343" s="35"/>
      <c r="EKE343" s="35"/>
      <c r="EKF343" s="35"/>
      <c r="EKG343" s="35"/>
      <c r="EKH343" s="35"/>
      <c r="EKI343" s="35"/>
      <c r="EKJ343" s="35"/>
      <c r="EKK343" s="35"/>
      <c r="EKL343" s="35"/>
      <c r="EKM343" s="35"/>
      <c r="EKN343" s="35"/>
      <c r="EKO343" s="35"/>
      <c r="EKP343" s="35"/>
      <c r="EKQ343" s="35"/>
      <c r="EKR343" s="35"/>
      <c r="EKS343" s="35"/>
      <c r="EKT343" s="35"/>
      <c r="EKU343" s="35"/>
      <c r="EKV343" s="35"/>
      <c r="EKW343" s="35"/>
      <c r="EKX343" s="35"/>
      <c r="EKY343" s="35"/>
      <c r="EKZ343" s="35"/>
      <c r="ELA343" s="35"/>
      <c r="ELB343" s="35"/>
      <c r="ELC343" s="35"/>
      <c r="ELD343" s="35"/>
      <c r="ELE343" s="35"/>
      <c r="ELF343" s="35"/>
      <c r="ELG343" s="35"/>
      <c r="ELH343" s="35"/>
      <c r="ELI343" s="35"/>
      <c r="ELJ343" s="35"/>
      <c r="ELK343" s="35"/>
      <c r="ELL343" s="35"/>
      <c r="ELM343" s="35"/>
      <c r="ELN343" s="35"/>
      <c r="ELO343" s="35"/>
      <c r="ELP343" s="35"/>
      <c r="ELQ343" s="35"/>
      <c r="ELR343" s="35"/>
      <c r="ELS343" s="35"/>
      <c r="ELT343" s="35"/>
      <c r="ELU343" s="35"/>
      <c r="ELV343" s="35"/>
      <c r="ELW343" s="35"/>
      <c r="ELX343" s="35"/>
      <c r="ELY343" s="35"/>
      <c r="ELZ343" s="35"/>
      <c r="EMA343" s="35"/>
      <c r="EMB343" s="35"/>
      <c r="EMC343" s="35"/>
      <c r="EMD343" s="35"/>
      <c r="EME343" s="35"/>
      <c r="EMF343" s="35"/>
      <c r="EMG343" s="35"/>
      <c r="EMH343" s="35"/>
      <c r="EMI343" s="35"/>
      <c r="EMJ343" s="35"/>
      <c r="EMK343" s="35"/>
      <c r="EML343" s="35"/>
      <c r="EMM343" s="35"/>
      <c r="EMN343" s="35"/>
      <c r="EMO343" s="35"/>
      <c r="EMP343" s="35"/>
      <c r="EMQ343" s="35"/>
      <c r="EMR343" s="35"/>
      <c r="EMS343" s="35"/>
      <c r="EMT343" s="35"/>
      <c r="EMU343" s="35"/>
      <c r="EMV343" s="35"/>
      <c r="EMW343" s="35"/>
      <c r="EMX343" s="35"/>
      <c r="EMY343" s="35"/>
      <c r="EMZ343" s="35"/>
      <c r="ENA343" s="35"/>
      <c r="ENB343" s="35"/>
      <c r="ENC343" s="35"/>
      <c r="END343" s="35"/>
      <c r="ENE343" s="35"/>
      <c r="ENF343" s="35"/>
      <c r="ENG343" s="35"/>
      <c r="ENH343" s="35"/>
      <c r="ENI343" s="35"/>
      <c r="ENJ343" s="35"/>
      <c r="ENK343" s="35"/>
      <c r="ENL343" s="35"/>
      <c r="ENM343" s="35"/>
      <c r="ENN343" s="35"/>
      <c r="ENO343" s="35"/>
      <c r="ENP343" s="35"/>
      <c r="ENQ343" s="35"/>
      <c r="ENR343" s="35"/>
      <c r="ENS343" s="35"/>
      <c r="ENT343" s="35"/>
      <c r="ENU343" s="35"/>
      <c r="ENV343" s="35"/>
      <c r="ENW343" s="35"/>
      <c r="ENX343" s="35"/>
      <c r="ENY343" s="35"/>
      <c r="ENZ343" s="35"/>
      <c r="EOA343" s="35"/>
      <c r="EOB343" s="35"/>
      <c r="EOC343" s="35"/>
      <c r="EOD343" s="35"/>
      <c r="EOE343" s="35"/>
      <c r="EOF343" s="35"/>
      <c r="EOG343" s="35"/>
      <c r="EOH343" s="35"/>
      <c r="EOI343" s="35"/>
      <c r="EOJ343" s="35"/>
      <c r="EOK343" s="35"/>
      <c r="EOL343" s="35"/>
      <c r="EOM343" s="35"/>
      <c r="EON343" s="35"/>
      <c r="EOO343" s="35"/>
      <c r="EOP343" s="35"/>
      <c r="EOQ343" s="35"/>
      <c r="EOR343" s="35"/>
      <c r="EOS343" s="35"/>
      <c r="EOT343" s="35"/>
      <c r="EOU343" s="35"/>
      <c r="EOV343" s="35"/>
      <c r="EOW343" s="35"/>
      <c r="EOX343" s="35"/>
      <c r="EOY343" s="35"/>
      <c r="EOZ343" s="35"/>
      <c r="EPA343" s="35"/>
      <c r="EPB343" s="35"/>
      <c r="EPC343" s="35"/>
      <c r="EPD343" s="35"/>
      <c r="EPE343" s="35"/>
      <c r="EPF343" s="35"/>
      <c r="EPG343" s="35"/>
      <c r="EPH343" s="35"/>
      <c r="EPI343" s="35"/>
      <c r="EPJ343" s="35"/>
      <c r="EPK343" s="35"/>
      <c r="EPL343" s="35"/>
      <c r="EPM343" s="35"/>
      <c r="EPN343" s="35"/>
      <c r="EPO343" s="35"/>
      <c r="EPP343" s="35"/>
      <c r="EPQ343" s="35"/>
      <c r="EPR343" s="35"/>
      <c r="EPS343" s="35"/>
      <c r="EPT343" s="35"/>
      <c r="EPU343" s="35"/>
      <c r="EPV343" s="35"/>
      <c r="EPW343" s="35"/>
      <c r="EPX343" s="35"/>
      <c r="EPY343" s="35"/>
      <c r="EPZ343" s="35"/>
      <c r="EQA343" s="35"/>
      <c r="EQB343" s="35"/>
      <c r="EQC343" s="35"/>
      <c r="EQD343" s="35"/>
      <c r="EQE343" s="35"/>
      <c r="EQF343" s="35"/>
      <c r="EQG343" s="35"/>
      <c r="EQH343" s="35"/>
      <c r="EQI343" s="35"/>
      <c r="EQJ343" s="35"/>
      <c r="EQK343" s="35"/>
      <c r="EQL343" s="35"/>
      <c r="EQM343" s="35"/>
      <c r="EQN343" s="35"/>
      <c r="EQO343" s="35"/>
      <c r="EQP343" s="35"/>
      <c r="EQQ343" s="35"/>
      <c r="EQR343" s="35"/>
      <c r="EQS343" s="35"/>
      <c r="EQT343" s="35"/>
      <c r="EQU343" s="35"/>
      <c r="EQV343" s="35"/>
      <c r="EQW343" s="35"/>
      <c r="EQX343" s="35"/>
      <c r="EQY343" s="35"/>
      <c r="EQZ343" s="35"/>
      <c r="ERA343" s="35"/>
      <c r="ERB343" s="35"/>
      <c r="ERC343" s="35"/>
      <c r="ERD343" s="35"/>
      <c r="ERE343" s="35"/>
      <c r="ERF343" s="35"/>
      <c r="ERG343" s="35"/>
      <c r="ERH343" s="35"/>
      <c r="ERI343" s="35"/>
      <c r="ERJ343" s="35"/>
      <c r="ERK343" s="35"/>
      <c r="ERL343" s="35"/>
      <c r="ERM343" s="35"/>
      <c r="ERN343" s="35"/>
      <c r="ERO343" s="35"/>
      <c r="ERP343" s="35"/>
      <c r="ERQ343" s="35"/>
      <c r="ERR343" s="35"/>
      <c r="ERS343" s="35"/>
      <c r="ERT343" s="35"/>
      <c r="ERU343" s="35"/>
      <c r="ERV343" s="35"/>
      <c r="ERW343" s="35"/>
      <c r="ERX343" s="35"/>
      <c r="ERY343" s="35"/>
      <c r="ERZ343" s="35"/>
      <c r="ESA343" s="35"/>
      <c r="ESB343" s="35"/>
      <c r="ESC343" s="35"/>
      <c r="ESD343" s="35"/>
      <c r="ESE343" s="35"/>
      <c r="ESF343" s="35"/>
      <c r="ESG343" s="35"/>
      <c r="ESH343" s="35"/>
      <c r="ESI343" s="35"/>
      <c r="ESJ343" s="35"/>
      <c r="ESK343" s="35"/>
      <c r="ESL343" s="35"/>
      <c r="ESM343" s="35"/>
      <c r="ESN343" s="35"/>
      <c r="ESO343" s="35"/>
      <c r="ESP343" s="35"/>
      <c r="ESQ343" s="35"/>
      <c r="ESR343" s="35"/>
      <c r="ESS343" s="35"/>
      <c r="EST343" s="35"/>
      <c r="ESU343" s="35"/>
      <c r="ESV343" s="35"/>
      <c r="ESW343" s="35"/>
      <c r="ESX343" s="35"/>
      <c r="ESY343" s="35"/>
      <c r="ESZ343" s="35"/>
      <c r="ETA343" s="35"/>
      <c r="ETB343" s="35"/>
      <c r="ETC343" s="35"/>
      <c r="ETD343" s="35"/>
      <c r="ETE343" s="35"/>
      <c r="ETF343" s="35"/>
      <c r="ETG343" s="35"/>
      <c r="ETH343" s="35"/>
      <c r="ETI343" s="35"/>
      <c r="ETJ343" s="35"/>
      <c r="ETK343" s="35"/>
      <c r="ETL343" s="35"/>
      <c r="ETM343" s="35"/>
      <c r="ETN343" s="35"/>
      <c r="ETO343" s="35"/>
      <c r="ETP343" s="35"/>
      <c r="ETQ343" s="35"/>
      <c r="ETR343" s="35"/>
      <c r="ETS343" s="35"/>
      <c r="ETT343" s="35"/>
      <c r="ETU343" s="35"/>
      <c r="ETV343" s="35"/>
      <c r="ETW343" s="35"/>
      <c r="ETX343" s="35"/>
      <c r="ETY343" s="35"/>
      <c r="ETZ343" s="35"/>
      <c r="EUA343" s="35"/>
      <c r="EUB343" s="35"/>
      <c r="EUC343" s="35"/>
      <c r="EUD343" s="35"/>
      <c r="EUE343" s="35"/>
      <c r="EUF343" s="35"/>
      <c r="EUG343" s="35"/>
      <c r="EUH343" s="35"/>
      <c r="EUI343" s="35"/>
      <c r="EUJ343" s="35"/>
      <c r="EUK343" s="35"/>
      <c r="EUL343" s="35"/>
      <c r="EUM343" s="35"/>
      <c r="EUN343" s="35"/>
      <c r="EUO343" s="35"/>
      <c r="EUP343" s="35"/>
      <c r="EUQ343" s="35"/>
      <c r="EUR343" s="35"/>
      <c r="EUS343" s="35"/>
      <c r="EUT343" s="35"/>
      <c r="EUU343" s="35"/>
      <c r="EUV343" s="35"/>
      <c r="EUW343" s="35"/>
      <c r="EUX343" s="35"/>
      <c r="EUY343" s="35"/>
      <c r="EUZ343" s="35"/>
      <c r="EVA343" s="35"/>
      <c r="EVB343" s="35"/>
      <c r="EVC343" s="35"/>
      <c r="EVD343" s="35"/>
      <c r="EVE343" s="35"/>
      <c r="EVF343" s="35"/>
      <c r="EVG343" s="35"/>
      <c r="EVH343" s="35"/>
      <c r="EVI343" s="35"/>
      <c r="EVJ343" s="35"/>
      <c r="EVK343" s="35"/>
      <c r="EVL343" s="35"/>
      <c r="EVM343" s="35"/>
      <c r="EVN343" s="35"/>
      <c r="EVO343" s="35"/>
      <c r="EVP343" s="35"/>
      <c r="EVQ343" s="35"/>
      <c r="EVR343" s="35"/>
      <c r="EVS343" s="35"/>
      <c r="EVT343" s="35"/>
      <c r="EVU343" s="35"/>
      <c r="EVV343" s="35"/>
      <c r="EVW343" s="35"/>
      <c r="EVX343" s="35"/>
      <c r="EVY343" s="35"/>
      <c r="EVZ343" s="35"/>
      <c r="EWA343" s="35"/>
      <c r="EWB343" s="35"/>
      <c r="EWC343" s="35"/>
      <c r="EWD343" s="35"/>
      <c r="EWE343" s="35"/>
      <c r="EWF343" s="35"/>
      <c r="EWG343" s="35"/>
      <c r="EWH343" s="35"/>
      <c r="EWI343" s="35"/>
      <c r="EWJ343" s="35"/>
      <c r="EWK343" s="35"/>
      <c r="EWL343" s="35"/>
      <c r="EWM343" s="35"/>
      <c r="EWN343" s="35"/>
      <c r="EWO343" s="35"/>
      <c r="EWP343" s="35"/>
      <c r="EWQ343" s="35"/>
      <c r="EWR343" s="35"/>
      <c r="EWS343" s="35"/>
      <c r="EWT343" s="35"/>
      <c r="EWU343" s="35"/>
      <c r="EWV343" s="35"/>
      <c r="EWW343" s="35"/>
      <c r="EWX343" s="35"/>
      <c r="EWY343" s="35"/>
      <c r="EWZ343" s="35"/>
      <c r="EXA343" s="35"/>
      <c r="EXB343" s="35"/>
      <c r="EXC343" s="35"/>
      <c r="EXD343" s="35"/>
      <c r="EXE343" s="35"/>
      <c r="EXF343" s="35"/>
      <c r="EXG343" s="35"/>
      <c r="EXH343" s="35"/>
      <c r="EXI343" s="35"/>
      <c r="EXJ343" s="35"/>
      <c r="EXK343" s="35"/>
      <c r="EXL343" s="35"/>
      <c r="EXM343" s="35"/>
      <c r="EXN343" s="35"/>
      <c r="EXO343" s="35"/>
      <c r="EXP343" s="35"/>
      <c r="EXQ343" s="35"/>
      <c r="EXR343" s="35"/>
      <c r="EXS343" s="35"/>
      <c r="EXT343" s="35"/>
      <c r="EXU343" s="35"/>
      <c r="EXV343" s="35"/>
      <c r="EXW343" s="35"/>
      <c r="EXX343" s="35"/>
      <c r="EXY343" s="35"/>
      <c r="EXZ343" s="35"/>
      <c r="EYA343" s="35"/>
      <c r="EYB343" s="35"/>
      <c r="EYC343" s="35"/>
      <c r="EYD343" s="35"/>
      <c r="EYE343" s="35"/>
      <c r="EYF343" s="35"/>
      <c r="EYG343" s="35"/>
      <c r="EYH343" s="35"/>
      <c r="EYI343" s="35"/>
      <c r="EYJ343" s="35"/>
      <c r="EYK343" s="35"/>
      <c r="EYL343" s="35"/>
      <c r="EYM343" s="35"/>
      <c r="EYN343" s="35"/>
      <c r="EYO343" s="35"/>
      <c r="EYP343" s="35"/>
      <c r="EYQ343" s="35"/>
      <c r="EYR343" s="35"/>
      <c r="EYS343" s="35"/>
      <c r="EYT343" s="35"/>
      <c r="EYU343" s="35"/>
      <c r="EYV343" s="35"/>
      <c r="EYW343" s="35"/>
      <c r="EYX343" s="35"/>
      <c r="EYY343" s="35"/>
      <c r="EYZ343" s="35"/>
      <c r="EZA343" s="35"/>
      <c r="EZB343" s="35"/>
      <c r="EZC343" s="35"/>
      <c r="EZD343" s="35"/>
      <c r="EZE343" s="35"/>
      <c r="EZF343" s="35"/>
      <c r="EZG343" s="35"/>
      <c r="EZH343" s="35"/>
      <c r="EZI343" s="35"/>
      <c r="EZJ343" s="35"/>
      <c r="EZK343" s="35"/>
      <c r="EZL343" s="35"/>
      <c r="EZM343" s="35"/>
      <c r="EZN343" s="35"/>
      <c r="EZO343" s="35"/>
      <c r="EZP343" s="35"/>
      <c r="EZQ343" s="35"/>
      <c r="EZR343" s="35"/>
      <c r="EZS343" s="35"/>
      <c r="EZT343" s="35"/>
      <c r="EZU343" s="35"/>
      <c r="EZV343" s="35"/>
      <c r="EZW343" s="35"/>
      <c r="EZX343" s="35"/>
      <c r="EZY343" s="35"/>
      <c r="EZZ343" s="35"/>
      <c r="FAA343" s="35"/>
      <c r="FAB343" s="35"/>
      <c r="FAC343" s="35"/>
      <c r="FAD343" s="35"/>
      <c r="FAE343" s="35"/>
      <c r="FAF343" s="35"/>
      <c r="FAG343" s="35"/>
      <c r="FAH343" s="35"/>
      <c r="FAI343" s="35"/>
      <c r="FAJ343" s="35"/>
      <c r="FAK343" s="35"/>
      <c r="FAL343" s="35"/>
      <c r="FAM343" s="35"/>
      <c r="FAN343" s="35"/>
      <c r="FAO343" s="35"/>
      <c r="FAP343" s="35"/>
      <c r="FAQ343" s="35"/>
      <c r="FAR343" s="35"/>
      <c r="FAS343" s="35"/>
      <c r="FAT343" s="35"/>
      <c r="FAU343" s="35"/>
      <c r="FAV343" s="35"/>
      <c r="FAW343" s="35"/>
      <c r="FAX343" s="35"/>
      <c r="FAY343" s="35"/>
      <c r="FAZ343" s="35"/>
      <c r="FBA343" s="35"/>
      <c r="FBB343" s="35"/>
      <c r="FBC343" s="35"/>
      <c r="FBD343" s="35"/>
      <c r="FBE343" s="35"/>
      <c r="FBF343" s="35"/>
      <c r="FBG343" s="35"/>
      <c r="FBH343" s="35"/>
      <c r="FBI343" s="35"/>
      <c r="FBJ343" s="35"/>
      <c r="FBK343" s="35"/>
      <c r="FBL343" s="35"/>
      <c r="FBM343" s="35"/>
      <c r="FBN343" s="35"/>
      <c r="FBO343" s="35"/>
      <c r="FBP343" s="35"/>
      <c r="FBQ343" s="35"/>
      <c r="FBR343" s="35"/>
      <c r="FBS343" s="35"/>
      <c r="FBT343" s="35"/>
      <c r="FBU343" s="35"/>
      <c r="FBV343" s="35"/>
      <c r="FBW343" s="35"/>
      <c r="FBX343" s="35"/>
      <c r="FBY343" s="35"/>
      <c r="FBZ343" s="35"/>
      <c r="FCA343" s="35"/>
      <c r="FCB343" s="35"/>
      <c r="FCC343" s="35"/>
      <c r="FCD343" s="35"/>
      <c r="FCE343" s="35"/>
      <c r="FCF343" s="35"/>
      <c r="FCG343" s="35"/>
      <c r="FCH343" s="35"/>
      <c r="FCI343" s="35"/>
      <c r="FCJ343" s="35"/>
      <c r="FCK343" s="35"/>
      <c r="FCL343" s="35"/>
      <c r="FCM343" s="35"/>
      <c r="FCN343" s="35"/>
      <c r="FCO343" s="35"/>
      <c r="FCP343" s="35"/>
      <c r="FCQ343" s="35"/>
      <c r="FCR343" s="35"/>
      <c r="FCS343" s="35"/>
      <c r="FCT343" s="35"/>
      <c r="FCU343" s="35"/>
      <c r="FCV343" s="35"/>
      <c r="FCW343" s="35"/>
      <c r="FCX343" s="35"/>
      <c r="FCY343" s="35"/>
      <c r="FCZ343" s="35"/>
      <c r="FDA343" s="35"/>
      <c r="FDB343" s="35"/>
      <c r="FDC343" s="35"/>
      <c r="FDD343" s="35"/>
      <c r="FDE343" s="35"/>
      <c r="FDF343" s="35"/>
      <c r="FDG343" s="35"/>
      <c r="FDH343" s="35"/>
      <c r="FDI343" s="35"/>
      <c r="FDJ343" s="35"/>
      <c r="FDK343" s="35"/>
      <c r="FDL343" s="35"/>
      <c r="FDM343" s="35"/>
      <c r="FDN343" s="35"/>
      <c r="FDO343" s="35"/>
      <c r="FDP343" s="35"/>
      <c r="FDQ343" s="35"/>
      <c r="FDR343" s="35"/>
      <c r="FDS343" s="35"/>
      <c r="FDT343" s="35"/>
      <c r="FDU343" s="35"/>
      <c r="FDV343" s="35"/>
      <c r="FDW343" s="35"/>
      <c r="FDX343" s="35"/>
      <c r="FDY343" s="35"/>
      <c r="FDZ343" s="35"/>
      <c r="FEA343" s="35"/>
      <c r="FEB343" s="35"/>
      <c r="FEC343" s="35"/>
      <c r="FED343" s="35"/>
      <c r="FEE343" s="35"/>
      <c r="FEF343" s="35"/>
      <c r="FEG343" s="35"/>
      <c r="FEH343" s="35"/>
      <c r="FEI343" s="35"/>
      <c r="FEJ343" s="35"/>
      <c r="FEK343" s="35"/>
      <c r="FEL343" s="35"/>
      <c r="FEM343" s="35"/>
      <c r="FEN343" s="35"/>
      <c r="FEO343" s="35"/>
      <c r="FEP343" s="35"/>
      <c r="FEQ343" s="35"/>
      <c r="FER343" s="35"/>
      <c r="FES343" s="35"/>
      <c r="FET343" s="35"/>
      <c r="FEU343" s="35"/>
      <c r="FEV343" s="35"/>
      <c r="FEW343" s="35"/>
      <c r="FEX343" s="35"/>
      <c r="FEY343" s="35"/>
      <c r="FEZ343" s="35"/>
      <c r="FFA343" s="35"/>
      <c r="FFB343" s="35"/>
      <c r="FFC343" s="35"/>
      <c r="FFD343" s="35"/>
      <c r="FFE343" s="35"/>
      <c r="FFF343" s="35"/>
      <c r="FFG343" s="35"/>
      <c r="FFH343" s="35"/>
      <c r="FFI343" s="35"/>
      <c r="FFJ343" s="35"/>
      <c r="FFK343" s="35"/>
      <c r="FFL343" s="35"/>
      <c r="FFM343" s="35"/>
      <c r="FFN343" s="35"/>
      <c r="FFO343" s="35"/>
      <c r="FFP343" s="35"/>
      <c r="FFQ343" s="35"/>
      <c r="FFR343" s="35"/>
      <c r="FFS343" s="35"/>
      <c r="FFT343" s="35"/>
      <c r="FFU343" s="35"/>
      <c r="FFV343" s="35"/>
      <c r="FFW343" s="35"/>
      <c r="FFX343" s="35"/>
      <c r="FFY343" s="35"/>
      <c r="FFZ343" s="35"/>
      <c r="FGA343" s="35"/>
      <c r="FGB343" s="35"/>
      <c r="FGC343" s="35"/>
      <c r="FGD343" s="35"/>
      <c r="FGE343" s="35"/>
      <c r="FGF343" s="35"/>
      <c r="FGG343" s="35"/>
      <c r="FGH343" s="35"/>
      <c r="FGI343" s="35"/>
      <c r="FGJ343" s="35"/>
      <c r="FGK343" s="35"/>
      <c r="FGL343" s="35"/>
      <c r="FGM343" s="35"/>
      <c r="FGN343" s="35"/>
      <c r="FGO343" s="35"/>
      <c r="FGP343" s="35"/>
      <c r="FGQ343" s="35"/>
      <c r="FGR343" s="35"/>
      <c r="FGS343" s="35"/>
      <c r="FGT343" s="35"/>
      <c r="FGU343" s="35"/>
      <c r="FGV343" s="35"/>
      <c r="FGW343" s="35"/>
      <c r="FGX343" s="35"/>
      <c r="FGY343" s="35"/>
      <c r="FGZ343" s="35"/>
      <c r="FHA343" s="35"/>
      <c r="FHB343" s="35"/>
      <c r="FHC343" s="35"/>
      <c r="FHD343" s="35"/>
      <c r="FHE343" s="35"/>
      <c r="FHF343" s="35"/>
      <c r="FHG343" s="35"/>
      <c r="FHH343" s="35"/>
      <c r="FHI343" s="35"/>
      <c r="FHJ343" s="35"/>
      <c r="FHK343" s="35"/>
      <c r="FHL343" s="35"/>
      <c r="FHM343" s="35"/>
      <c r="FHN343" s="35"/>
      <c r="FHO343" s="35"/>
      <c r="FHP343" s="35"/>
      <c r="FHQ343" s="35"/>
      <c r="FHR343" s="35"/>
      <c r="FHS343" s="35"/>
      <c r="FHT343" s="35"/>
      <c r="FHU343" s="35"/>
      <c r="FHV343" s="35"/>
      <c r="FHW343" s="35"/>
      <c r="FHX343" s="35"/>
      <c r="FHY343" s="35"/>
      <c r="FHZ343" s="35"/>
      <c r="FIA343" s="35"/>
      <c r="FIB343" s="35"/>
      <c r="FIC343" s="35"/>
      <c r="FID343" s="35"/>
      <c r="FIE343" s="35"/>
      <c r="FIF343" s="35"/>
      <c r="FIG343" s="35"/>
      <c r="FIH343" s="35"/>
      <c r="FII343" s="35"/>
      <c r="FIJ343" s="35"/>
      <c r="FIK343" s="35"/>
      <c r="FIL343" s="35"/>
      <c r="FIM343" s="35"/>
      <c r="FIN343" s="35"/>
      <c r="FIO343" s="35"/>
      <c r="FIP343" s="35"/>
      <c r="FIQ343" s="35"/>
      <c r="FIR343" s="35"/>
      <c r="FIS343" s="35"/>
      <c r="FIT343" s="35"/>
      <c r="FIU343" s="35"/>
      <c r="FIV343" s="35"/>
      <c r="FIW343" s="35"/>
      <c r="FIX343" s="35"/>
      <c r="FIY343" s="35"/>
      <c r="FIZ343" s="35"/>
      <c r="FJA343" s="35"/>
      <c r="FJB343" s="35"/>
      <c r="FJC343" s="35"/>
      <c r="FJD343" s="35"/>
      <c r="FJE343" s="35"/>
      <c r="FJF343" s="35"/>
      <c r="FJG343" s="35"/>
      <c r="FJH343" s="35"/>
      <c r="FJI343" s="35"/>
      <c r="FJJ343" s="35"/>
      <c r="FJK343" s="35"/>
      <c r="FJL343" s="35"/>
      <c r="FJM343" s="35"/>
      <c r="FJN343" s="35"/>
      <c r="FJO343" s="35"/>
      <c r="FJP343" s="35"/>
      <c r="FJQ343" s="35"/>
      <c r="FJR343" s="35"/>
      <c r="FJS343" s="35"/>
      <c r="FJT343" s="35"/>
      <c r="FJU343" s="35"/>
      <c r="FJV343" s="35"/>
      <c r="FJW343" s="35"/>
      <c r="FJX343" s="35"/>
      <c r="FJY343" s="35"/>
      <c r="FJZ343" s="35"/>
      <c r="FKA343" s="35"/>
      <c r="FKB343" s="35"/>
      <c r="FKC343" s="35"/>
      <c r="FKD343" s="35"/>
      <c r="FKE343" s="35"/>
      <c r="FKF343" s="35"/>
      <c r="FKG343" s="35"/>
      <c r="FKH343" s="35"/>
      <c r="FKI343" s="35"/>
      <c r="FKJ343" s="35"/>
      <c r="FKK343" s="35"/>
      <c r="FKL343" s="35"/>
      <c r="FKM343" s="35"/>
      <c r="FKN343" s="35"/>
      <c r="FKO343" s="35"/>
      <c r="FKP343" s="35"/>
      <c r="FKQ343" s="35"/>
      <c r="FKR343" s="35"/>
      <c r="FKS343" s="35"/>
      <c r="FKT343" s="35"/>
      <c r="FKU343" s="35"/>
      <c r="FKV343" s="35"/>
      <c r="FKW343" s="35"/>
      <c r="FKX343" s="35"/>
      <c r="FKY343" s="35"/>
      <c r="FKZ343" s="35"/>
      <c r="FLA343" s="35"/>
      <c r="FLB343" s="35"/>
      <c r="FLC343" s="35"/>
      <c r="FLD343" s="35"/>
      <c r="FLE343" s="35"/>
      <c r="FLF343" s="35"/>
      <c r="FLG343" s="35"/>
      <c r="FLH343" s="35"/>
      <c r="FLI343" s="35"/>
      <c r="FLJ343" s="35"/>
      <c r="FLK343" s="35"/>
      <c r="FLL343" s="35"/>
      <c r="FLM343" s="35"/>
      <c r="FLN343" s="35"/>
      <c r="FLO343" s="35"/>
      <c r="FLP343" s="35"/>
      <c r="FLQ343" s="35"/>
      <c r="FLR343" s="35"/>
      <c r="FLS343" s="35"/>
      <c r="FLT343" s="35"/>
      <c r="FLU343" s="35"/>
      <c r="FLV343" s="35"/>
      <c r="FLW343" s="35"/>
      <c r="FLX343" s="35"/>
      <c r="FLY343" s="35"/>
      <c r="FLZ343" s="35"/>
      <c r="FMA343" s="35"/>
      <c r="FMB343" s="35"/>
      <c r="FMC343" s="35"/>
      <c r="FMD343" s="35"/>
      <c r="FME343" s="35"/>
      <c r="FMF343" s="35"/>
      <c r="FMG343" s="35"/>
      <c r="FMH343" s="35"/>
      <c r="FMI343" s="35"/>
      <c r="FMJ343" s="35"/>
      <c r="FMK343" s="35"/>
      <c r="FML343" s="35"/>
      <c r="FMM343" s="35"/>
      <c r="FMN343" s="35"/>
      <c r="FMO343" s="35"/>
      <c r="FMP343" s="35"/>
      <c r="FMQ343" s="35"/>
      <c r="FMR343" s="35"/>
      <c r="FMS343" s="35"/>
      <c r="FMT343" s="35"/>
      <c r="FMU343" s="35"/>
      <c r="FMV343" s="35"/>
      <c r="FMW343" s="35"/>
      <c r="FMX343" s="35"/>
      <c r="FMY343" s="35"/>
      <c r="FMZ343" s="35"/>
      <c r="FNA343" s="35"/>
      <c r="FNB343" s="35"/>
      <c r="FNC343" s="35"/>
      <c r="FND343" s="35"/>
      <c r="FNE343" s="35"/>
      <c r="FNF343" s="35"/>
      <c r="FNG343" s="35"/>
      <c r="FNH343" s="35"/>
      <c r="FNI343" s="35"/>
      <c r="FNJ343" s="35"/>
      <c r="FNK343" s="35"/>
      <c r="FNL343" s="35"/>
      <c r="FNM343" s="35"/>
      <c r="FNN343" s="35"/>
      <c r="FNO343" s="35"/>
      <c r="FNP343" s="35"/>
      <c r="FNQ343" s="35"/>
      <c r="FNR343" s="35"/>
      <c r="FNS343" s="35"/>
      <c r="FNT343" s="35"/>
      <c r="FNU343" s="35"/>
      <c r="FNV343" s="35"/>
      <c r="FNW343" s="35"/>
      <c r="FNX343" s="35"/>
      <c r="FNY343" s="35"/>
      <c r="FNZ343" s="35"/>
      <c r="FOA343" s="35"/>
      <c r="FOB343" s="35"/>
      <c r="FOC343" s="35"/>
      <c r="FOD343" s="35"/>
      <c r="FOE343" s="35"/>
      <c r="FOF343" s="35"/>
      <c r="FOG343" s="35"/>
      <c r="FOH343" s="35"/>
      <c r="FOI343" s="35"/>
      <c r="FOJ343" s="35"/>
      <c r="FOK343" s="35"/>
      <c r="FOL343" s="35"/>
      <c r="FOM343" s="35"/>
      <c r="FON343" s="35"/>
      <c r="FOO343" s="35"/>
      <c r="FOP343" s="35"/>
      <c r="FOQ343" s="35"/>
      <c r="FOR343" s="35"/>
      <c r="FOS343" s="35"/>
      <c r="FOT343" s="35"/>
      <c r="FOU343" s="35"/>
      <c r="FOV343" s="35"/>
      <c r="FOW343" s="35"/>
      <c r="FOX343" s="35"/>
      <c r="FOY343" s="35"/>
      <c r="FOZ343" s="35"/>
      <c r="FPA343" s="35"/>
      <c r="FPB343" s="35"/>
      <c r="FPC343" s="35"/>
      <c r="FPD343" s="35"/>
      <c r="FPE343" s="35"/>
      <c r="FPF343" s="35"/>
      <c r="FPG343" s="35"/>
      <c r="FPH343" s="35"/>
      <c r="FPI343" s="35"/>
      <c r="FPJ343" s="35"/>
      <c r="FPK343" s="35"/>
      <c r="FPL343" s="35"/>
      <c r="FPM343" s="35"/>
      <c r="FPN343" s="35"/>
      <c r="FPO343" s="35"/>
      <c r="FPP343" s="35"/>
      <c r="FPQ343" s="35"/>
      <c r="FPR343" s="35"/>
      <c r="FPS343" s="35"/>
      <c r="FPT343" s="35"/>
      <c r="FPU343" s="35"/>
      <c r="FPV343" s="35"/>
      <c r="FPW343" s="35"/>
      <c r="FPX343" s="35"/>
      <c r="FPY343" s="35"/>
      <c r="FPZ343" s="35"/>
      <c r="FQA343" s="35"/>
      <c r="FQB343" s="35"/>
      <c r="FQC343" s="35"/>
      <c r="FQD343" s="35"/>
      <c r="FQE343" s="35"/>
      <c r="FQF343" s="35"/>
      <c r="FQG343" s="35"/>
      <c r="FQH343" s="35"/>
      <c r="FQI343" s="35"/>
      <c r="FQJ343" s="35"/>
      <c r="FQK343" s="35"/>
      <c r="FQL343" s="35"/>
      <c r="FQM343" s="35"/>
      <c r="FQN343" s="35"/>
      <c r="FQO343" s="35"/>
      <c r="FQP343" s="35"/>
      <c r="FQQ343" s="35"/>
      <c r="FQR343" s="35"/>
      <c r="FQS343" s="35"/>
      <c r="FQT343" s="35"/>
      <c r="FQU343" s="35"/>
      <c r="FQV343" s="35"/>
      <c r="FQW343" s="35"/>
      <c r="FQX343" s="35"/>
      <c r="FQY343" s="35"/>
      <c r="FQZ343" s="35"/>
      <c r="FRA343" s="35"/>
      <c r="FRB343" s="35"/>
      <c r="FRC343" s="35"/>
      <c r="FRD343" s="35"/>
      <c r="FRE343" s="35"/>
      <c r="FRF343" s="35"/>
      <c r="FRG343" s="35"/>
      <c r="FRH343" s="35"/>
      <c r="FRI343" s="35"/>
      <c r="FRJ343" s="35"/>
      <c r="FRK343" s="35"/>
      <c r="FRL343" s="35"/>
      <c r="FRM343" s="35"/>
      <c r="FRN343" s="35"/>
      <c r="FRO343" s="35"/>
      <c r="FRP343" s="35"/>
      <c r="FRQ343" s="35"/>
      <c r="FRR343" s="35"/>
      <c r="FRS343" s="35"/>
      <c r="FRT343" s="35"/>
      <c r="FRU343" s="35"/>
      <c r="FRV343" s="35"/>
      <c r="FRW343" s="35"/>
      <c r="FRX343" s="35"/>
      <c r="FRY343" s="35"/>
      <c r="FRZ343" s="35"/>
      <c r="FSA343" s="35"/>
      <c r="FSB343" s="35"/>
      <c r="FSC343" s="35"/>
      <c r="FSD343" s="35"/>
      <c r="FSE343" s="35"/>
      <c r="FSF343" s="35"/>
      <c r="FSG343" s="35"/>
      <c r="FSH343" s="35"/>
      <c r="FSI343" s="35"/>
      <c r="FSJ343" s="35"/>
      <c r="FSK343" s="35"/>
      <c r="FSL343" s="35"/>
      <c r="FSM343" s="35"/>
      <c r="FSN343" s="35"/>
      <c r="FSO343" s="35"/>
      <c r="FSP343" s="35"/>
      <c r="FSQ343" s="35"/>
      <c r="FSR343" s="35"/>
      <c r="FSS343" s="35"/>
      <c r="FST343" s="35"/>
      <c r="FSU343" s="35"/>
      <c r="FSV343" s="35"/>
      <c r="FSW343" s="35"/>
      <c r="FSX343" s="35"/>
      <c r="FSY343" s="35"/>
      <c r="FSZ343" s="35"/>
      <c r="FTA343" s="35"/>
      <c r="FTB343" s="35"/>
      <c r="FTC343" s="35"/>
      <c r="FTD343" s="35"/>
      <c r="FTE343" s="35"/>
      <c r="FTF343" s="35"/>
      <c r="FTG343" s="35"/>
      <c r="FTH343" s="35"/>
      <c r="FTI343" s="35"/>
      <c r="FTJ343" s="35"/>
      <c r="FTK343" s="35"/>
      <c r="FTL343" s="35"/>
      <c r="FTM343" s="35"/>
      <c r="FTN343" s="35"/>
      <c r="FTO343" s="35"/>
      <c r="FTP343" s="35"/>
      <c r="FTQ343" s="35"/>
      <c r="FTR343" s="35"/>
      <c r="FTS343" s="35"/>
      <c r="FTT343" s="35"/>
      <c r="FTU343" s="35"/>
      <c r="FTV343" s="35"/>
      <c r="FTW343" s="35"/>
      <c r="FTX343" s="35"/>
      <c r="FTY343" s="35"/>
      <c r="FTZ343" s="35"/>
      <c r="FUA343" s="35"/>
      <c r="FUB343" s="35"/>
      <c r="FUC343" s="35"/>
      <c r="FUD343" s="35"/>
      <c r="FUE343" s="35"/>
      <c r="FUF343" s="35"/>
      <c r="FUG343" s="35"/>
      <c r="FUH343" s="35"/>
      <c r="FUI343" s="35"/>
      <c r="FUJ343" s="35"/>
      <c r="FUK343" s="35"/>
      <c r="FUL343" s="35"/>
      <c r="FUM343" s="35"/>
      <c r="FUN343" s="35"/>
      <c r="FUO343" s="35"/>
      <c r="FUP343" s="35"/>
      <c r="FUQ343" s="35"/>
      <c r="FUR343" s="35"/>
      <c r="FUS343" s="35"/>
      <c r="FUT343" s="35"/>
      <c r="FUU343" s="35"/>
      <c r="FUV343" s="35"/>
      <c r="FUW343" s="35"/>
      <c r="FUX343" s="35"/>
      <c r="FUY343" s="35"/>
      <c r="FUZ343" s="35"/>
      <c r="FVA343" s="35"/>
      <c r="FVB343" s="35"/>
      <c r="FVC343" s="35"/>
      <c r="FVD343" s="35"/>
      <c r="FVE343" s="35"/>
      <c r="FVF343" s="35"/>
      <c r="FVG343" s="35"/>
      <c r="FVH343" s="35"/>
      <c r="FVI343" s="35"/>
      <c r="FVJ343" s="35"/>
      <c r="FVK343" s="35"/>
      <c r="FVL343" s="35"/>
      <c r="FVM343" s="35"/>
      <c r="FVN343" s="35"/>
      <c r="FVO343" s="35"/>
      <c r="FVP343" s="35"/>
      <c r="FVQ343" s="35"/>
      <c r="FVR343" s="35"/>
      <c r="FVS343" s="35"/>
      <c r="FVT343" s="35"/>
      <c r="FVU343" s="35"/>
      <c r="FVV343" s="35"/>
      <c r="FVW343" s="35"/>
      <c r="FVX343" s="35"/>
      <c r="FVY343" s="35"/>
      <c r="FVZ343" s="35"/>
      <c r="FWA343" s="35"/>
      <c r="FWB343" s="35"/>
      <c r="FWC343" s="35"/>
      <c r="FWD343" s="35"/>
      <c r="FWE343" s="35"/>
      <c r="FWF343" s="35"/>
      <c r="FWG343" s="35"/>
      <c r="FWH343" s="35"/>
      <c r="FWI343" s="35"/>
      <c r="FWJ343" s="35"/>
      <c r="FWK343" s="35"/>
      <c r="FWL343" s="35"/>
      <c r="FWM343" s="35"/>
      <c r="FWN343" s="35"/>
      <c r="FWO343" s="35"/>
      <c r="FWP343" s="35"/>
      <c r="FWQ343" s="35"/>
      <c r="FWR343" s="35"/>
      <c r="FWS343" s="35"/>
      <c r="FWT343" s="35"/>
      <c r="FWU343" s="35"/>
      <c r="FWV343" s="35"/>
      <c r="FWW343" s="35"/>
      <c r="FWX343" s="35"/>
      <c r="FWY343" s="35"/>
      <c r="FWZ343" s="35"/>
      <c r="FXA343" s="35"/>
      <c r="FXB343" s="35"/>
      <c r="FXC343" s="35"/>
      <c r="FXD343" s="35"/>
      <c r="FXE343" s="35"/>
      <c r="FXF343" s="35"/>
      <c r="FXG343" s="35"/>
      <c r="FXH343" s="35"/>
      <c r="FXI343" s="35"/>
      <c r="FXJ343" s="35"/>
      <c r="FXK343" s="35"/>
      <c r="FXL343" s="35"/>
      <c r="FXM343" s="35"/>
      <c r="FXN343" s="35"/>
      <c r="FXO343" s="35"/>
      <c r="FXP343" s="35"/>
      <c r="FXQ343" s="35"/>
      <c r="FXR343" s="35"/>
      <c r="FXS343" s="35"/>
      <c r="FXT343" s="35"/>
      <c r="FXU343" s="35"/>
      <c r="FXV343" s="35"/>
      <c r="FXW343" s="35"/>
      <c r="FXX343" s="35"/>
      <c r="FXY343" s="35"/>
      <c r="FXZ343" s="35"/>
      <c r="FYA343" s="35"/>
      <c r="FYB343" s="35"/>
      <c r="FYC343" s="35"/>
      <c r="FYD343" s="35"/>
      <c r="FYE343" s="35"/>
      <c r="FYF343" s="35"/>
      <c r="FYG343" s="35"/>
      <c r="FYH343" s="35"/>
      <c r="FYI343" s="35"/>
      <c r="FYJ343" s="35"/>
      <c r="FYK343" s="35"/>
      <c r="FYL343" s="35"/>
      <c r="FYM343" s="35"/>
      <c r="FYN343" s="35"/>
      <c r="FYO343" s="35"/>
      <c r="FYP343" s="35"/>
      <c r="FYQ343" s="35"/>
      <c r="FYR343" s="35"/>
      <c r="FYS343" s="35"/>
      <c r="FYT343" s="35"/>
      <c r="FYU343" s="35"/>
      <c r="FYV343" s="35"/>
      <c r="FYW343" s="35"/>
      <c r="FYX343" s="35"/>
      <c r="FYY343" s="35"/>
      <c r="FYZ343" s="35"/>
      <c r="FZA343" s="35"/>
      <c r="FZB343" s="35"/>
      <c r="FZC343" s="35"/>
      <c r="FZD343" s="35"/>
      <c r="FZE343" s="35"/>
      <c r="FZF343" s="35"/>
      <c r="FZG343" s="35"/>
      <c r="FZH343" s="35"/>
      <c r="FZI343" s="35"/>
      <c r="FZJ343" s="35"/>
      <c r="FZK343" s="35"/>
      <c r="FZL343" s="35"/>
      <c r="FZM343" s="35"/>
      <c r="FZN343" s="35"/>
      <c r="FZO343" s="35"/>
      <c r="FZP343" s="35"/>
      <c r="FZQ343" s="35"/>
      <c r="FZR343" s="35"/>
      <c r="FZS343" s="35"/>
      <c r="FZT343" s="35"/>
      <c r="FZU343" s="35"/>
      <c r="FZV343" s="35"/>
      <c r="FZW343" s="35"/>
      <c r="FZX343" s="35"/>
      <c r="FZY343" s="35"/>
      <c r="FZZ343" s="35"/>
      <c r="GAA343" s="35"/>
      <c r="GAB343" s="35"/>
      <c r="GAC343" s="35"/>
      <c r="GAD343" s="35"/>
      <c r="GAE343" s="35"/>
      <c r="GAF343" s="35"/>
      <c r="GAG343" s="35"/>
      <c r="GAH343" s="35"/>
      <c r="GAI343" s="35"/>
      <c r="GAJ343" s="35"/>
      <c r="GAK343" s="35"/>
      <c r="GAL343" s="35"/>
      <c r="GAM343" s="35"/>
      <c r="GAN343" s="35"/>
      <c r="GAO343" s="35"/>
      <c r="GAP343" s="35"/>
      <c r="GAQ343" s="35"/>
      <c r="GAR343" s="35"/>
      <c r="GAS343" s="35"/>
      <c r="GAT343" s="35"/>
      <c r="GAU343" s="35"/>
      <c r="GAV343" s="35"/>
      <c r="GAW343" s="35"/>
      <c r="GAX343" s="35"/>
      <c r="GAY343" s="35"/>
      <c r="GAZ343" s="35"/>
      <c r="GBA343" s="35"/>
      <c r="GBB343" s="35"/>
      <c r="GBC343" s="35"/>
      <c r="GBD343" s="35"/>
      <c r="GBE343" s="35"/>
      <c r="GBF343" s="35"/>
      <c r="GBG343" s="35"/>
      <c r="GBH343" s="35"/>
      <c r="GBI343" s="35"/>
      <c r="GBJ343" s="35"/>
      <c r="GBK343" s="35"/>
      <c r="GBL343" s="35"/>
      <c r="GBM343" s="35"/>
      <c r="GBN343" s="35"/>
      <c r="GBO343" s="35"/>
      <c r="GBP343" s="35"/>
      <c r="GBQ343" s="35"/>
      <c r="GBR343" s="35"/>
      <c r="GBS343" s="35"/>
      <c r="GBT343" s="35"/>
      <c r="GBU343" s="35"/>
      <c r="GBV343" s="35"/>
      <c r="GBW343" s="35"/>
      <c r="GBX343" s="35"/>
      <c r="GBY343" s="35"/>
      <c r="GBZ343" s="35"/>
      <c r="GCA343" s="35"/>
      <c r="GCB343" s="35"/>
      <c r="GCC343" s="35"/>
      <c r="GCD343" s="35"/>
      <c r="GCE343" s="35"/>
      <c r="GCF343" s="35"/>
      <c r="GCG343" s="35"/>
      <c r="GCH343" s="35"/>
      <c r="GCI343" s="35"/>
      <c r="GCJ343" s="35"/>
      <c r="GCK343" s="35"/>
      <c r="GCL343" s="35"/>
      <c r="GCM343" s="35"/>
      <c r="GCN343" s="35"/>
      <c r="GCO343" s="35"/>
      <c r="GCP343" s="35"/>
      <c r="GCQ343" s="35"/>
      <c r="GCR343" s="35"/>
      <c r="GCS343" s="35"/>
      <c r="GCT343" s="35"/>
      <c r="GCU343" s="35"/>
      <c r="GCV343" s="35"/>
      <c r="GCW343" s="35"/>
      <c r="GCX343" s="35"/>
      <c r="GCY343" s="35"/>
      <c r="GCZ343" s="35"/>
      <c r="GDA343" s="35"/>
      <c r="GDB343" s="35"/>
      <c r="GDC343" s="35"/>
      <c r="GDD343" s="35"/>
      <c r="GDE343" s="35"/>
      <c r="GDF343" s="35"/>
      <c r="GDG343" s="35"/>
      <c r="GDH343" s="35"/>
      <c r="GDI343" s="35"/>
      <c r="GDJ343" s="35"/>
      <c r="GDK343" s="35"/>
      <c r="GDL343" s="35"/>
      <c r="GDM343" s="35"/>
      <c r="GDN343" s="35"/>
      <c r="GDO343" s="35"/>
      <c r="GDP343" s="35"/>
      <c r="GDQ343" s="35"/>
      <c r="GDR343" s="35"/>
      <c r="GDS343" s="35"/>
      <c r="GDT343" s="35"/>
      <c r="GDU343" s="35"/>
      <c r="GDV343" s="35"/>
      <c r="GDW343" s="35"/>
      <c r="GDX343" s="35"/>
      <c r="GDY343" s="35"/>
      <c r="GDZ343" s="35"/>
      <c r="GEA343" s="35"/>
      <c r="GEB343" s="35"/>
      <c r="GEC343" s="35"/>
      <c r="GED343" s="35"/>
      <c r="GEE343" s="35"/>
      <c r="GEF343" s="35"/>
      <c r="GEG343" s="35"/>
      <c r="GEH343" s="35"/>
      <c r="GEI343" s="35"/>
      <c r="GEJ343" s="35"/>
      <c r="GEK343" s="35"/>
      <c r="GEL343" s="35"/>
      <c r="GEM343" s="35"/>
      <c r="GEN343" s="35"/>
      <c r="GEO343" s="35"/>
      <c r="GEP343" s="35"/>
      <c r="GEQ343" s="35"/>
      <c r="GER343" s="35"/>
      <c r="GES343" s="35"/>
      <c r="GET343" s="35"/>
      <c r="GEU343" s="35"/>
      <c r="GEV343" s="35"/>
      <c r="GEW343" s="35"/>
      <c r="GEX343" s="35"/>
      <c r="GEY343" s="35"/>
      <c r="GEZ343" s="35"/>
      <c r="GFA343" s="35"/>
      <c r="GFB343" s="35"/>
      <c r="GFC343" s="35"/>
      <c r="GFD343" s="35"/>
      <c r="GFE343" s="35"/>
      <c r="GFF343" s="35"/>
      <c r="GFG343" s="35"/>
      <c r="GFH343" s="35"/>
      <c r="GFI343" s="35"/>
      <c r="GFJ343" s="35"/>
      <c r="GFK343" s="35"/>
      <c r="GFL343" s="35"/>
      <c r="GFM343" s="35"/>
      <c r="GFN343" s="35"/>
      <c r="GFO343" s="35"/>
      <c r="GFP343" s="35"/>
      <c r="GFQ343" s="35"/>
      <c r="GFR343" s="35"/>
      <c r="GFS343" s="35"/>
      <c r="GFT343" s="35"/>
      <c r="GFU343" s="35"/>
      <c r="GFV343" s="35"/>
      <c r="GFW343" s="35"/>
      <c r="GFX343" s="35"/>
      <c r="GFY343" s="35"/>
      <c r="GFZ343" s="35"/>
      <c r="GGA343" s="35"/>
      <c r="GGB343" s="35"/>
      <c r="GGC343" s="35"/>
      <c r="GGD343" s="35"/>
      <c r="GGE343" s="35"/>
      <c r="GGF343" s="35"/>
      <c r="GGG343" s="35"/>
      <c r="GGH343" s="35"/>
      <c r="GGI343" s="35"/>
      <c r="GGJ343" s="35"/>
      <c r="GGK343" s="35"/>
      <c r="GGL343" s="35"/>
      <c r="GGM343" s="35"/>
      <c r="GGN343" s="35"/>
      <c r="GGO343" s="35"/>
      <c r="GGP343" s="35"/>
      <c r="GGQ343" s="35"/>
      <c r="GGR343" s="35"/>
      <c r="GGS343" s="35"/>
      <c r="GGT343" s="35"/>
      <c r="GGU343" s="35"/>
      <c r="GGV343" s="35"/>
      <c r="GGW343" s="35"/>
      <c r="GGX343" s="35"/>
      <c r="GGY343" s="35"/>
      <c r="GGZ343" s="35"/>
      <c r="GHA343" s="35"/>
      <c r="GHB343" s="35"/>
      <c r="GHC343" s="35"/>
      <c r="GHD343" s="35"/>
      <c r="GHE343" s="35"/>
      <c r="GHF343" s="35"/>
      <c r="GHG343" s="35"/>
      <c r="GHH343" s="35"/>
      <c r="GHI343" s="35"/>
      <c r="GHJ343" s="35"/>
      <c r="GHK343" s="35"/>
      <c r="GHL343" s="35"/>
      <c r="GHM343" s="35"/>
      <c r="GHN343" s="35"/>
      <c r="GHO343" s="35"/>
      <c r="GHP343" s="35"/>
      <c r="GHQ343" s="35"/>
      <c r="GHR343" s="35"/>
      <c r="GHS343" s="35"/>
      <c r="GHT343" s="35"/>
      <c r="GHU343" s="35"/>
      <c r="GHV343" s="35"/>
      <c r="GHW343" s="35"/>
      <c r="GHX343" s="35"/>
      <c r="GHY343" s="35"/>
      <c r="GHZ343" s="35"/>
      <c r="GIA343" s="35"/>
      <c r="GIB343" s="35"/>
      <c r="GIC343" s="35"/>
      <c r="GID343" s="35"/>
      <c r="GIE343" s="35"/>
      <c r="GIF343" s="35"/>
      <c r="GIG343" s="35"/>
      <c r="GIH343" s="35"/>
      <c r="GII343" s="35"/>
      <c r="GIJ343" s="35"/>
      <c r="GIK343" s="35"/>
      <c r="GIL343" s="35"/>
      <c r="GIM343" s="35"/>
      <c r="GIN343" s="35"/>
      <c r="GIO343" s="35"/>
      <c r="GIP343" s="35"/>
      <c r="GIQ343" s="35"/>
      <c r="GIR343" s="35"/>
      <c r="GIS343" s="35"/>
      <c r="GIT343" s="35"/>
      <c r="GIU343" s="35"/>
      <c r="GIV343" s="35"/>
      <c r="GIW343" s="35"/>
      <c r="GIX343" s="35"/>
      <c r="GIY343" s="35"/>
      <c r="GIZ343" s="35"/>
      <c r="GJA343" s="35"/>
      <c r="GJB343" s="35"/>
      <c r="GJC343" s="35"/>
      <c r="GJD343" s="35"/>
      <c r="GJE343" s="35"/>
      <c r="GJF343" s="35"/>
      <c r="GJG343" s="35"/>
      <c r="GJH343" s="35"/>
      <c r="GJI343" s="35"/>
      <c r="GJJ343" s="35"/>
      <c r="GJK343" s="35"/>
      <c r="GJL343" s="35"/>
      <c r="GJM343" s="35"/>
      <c r="GJN343" s="35"/>
      <c r="GJO343" s="35"/>
      <c r="GJP343" s="35"/>
      <c r="GJQ343" s="35"/>
      <c r="GJR343" s="35"/>
      <c r="GJS343" s="35"/>
      <c r="GJT343" s="35"/>
      <c r="GJU343" s="35"/>
      <c r="GJV343" s="35"/>
      <c r="GJW343" s="35"/>
      <c r="GJX343" s="35"/>
      <c r="GJY343" s="35"/>
      <c r="GJZ343" s="35"/>
      <c r="GKA343" s="35"/>
      <c r="GKB343" s="35"/>
      <c r="GKC343" s="35"/>
      <c r="GKD343" s="35"/>
      <c r="GKE343" s="35"/>
      <c r="GKF343" s="35"/>
      <c r="GKG343" s="35"/>
      <c r="GKH343" s="35"/>
      <c r="GKI343" s="35"/>
      <c r="GKJ343" s="35"/>
      <c r="GKK343" s="35"/>
      <c r="GKL343" s="35"/>
      <c r="GKM343" s="35"/>
      <c r="GKN343" s="35"/>
      <c r="GKO343" s="35"/>
      <c r="GKP343" s="35"/>
      <c r="GKQ343" s="35"/>
      <c r="GKR343" s="35"/>
      <c r="GKS343" s="35"/>
      <c r="GKT343" s="35"/>
      <c r="GKU343" s="35"/>
      <c r="GKV343" s="35"/>
      <c r="GKW343" s="35"/>
      <c r="GKX343" s="35"/>
      <c r="GKY343" s="35"/>
      <c r="GKZ343" s="35"/>
      <c r="GLA343" s="35"/>
      <c r="GLB343" s="35"/>
      <c r="GLC343" s="35"/>
      <c r="GLD343" s="35"/>
      <c r="GLE343" s="35"/>
      <c r="GLF343" s="35"/>
      <c r="GLG343" s="35"/>
      <c r="GLH343" s="35"/>
      <c r="GLI343" s="35"/>
      <c r="GLJ343" s="35"/>
      <c r="GLK343" s="35"/>
      <c r="GLL343" s="35"/>
      <c r="GLM343" s="35"/>
      <c r="GLN343" s="35"/>
      <c r="GLO343" s="35"/>
      <c r="GLP343" s="35"/>
      <c r="GLQ343" s="35"/>
      <c r="GLR343" s="35"/>
      <c r="GLS343" s="35"/>
      <c r="GLT343" s="35"/>
      <c r="GLU343" s="35"/>
      <c r="GLV343" s="35"/>
      <c r="GLW343" s="35"/>
      <c r="GLX343" s="35"/>
      <c r="GLY343" s="35"/>
      <c r="GLZ343" s="35"/>
      <c r="GMA343" s="35"/>
      <c r="GMB343" s="35"/>
      <c r="GMC343" s="35"/>
      <c r="GMD343" s="35"/>
      <c r="GME343" s="35"/>
      <c r="GMF343" s="35"/>
      <c r="GMG343" s="35"/>
      <c r="GMH343" s="35"/>
      <c r="GMI343" s="35"/>
      <c r="GMJ343" s="35"/>
      <c r="GMK343" s="35"/>
      <c r="GML343" s="35"/>
      <c r="GMM343" s="35"/>
      <c r="GMN343" s="35"/>
      <c r="GMO343" s="35"/>
      <c r="GMP343" s="35"/>
      <c r="GMQ343" s="35"/>
      <c r="GMR343" s="35"/>
      <c r="GMS343" s="35"/>
      <c r="GMT343" s="35"/>
      <c r="GMU343" s="35"/>
      <c r="GMV343" s="35"/>
      <c r="GMW343" s="35"/>
      <c r="GMX343" s="35"/>
      <c r="GMY343" s="35"/>
      <c r="GMZ343" s="35"/>
      <c r="GNA343" s="35"/>
      <c r="GNB343" s="35"/>
      <c r="GNC343" s="35"/>
      <c r="GND343" s="35"/>
      <c r="GNE343" s="35"/>
      <c r="GNF343" s="35"/>
      <c r="GNG343" s="35"/>
      <c r="GNH343" s="35"/>
      <c r="GNI343" s="35"/>
      <c r="GNJ343" s="35"/>
      <c r="GNK343" s="35"/>
      <c r="GNL343" s="35"/>
      <c r="GNM343" s="35"/>
      <c r="GNN343" s="35"/>
      <c r="GNO343" s="35"/>
      <c r="GNP343" s="35"/>
      <c r="GNQ343" s="35"/>
      <c r="GNR343" s="35"/>
      <c r="GNS343" s="35"/>
      <c r="GNT343" s="35"/>
      <c r="GNU343" s="35"/>
      <c r="GNV343" s="35"/>
      <c r="GNW343" s="35"/>
      <c r="GNX343" s="35"/>
      <c r="GNY343" s="35"/>
      <c r="GNZ343" s="35"/>
      <c r="GOA343" s="35"/>
      <c r="GOB343" s="35"/>
      <c r="GOC343" s="35"/>
      <c r="GOD343" s="35"/>
      <c r="GOE343" s="35"/>
      <c r="GOF343" s="35"/>
      <c r="GOG343" s="35"/>
      <c r="GOH343" s="35"/>
      <c r="GOI343" s="35"/>
      <c r="GOJ343" s="35"/>
      <c r="GOK343" s="35"/>
      <c r="GOL343" s="35"/>
      <c r="GOM343" s="35"/>
      <c r="GON343" s="35"/>
      <c r="GOO343" s="35"/>
      <c r="GOP343" s="35"/>
      <c r="GOQ343" s="35"/>
      <c r="GOR343" s="35"/>
      <c r="GOS343" s="35"/>
      <c r="GOT343" s="35"/>
      <c r="GOU343" s="35"/>
      <c r="GOV343" s="35"/>
      <c r="GOW343" s="35"/>
      <c r="GOX343" s="35"/>
      <c r="GOY343" s="35"/>
      <c r="GOZ343" s="35"/>
      <c r="GPA343" s="35"/>
      <c r="GPB343" s="35"/>
      <c r="GPC343" s="35"/>
      <c r="GPD343" s="35"/>
      <c r="GPE343" s="35"/>
      <c r="GPF343" s="35"/>
      <c r="GPG343" s="35"/>
      <c r="GPH343" s="35"/>
      <c r="GPI343" s="35"/>
      <c r="GPJ343" s="35"/>
      <c r="GPK343" s="35"/>
      <c r="GPL343" s="35"/>
      <c r="GPM343" s="35"/>
      <c r="GPN343" s="35"/>
      <c r="GPO343" s="35"/>
      <c r="GPP343" s="35"/>
      <c r="GPQ343" s="35"/>
      <c r="GPR343" s="35"/>
      <c r="GPS343" s="35"/>
      <c r="GPT343" s="35"/>
      <c r="GPU343" s="35"/>
      <c r="GPV343" s="35"/>
      <c r="GPW343" s="35"/>
      <c r="GPX343" s="35"/>
      <c r="GPY343" s="35"/>
      <c r="GPZ343" s="35"/>
      <c r="GQA343" s="35"/>
      <c r="GQB343" s="35"/>
      <c r="GQC343" s="35"/>
      <c r="GQD343" s="35"/>
      <c r="GQE343" s="35"/>
      <c r="GQF343" s="35"/>
      <c r="GQG343" s="35"/>
      <c r="GQH343" s="35"/>
      <c r="GQI343" s="35"/>
      <c r="GQJ343" s="35"/>
      <c r="GQK343" s="35"/>
      <c r="GQL343" s="35"/>
      <c r="GQM343" s="35"/>
      <c r="GQN343" s="35"/>
      <c r="GQO343" s="35"/>
      <c r="GQP343" s="35"/>
      <c r="GQQ343" s="35"/>
      <c r="GQR343" s="35"/>
      <c r="GQS343" s="35"/>
      <c r="GQT343" s="35"/>
      <c r="GQU343" s="35"/>
      <c r="GQV343" s="35"/>
      <c r="GQW343" s="35"/>
      <c r="GQX343" s="35"/>
      <c r="GQY343" s="35"/>
      <c r="GQZ343" s="35"/>
      <c r="GRA343" s="35"/>
      <c r="GRB343" s="35"/>
      <c r="GRC343" s="35"/>
      <c r="GRD343" s="35"/>
      <c r="GRE343" s="35"/>
      <c r="GRF343" s="35"/>
      <c r="GRG343" s="35"/>
      <c r="GRH343" s="35"/>
      <c r="GRI343" s="35"/>
      <c r="GRJ343" s="35"/>
      <c r="GRK343" s="35"/>
      <c r="GRL343" s="35"/>
      <c r="GRM343" s="35"/>
      <c r="GRN343" s="35"/>
      <c r="GRO343" s="35"/>
      <c r="GRP343" s="35"/>
      <c r="GRQ343" s="35"/>
      <c r="GRR343" s="35"/>
      <c r="GRS343" s="35"/>
      <c r="GRT343" s="35"/>
      <c r="GRU343" s="35"/>
      <c r="GRV343" s="35"/>
      <c r="GRW343" s="35"/>
      <c r="GRX343" s="35"/>
      <c r="GRY343" s="35"/>
      <c r="GRZ343" s="35"/>
      <c r="GSA343" s="35"/>
      <c r="GSB343" s="35"/>
      <c r="GSC343" s="35"/>
      <c r="GSD343" s="35"/>
      <c r="GSE343" s="35"/>
      <c r="GSF343" s="35"/>
      <c r="GSG343" s="35"/>
      <c r="GSH343" s="35"/>
      <c r="GSI343" s="35"/>
      <c r="GSJ343" s="35"/>
      <c r="GSK343" s="35"/>
      <c r="GSL343" s="35"/>
      <c r="GSM343" s="35"/>
      <c r="GSN343" s="35"/>
      <c r="GSO343" s="35"/>
      <c r="GSP343" s="35"/>
      <c r="GSQ343" s="35"/>
      <c r="GSR343" s="35"/>
      <c r="GSS343" s="35"/>
      <c r="GST343" s="35"/>
      <c r="GSU343" s="35"/>
      <c r="GSV343" s="35"/>
      <c r="GSW343" s="35"/>
      <c r="GSX343" s="35"/>
      <c r="GSY343" s="35"/>
      <c r="GSZ343" s="35"/>
      <c r="GTA343" s="35"/>
      <c r="GTB343" s="35"/>
      <c r="GTC343" s="35"/>
      <c r="GTD343" s="35"/>
      <c r="GTE343" s="35"/>
      <c r="GTF343" s="35"/>
      <c r="GTG343" s="35"/>
      <c r="GTH343" s="35"/>
      <c r="GTI343" s="35"/>
      <c r="GTJ343" s="35"/>
      <c r="GTK343" s="35"/>
      <c r="GTL343" s="35"/>
      <c r="GTM343" s="35"/>
      <c r="GTN343" s="35"/>
      <c r="GTO343" s="35"/>
      <c r="GTP343" s="35"/>
      <c r="GTQ343" s="35"/>
      <c r="GTR343" s="35"/>
      <c r="GTS343" s="35"/>
      <c r="GTT343" s="35"/>
      <c r="GTU343" s="35"/>
      <c r="GTV343" s="35"/>
      <c r="GTW343" s="35"/>
      <c r="GTX343" s="35"/>
      <c r="GTY343" s="35"/>
      <c r="GTZ343" s="35"/>
      <c r="GUA343" s="35"/>
      <c r="GUB343" s="35"/>
      <c r="GUC343" s="35"/>
      <c r="GUD343" s="35"/>
      <c r="GUE343" s="35"/>
      <c r="GUF343" s="35"/>
      <c r="GUG343" s="35"/>
      <c r="GUH343" s="35"/>
      <c r="GUI343" s="35"/>
      <c r="GUJ343" s="35"/>
      <c r="GUK343" s="35"/>
      <c r="GUL343" s="35"/>
      <c r="GUM343" s="35"/>
      <c r="GUN343" s="35"/>
      <c r="GUO343" s="35"/>
      <c r="GUP343" s="35"/>
      <c r="GUQ343" s="35"/>
      <c r="GUR343" s="35"/>
      <c r="GUS343" s="35"/>
      <c r="GUT343" s="35"/>
      <c r="GUU343" s="35"/>
      <c r="GUV343" s="35"/>
      <c r="GUW343" s="35"/>
      <c r="GUX343" s="35"/>
      <c r="GUY343" s="35"/>
      <c r="GUZ343" s="35"/>
      <c r="GVA343" s="35"/>
      <c r="GVB343" s="35"/>
      <c r="GVC343" s="35"/>
      <c r="GVD343" s="35"/>
      <c r="GVE343" s="35"/>
      <c r="GVF343" s="35"/>
      <c r="GVG343" s="35"/>
      <c r="GVH343" s="35"/>
      <c r="GVI343" s="35"/>
      <c r="GVJ343" s="35"/>
      <c r="GVK343" s="35"/>
      <c r="GVL343" s="35"/>
      <c r="GVM343" s="35"/>
      <c r="GVN343" s="35"/>
      <c r="GVO343" s="35"/>
      <c r="GVP343" s="35"/>
      <c r="GVQ343" s="35"/>
      <c r="GVR343" s="35"/>
      <c r="GVS343" s="35"/>
      <c r="GVT343" s="35"/>
      <c r="GVU343" s="35"/>
      <c r="GVV343" s="35"/>
      <c r="GVW343" s="35"/>
      <c r="GVX343" s="35"/>
      <c r="GVY343" s="35"/>
      <c r="GVZ343" s="35"/>
      <c r="GWA343" s="35"/>
      <c r="GWB343" s="35"/>
      <c r="GWC343" s="35"/>
      <c r="GWD343" s="35"/>
      <c r="GWE343" s="35"/>
      <c r="GWF343" s="35"/>
      <c r="GWG343" s="35"/>
      <c r="GWH343" s="35"/>
      <c r="GWI343" s="35"/>
      <c r="GWJ343" s="35"/>
      <c r="GWK343" s="35"/>
      <c r="GWL343" s="35"/>
      <c r="GWM343" s="35"/>
      <c r="GWN343" s="35"/>
      <c r="GWO343" s="35"/>
      <c r="GWP343" s="35"/>
      <c r="GWQ343" s="35"/>
      <c r="GWR343" s="35"/>
      <c r="GWS343" s="35"/>
      <c r="GWT343" s="35"/>
      <c r="GWU343" s="35"/>
      <c r="GWV343" s="35"/>
      <c r="GWW343" s="35"/>
      <c r="GWX343" s="35"/>
      <c r="GWY343" s="35"/>
      <c r="GWZ343" s="35"/>
      <c r="GXA343" s="35"/>
      <c r="GXB343" s="35"/>
      <c r="GXC343" s="35"/>
      <c r="GXD343" s="35"/>
      <c r="GXE343" s="35"/>
      <c r="GXF343" s="35"/>
      <c r="GXG343" s="35"/>
      <c r="GXH343" s="35"/>
      <c r="GXI343" s="35"/>
      <c r="GXJ343" s="35"/>
      <c r="GXK343" s="35"/>
      <c r="GXL343" s="35"/>
      <c r="GXM343" s="35"/>
      <c r="GXN343" s="35"/>
      <c r="GXO343" s="35"/>
      <c r="GXP343" s="35"/>
      <c r="GXQ343" s="35"/>
      <c r="GXR343" s="35"/>
      <c r="GXS343" s="35"/>
      <c r="GXT343" s="35"/>
      <c r="GXU343" s="35"/>
      <c r="GXV343" s="35"/>
      <c r="GXW343" s="35"/>
      <c r="GXX343" s="35"/>
      <c r="GXY343" s="35"/>
      <c r="GXZ343" s="35"/>
      <c r="GYA343" s="35"/>
      <c r="GYB343" s="35"/>
      <c r="GYC343" s="35"/>
      <c r="GYD343" s="35"/>
      <c r="GYE343" s="35"/>
      <c r="GYF343" s="35"/>
      <c r="GYG343" s="35"/>
      <c r="GYH343" s="35"/>
      <c r="GYI343" s="35"/>
      <c r="GYJ343" s="35"/>
      <c r="GYK343" s="35"/>
      <c r="GYL343" s="35"/>
      <c r="GYM343" s="35"/>
      <c r="GYN343" s="35"/>
      <c r="GYO343" s="35"/>
      <c r="GYP343" s="35"/>
      <c r="GYQ343" s="35"/>
      <c r="GYR343" s="35"/>
      <c r="GYS343" s="35"/>
      <c r="GYT343" s="35"/>
      <c r="GYU343" s="35"/>
      <c r="GYV343" s="35"/>
      <c r="GYW343" s="35"/>
      <c r="GYX343" s="35"/>
      <c r="GYY343" s="35"/>
      <c r="GYZ343" s="35"/>
      <c r="GZA343" s="35"/>
      <c r="GZB343" s="35"/>
      <c r="GZC343" s="35"/>
      <c r="GZD343" s="35"/>
      <c r="GZE343" s="35"/>
      <c r="GZF343" s="35"/>
      <c r="GZG343" s="35"/>
      <c r="GZH343" s="35"/>
      <c r="GZI343" s="35"/>
      <c r="GZJ343" s="35"/>
      <c r="GZK343" s="35"/>
      <c r="GZL343" s="35"/>
      <c r="GZM343" s="35"/>
      <c r="GZN343" s="35"/>
      <c r="GZO343" s="35"/>
      <c r="GZP343" s="35"/>
      <c r="GZQ343" s="35"/>
      <c r="GZR343" s="35"/>
      <c r="GZS343" s="35"/>
      <c r="GZT343" s="35"/>
      <c r="GZU343" s="35"/>
      <c r="GZV343" s="35"/>
      <c r="GZW343" s="35"/>
      <c r="GZX343" s="35"/>
      <c r="GZY343" s="35"/>
      <c r="GZZ343" s="35"/>
      <c r="HAA343" s="35"/>
      <c r="HAB343" s="35"/>
      <c r="HAC343" s="35"/>
      <c r="HAD343" s="35"/>
      <c r="HAE343" s="35"/>
      <c r="HAF343" s="35"/>
      <c r="HAG343" s="35"/>
      <c r="HAH343" s="35"/>
      <c r="HAI343" s="35"/>
      <c r="HAJ343" s="35"/>
      <c r="HAK343" s="35"/>
      <c r="HAL343" s="35"/>
      <c r="HAM343" s="35"/>
      <c r="HAN343" s="35"/>
      <c r="HAO343" s="35"/>
      <c r="HAP343" s="35"/>
      <c r="HAQ343" s="35"/>
      <c r="HAR343" s="35"/>
      <c r="HAS343" s="35"/>
      <c r="HAT343" s="35"/>
      <c r="HAU343" s="35"/>
      <c r="HAV343" s="35"/>
      <c r="HAW343" s="35"/>
      <c r="HAX343" s="35"/>
      <c r="HAY343" s="35"/>
      <c r="HAZ343" s="35"/>
      <c r="HBA343" s="35"/>
      <c r="HBB343" s="35"/>
      <c r="HBC343" s="35"/>
      <c r="HBD343" s="35"/>
      <c r="HBE343" s="35"/>
      <c r="HBF343" s="35"/>
      <c r="HBG343" s="35"/>
      <c r="HBH343" s="35"/>
      <c r="HBI343" s="35"/>
      <c r="HBJ343" s="35"/>
      <c r="HBK343" s="35"/>
      <c r="HBL343" s="35"/>
      <c r="HBM343" s="35"/>
      <c r="HBN343" s="35"/>
      <c r="HBO343" s="35"/>
      <c r="HBP343" s="35"/>
      <c r="HBQ343" s="35"/>
      <c r="HBR343" s="35"/>
      <c r="HBS343" s="35"/>
      <c r="HBT343" s="35"/>
      <c r="HBU343" s="35"/>
      <c r="HBV343" s="35"/>
      <c r="HBW343" s="35"/>
      <c r="HBX343" s="35"/>
      <c r="HBY343" s="35"/>
      <c r="HBZ343" s="35"/>
      <c r="HCA343" s="35"/>
      <c r="HCB343" s="35"/>
      <c r="HCC343" s="35"/>
      <c r="HCD343" s="35"/>
      <c r="HCE343" s="35"/>
      <c r="HCF343" s="35"/>
      <c r="HCG343" s="35"/>
      <c r="HCH343" s="35"/>
      <c r="HCI343" s="35"/>
      <c r="HCJ343" s="35"/>
      <c r="HCK343" s="35"/>
      <c r="HCL343" s="35"/>
      <c r="HCM343" s="35"/>
      <c r="HCN343" s="35"/>
      <c r="HCO343" s="35"/>
      <c r="HCP343" s="35"/>
      <c r="HCQ343" s="35"/>
      <c r="HCR343" s="35"/>
      <c r="HCS343" s="35"/>
      <c r="HCT343" s="35"/>
      <c r="HCU343" s="35"/>
      <c r="HCV343" s="35"/>
      <c r="HCW343" s="35"/>
      <c r="HCX343" s="35"/>
      <c r="HCY343" s="35"/>
      <c r="HCZ343" s="35"/>
      <c r="HDA343" s="35"/>
      <c r="HDB343" s="35"/>
      <c r="HDC343" s="35"/>
      <c r="HDD343" s="35"/>
      <c r="HDE343" s="35"/>
      <c r="HDF343" s="35"/>
      <c r="HDG343" s="35"/>
      <c r="HDH343" s="35"/>
      <c r="HDI343" s="35"/>
      <c r="HDJ343" s="35"/>
      <c r="HDK343" s="35"/>
      <c r="HDL343" s="35"/>
      <c r="HDM343" s="35"/>
      <c r="HDN343" s="35"/>
      <c r="HDO343" s="35"/>
      <c r="HDP343" s="35"/>
      <c r="HDQ343" s="35"/>
      <c r="HDR343" s="35"/>
      <c r="HDS343" s="35"/>
      <c r="HDT343" s="35"/>
      <c r="HDU343" s="35"/>
      <c r="HDV343" s="35"/>
      <c r="HDW343" s="35"/>
      <c r="HDX343" s="35"/>
      <c r="HDY343" s="35"/>
      <c r="HDZ343" s="35"/>
      <c r="HEA343" s="35"/>
      <c r="HEB343" s="35"/>
      <c r="HEC343" s="35"/>
      <c r="HED343" s="35"/>
      <c r="HEE343" s="35"/>
      <c r="HEF343" s="35"/>
      <c r="HEG343" s="35"/>
      <c r="HEH343" s="35"/>
      <c r="HEI343" s="35"/>
      <c r="HEJ343" s="35"/>
      <c r="HEK343" s="35"/>
      <c r="HEL343" s="35"/>
      <c r="HEM343" s="35"/>
      <c r="HEN343" s="35"/>
      <c r="HEO343" s="35"/>
      <c r="HEP343" s="35"/>
      <c r="HEQ343" s="35"/>
      <c r="HER343" s="35"/>
      <c r="HES343" s="35"/>
      <c r="HET343" s="35"/>
      <c r="HEU343" s="35"/>
      <c r="HEV343" s="35"/>
      <c r="HEW343" s="35"/>
      <c r="HEX343" s="35"/>
      <c r="HEY343" s="35"/>
      <c r="HEZ343" s="35"/>
      <c r="HFA343" s="35"/>
      <c r="HFB343" s="35"/>
      <c r="HFC343" s="35"/>
      <c r="HFD343" s="35"/>
      <c r="HFE343" s="35"/>
      <c r="HFF343" s="35"/>
      <c r="HFG343" s="35"/>
      <c r="HFH343" s="35"/>
      <c r="HFI343" s="35"/>
      <c r="HFJ343" s="35"/>
      <c r="HFK343" s="35"/>
      <c r="HFL343" s="35"/>
      <c r="HFM343" s="35"/>
      <c r="HFN343" s="35"/>
      <c r="HFO343" s="35"/>
      <c r="HFP343" s="35"/>
      <c r="HFQ343" s="35"/>
      <c r="HFR343" s="35"/>
      <c r="HFS343" s="35"/>
      <c r="HFT343" s="35"/>
      <c r="HFU343" s="35"/>
      <c r="HFV343" s="35"/>
      <c r="HFW343" s="35"/>
      <c r="HFX343" s="35"/>
      <c r="HFY343" s="35"/>
      <c r="HFZ343" s="35"/>
      <c r="HGA343" s="35"/>
      <c r="HGB343" s="35"/>
      <c r="HGC343" s="35"/>
      <c r="HGD343" s="35"/>
      <c r="HGE343" s="35"/>
      <c r="HGF343" s="35"/>
      <c r="HGG343" s="35"/>
      <c r="HGH343" s="35"/>
      <c r="HGI343" s="35"/>
      <c r="HGJ343" s="35"/>
      <c r="HGK343" s="35"/>
      <c r="HGL343" s="35"/>
      <c r="HGM343" s="35"/>
      <c r="HGN343" s="35"/>
      <c r="HGO343" s="35"/>
      <c r="HGP343" s="35"/>
      <c r="HGQ343" s="35"/>
      <c r="HGR343" s="35"/>
      <c r="HGS343" s="35"/>
      <c r="HGT343" s="35"/>
      <c r="HGU343" s="35"/>
      <c r="HGV343" s="35"/>
      <c r="HGW343" s="35"/>
      <c r="HGX343" s="35"/>
      <c r="HGY343" s="35"/>
      <c r="HGZ343" s="35"/>
      <c r="HHA343" s="35"/>
      <c r="HHB343" s="35"/>
      <c r="HHC343" s="35"/>
      <c r="HHD343" s="35"/>
      <c r="HHE343" s="35"/>
      <c r="HHF343" s="35"/>
      <c r="HHG343" s="35"/>
      <c r="HHH343" s="35"/>
      <c r="HHI343" s="35"/>
      <c r="HHJ343" s="35"/>
      <c r="HHK343" s="35"/>
      <c r="HHL343" s="35"/>
      <c r="HHM343" s="35"/>
      <c r="HHN343" s="35"/>
      <c r="HHO343" s="35"/>
      <c r="HHP343" s="35"/>
      <c r="HHQ343" s="35"/>
      <c r="HHR343" s="35"/>
      <c r="HHS343" s="35"/>
      <c r="HHT343" s="35"/>
      <c r="HHU343" s="35"/>
      <c r="HHV343" s="35"/>
      <c r="HHW343" s="35"/>
      <c r="HHX343" s="35"/>
      <c r="HHY343" s="35"/>
      <c r="HHZ343" s="35"/>
      <c r="HIA343" s="35"/>
      <c r="HIB343" s="35"/>
      <c r="HIC343" s="35"/>
      <c r="HID343" s="35"/>
      <c r="HIE343" s="35"/>
      <c r="HIF343" s="35"/>
      <c r="HIG343" s="35"/>
      <c r="HIH343" s="35"/>
      <c r="HII343" s="35"/>
      <c r="HIJ343" s="35"/>
      <c r="HIK343" s="35"/>
      <c r="HIL343" s="35"/>
      <c r="HIM343" s="35"/>
      <c r="HIN343" s="35"/>
      <c r="HIO343" s="35"/>
      <c r="HIP343" s="35"/>
      <c r="HIQ343" s="35"/>
      <c r="HIR343" s="35"/>
      <c r="HIS343" s="35"/>
      <c r="HIT343" s="35"/>
      <c r="HIU343" s="35"/>
      <c r="HIV343" s="35"/>
      <c r="HIW343" s="35"/>
      <c r="HIX343" s="35"/>
      <c r="HIY343" s="35"/>
      <c r="HIZ343" s="35"/>
      <c r="HJA343" s="35"/>
      <c r="HJB343" s="35"/>
      <c r="HJC343" s="35"/>
      <c r="HJD343" s="35"/>
      <c r="HJE343" s="35"/>
      <c r="HJF343" s="35"/>
      <c r="HJG343" s="35"/>
      <c r="HJH343" s="35"/>
      <c r="HJI343" s="35"/>
      <c r="HJJ343" s="35"/>
      <c r="HJK343" s="35"/>
      <c r="HJL343" s="35"/>
      <c r="HJM343" s="35"/>
      <c r="HJN343" s="35"/>
      <c r="HJO343" s="35"/>
      <c r="HJP343" s="35"/>
      <c r="HJQ343" s="35"/>
      <c r="HJR343" s="35"/>
      <c r="HJS343" s="35"/>
      <c r="HJT343" s="35"/>
      <c r="HJU343" s="35"/>
      <c r="HJV343" s="35"/>
      <c r="HJW343" s="35"/>
      <c r="HJX343" s="35"/>
      <c r="HJY343" s="35"/>
      <c r="HJZ343" s="35"/>
      <c r="HKA343" s="35"/>
      <c r="HKB343" s="35"/>
      <c r="HKC343" s="35"/>
      <c r="HKD343" s="35"/>
      <c r="HKE343" s="35"/>
      <c r="HKF343" s="35"/>
      <c r="HKG343" s="35"/>
      <c r="HKH343" s="35"/>
      <c r="HKI343" s="35"/>
      <c r="HKJ343" s="35"/>
      <c r="HKK343" s="35"/>
      <c r="HKL343" s="35"/>
      <c r="HKM343" s="35"/>
      <c r="HKN343" s="35"/>
      <c r="HKO343" s="35"/>
      <c r="HKP343" s="35"/>
      <c r="HKQ343" s="35"/>
      <c r="HKR343" s="35"/>
      <c r="HKS343" s="35"/>
      <c r="HKT343" s="35"/>
      <c r="HKU343" s="35"/>
      <c r="HKV343" s="35"/>
      <c r="HKW343" s="35"/>
      <c r="HKX343" s="35"/>
      <c r="HKY343" s="35"/>
      <c r="HKZ343" s="35"/>
      <c r="HLA343" s="35"/>
      <c r="HLB343" s="35"/>
      <c r="HLC343" s="35"/>
      <c r="HLD343" s="35"/>
      <c r="HLE343" s="35"/>
      <c r="HLF343" s="35"/>
      <c r="HLG343" s="35"/>
      <c r="HLH343" s="35"/>
      <c r="HLI343" s="35"/>
      <c r="HLJ343" s="35"/>
      <c r="HLK343" s="35"/>
      <c r="HLL343" s="35"/>
      <c r="HLM343" s="35"/>
      <c r="HLN343" s="35"/>
      <c r="HLO343" s="35"/>
      <c r="HLP343" s="35"/>
      <c r="HLQ343" s="35"/>
      <c r="HLR343" s="35"/>
      <c r="HLS343" s="35"/>
      <c r="HLT343" s="35"/>
      <c r="HLU343" s="35"/>
      <c r="HLV343" s="35"/>
      <c r="HLW343" s="35"/>
      <c r="HLX343" s="35"/>
      <c r="HLY343" s="35"/>
      <c r="HLZ343" s="35"/>
      <c r="HMA343" s="35"/>
      <c r="HMB343" s="35"/>
      <c r="HMC343" s="35"/>
      <c r="HMD343" s="35"/>
      <c r="HME343" s="35"/>
      <c r="HMF343" s="35"/>
      <c r="HMG343" s="35"/>
      <c r="HMH343" s="35"/>
      <c r="HMI343" s="35"/>
      <c r="HMJ343" s="35"/>
      <c r="HMK343" s="35"/>
      <c r="HML343" s="35"/>
      <c r="HMM343" s="35"/>
      <c r="HMN343" s="35"/>
      <c r="HMO343" s="35"/>
      <c r="HMP343" s="35"/>
      <c r="HMQ343" s="35"/>
      <c r="HMR343" s="35"/>
      <c r="HMS343" s="35"/>
      <c r="HMT343" s="35"/>
      <c r="HMU343" s="35"/>
      <c r="HMV343" s="35"/>
      <c r="HMW343" s="35"/>
      <c r="HMX343" s="35"/>
      <c r="HMY343" s="35"/>
      <c r="HMZ343" s="35"/>
      <c r="HNA343" s="35"/>
      <c r="HNB343" s="35"/>
      <c r="HNC343" s="35"/>
      <c r="HND343" s="35"/>
      <c r="HNE343" s="35"/>
      <c r="HNF343" s="35"/>
      <c r="HNG343" s="35"/>
      <c r="HNH343" s="35"/>
      <c r="HNI343" s="35"/>
      <c r="HNJ343" s="35"/>
      <c r="HNK343" s="35"/>
      <c r="HNL343" s="35"/>
      <c r="HNM343" s="35"/>
      <c r="HNN343" s="35"/>
      <c r="HNO343" s="35"/>
      <c r="HNP343" s="35"/>
      <c r="HNQ343" s="35"/>
      <c r="HNR343" s="35"/>
      <c r="HNS343" s="35"/>
      <c r="HNT343" s="35"/>
      <c r="HNU343" s="35"/>
      <c r="HNV343" s="35"/>
      <c r="HNW343" s="35"/>
      <c r="HNX343" s="35"/>
      <c r="HNY343" s="35"/>
      <c r="HNZ343" s="35"/>
      <c r="HOA343" s="35"/>
      <c r="HOB343" s="35"/>
      <c r="HOC343" s="35"/>
      <c r="HOD343" s="35"/>
      <c r="HOE343" s="35"/>
      <c r="HOF343" s="35"/>
      <c r="HOG343" s="35"/>
      <c r="HOH343" s="35"/>
      <c r="HOI343" s="35"/>
      <c r="HOJ343" s="35"/>
      <c r="HOK343" s="35"/>
      <c r="HOL343" s="35"/>
      <c r="HOM343" s="35"/>
      <c r="HON343" s="35"/>
      <c r="HOO343" s="35"/>
      <c r="HOP343" s="35"/>
      <c r="HOQ343" s="35"/>
      <c r="HOR343" s="35"/>
      <c r="HOS343" s="35"/>
      <c r="HOT343" s="35"/>
      <c r="HOU343" s="35"/>
      <c r="HOV343" s="35"/>
      <c r="HOW343" s="35"/>
      <c r="HOX343" s="35"/>
      <c r="HOY343" s="35"/>
      <c r="HOZ343" s="35"/>
      <c r="HPA343" s="35"/>
      <c r="HPB343" s="35"/>
      <c r="HPC343" s="35"/>
      <c r="HPD343" s="35"/>
      <c r="HPE343" s="35"/>
      <c r="HPF343" s="35"/>
      <c r="HPG343" s="35"/>
      <c r="HPH343" s="35"/>
      <c r="HPI343" s="35"/>
      <c r="HPJ343" s="35"/>
      <c r="HPK343" s="35"/>
      <c r="HPL343" s="35"/>
      <c r="HPM343" s="35"/>
      <c r="HPN343" s="35"/>
      <c r="HPO343" s="35"/>
      <c r="HPP343" s="35"/>
      <c r="HPQ343" s="35"/>
      <c r="HPR343" s="35"/>
      <c r="HPS343" s="35"/>
      <c r="HPT343" s="35"/>
      <c r="HPU343" s="35"/>
      <c r="HPV343" s="35"/>
      <c r="HPW343" s="35"/>
      <c r="HPX343" s="35"/>
      <c r="HPY343" s="35"/>
      <c r="HPZ343" s="35"/>
      <c r="HQA343" s="35"/>
      <c r="HQB343" s="35"/>
      <c r="HQC343" s="35"/>
      <c r="HQD343" s="35"/>
      <c r="HQE343" s="35"/>
      <c r="HQF343" s="35"/>
      <c r="HQG343" s="35"/>
      <c r="HQH343" s="35"/>
      <c r="HQI343" s="35"/>
      <c r="HQJ343" s="35"/>
      <c r="HQK343" s="35"/>
      <c r="HQL343" s="35"/>
      <c r="HQM343" s="35"/>
      <c r="HQN343" s="35"/>
      <c r="HQO343" s="35"/>
      <c r="HQP343" s="35"/>
      <c r="HQQ343" s="35"/>
      <c r="HQR343" s="35"/>
      <c r="HQS343" s="35"/>
      <c r="HQT343" s="35"/>
      <c r="HQU343" s="35"/>
      <c r="HQV343" s="35"/>
      <c r="HQW343" s="35"/>
      <c r="HQX343" s="35"/>
      <c r="HQY343" s="35"/>
      <c r="HQZ343" s="35"/>
      <c r="HRA343" s="35"/>
      <c r="HRB343" s="35"/>
      <c r="HRC343" s="35"/>
      <c r="HRD343" s="35"/>
      <c r="HRE343" s="35"/>
      <c r="HRF343" s="35"/>
      <c r="HRG343" s="35"/>
      <c r="HRH343" s="35"/>
      <c r="HRI343" s="35"/>
      <c r="HRJ343" s="35"/>
      <c r="HRK343" s="35"/>
      <c r="HRL343" s="35"/>
      <c r="HRM343" s="35"/>
      <c r="HRN343" s="35"/>
      <c r="HRO343" s="35"/>
      <c r="HRP343" s="35"/>
      <c r="HRQ343" s="35"/>
      <c r="HRR343" s="35"/>
      <c r="HRS343" s="35"/>
      <c r="HRT343" s="35"/>
      <c r="HRU343" s="35"/>
      <c r="HRV343" s="35"/>
      <c r="HRW343" s="35"/>
      <c r="HRX343" s="35"/>
      <c r="HRY343" s="35"/>
      <c r="HRZ343" s="35"/>
      <c r="HSA343" s="35"/>
      <c r="HSB343" s="35"/>
      <c r="HSC343" s="35"/>
      <c r="HSD343" s="35"/>
      <c r="HSE343" s="35"/>
      <c r="HSF343" s="35"/>
      <c r="HSG343" s="35"/>
      <c r="HSH343" s="35"/>
      <c r="HSI343" s="35"/>
      <c r="HSJ343" s="35"/>
      <c r="HSK343" s="35"/>
      <c r="HSL343" s="35"/>
      <c r="HSM343" s="35"/>
      <c r="HSN343" s="35"/>
      <c r="HSO343" s="35"/>
      <c r="HSP343" s="35"/>
      <c r="HSQ343" s="35"/>
      <c r="HSR343" s="35"/>
      <c r="HSS343" s="35"/>
      <c r="HST343" s="35"/>
      <c r="HSU343" s="35"/>
      <c r="HSV343" s="35"/>
      <c r="HSW343" s="35"/>
      <c r="HSX343" s="35"/>
      <c r="HSY343" s="35"/>
      <c r="HSZ343" s="35"/>
      <c r="HTA343" s="35"/>
      <c r="HTB343" s="35"/>
      <c r="HTC343" s="35"/>
      <c r="HTD343" s="35"/>
      <c r="HTE343" s="35"/>
      <c r="HTF343" s="35"/>
      <c r="HTG343" s="35"/>
      <c r="HTH343" s="35"/>
      <c r="HTI343" s="35"/>
      <c r="HTJ343" s="35"/>
      <c r="HTK343" s="35"/>
      <c r="HTL343" s="35"/>
      <c r="HTM343" s="35"/>
      <c r="HTN343" s="35"/>
      <c r="HTO343" s="35"/>
      <c r="HTP343" s="35"/>
      <c r="HTQ343" s="35"/>
      <c r="HTR343" s="35"/>
      <c r="HTS343" s="35"/>
      <c r="HTT343" s="35"/>
      <c r="HTU343" s="35"/>
      <c r="HTV343" s="35"/>
      <c r="HTW343" s="35"/>
      <c r="HTX343" s="35"/>
      <c r="HTY343" s="35"/>
      <c r="HTZ343" s="35"/>
      <c r="HUA343" s="35"/>
      <c r="HUB343" s="35"/>
      <c r="HUC343" s="35"/>
      <c r="HUD343" s="35"/>
      <c r="HUE343" s="35"/>
      <c r="HUF343" s="35"/>
      <c r="HUG343" s="35"/>
      <c r="HUH343" s="35"/>
      <c r="HUI343" s="35"/>
      <c r="HUJ343" s="35"/>
      <c r="HUK343" s="35"/>
      <c r="HUL343" s="35"/>
      <c r="HUM343" s="35"/>
      <c r="HUN343" s="35"/>
      <c r="HUO343" s="35"/>
      <c r="HUP343" s="35"/>
      <c r="HUQ343" s="35"/>
      <c r="HUR343" s="35"/>
      <c r="HUS343" s="35"/>
      <c r="HUT343" s="35"/>
      <c r="HUU343" s="35"/>
      <c r="HUV343" s="35"/>
      <c r="HUW343" s="35"/>
      <c r="HUX343" s="35"/>
      <c r="HUY343" s="35"/>
      <c r="HUZ343" s="35"/>
      <c r="HVA343" s="35"/>
      <c r="HVB343" s="35"/>
      <c r="HVC343" s="35"/>
      <c r="HVD343" s="35"/>
      <c r="HVE343" s="35"/>
      <c r="HVF343" s="35"/>
      <c r="HVG343" s="35"/>
      <c r="HVH343" s="35"/>
      <c r="HVI343" s="35"/>
      <c r="HVJ343" s="35"/>
      <c r="HVK343" s="35"/>
      <c r="HVL343" s="35"/>
      <c r="HVM343" s="35"/>
      <c r="HVN343" s="35"/>
      <c r="HVO343" s="35"/>
      <c r="HVP343" s="35"/>
      <c r="HVQ343" s="35"/>
      <c r="HVR343" s="35"/>
      <c r="HVS343" s="35"/>
      <c r="HVT343" s="35"/>
      <c r="HVU343" s="35"/>
      <c r="HVV343" s="35"/>
      <c r="HVW343" s="35"/>
      <c r="HVX343" s="35"/>
      <c r="HVY343" s="35"/>
      <c r="HVZ343" s="35"/>
      <c r="HWA343" s="35"/>
      <c r="HWB343" s="35"/>
      <c r="HWC343" s="35"/>
      <c r="HWD343" s="35"/>
      <c r="HWE343" s="35"/>
      <c r="HWF343" s="35"/>
      <c r="HWG343" s="35"/>
      <c r="HWH343" s="35"/>
      <c r="HWI343" s="35"/>
      <c r="HWJ343" s="35"/>
      <c r="HWK343" s="35"/>
      <c r="HWL343" s="35"/>
      <c r="HWM343" s="35"/>
      <c r="HWN343" s="35"/>
      <c r="HWO343" s="35"/>
      <c r="HWP343" s="35"/>
      <c r="HWQ343" s="35"/>
      <c r="HWR343" s="35"/>
      <c r="HWS343" s="35"/>
      <c r="HWT343" s="35"/>
      <c r="HWU343" s="35"/>
      <c r="HWV343" s="35"/>
      <c r="HWW343" s="35"/>
      <c r="HWX343" s="35"/>
      <c r="HWY343" s="35"/>
      <c r="HWZ343" s="35"/>
      <c r="HXA343" s="35"/>
      <c r="HXB343" s="35"/>
      <c r="HXC343" s="35"/>
      <c r="HXD343" s="35"/>
      <c r="HXE343" s="35"/>
      <c r="HXF343" s="35"/>
      <c r="HXG343" s="35"/>
      <c r="HXH343" s="35"/>
      <c r="HXI343" s="35"/>
      <c r="HXJ343" s="35"/>
      <c r="HXK343" s="35"/>
      <c r="HXL343" s="35"/>
      <c r="HXM343" s="35"/>
      <c r="HXN343" s="35"/>
      <c r="HXO343" s="35"/>
      <c r="HXP343" s="35"/>
      <c r="HXQ343" s="35"/>
      <c r="HXR343" s="35"/>
      <c r="HXS343" s="35"/>
      <c r="HXT343" s="35"/>
      <c r="HXU343" s="35"/>
      <c r="HXV343" s="35"/>
      <c r="HXW343" s="35"/>
      <c r="HXX343" s="35"/>
      <c r="HXY343" s="35"/>
      <c r="HXZ343" s="35"/>
      <c r="HYA343" s="35"/>
      <c r="HYB343" s="35"/>
      <c r="HYC343" s="35"/>
      <c r="HYD343" s="35"/>
      <c r="HYE343" s="35"/>
      <c r="HYF343" s="35"/>
      <c r="HYG343" s="35"/>
      <c r="HYH343" s="35"/>
      <c r="HYI343" s="35"/>
      <c r="HYJ343" s="35"/>
      <c r="HYK343" s="35"/>
      <c r="HYL343" s="35"/>
      <c r="HYM343" s="35"/>
      <c r="HYN343" s="35"/>
      <c r="HYO343" s="35"/>
      <c r="HYP343" s="35"/>
      <c r="HYQ343" s="35"/>
      <c r="HYR343" s="35"/>
      <c r="HYS343" s="35"/>
      <c r="HYT343" s="35"/>
      <c r="HYU343" s="35"/>
      <c r="HYV343" s="35"/>
      <c r="HYW343" s="35"/>
      <c r="HYX343" s="35"/>
      <c r="HYY343" s="35"/>
      <c r="HYZ343" s="35"/>
      <c r="HZA343" s="35"/>
      <c r="HZB343" s="35"/>
      <c r="HZC343" s="35"/>
      <c r="HZD343" s="35"/>
      <c r="HZE343" s="35"/>
      <c r="HZF343" s="35"/>
      <c r="HZG343" s="35"/>
      <c r="HZH343" s="35"/>
      <c r="HZI343" s="35"/>
      <c r="HZJ343" s="35"/>
      <c r="HZK343" s="35"/>
      <c r="HZL343" s="35"/>
      <c r="HZM343" s="35"/>
      <c r="HZN343" s="35"/>
      <c r="HZO343" s="35"/>
      <c r="HZP343" s="35"/>
      <c r="HZQ343" s="35"/>
      <c r="HZR343" s="35"/>
      <c r="HZS343" s="35"/>
      <c r="HZT343" s="35"/>
      <c r="HZU343" s="35"/>
      <c r="HZV343" s="35"/>
      <c r="HZW343" s="35"/>
      <c r="HZX343" s="35"/>
      <c r="HZY343" s="35"/>
      <c r="HZZ343" s="35"/>
      <c r="IAA343" s="35"/>
      <c r="IAB343" s="35"/>
      <c r="IAC343" s="35"/>
      <c r="IAD343" s="35"/>
      <c r="IAE343" s="35"/>
      <c r="IAF343" s="35"/>
      <c r="IAG343" s="35"/>
      <c r="IAH343" s="35"/>
      <c r="IAI343" s="35"/>
      <c r="IAJ343" s="35"/>
      <c r="IAK343" s="35"/>
      <c r="IAL343" s="35"/>
      <c r="IAM343" s="35"/>
      <c r="IAN343" s="35"/>
      <c r="IAO343" s="35"/>
      <c r="IAP343" s="35"/>
      <c r="IAQ343" s="35"/>
      <c r="IAR343" s="35"/>
      <c r="IAS343" s="35"/>
      <c r="IAT343" s="35"/>
      <c r="IAU343" s="35"/>
      <c r="IAV343" s="35"/>
      <c r="IAW343" s="35"/>
      <c r="IAX343" s="35"/>
      <c r="IAY343" s="35"/>
      <c r="IAZ343" s="35"/>
      <c r="IBA343" s="35"/>
      <c r="IBB343" s="35"/>
      <c r="IBC343" s="35"/>
      <c r="IBD343" s="35"/>
      <c r="IBE343" s="35"/>
      <c r="IBF343" s="35"/>
      <c r="IBG343" s="35"/>
      <c r="IBH343" s="35"/>
      <c r="IBI343" s="35"/>
      <c r="IBJ343" s="35"/>
      <c r="IBK343" s="35"/>
      <c r="IBL343" s="35"/>
      <c r="IBM343" s="35"/>
      <c r="IBN343" s="35"/>
      <c r="IBO343" s="35"/>
      <c r="IBP343" s="35"/>
      <c r="IBQ343" s="35"/>
      <c r="IBR343" s="35"/>
      <c r="IBS343" s="35"/>
      <c r="IBT343" s="35"/>
      <c r="IBU343" s="35"/>
      <c r="IBV343" s="35"/>
      <c r="IBW343" s="35"/>
      <c r="IBX343" s="35"/>
      <c r="IBY343" s="35"/>
      <c r="IBZ343" s="35"/>
      <c r="ICA343" s="35"/>
      <c r="ICB343" s="35"/>
      <c r="ICC343" s="35"/>
      <c r="ICD343" s="35"/>
      <c r="ICE343" s="35"/>
      <c r="ICF343" s="35"/>
      <c r="ICG343" s="35"/>
      <c r="ICH343" s="35"/>
      <c r="ICI343" s="35"/>
      <c r="ICJ343" s="35"/>
      <c r="ICK343" s="35"/>
      <c r="ICL343" s="35"/>
      <c r="ICM343" s="35"/>
      <c r="ICN343" s="35"/>
      <c r="ICO343" s="35"/>
      <c r="ICP343" s="35"/>
      <c r="ICQ343" s="35"/>
      <c r="ICR343" s="35"/>
      <c r="ICS343" s="35"/>
      <c r="ICT343" s="35"/>
      <c r="ICU343" s="35"/>
      <c r="ICV343" s="35"/>
      <c r="ICW343" s="35"/>
      <c r="ICX343" s="35"/>
      <c r="ICY343" s="35"/>
      <c r="ICZ343" s="35"/>
      <c r="IDA343" s="35"/>
      <c r="IDB343" s="35"/>
      <c r="IDC343" s="35"/>
      <c r="IDD343" s="35"/>
      <c r="IDE343" s="35"/>
      <c r="IDF343" s="35"/>
      <c r="IDG343" s="35"/>
      <c r="IDH343" s="35"/>
      <c r="IDI343" s="35"/>
      <c r="IDJ343" s="35"/>
      <c r="IDK343" s="35"/>
      <c r="IDL343" s="35"/>
      <c r="IDM343" s="35"/>
      <c r="IDN343" s="35"/>
      <c r="IDO343" s="35"/>
      <c r="IDP343" s="35"/>
      <c r="IDQ343" s="35"/>
      <c r="IDR343" s="35"/>
      <c r="IDS343" s="35"/>
      <c r="IDT343" s="35"/>
      <c r="IDU343" s="35"/>
      <c r="IDV343" s="35"/>
      <c r="IDW343" s="35"/>
      <c r="IDX343" s="35"/>
      <c r="IDY343" s="35"/>
      <c r="IDZ343" s="35"/>
      <c r="IEA343" s="35"/>
      <c r="IEB343" s="35"/>
      <c r="IEC343" s="35"/>
      <c r="IED343" s="35"/>
      <c r="IEE343" s="35"/>
      <c r="IEF343" s="35"/>
      <c r="IEG343" s="35"/>
      <c r="IEH343" s="35"/>
      <c r="IEI343" s="35"/>
      <c r="IEJ343" s="35"/>
      <c r="IEK343" s="35"/>
      <c r="IEL343" s="35"/>
      <c r="IEM343" s="35"/>
      <c r="IEN343" s="35"/>
      <c r="IEO343" s="35"/>
      <c r="IEP343" s="35"/>
      <c r="IEQ343" s="35"/>
      <c r="IER343" s="35"/>
      <c r="IES343" s="35"/>
      <c r="IET343" s="35"/>
      <c r="IEU343" s="35"/>
      <c r="IEV343" s="35"/>
      <c r="IEW343" s="35"/>
      <c r="IEX343" s="35"/>
      <c r="IEY343" s="35"/>
      <c r="IEZ343" s="35"/>
      <c r="IFA343" s="35"/>
      <c r="IFB343" s="35"/>
      <c r="IFC343" s="35"/>
      <c r="IFD343" s="35"/>
      <c r="IFE343" s="35"/>
      <c r="IFF343" s="35"/>
      <c r="IFG343" s="35"/>
      <c r="IFH343" s="35"/>
      <c r="IFI343" s="35"/>
      <c r="IFJ343" s="35"/>
      <c r="IFK343" s="35"/>
      <c r="IFL343" s="35"/>
      <c r="IFM343" s="35"/>
      <c r="IFN343" s="35"/>
      <c r="IFO343" s="35"/>
      <c r="IFP343" s="35"/>
      <c r="IFQ343" s="35"/>
      <c r="IFR343" s="35"/>
      <c r="IFS343" s="35"/>
      <c r="IFT343" s="35"/>
      <c r="IFU343" s="35"/>
      <c r="IFV343" s="35"/>
      <c r="IFW343" s="35"/>
      <c r="IFX343" s="35"/>
      <c r="IFY343" s="35"/>
      <c r="IFZ343" s="35"/>
      <c r="IGA343" s="35"/>
      <c r="IGB343" s="35"/>
      <c r="IGC343" s="35"/>
      <c r="IGD343" s="35"/>
      <c r="IGE343" s="35"/>
      <c r="IGF343" s="35"/>
      <c r="IGG343" s="35"/>
      <c r="IGH343" s="35"/>
      <c r="IGI343" s="35"/>
      <c r="IGJ343" s="35"/>
      <c r="IGK343" s="35"/>
      <c r="IGL343" s="35"/>
      <c r="IGM343" s="35"/>
      <c r="IGN343" s="35"/>
      <c r="IGO343" s="35"/>
      <c r="IGP343" s="35"/>
      <c r="IGQ343" s="35"/>
      <c r="IGR343" s="35"/>
      <c r="IGS343" s="35"/>
      <c r="IGT343" s="35"/>
      <c r="IGU343" s="35"/>
      <c r="IGV343" s="35"/>
      <c r="IGW343" s="35"/>
      <c r="IGX343" s="35"/>
      <c r="IGY343" s="35"/>
      <c r="IGZ343" s="35"/>
      <c r="IHA343" s="35"/>
      <c r="IHB343" s="35"/>
      <c r="IHC343" s="35"/>
      <c r="IHD343" s="35"/>
      <c r="IHE343" s="35"/>
      <c r="IHF343" s="35"/>
      <c r="IHG343" s="35"/>
      <c r="IHH343" s="35"/>
      <c r="IHI343" s="35"/>
      <c r="IHJ343" s="35"/>
      <c r="IHK343" s="35"/>
      <c r="IHL343" s="35"/>
      <c r="IHM343" s="35"/>
      <c r="IHN343" s="35"/>
      <c r="IHO343" s="35"/>
      <c r="IHP343" s="35"/>
      <c r="IHQ343" s="35"/>
      <c r="IHR343" s="35"/>
      <c r="IHS343" s="35"/>
      <c r="IHT343" s="35"/>
      <c r="IHU343" s="35"/>
      <c r="IHV343" s="35"/>
      <c r="IHW343" s="35"/>
      <c r="IHX343" s="35"/>
      <c r="IHY343" s="35"/>
      <c r="IHZ343" s="35"/>
      <c r="IIA343" s="35"/>
      <c r="IIB343" s="35"/>
      <c r="IIC343" s="35"/>
      <c r="IID343" s="35"/>
      <c r="IIE343" s="35"/>
      <c r="IIF343" s="35"/>
      <c r="IIG343" s="35"/>
      <c r="IIH343" s="35"/>
      <c r="III343" s="35"/>
      <c r="IIJ343" s="35"/>
      <c r="IIK343" s="35"/>
      <c r="IIL343" s="35"/>
      <c r="IIM343" s="35"/>
      <c r="IIN343" s="35"/>
      <c r="IIO343" s="35"/>
      <c r="IIP343" s="35"/>
      <c r="IIQ343" s="35"/>
      <c r="IIR343" s="35"/>
      <c r="IIS343" s="35"/>
      <c r="IIT343" s="35"/>
      <c r="IIU343" s="35"/>
      <c r="IIV343" s="35"/>
      <c r="IIW343" s="35"/>
      <c r="IIX343" s="35"/>
      <c r="IIY343" s="35"/>
      <c r="IIZ343" s="35"/>
      <c r="IJA343" s="35"/>
      <c r="IJB343" s="35"/>
      <c r="IJC343" s="35"/>
      <c r="IJD343" s="35"/>
      <c r="IJE343" s="35"/>
      <c r="IJF343" s="35"/>
      <c r="IJG343" s="35"/>
      <c r="IJH343" s="35"/>
      <c r="IJI343" s="35"/>
      <c r="IJJ343" s="35"/>
      <c r="IJK343" s="35"/>
      <c r="IJL343" s="35"/>
      <c r="IJM343" s="35"/>
      <c r="IJN343" s="35"/>
      <c r="IJO343" s="35"/>
      <c r="IJP343" s="35"/>
      <c r="IJQ343" s="35"/>
      <c r="IJR343" s="35"/>
      <c r="IJS343" s="35"/>
      <c r="IJT343" s="35"/>
      <c r="IJU343" s="35"/>
      <c r="IJV343" s="35"/>
      <c r="IJW343" s="35"/>
      <c r="IJX343" s="35"/>
      <c r="IJY343" s="35"/>
      <c r="IJZ343" s="35"/>
      <c r="IKA343" s="35"/>
      <c r="IKB343" s="35"/>
      <c r="IKC343" s="35"/>
      <c r="IKD343" s="35"/>
      <c r="IKE343" s="35"/>
      <c r="IKF343" s="35"/>
      <c r="IKG343" s="35"/>
      <c r="IKH343" s="35"/>
      <c r="IKI343" s="35"/>
      <c r="IKJ343" s="35"/>
      <c r="IKK343" s="35"/>
      <c r="IKL343" s="35"/>
      <c r="IKM343" s="35"/>
      <c r="IKN343" s="35"/>
      <c r="IKO343" s="35"/>
      <c r="IKP343" s="35"/>
      <c r="IKQ343" s="35"/>
      <c r="IKR343" s="35"/>
      <c r="IKS343" s="35"/>
      <c r="IKT343" s="35"/>
      <c r="IKU343" s="35"/>
      <c r="IKV343" s="35"/>
      <c r="IKW343" s="35"/>
      <c r="IKX343" s="35"/>
      <c r="IKY343" s="35"/>
      <c r="IKZ343" s="35"/>
      <c r="ILA343" s="35"/>
      <c r="ILB343" s="35"/>
      <c r="ILC343" s="35"/>
      <c r="ILD343" s="35"/>
      <c r="ILE343" s="35"/>
      <c r="ILF343" s="35"/>
      <c r="ILG343" s="35"/>
      <c r="ILH343" s="35"/>
      <c r="ILI343" s="35"/>
      <c r="ILJ343" s="35"/>
      <c r="ILK343" s="35"/>
      <c r="ILL343" s="35"/>
      <c r="ILM343" s="35"/>
      <c r="ILN343" s="35"/>
      <c r="ILO343" s="35"/>
      <c r="ILP343" s="35"/>
      <c r="ILQ343" s="35"/>
      <c r="ILR343" s="35"/>
      <c r="ILS343" s="35"/>
      <c r="ILT343" s="35"/>
      <c r="ILU343" s="35"/>
      <c r="ILV343" s="35"/>
      <c r="ILW343" s="35"/>
      <c r="ILX343" s="35"/>
      <c r="ILY343" s="35"/>
      <c r="ILZ343" s="35"/>
      <c r="IMA343" s="35"/>
      <c r="IMB343" s="35"/>
      <c r="IMC343" s="35"/>
      <c r="IMD343" s="35"/>
      <c r="IME343" s="35"/>
      <c r="IMF343" s="35"/>
      <c r="IMG343" s="35"/>
      <c r="IMH343" s="35"/>
      <c r="IMI343" s="35"/>
      <c r="IMJ343" s="35"/>
      <c r="IMK343" s="35"/>
      <c r="IML343" s="35"/>
      <c r="IMM343" s="35"/>
      <c r="IMN343" s="35"/>
      <c r="IMO343" s="35"/>
      <c r="IMP343" s="35"/>
      <c r="IMQ343" s="35"/>
      <c r="IMR343" s="35"/>
      <c r="IMS343" s="35"/>
      <c r="IMT343" s="35"/>
      <c r="IMU343" s="35"/>
      <c r="IMV343" s="35"/>
      <c r="IMW343" s="35"/>
      <c r="IMX343" s="35"/>
      <c r="IMY343" s="35"/>
      <c r="IMZ343" s="35"/>
      <c r="INA343" s="35"/>
      <c r="INB343" s="35"/>
      <c r="INC343" s="35"/>
      <c r="IND343" s="35"/>
      <c r="INE343" s="35"/>
      <c r="INF343" s="35"/>
      <c r="ING343" s="35"/>
      <c r="INH343" s="35"/>
      <c r="INI343" s="35"/>
      <c r="INJ343" s="35"/>
      <c r="INK343" s="35"/>
      <c r="INL343" s="35"/>
      <c r="INM343" s="35"/>
      <c r="INN343" s="35"/>
      <c r="INO343" s="35"/>
      <c r="INP343" s="35"/>
      <c r="INQ343" s="35"/>
      <c r="INR343" s="35"/>
      <c r="INS343" s="35"/>
      <c r="INT343" s="35"/>
      <c r="INU343" s="35"/>
      <c r="INV343" s="35"/>
      <c r="INW343" s="35"/>
      <c r="INX343" s="35"/>
      <c r="INY343" s="35"/>
      <c r="INZ343" s="35"/>
      <c r="IOA343" s="35"/>
      <c r="IOB343" s="35"/>
      <c r="IOC343" s="35"/>
      <c r="IOD343" s="35"/>
      <c r="IOE343" s="35"/>
      <c r="IOF343" s="35"/>
      <c r="IOG343" s="35"/>
      <c r="IOH343" s="35"/>
      <c r="IOI343" s="35"/>
      <c r="IOJ343" s="35"/>
      <c r="IOK343" s="35"/>
      <c r="IOL343" s="35"/>
      <c r="IOM343" s="35"/>
      <c r="ION343" s="35"/>
      <c r="IOO343" s="35"/>
      <c r="IOP343" s="35"/>
      <c r="IOQ343" s="35"/>
      <c r="IOR343" s="35"/>
      <c r="IOS343" s="35"/>
      <c r="IOT343" s="35"/>
      <c r="IOU343" s="35"/>
      <c r="IOV343" s="35"/>
      <c r="IOW343" s="35"/>
      <c r="IOX343" s="35"/>
      <c r="IOY343" s="35"/>
      <c r="IOZ343" s="35"/>
      <c r="IPA343" s="35"/>
      <c r="IPB343" s="35"/>
      <c r="IPC343" s="35"/>
      <c r="IPD343" s="35"/>
      <c r="IPE343" s="35"/>
      <c r="IPF343" s="35"/>
      <c r="IPG343" s="35"/>
      <c r="IPH343" s="35"/>
      <c r="IPI343" s="35"/>
      <c r="IPJ343" s="35"/>
      <c r="IPK343" s="35"/>
      <c r="IPL343" s="35"/>
      <c r="IPM343" s="35"/>
      <c r="IPN343" s="35"/>
      <c r="IPO343" s="35"/>
      <c r="IPP343" s="35"/>
      <c r="IPQ343" s="35"/>
      <c r="IPR343" s="35"/>
      <c r="IPS343" s="35"/>
      <c r="IPT343" s="35"/>
      <c r="IPU343" s="35"/>
      <c r="IPV343" s="35"/>
      <c r="IPW343" s="35"/>
      <c r="IPX343" s="35"/>
      <c r="IPY343" s="35"/>
      <c r="IPZ343" s="35"/>
      <c r="IQA343" s="35"/>
      <c r="IQB343" s="35"/>
      <c r="IQC343" s="35"/>
      <c r="IQD343" s="35"/>
      <c r="IQE343" s="35"/>
      <c r="IQF343" s="35"/>
      <c r="IQG343" s="35"/>
      <c r="IQH343" s="35"/>
      <c r="IQI343" s="35"/>
      <c r="IQJ343" s="35"/>
      <c r="IQK343" s="35"/>
      <c r="IQL343" s="35"/>
      <c r="IQM343" s="35"/>
      <c r="IQN343" s="35"/>
      <c r="IQO343" s="35"/>
      <c r="IQP343" s="35"/>
      <c r="IQQ343" s="35"/>
      <c r="IQR343" s="35"/>
      <c r="IQS343" s="35"/>
      <c r="IQT343" s="35"/>
      <c r="IQU343" s="35"/>
      <c r="IQV343" s="35"/>
      <c r="IQW343" s="35"/>
      <c r="IQX343" s="35"/>
      <c r="IQY343" s="35"/>
      <c r="IQZ343" s="35"/>
      <c r="IRA343" s="35"/>
      <c r="IRB343" s="35"/>
      <c r="IRC343" s="35"/>
      <c r="IRD343" s="35"/>
      <c r="IRE343" s="35"/>
      <c r="IRF343" s="35"/>
      <c r="IRG343" s="35"/>
      <c r="IRH343" s="35"/>
      <c r="IRI343" s="35"/>
      <c r="IRJ343" s="35"/>
      <c r="IRK343" s="35"/>
      <c r="IRL343" s="35"/>
      <c r="IRM343" s="35"/>
      <c r="IRN343" s="35"/>
      <c r="IRO343" s="35"/>
      <c r="IRP343" s="35"/>
      <c r="IRQ343" s="35"/>
      <c r="IRR343" s="35"/>
      <c r="IRS343" s="35"/>
      <c r="IRT343" s="35"/>
      <c r="IRU343" s="35"/>
      <c r="IRV343" s="35"/>
      <c r="IRW343" s="35"/>
      <c r="IRX343" s="35"/>
      <c r="IRY343" s="35"/>
      <c r="IRZ343" s="35"/>
      <c r="ISA343" s="35"/>
      <c r="ISB343" s="35"/>
      <c r="ISC343" s="35"/>
      <c r="ISD343" s="35"/>
      <c r="ISE343" s="35"/>
      <c r="ISF343" s="35"/>
      <c r="ISG343" s="35"/>
      <c r="ISH343" s="35"/>
      <c r="ISI343" s="35"/>
      <c r="ISJ343" s="35"/>
      <c r="ISK343" s="35"/>
      <c r="ISL343" s="35"/>
      <c r="ISM343" s="35"/>
      <c r="ISN343" s="35"/>
      <c r="ISO343" s="35"/>
      <c r="ISP343" s="35"/>
      <c r="ISQ343" s="35"/>
      <c r="ISR343" s="35"/>
      <c r="ISS343" s="35"/>
      <c r="IST343" s="35"/>
      <c r="ISU343" s="35"/>
      <c r="ISV343" s="35"/>
      <c r="ISW343" s="35"/>
      <c r="ISX343" s="35"/>
      <c r="ISY343" s="35"/>
      <c r="ISZ343" s="35"/>
      <c r="ITA343" s="35"/>
      <c r="ITB343" s="35"/>
      <c r="ITC343" s="35"/>
      <c r="ITD343" s="35"/>
      <c r="ITE343" s="35"/>
      <c r="ITF343" s="35"/>
      <c r="ITG343" s="35"/>
      <c r="ITH343" s="35"/>
      <c r="ITI343" s="35"/>
      <c r="ITJ343" s="35"/>
      <c r="ITK343" s="35"/>
      <c r="ITL343" s="35"/>
      <c r="ITM343" s="35"/>
      <c r="ITN343" s="35"/>
      <c r="ITO343" s="35"/>
      <c r="ITP343" s="35"/>
      <c r="ITQ343" s="35"/>
      <c r="ITR343" s="35"/>
      <c r="ITS343" s="35"/>
      <c r="ITT343" s="35"/>
      <c r="ITU343" s="35"/>
      <c r="ITV343" s="35"/>
      <c r="ITW343" s="35"/>
      <c r="ITX343" s="35"/>
      <c r="ITY343" s="35"/>
      <c r="ITZ343" s="35"/>
      <c r="IUA343" s="35"/>
      <c r="IUB343" s="35"/>
      <c r="IUC343" s="35"/>
      <c r="IUD343" s="35"/>
      <c r="IUE343" s="35"/>
      <c r="IUF343" s="35"/>
      <c r="IUG343" s="35"/>
      <c r="IUH343" s="35"/>
      <c r="IUI343" s="35"/>
      <c r="IUJ343" s="35"/>
      <c r="IUK343" s="35"/>
      <c r="IUL343" s="35"/>
      <c r="IUM343" s="35"/>
      <c r="IUN343" s="35"/>
      <c r="IUO343" s="35"/>
      <c r="IUP343" s="35"/>
      <c r="IUQ343" s="35"/>
      <c r="IUR343" s="35"/>
      <c r="IUS343" s="35"/>
      <c r="IUT343" s="35"/>
      <c r="IUU343" s="35"/>
      <c r="IUV343" s="35"/>
      <c r="IUW343" s="35"/>
      <c r="IUX343" s="35"/>
      <c r="IUY343" s="35"/>
      <c r="IUZ343" s="35"/>
      <c r="IVA343" s="35"/>
      <c r="IVB343" s="35"/>
      <c r="IVC343" s="35"/>
      <c r="IVD343" s="35"/>
      <c r="IVE343" s="35"/>
      <c r="IVF343" s="35"/>
      <c r="IVG343" s="35"/>
      <c r="IVH343" s="35"/>
      <c r="IVI343" s="35"/>
      <c r="IVJ343" s="35"/>
      <c r="IVK343" s="35"/>
      <c r="IVL343" s="35"/>
      <c r="IVM343" s="35"/>
      <c r="IVN343" s="35"/>
      <c r="IVO343" s="35"/>
      <c r="IVP343" s="35"/>
      <c r="IVQ343" s="35"/>
      <c r="IVR343" s="35"/>
      <c r="IVS343" s="35"/>
      <c r="IVT343" s="35"/>
      <c r="IVU343" s="35"/>
      <c r="IVV343" s="35"/>
      <c r="IVW343" s="35"/>
      <c r="IVX343" s="35"/>
      <c r="IVY343" s="35"/>
      <c r="IVZ343" s="35"/>
      <c r="IWA343" s="35"/>
      <c r="IWB343" s="35"/>
      <c r="IWC343" s="35"/>
      <c r="IWD343" s="35"/>
      <c r="IWE343" s="35"/>
      <c r="IWF343" s="35"/>
      <c r="IWG343" s="35"/>
      <c r="IWH343" s="35"/>
      <c r="IWI343" s="35"/>
      <c r="IWJ343" s="35"/>
      <c r="IWK343" s="35"/>
      <c r="IWL343" s="35"/>
      <c r="IWM343" s="35"/>
      <c r="IWN343" s="35"/>
      <c r="IWO343" s="35"/>
      <c r="IWP343" s="35"/>
      <c r="IWQ343" s="35"/>
      <c r="IWR343" s="35"/>
      <c r="IWS343" s="35"/>
      <c r="IWT343" s="35"/>
      <c r="IWU343" s="35"/>
      <c r="IWV343" s="35"/>
      <c r="IWW343" s="35"/>
      <c r="IWX343" s="35"/>
      <c r="IWY343" s="35"/>
      <c r="IWZ343" s="35"/>
      <c r="IXA343" s="35"/>
      <c r="IXB343" s="35"/>
      <c r="IXC343" s="35"/>
      <c r="IXD343" s="35"/>
      <c r="IXE343" s="35"/>
      <c r="IXF343" s="35"/>
      <c r="IXG343" s="35"/>
      <c r="IXH343" s="35"/>
      <c r="IXI343" s="35"/>
      <c r="IXJ343" s="35"/>
      <c r="IXK343" s="35"/>
      <c r="IXL343" s="35"/>
      <c r="IXM343" s="35"/>
      <c r="IXN343" s="35"/>
      <c r="IXO343" s="35"/>
      <c r="IXP343" s="35"/>
      <c r="IXQ343" s="35"/>
      <c r="IXR343" s="35"/>
      <c r="IXS343" s="35"/>
      <c r="IXT343" s="35"/>
      <c r="IXU343" s="35"/>
      <c r="IXV343" s="35"/>
      <c r="IXW343" s="35"/>
      <c r="IXX343" s="35"/>
      <c r="IXY343" s="35"/>
      <c r="IXZ343" s="35"/>
      <c r="IYA343" s="35"/>
      <c r="IYB343" s="35"/>
      <c r="IYC343" s="35"/>
      <c r="IYD343" s="35"/>
      <c r="IYE343" s="35"/>
      <c r="IYF343" s="35"/>
      <c r="IYG343" s="35"/>
      <c r="IYH343" s="35"/>
      <c r="IYI343" s="35"/>
      <c r="IYJ343" s="35"/>
      <c r="IYK343" s="35"/>
      <c r="IYL343" s="35"/>
      <c r="IYM343" s="35"/>
      <c r="IYN343" s="35"/>
      <c r="IYO343" s="35"/>
      <c r="IYP343" s="35"/>
      <c r="IYQ343" s="35"/>
      <c r="IYR343" s="35"/>
      <c r="IYS343" s="35"/>
      <c r="IYT343" s="35"/>
      <c r="IYU343" s="35"/>
      <c r="IYV343" s="35"/>
      <c r="IYW343" s="35"/>
      <c r="IYX343" s="35"/>
      <c r="IYY343" s="35"/>
      <c r="IYZ343" s="35"/>
      <c r="IZA343" s="35"/>
      <c r="IZB343" s="35"/>
      <c r="IZC343" s="35"/>
      <c r="IZD343" s="35"/>
      <c r="IZE343" s="35"/>
      <c r="IZF343" s="35"/>
      <c r="IZG343" s="35"/>
      <c r="IZH343" s="35"/>
      <c r="IZI343" s="35"/>
      <c r="IZJ343" s="35"/>
      <c r="IZK343" s="35"/>
      <c r="IZL343" s="35"/>
      <c r="IZM343" s="35"/>
      <c r="IZN343" s="35"/>
      <c r="IZO343" s="35"/>
      <c r="IZP343" s="35"/>
      <c r="IZQ343" s="35"/>
      <c r="IZR343" s="35"/>
      <c r="IZS343" s="35"/>
      <c r="IZT343" s="35"/>
      <c r="IZU343" s="35"/>
      <c r="IZV343" s="35"/>
      <c r="IZW343" s="35"/>
      <c r="IZX343" s="35"/>
      <c r="IZY343" s="35"/>
      <c r="IZZ343" s="35"/>
      <c r="JAA343" s="35"/>
      <c r="JAB343" s="35"/>
      <c r="JAC343" s="35"/>
      <c r="JAD343" s="35"/>
      <c r="JAE343" s="35"/>
      <c r="JAF343" s="35"/>
      <c r="JAG343" s="35"/>
      <c r="JAH343" s="35"/>
      <c r="JAI343" s="35"/>
      <c r="JAJ343" s="35"/>
      <c r="JAK343" s="35"/>
      <c r="JAL343" s="35"/>
      <c r="JAM343" s="35"/>
      <c r="JAN343" s="35"/>
      <c r="JAO343" s="35"/>
      <c r="JAP343" s="35"/>
      <c r="JAQ343" s="35"/>
      <c r="JAR343" s="35"/>
      <c r="JAS343" s="35"/>
      <c r="JAT343" s="35"/>
      <c r="JAU343" s="35"/>
      <c r="JAV343" s="35"/>
      <c r="JAW343" s="35"/>
      <c r="JAX343" s="35"/>
      <c r="JAY343" s="35"/>
      <c r="JAZ343" s="35"/>
      <c r="JBA343" s="35"/>
      <c r="JBB343" s="35"/>
      <c r="JBC343" s="35"/>
      <c r="JBD343" s="35"/>
      <c r="JBE343" s="35"/>
      <c r="JBF343" s="35"/>
      <c r="JBG343" s="35"/>
      <c r="JBH343" s="35"/>
      <c r="JBI343" s="35"/>
      <c r="JBJ343" s="35"/>
      <c r="JBK343" s="35"/>
      <c r="JBL343" s="35"/>
      <c r="JBM343" s="35"/>
      <c r="JBN343" s="35"/>
      <c r="JBO343" s="35"/>
      <c r="JBP343" s="35"/>
      <c r="JBQ343" s="35"/>
      <c r="JBR343" s="35"/>
      <c r="JBS343" s="35"/>
      <c r="JBT343" s="35"/>
      <c r="JBU343" s="35"/>
      <c r="JBV343" s="35"/>
      <c r="JBW343" s="35"/>
      <c r="JBX343" s="35"/>
      <c r="JBY343" s="35"/>
      <c r="JBZ343" s="35"/>
      <c r="JCA343" s="35"/>
      <c r="JCB343" s="35"/>
      <c r="JCC343" s="35"/>
      <c r="JCD343" s="35"/>
      <c r="JCE343" s="35"/>
      <c r="JCF343" s="35"/>
      <c r="JCG343" s="35"/>
      <c r="JCH343" s="35"/>
      <c r="JCI343" s="35"/>
      <c r="JCJ343" s="35"/>
      <c r="JCK343" s="35"/>
      <c r="JCL343" s="35"/>
      <c r="JCM343" s="35"/>
      <c r="JCN343" s="35"/>
      <c r="JCO343" s="35"/>
      <c r="JCP343" s="35"/>
      <c r="JCQ343" s="35"/>
      <c r="JCR343" s="35"/>
      <c r="JCS343" s="35"/>
      <c r="JCT343" s="35"/>
      <c r="JCU343" s="35"/>
      <c r="JCV343" s="35"/>
      <c r="JCW343" s="35"/>
      <c r="JCX343" s="35"/>
      <c r="JCY343" s="35"/>
      <c r="JCZ343" s="35"/>
      <c r="JDA343" s="35"/>
      <c r="JDB343" s="35"/>
      <c r="JDC343" s="35"/>
      <c r="JDD343" s="35"/>
      <c r="JDE343" s="35"/>
      <c r="JDF343" s="35"/>
      <c r="JDG343" s="35"/>
      <c r="JDH343" s="35"/>
      <c r="JDI343" s="35"/>
      <c r="JDJ343" s="35"/>
      <c r="JDK343" s="35"/>
      <c r="JDL343" s="35"/>
      <c r="JDM343" s="35"/>
      <c r="JDN343" s="35"/>
      <c r="JDO343" s="35"/>
      <c r="JDP343" s="35"/>
      <c r="JDQ343" s="35"/>
      <c r="JDR343" s="35"/>
      <c r="JDS343" s="35"/>
      <c r="JDT343" s="35"/>
      <c r="JDU343" s="35"/>
      <c r="JDV343" s="35"/>
      <c r="JDW343" s="35"/>
      <c r="JDX343" s="35"/>
      <c r="JDY343" s="35"/>
      <c r="JDZ343" s="35"/>
      <c r="JEA343" s="35"/>
      <c r="JEB343" s="35"/>
      <c r="JEC343" s="35"/>
      <c r="JED343" s="35"/>
      <c r="JEE343" s="35"/>
      <c r="JEF343" s="35"/>
      <c r="JEG343" s="35"/>
      <c r="JEH343" s="35"/>
      <c r="JEI343" s="35"/>
      <c r="JEJ343" s="35"/>
      <c r="JEK343" s="35"/>
      <c r="JEL343" s="35"/>
      <c r="JEM343" s="35"/>
      <c r="JEN343" s="35"/>
      <c r="JEO343" s="35"/>
      <c r="JEP343" s="35"/>
      <c r="JEQ343" s="35"/>
      <c r="JER343" s="35"/>
      <c r="JES343" s="35"/>
      <c r="JET343" s="35"/>
      <c r="JEU343" s="35"/>
      <c r="JEV343" s="35"/>
      <c r="JEW343" s="35"/>
      <c r="JEX343" s="35"/>
      <c r="JEY343" s="35"/>
      <c r="JEZ343" s="35"/>
      <c r="JFA343" s="35"/>
      <c r="JFB343" s="35"/>
      <c r="JFC343" s="35"/>
      <c r="JFD343" s="35"/>
      <c r="JFE343" s="35"/>
      <c r="JFF343" s="35"/>
      <c r="JFG343" s="35"/>
      <c r="JFH343" s="35"/>
      <c r="JFI343" s="35"/>
      <c r="JFJ343" s="35"/>
      <c r="JFK343" s="35"/>
      <c r="JFL343" s="35"/>
      <c r="JFM343" s="35"/>
      <c r="JFN343" s="35"/>
      <c r="JFO343" s="35"/>
      <c r="JFP343" s="35"/>
      <c r="JFQ343" s="35"/>
      <c r="JFR343" s="35"/>
      <c r="JFS343" s="35"/>
      <c r="JFT343" s="35"/>
      <c r="JFU343" s="35"/>
      <c r="JFV343" s="35"/>
      <c r="JFW343" s="35"/>
      <c r="JFX343" s="35"/>
      <c r="JFY343" s="35"/>
      <c r="JFZ343" s="35"/>
      <c r="JGA343" s="35"/>
      <c r="JGB343" s="35"/>
      <c r="JGC343" s="35"/>
      <c r="JGD343" s="35"/>
      <c r="JGE343" s="35"/>
      <c r="JGF343" s="35"/>
      <c r="JGG343" s="35"/>
      <c r="JGH343" s="35"/>
      <c r="JGI343" s="35"/>
      <c r="JGJ343" s="35"/>
      <c r="JGK343" s="35"/>
      <c r="JGL343" s="35"/>
      <c r="JGM343" s="35"/>
      <c r="JGN343" s="35"/>
      <c r="JGO343" s="35"/>
      <c r="JGP343" s="35"/>
      <c r="JGQ343" s="35"/>
      <c r="JGR343" s="35"/>
      <c r="JGS343" s="35"/>
      <c r="JGT343" s="35"/>
      <c r="JGU343" s="35"/>
      <c r="JGV343" s="35"/>
      <c r="JGW343" s="35"/>
      <c r="JGX343" s="35"/>
      <c r="JGY343" s="35"/>
      <c r="JGZ343" s="35"/>
      <c r="JHA343" s="35"/>
      <c r="JHB343" s="35"/>
      <c r="JHC343" s="35"/>
      <c r="JHD343" s="35"/>
      <c r="JHE343" s="35"/>
      <c r="JHF343" s="35"/>
      <c r="JHG343" s="35"/>
      <c r="JHH343" s="35"/>
      <c r="JHI343" s="35"/>
      <c r="JHJ343" s="35"/>
      <c r="JHK343" s="35"/>
      <c r="JHL343" s="35"/>
      <c r="JHM343" s="35"/>
      <c r="JHN343" s="35"/>
      <c r="JHO343" s="35"/>
      <c r="JHP343" s="35"/>
      <c r="JHQ343" s="35"/>
      <c r="JHR343" s="35"/>
      <c r="JHS343" s="35"/>
      <c r="JHT343" s="35"/>
      <c r="JHU343" s="35"/>
      <c r="JHV343" s="35"/>
      <c r="JHW343" s="35"/>
      <c r="JHX343" s="35"/>
      <c r="JHY343" s="35"/>
      <c r="JHZ343" s="35"/>
      <c r="JIA343" s="35"/>
      <c r="JIB343" s="35"/>
      <c r="JIC343" s="35"/>
      <c r="JID343" s="35"/>
      <c r="JIE343" s="35"/>
      <c r="JIF343" s="35"/>
      <c r="JIG343" s="35"/>
      <c r="JIH343" s="35"/>
      <c r="JII343" s="35"/>
      <c r="JIJ343" s="35"/>
      <c r="JIK343" s="35"/>
      <c r="JIL343" s="35"/>
      <c r="JIM343" s="35"/>
      <c r="JIN343" s="35"/>
      <c r="JIO343" s="35"/>
      <c r="JIP343" s="35"/>
      <c r="JIQ343" s="35"/>
      <c r="JIR343" s="35"/>
      <c r="JIS343" s="35"/>
      <c r="JIT343" s="35"/>
      <c r="JIU343" s="35"/>
      <c r="JIV343" s="35"/>
      <c r="JIW343" s="35"/>
      <c r="JIX343" s="35"/>
      <c r="JIY343" s="35"/>
      <c r="JIZ343" s="35"/>
      <c r="JJA343" s="35"/>
      <c r="JJB343" s="35"/>
      <c r="JJC343" s="35"/>
      <c r="JJD343" s="35"/>
      <c r="JJE343" s="35"/>
      <c r="JJF343" s="35"/>
      <c r="JJG343" s="35"/>
      <c r="JJH343" s="35"/>
      <c r="JJI343" s="35"/>
      <c r="JJJ343" s="35"/>
      <c r="JJK343" s="35"/>
      <c r="JJL343" s="35"/>
      <c r="JJM343" s="35"/>
      <c r="JJN343" s="35"/>
      <c r="JJO343" s="35"/>
      <c r="JJP343" s="35"/>
      <c r="JJQ343" s="35"/>
      <c r="JJR343" s="35"/>
      <c r="JJS343" s="35"/>
      <c r="JJT343" s="35"/>
      <c r="JJU343" s="35"/>
      <c r="JJV343" s="35"/>
      <c r="JJW343" s="35"/>
      <c r="JJX343" s="35"/>
      <c r="JJY343" s="35"/>
      <c r="JJZ343" s="35"/>
      <c r="JKA343" s="35"/>
      <c r="JKB343" s="35"/>
      <c r="JKC343" s="35"/>
      <c r="JKD343" s="35"/>
      <c r="JKE343" s="35"/>
      <c r="JKF343" s="35"/>
      <c r="JKG343" s="35"/>
      <c r="JKH343" s="35"/>
      <c r="JKI343" s="35"/>
      <c r="JKJ343" s="35"/>
      <c r="JKK343" s="35"/>
      <c r="JKL343" s="35"/>
      <c r="JKM343" s="35"/>
      <c r="JKN343" s="35"/>
      <c r="JKO343" s="35"/>
      <c r="JKP343" s="35"/>
      <c r="JKQ343" s="35"/>
      <c r="JKR343" s="35"/>
      <c r="JKS343" s="35"/>
      <c r="JKT343" s="35"/>
      <c r="JKU343" s="35"/>
      <c r="JKV343" s="35"/>
      <c r="JKW343" s="35"/>
      <c r="JKX343" s="35"/>
      <c r="JKY343" s="35"/>
      <c r="JKZ343" s="35"/>
      <c r="JLA343" s="35"/>
      <c r="JLB343" s="35"/>
      <c r="JLC343" s="35"/>
      <c r="JLD343" s="35"/>
      <c r="JLE343" s="35"/>
      <c r="JLF343" s="35"/>
      <c r="JLG343" s="35"/>
      <c r="JLH343" s="35"/>
      <c r="JLI343" s="35"/>
      <c r="JLJ343" s="35"/>
      <c r="JLK343" s="35"/>
      <c r="JLL343" s="35"/>
      <c r="JLM343" s="35"/>
      <c r="JLN343" s="35"/>
      <c r="JLO343" s="35"/>
      <c r="JLP343" s="35"/>
      <c r="JLQ343" s="35"/>
      <c r="JLR343" s="35"/>
      <c r="JLS343" s="35"/>
      <c r="JLT343" s="35"/>
      <c r="JLU343" s="35"/>
      <c r="JLV343" s="35"/>
      <c r="JLW343" s="35"/>
      <c r="JLX343" s="35"/>
      <c r="JLY343" s="35"/>
      <c r="JLZ343" s="35"/>
      <c r="JMA343" s="35"/>
      <c r="JMB343" s="35"/>
      <c r="JMC343" s="35"/>
      <c r="JMD343" s="35"/>
      <c r="JME343" s="35"/>
      <c r="JMF343" s="35"/>
      <c r="JMG343" s="35"/>
      <c r="JMH343" s="35"/>
      <c r="JMI343" s="35"/>
      <c r="JMJ343" s="35"/>
      <c r="JMK343" s="35"/>
      <c r="JML343" s="35"/>
      <c r="JMM343" s="35"/>
      <c r="JMN343" s="35"/>
      <c r="JMO343" s="35"/>
      <c r="JMP343" s="35"/>
      <c r="JMQ343" s="35"/>
      <c r="JMR343" s="35"/>
      <c r="JMS343" s="35"/>
      <c r="JMT343" s="35"/>
      <c r="JMU343" s="35"/>
      <c r="JMV343" s="35"/>
      <c r="JMW343" s="35"/>
      <c r="JMX343" s="35"/>
      <c r="JMY343" s="35"/>
      <c r="JMZ343" s="35"/>
      <c r="JNA343" s="35"/>
      <c r="JNB343" s="35"/>
      <c r="JNC343" s="35"/>
      <c r="JND343" s="35"/>
      <c r="JNE343" s="35"/>
      <c r="JNF343" s="35"/>
      <c r="JNG343" s="35"/>
      <c r="JNH343" s="35"/>
      <c r="JNI343" s="35"/>
      <c r="JNJ343" s="35"/>
      <c r="JNK343" s="35"/>
      <c r="JNL343" s="35"/>
      <c r="JNM343" s="35"/>
      <c r="JNN343" s="35"/>
      <c r="JNO343" s="35"/>
      <c r="JNP343" s="35"/>
      <c r="JNQ343" s="35"/>
      <c r="JNR343" s="35"/>
      <c r="JNS343" s="35"/>
      <c r="JNT343" s="35"/>
      <c r="JNU343" s="35"/>
      <c r="JNV343" s="35"/>
      <c r="JNW343" s="35"/>
      <c r="JNX343" s="35"/>
      <c r="JNY343" s="35"/>
      <c r="JNZ343" s="35"/>
      <c r="JOA343" s="35"/>
      <c r="JOB343" s="35"/>
      <c r="JOC343" s="35"/>
      <c r="JOD343" s="35"/>
      <c r="JOE343" s="35"/>
      <c r="JOF343" s="35"/>
      <c r="JOG343" s="35"/>
      <c r="JOH343" s="35"/>
      <c r="JOI343" s="35"/>
      <c r="JOJ343" s="35"/>
      <c r="JOK343" s="35"/>
      <c r="JOL343" s="35"/>
      <c r="JOM343" s="35"/>
      <c r="JON343" s="35"/>
      <c r="JOO343" s="35"/>
      <c r="JOP343" s="35"/>
      <c r="JOQ343" s="35"/>
      <c r="JOR343" s="35"/>
      <c r="JOS343" s="35"/>
      <c r="JOT343" s="35"/>
      <c r="JOU343" s="35"/>
      <c r="JOV343" s="35"/>
      <c r="JOW343" s="35"/>
      <c r="JOX343" s="35"/>
      <c r="JOY343" s="35"/>
      <c r="JOZ343" s="35"/>
      <c r="JPA343" s="35"/>
      <c r="JPB343" s="35"/>
      <c r="JPC343" s="35"/>
      <c r="JPD343" s="35"/>
      <c r="JPE343" s="35"/>
      <c r="JPF343" s="35"/>
      <c r="JPG343" s="35"/>
      <c r="JPH343" s="35"/>
      <c r="JPI343" s="35"/>
      <c r="JPJ343" s="35"/>
      <c r="JPK343" s="35"/>
      <c r="JPL343" s="35"/>
      <c r="JPM343" s="35"/>
      <c r="JPN343" s="35"/>
      <c r="JPO343" s="35"/>
      <c r="JPP343" s="35"/>
      <c r="JPQ343" s="35"/>
      <c r="JPR343" s="35"/>
      <c r="JPS343" s="35"/>
      <c r="JPT343" s="35"/>
      <c r="JPU343" s="35"/>
      <c r="JPV343" s="35"/>
      <c r="JPW343" s="35"/>
      <c r="JPX343" s="35"/>
      <c r="JPY343" s="35"/>
      <c r="JPZ343" s="35"/>
      <c r="JQA343" s="35"/>
      <c r="JQB343" s="35"/>
      <c r="JQC343" s="35"/>
      <c r="JQD343" s="35"/>
      <c r="JQE343" s="35"/>
      <c r="JQF343" s="35"/>
      <c r="JQG343" s="35"/>
      <c r="JQH343" s="35"/>
      <c r="JQI343" s="35"/>
      <c r="JQJ343" s="35"/>
      <c r="JQK343" s="35"/>
      <c r="JQL343" s="35"/>
      <c r="JQM343" s="35"/>
      <c r="JQN343" s="35"/>
      <c r="JQO343" s="35"/>
      <c r="JQP343" s="35"/>
      <c r="JQQ343" s="35"/>
      <c r="JQR343" s="35"/>
      <c r="JQS343" s="35"/>
      <c r="JQT343" s="35"/>
      <c r="JQU343" s="35"/>
      <c r="JQV343" s="35"/>
      <c r="JQW343" s="35"/>
      <c r="JQX343" s="35"/>
      <c r="JQY343" s="35"/>
      <c r="JQZ343" s="35"/>
      <c r="JRA343" s="35"/>
      <c r="JRB343" s="35"/>
      <c r="JRC343" s="35"/>
      <c r="JRD343" s="35"/>
      <c r="JRE343" s="35"/>
      <c r="JRF343" s="35"/>
      <c r="JRG343" s="35"/>
      <c r="JRH343" s="35"/>
      <c r="JRI343" s="35"/>
      <c r="JRJ343" s="35"/>
      <c r="JRK343" s="35"/>
      <c r="JRL343" s="35"/>
      <c r="JRM343" s="35"/>
      <c r="JRN343" s="35"/>
      <c r="JRO343" s="35"/>
      <c r="JRP343" s="35"/>
      <c r="JRQ343" s="35"/>
      <c r="JRR343" s="35"/>
      <c r="JRS343" s="35"/>
      <c r="JRT343" s="35"/>
      <c r="JRU343" s="35"/>
      <c r="JRV343" s="35"/>
      <c r="JRW343" s="35"/>
      <c r="JRX343" s="35"/>
      <c r="JRY343" s="35"/>
      <c r="JRZ343" s="35"/>
      <c r="JSA343" s="35"/>
      <c r="JSB343" s="35"/>
      <c r="JSC343" s="35"/>
      <c r="JSD343" s="35"/>
      <c r="JSE343" s="35"/>
      <c r="JSF343" s="35"/>
      <c r="JSG343" s="35"/>
      <c r="JSH343" s="35"/>
      <c r="JSI343" s="35"/>
      <c r="JSJ343" s="35"/>
      <c r="JSK343" s="35"/>
      <c r="JSL343" s="35"/>
      <c r="JSM343" s="35"/>
      <c r="JSN343" s="35"/>
      <c r="JSO343" s="35"/>
      <c r="JSP343" s="35"/>
      <c r="JSQ343" s="35"/>
      <c r="JSR343" s="35"/>
      <c r="JSS343" s="35"/>
      <c r="JST343" s="35"/>
      <c r="JSU343" s="35"/>
      <c r="JSV343" s="35"/>
      <c r="JSW343" s="35"/>
      <c r="JSX343" s="35"/>
      <c r="JSY343" s="35"/>
      <c r="JSZ343" s="35"/>
      <c r="JTA343" s="35"/>
      <c r="JTB343" s="35"/>
      <c r="JTC343" s="35"/>
      <c r="JTD343" s="35"/>
      <c r="JTE343" s="35"/>
      <c r="JTF343" s="35"/>
      <c r="JTG343" s="35"/>
      <c r="JTH343" s="35"/>
      <c r="JTI343" s="35"/>
      <c r="JTJ343" s="35"/>
      <c r="JTK343" s="35"/>
      <c r="JTL343" s="35"/>
      <c r="JTM343" s="35"/>
      <c r="JTN343" s="35"/>
      <c r="JTO343" s="35"/>
      <c r="JTP343" s="35"/>
      <c r="JTQ343" s="35"/>
      <c r="JTR343" s="35"/>
      <c r="JTS343" s="35"/>
      <c r="JTT343" s="35"/>
      <c r="JTU343" s="35"/>
      <c r="JTV343" s="35"/>
      <c r="JTW343" s="35"/>
      <c r="JTX343" s="35"/>
      <c r="JTY343" s="35"/>
      <c r="JTZ343" s="35"/>
      <c r="JUA343" s="35"/>
      <c r="JUB343" s="35"/>
      <c r="JUC343" s="35"/>
      <c r="JUD343" s="35"/>
      <c r="JUE343" s="35"/>
      <c r="JUF343" s="35"/>
      <c r="JUG343" s="35"/>
      <c r="JUH343" s="35"/>
      <c r="JUI343" s="35"/>
      <c r="JUJ343" s="35"/>
      <c r="JUK343" s="35"/>
      <c r="JUL343" s="35"/>
      <c r="JUM343" s="35"/>
      <c r="JUN343" s="35"/>
      <c r="JUO343" s="35"/>
      <c r="JUP343" s="35"/>
      <c r="JUQ343" s="35"/>
      <c r="JUR343" s="35"/>
      <c r="JUS343" s="35"/>
      <c r="JUT343" s="35"/>
      <c r="JUU343" s="35"/>
      <c r="JUV343" s="35"/>
      <c r="JUW343" s="35"/>
      <c r="JUX343" s="35"/>
      <c r="JUY343" s="35"/>
      <c r="JUZ343" s="35"/>
      <c r="JVA343" s="35"/>
      <c r="JVB343" s="35"/>
      <c r="JVC343" s="35"/>
      <c r="JVD343" s="35"/>
      <c r="JVE343" s="35"/>
      <c r="JVF343" s="35"/>
      <c r="JVG343" s="35"/>
      <c r="JVH343" s="35"/>
      <c r="JVI343" s="35"/>
      <c r="JVJ343" s="35"/>
      <c r="JVK343" s="35"/>
      <c r="JVL343" s="35"/>
      <c r="JVM343" s="35"/>
      <c r="JVN343" s="35"/>
      <c r="JVO343" s="35"/>
      <c r="JVP343" s="35"/>
      <c r="JVQ343" s="35"/>
      <c r="JVR343" s="35"/>
      <c r="JVS343" s="35"/>
      <c r="JVT343" s="35"/>
      <c r="JVU343" s="35"/>
      <c r="JVV343" s="35"/>
      <c r="JVW343" s="35"/>
      <c r="JVX343" s="35"/>
      <c r="JVY343" s="35"/>
      <c r="JVZ343" s="35"/>
      <c r="JWA343" s="35"/>
      <c r="JWB343" s="35"/>
      <c r="JWC343" s="35"/>
      <c r="JWD343" s="35"/>
      <c r="JWE343" s="35"/>
      <c r="JWF343" s="35"/>
      <c r="JWG343" s="35"/>
      <c r="JWH343" s="35"/>
      <c r="JWI343" s="35"/>
      <c r="JWJ343" s="35"/>
      <c r="JWK343" s="35"/>
      <c r="JWL343" s="35"/>
      <c r="JWM343" s="35"/>
      <c r="JWN343" s="35"/>
      <c r="JWO343" s="35"/>
      <c r="JWP343" s="35"/>
      <c r="JWQ343" s="35"/>
      <c r="JWR343" s="35"/>
      <c r="JWS343" s="35"/>
      <c r="JWT343" s="35"/>
      <c r="JWU343" s="35"/>
      <c r="JWV343" s="35"/>
      <c r="JWW343" s="35"/>
      <c r="JWX343" s="35"/>
      <c r="JWY343" s="35"/>
      <c r="JWZ343" s="35"/>
      <c r="JXA343" s="35"/>
      <c r="JXB343" s="35"/>
      <c r="JXC343" s="35"/>
      <c r="JXD343" s="35"/>
      <c r="JXE343" s="35"/>
      <c r="JXF343" s="35"/>
      <c r="JXG343" s="35"/>
      <c r="JXH343" s="35"/>
      <c r="JXI343" s="35"/>
      <c r="JXJ343" s="35"/>
      <c r="JXK343" s="35"/>
      <c r="JXL343" s="35"/>
      <c r="JXM343" s="35"/>
      <c r="JXN343" s="35"/>
      <c r="JXO343" s="35"/>
      <c r="JXP343" s="35"/>
      <c r="JXQ343" s="35"/>
      <c r="JXR343" s="35"/>
      <c r="JXS343" s="35"/>
      <c r="JXT343" s="35"/>
      <c r="JXU343" s="35"/>
      <c r="JXV343" s="35"/>
      <c r="JXW343" s="35"/>
      <c r="JXX343" s="35"/>
      <c r="JXY343" s="35"/>
      <c r="JXZ343" s="35"/>
      <c r="JYA343" s="35"/>
      <c r="JYB343" s="35"/>
      <c r="JYC343" s="35"/>
      <c r="JYD343" s="35"/>
      <c r="JYE343" s="35"/>
      <c r="JYF343" s="35"/>
      <c r="JYG343" s="35"/>
      <c r="JYH343" s="35"/>
      <c r="JYI343" s="35"/>
      <c r="JYJ343" s="35"/>
      <c r="JYK343" s="35"/>
      <c r="JYL343" s="35"/>
      <c r="JYM343" s="35"/>
      <c r="JYN343" s="35"/>
      <c r="JYO343" s="35"/>
      <c r="JYP343" s="35"/>
      <c r="JYQ343" s="35"/>
      <c r="JYR343" s="35"/>
      <c r="JYS343" s="35"/>
      <c r="JYT343" s="35"/>
      <c r="JYU343" s="35"/>
      <c r="JYV343" s="35"/>
      <c r="JYW343" s="35"/>
      <c r="JYX343" s="35"/>
      <c r="JYY343" s="35"/>
      <c r="JYZ343" s="35"/>
      <c r="JZA343" s="35"/>
      <c r="JZB343" s="35"/>
      <c r="JZC343" s="35"/>
      <c r="JZD343" s="35"/>
      <c r="JZE343" s="35"/>
      <c r="JZF343" s="35"/>
      <c r="JZG343" s="35"/>
      <c r="JZH343" s="35"/>
      <c r="JZI343" s="35"/>
      <c r="JZJ343" s="35"/>
      <c r="JZK343" s="35"/>
      <c r="JZL343" s="35"/>
      <c r="JZM343" s="35"/>
      <c r="JZN343" s="35"/>
      <c r="JZO343" s="35"/>
      <c r="JZP343" s="35"/>
      <c r="JZQ343" s="35"/>
      <c r="JZR343" s="35"/>
      <c r="JZS343" s="35"/>
      <c r="JZT343" s="35"/>
      <c r="JZU343" s="35"/>
      <c r="JZV343" s="35"/>
      <c r="JZW343" s="35"/>
      <c r="JZX343" s="35"/>
      <c r="JZY343" s="35"/>
      <c r="JZZ343" s="35"/>
      <c r="KAA343" s="35"/>
      <c r="KAB343" s="35"/>
      <c r="KAC343" s="35"/>
      <c r="KAD343" s="35"/>
      <c r="KAE343" s="35"/>
      <c r="KAF343" s="35"/>
      <c r="KAG343" s="35"/>
      <c r="KAH343" s="35"/>
      <c r="KAI343" s="35"/>
      <c r="KAJ343" s="35"/>
      <c r="KAK343" s="35"/>
      <c r="KAL343" s="35"/>
      <c r="KAM343" s="35"/>
      <c r="KAN343" s="35"/>
      <c r="KAO343" s="35"/>
      <c r="KAP343" s="35"/>
      <c r="KAQ343" s="35"/>
      <c r="KAR343" s="35"/>
      <c r="KAS343" s="35"/>
      <c r="KAT343" s="35"/>
      <c r="KAU343" s="35"/>
      <c r="KAV343" s="35"/>
      <c r="KAW343" s="35"/>
      <c r="KAX343" s="35"/>
      <c r="KAY343" s="35"/>
      <c r="KAZ343" s="35"/>
      <c r="KBA343" s="35"/>
      <c r="KBB343" s="35"/>
      <c r="KBC343" s="35"/>
      <c r="KBD343" s="35"/>
      <c r="KBE343" s="35"/>
      <c r="KBF343" s="35"/>
      <c r="KBG343" s="35"/>
      <c r="KBH343" s="35"/>
      <c r="KBI343" s="35"/>
      <c r="KBJ343" s="35"/>
      <c r="KBK343" s="35"/>
      <c r="KBL343" s="35"/>
      <c r="KBM343" s="35"/>
      <c r="KBN343" s="35"/>
      <c r="KBO343" s="35"/>
      <c r="KBP343" s="35"/>
      <c r="KBQ343" s="35"/>
      <c r="KBR343" s="35"/>
      <c r="KBS343" s="35"/>
      <c r="KBT343" s="35"/>
      <c r="KBU343" s="35"/>
      <c r="KBV343" s="35"/>
      <c r="KBW343" s="35"/>
      <c r="KBX343" s="35"/>
      <c r="KBY343" s="35"/>
      <c r="KBZ343" s="35"/>
      <c r="KCA343" s="35"/>
      <c r="KCB343" s="35"/>
      <c r="KCC343" s="35"/>
      <c r="KCD343" s="35"/>
      <c r="KCE343" s="35"/>
      <c r="KCF343" s="35"/>
      <c r="KCG343" s="35"/>
      <c r="KCH343" s="35"/>
      <c r="KCI343" s="35"/>
      <c r="KCJ343" s="35"/>
      <c r="KCK343" s="35"/>
      <c r="KCL343" s="35"/>
      <c r="KCM343" s="35"/>
      <c r="KCN343" s="35"/>
      <c r="KCO343" s="35"/>
      <c r="KCP343" s="35"/>
      <c r="KCQ343" s="35"/>
      <c r="KCR343" s="35"/>
      <c r="KCS343" s="35"/>
      <c r="KCT343" s="35"/>
      <c r="KCU343" s="35"/>
      <c r="KCV343" s="35"/>
      <c r="KCW343" s="35"/>
      <c r="KCX343" s="35"/>
      <c r="KCY343" s="35"/>
      <c r="KCZ343" s="35"/>
      <c r="KDA343" s="35"/>
      <c r="KDB343" s="35"/>
      <c r="KDC343" s="35"/>
      <c r="KDD343" s="35"/>
      <c r="KDE343" s="35"/>
      <c r="KDF343" s="35"/>
      <c r="KDG343" s="35"/>
      <c r="KDH343" s="35"/>
      <c r="KDI343" s="35"/>
      <c r="KDJ343" s="35"/>
      <c r="KDK343" s="35"/>
      <c r="KDL343" s="35"/>
      <c r="KDM343" s="35"/>
      <c r="KDN343" s="35"/>
      <c r="KDO343" s="35"/>
      <c r="KDP343" s="35"/>
      <c r="KDQ343" s="35"/>
      <c r="KDR343" s="35"/>
      <c r="KDS343" s="35"/>
      <c r="KDT343" s="35"/>
      <c r="KDU343" s="35"/>
      <c r="KDV343" s="35"/>
      <c r="KDW343" s="35"/>
      <c r="KDX343" s="35"/>
      <c r="KDY343" s="35"/>
      <c r="KDZ343" s="35"/>
      <c r="KEA343" s="35"/>
      <c r="KEB343" s="35"/>
      <c r="KEC343" s="35"/>
      <c r="KED343" s="35"/>
      <c r="KEE343" s="35"/>
      <c r="KEF343" s="35"/>
      <c r="KEG343" s="35"/>
      <c r="KEH343" s="35"/>
      <c r="KEI343" s="35"/>
      <c r="KEJ343" s="35"/>
      <c r="KEK343" s="35"/>
      <c r="KEL343" s="35"/>
      <c r="KEM343" s="35"/>
      <c r="KEN343" s="35"/>
      <c r="KEO343" s="35"/>
      <c r="KEP343" s="35"/>
      <c r="KEQ343" s="35"/>
      <c r="KER343" s="35"/>
      <c r="KES343" s="35"/>
      <c r="KET343" s="35"/>
      <c r="KEU343" s="35"/>
      <c r="KEV343" s="35"/>
      <c r="KEW343" s="35"/>
      <c r="KEX343" s="35"/>
      <c r="KEY343" s="35"/>
      <c r="KEZ343" s="35"/>
      <c r="KFA343" s="35"/>
      <c r="KFB343" s="35"/>
      <c r="KFC343" s="35"/>
      <c r="KFD343" s="35"/>
      <c r="KFE343" s="35"/>
      <c r="KFF343" s="35"/>
      <c r="KFG343" s="35"/>
      <c r="KFH343" s="35"/>
      <c r="KFI343" s="35"/>
      <c r="KFJ343" s="35"/>
      <c r="KFK343" s="35"/>
      <c r="KFL343" s="35"/>
      <c r="KFM343" s="35"/>
      <c r="KFN343" s="35"/>
      <c r="KFO343" s="35"/>
      <c r="KFP343" s="35"/>
      <c r="KFQ343" s="35"/>
      <c r="KFR343" s="35"/>
      <c r="KFS343" s="35"/>
      <c r="KFT343" s="35"/>
      <c r="KFU343" s="35"/>
      <c r="KFV343" s="35"/>
      <c r="KFW343" s="35"/>
      <c r="KFX343" s="35"/>
      <c r="KFY343" s="35"/>
      <c r="KFZ343" s="35"/>
      <c r="KGA343" s="35"/>
      <c r="KGB343" s="35"/>
      <c r="KGC343" s="35"/>
      <c r="KGD343" s="35"/>
      <c r="KGE343" s="35"/>
      <c r="KGF343" s="35"/>
      <c r="KGG343" s="35"/>
      <c r="KGH343" s="35"/>
      <c r="KGI343" s="35"/>
      <c r="KGJ343" s="35"/>
      <c r="KGK343" s="35"/>
      <c r="KGL343" s="35"/>
      <c r="KGM343" s="35"/>
      <c r="KGN343" s="35"/>
      <c r="KGO343" s="35"/>
      <c r="KGP343" s="35"/>
      <c r="KGQ343" s="35"/>
      <c r="KGR343" s="35"/>
      <c r="KGS343" s="35"/>
      <c r="KGT343" s="35"/>
      <c r="KGU343" s="35"/>
      <c r="KGV343" s="35"/>
      <c r="KGW343" s="35"/>
      <c r="KGX343" s="35"/>
      <c r="KGY343" s="35"/>
      <c r="KGZ343" s="35"/>
      <c r="KHA343" s="35"/>
      <c r="KHB343" s="35"/>
      <c r="KHC343" s="35"/>
      <c r="KHD343" s="35"/>
      <c r="KHE343" s="35"/>
      <c r="KHF343" s="35"/>
      <c r="KHG343" s="35"/>
      <c r="KHH343" s="35"/>
      <c r="KHI343" s="35"/>
      <c r="KHJ343" s="35"/>
      <c r="KHK343" s="35"/>
      <c r="KHL343" s="35"/>
      <c r="KHM343" s="35"/>
      <c r="KHN343" s="35"/>
      <c r="KHO343" s="35"/>
      <c r="KHP343" s="35"/>
      <c r="KHQ343" s="35"/>
      <c r="KHR343" s="35"/>
      <c r="KHS343" s="35"/>
      <c r="KHT343" s="35"/>
      <c r="KHU343" s="35"/>
      <c r="KHV343" s="35"/>
      <c r="KHW343" s="35"/>
      <c r="KHX343" s="35"/>
      <c r="KHY343" s="35"/>
      <c r="KHZ343" s="35"/>
      <c r="KIA343" s="35"/>
      <c r="KIB343" s="35"/>
      <c r="KIC343" s="35"/>
      <c r="KID343" s="35"/>
      <c r="KIE343" s="35"/>
      <c r="KIF343" s="35"/>
      <c r="KIG343" s="35"/>
      <c r="KIH343" s="35"/>
      <c r="KII343" s="35"/>
      <c r="KIJ343" s="35"/>
      <c r="KIK343" s="35"/>
      <c r="KIL343" s="35"/>
      <c r="KIM343" s="35"/>
      <c r="KIN343" s="35"/>
      <c r="KIO343" s="35"/>
      <c r="KIP343" s="35"/>
      <c r="KIQ343" s="35"/>
      <c r="KIR343" s="35"/>
      <c r="KIS343" s="35"/>
      <c r="KIT343" s="35"/>
      <c r="KIU343" s="35"/>
      <c r="KIV343" s="35"/>
      <c r="KIW343" s="35"/>
      <c r="KIX343" s="35"/>
      <c r="KIY343" s="35"/>
      <c r="KIZ343" s="35"/>
      <c r="KJA343" s="35"/>
      <c r="KJB343" s="35"/>
      <c r="KJC343" s="35"/>
      <c r="KJD343" s="35"/>
      <c r="KJE343" s="35"/>
      <c r="KJF343" s="35"/>
      <c r="KJG343" s="35"/>
      <c r="KJH343" s="35"/>
      <c r="KJI343" s="35"/>
      <c r="KJJ343" s="35"/>
      <c r="KJK343" s="35"/>
      <c r="KJL343" s="35"/>
      <c r="KJM343" s="35"/>
      <c r="KJN343" s="35"/>
      <c r="KJO343" s="35"/>
      <c r="KJP343" s="35"/>
      <c r="KJQ343" s="35"/>
      <c r="KJR343" s="35"/>
      <c r="KJS343" s="35"/>
      <c r="KJT343" s="35"/>
      <c r="KJU343" s="35"/>
      <c r="KJV343" s="35"/>
      <c r="KJW343" s="35"/>
      <c r="KJX343" s="35"/>
      <c r="KJY343" s="35"/>
      <c r="KJZ343" s="35"/>
      <c r="KKA343" s="35"/>
      <c r="KKB343" s="35"/>
      <c r="KKC343" s="35"/>
      <c r="KKD343" s="35"/>
      <c r="KKE343" s="35"/>
      <c r="KKF343" s="35"/>
      <c r="KKG343" s="35"/>
      <c r="KKH343" s="35"/>
      <c r="KKI343" s="35"/>
      <c r="KKJ343" s="35"/>
      <c r="KKK343" s="35"/>
      <c r="KKL343" s="35"/>
      <c r="KKM343" s="35"/>
      <c r="KKN343" s="35"/>
      <c r="KKO343" s="35"/>
      <c r="KKP343" s="35"/>
      <c r="KKQ343" s="35"/>
      <c r="KKR343" s="35"/>
      <c r="KKS343" s="35"/>
      <c r="KKT343" s="35"/>
      <c r="KKU343" s="35"/>
      <c r="KKV343" s="35"/>
      <c r="KKW343" s="35"/>
      <c r="KKX343" s="35"/>
      <c r="KKY343" s="35"/>
      <c r="KKZ343" s="35"/>
      <c r="KLA343" s="35"/>
      <c r="KLB343" s="35"/>
      <c r="KLC343" s="35"/>
      <c r="KLD343" s="35"/>
      <c r="KLE343" s="35"/>
      <c r="KLF343" s="35"/>
      <c r="KLG343" s="35"/>
      <c r="KLH343" s="35"/>
      <c r="KLI343" s="35"/>
      <c r="KLJ343" s="35"/>
      <c r="KLK343" s="35"/>
      <c r="KLL343" s="35"/>
      <c r="KLM343" s="35"/>
      <c r="KLN343" s="35"/>
      <c r="KLO343" s="35"/>
      <c r="KLP343" s="35"/>
      <c r="KLQ343" s="35"/>
      <c r="KLR343" s="35"/>
      <c r="KLS343" s="35"/>
      <c r="KLT343" s="35"/>
      <c r="KLU343" s="35"/>
      <c r="KLV343" s="35"/>
      <c r="KLW343" s="35"/>
      <c r="KLX343" s="35"/>
      <c r="KLY343" s="35"/>
      <c r="KLZ343" s="35"/>
      <c r="KMA343" s="35"/>
      <c r="KMB343" s="35"/>
      <c r="KMC343" s="35"/>
      <c r="KMD343" s="35"/>
      <c r="KME343" s="35"/>
      <c r="KMF343" s="35"/>
      <c r="KMG343" s="35"/>
      <c r="KMH343" s="35"/>
      <c r="KMI343" s="35"/>
      <c r="KMJ343" s="35"/>
      <c r="KMK343" s="35"/>
      <c r="KML343" s="35"/>
      <c r="KMM343" s="35"/>
      <c r="KMN343" s="35"/>
      <c r="KMO343" s="35"/>
      <c r="KMP343" s="35"/>
      <c r="KMQ343" s="35"/>
      <c r="KMR343" s="35"/>
      <c r="KMS343" s="35"/>
      <c r="KMT343" s="35"/>
      <c r="KMU343" s="35"/>
      <c r="KMV343" s="35"/>
      <c r="KMW343" s="35"/>
      <c r="KMX343" s="35"/>
      <c r="KMY343" s="35"/>
      <c r="KMZ343" s="35"/>
      <c r="KNA343" s="35"/>
      <c r="KNB343" s="35"/>
      <c r="KNC343" s="35"/>
      <c r="KND343" s="35"/>
      <c r="KNE343" s="35"/>
      <c r="KNF343" s="35"/>
      <c r="KNG343" s="35"/>
      <c r="KNH343" s="35"/>
      <c r="KNI343" s="35"/>
      <c r="KNJ343" s="35"/>
      <c r="KNK343" s="35"/>
      <c r="KNL343" s="35"/>
      <c r="KNM343" s="35"/>
      <c r="KNN343" s="35"/>
      <c r="KNO343" s="35"/>
      <c r="KNP343" s="35"/>
      <c r="KNQ343" s="35"/>
      <c r="KNR343" s="35"/>
      <c r="KNS343" s="35"/>
      <c r="KNT343" s="35"/>
      <c r="KNU343" s="35"/>
      <c r="KNV343" s="35"/>
      <c r="KNW343" s="35"/>
      <c r="KNX343" s="35"/>
      <c r="KNY343" s="35"/>
      <c r="KNZ343" s="35"/>
      <c r="KOA343" s="35"/>
      <c r="KOB343" s="35"/>
      <c r="KOC343" s="35"/>
      <c r="KOD343" s="35"/>
      <c r="KOE343" s="35"/>
      <c r="KOF343" s="35"/>
      <c r="KOG343" s="35"/>
      <c r="KOH343" s="35"/>
      <c r="KOI343" s="35"/>
      <c r="KOJ343" s="35"/>
      <c r="KOK343" s="35"/>
      <c r="KOL343" s="35"/>
      <c r="KOM343" s="35"/>
      <c r="KON343" s="35"/>
      <c r="KOO343" s="35"/>
      <c r="KOP343" s="35"/>
      <c r="KOQ343" s="35"/>
      <c r="KOR343" s="35"/>
      <c r="KOS343" s="35"/>
      <c r="KOT343" s="35"/>
      <c r="KOU343" s="35"/>
      <c r="KOV343" s="35"/>
      <c r="KOW343" s="35"/>
      <c r="KOX343" s="35"/>
      <c r="KOY343" s="35"/>
      <c r="KOZ343" s="35"/>
      <c r="KPA343" s="35"/>
      <c r="KPB343" s="35"/>
      <c r="KPC343" s="35"/>
      <c r="KPD343" s="35"/>
      <c r="KPE343" s="35"/>
      <c r="KPF343" s="35"/>
      <c r="KPG343" s="35"/>
      <c r="KPH343" s="35"/>
      <c r="KPI343" s="35"/>
      <c r="KPJ343" s="35"/>
      <c r="KPK343" s="35"/>
      <c r="KPL343" s="35"/>
      <c r="KPM343" s="35"/>
      <c r="KPN343" s="35"/>
      <c r="KPO343" s="35"/>
      <c r="KPP343" s="35"/>
      <c r="KPQ343" s="35"/>
      <c r="KPR343" s="35"/>
      <c r="KPS343" s="35"/>
      <c r="KPT343" s="35"/>
      <c r="KPU343" s="35"/>
      <c r="KPV343" s="35"/>
      <c r="KPW343" s="35"/>
      <c r="KPX343" s="35"/>
      <c r="KPY343" s="35"/>
      <c r="KPZ343" s="35"/>
      <c r="KQA343" s="35"/>
      <c r="KQB343" s="35"/>
      <c r="KQC343" s="35"/>
      <c r="KQD343" s="35"/>
      <c r="KQE343" s="35"/>
      <c r="KQF343" s="35"/>
      <c r="KQG343" s="35"/>
      <c r="KQH343" s="35"/>
      <c r="KQI343" s="35"/>
      <c r="KQJ343" s="35"/>
      <c r="KQK343" s="35"/>
      <c r="KQL343" s="35"/>
      <c r="KQM343" s="35"/>
      <c r="KQN343" s="35"/>
      <c r="KQO343" s="35"/>
      <c r="KQP343" s="35"/>
      <c r="KQQ343" s="35"/>
      <c r="KQR343" s="35"/>
      <c r="KQS343" s="35"/>
      <c r="KQT343" s="35"/>
      <c r="KQU343" s="35"/>
      <c r="KQV343" s="35"/>
      <c r="KQW343" s="35"/>
      <c r="KQX343" s="35"/>
      <c r="KQY343" s="35"/>
      <c r="KQZ343" s="35"/>
      <c r="KRA343" s="35"/>
      <c r="KRB343" s="35"/>
      <c r="KRC343" s="35"/>
      <c r="KRD343" s="35"/>
      <c r="KRE343" s="35"/>
      <c r="KRF343" s="35"/>
      <c r="KRG343" s="35"/>
      <c r="KRH343" s="35"/>
      <c r="KRI343" s="35"/>
      <c r="KRJ343" s="35"/>
      <c r="KRK343" s="35"/>
      <c r="KRL343" s="35"/>
      <c r="KRM343" s="35"/>
      <c r="KRN343" s="35"/>
      <c r="KRO343" s="35"/>
      <c r="KRP343" s="35"/>
      <c r="KRQ343" s="35"/>
      <c r="KRR343" s="35"/>
      <c r="KRS343" s="35"/>
      <c r="KRT343" s="35"/>
      <c r="KRU343" s="35"/>
      <c r="KRV343" s="35"/>
      <c r="KRW343" s="35"/>
      <c r="KRX343" s="35"/>
      <c r="KRY343" s="35"/>
      <c r="KRZ343" s="35"/>
      <c r="KSA343" s="35"/>
      <c r="KSB343" s="35"/>
      <c r="KSC343" s="35"/>
      <c r="KSD343" s="35"/>
      <c r="KSE343" s="35"/>
      <c r="KSF343" s="35"/>
      <c r="KSG343" s="35"/>
      <c r="KSH343" s="35"/>
      <c r="KSI343" s="35"/>
      <c r="KSJ343" s="35"/>
      <c r="KSK343" s="35"/>
      <c r="KSL343" s="35"/>
      <c r="KSM343" s="35"/>
      <c r="KSN343" s="35"/>
      <c r="KSO343" s="35"/>
      <c r="KSP343" s="35"/>
      <c r="KSQ343" s="35"/>
      <c r="KSR343" s="35"/>
      <c r="KSS343" s="35"/>
      <c r="KST343" s="35"/>
      <c r="KSU343" s="35"/>
      <c r="KSV343" s="35"/>
      <c r="KSW343" s="35"/>
      <c r="KSX343" s="35"/>
      <c r="KSY343" s="35"/>
      <c r="KSZ343" s="35"/>
      <c r="KTA343" s="35"/>
      <c r="KTB343" s="35"/>
      <c r="KTC343" s="35"/>
      <c r="KTD343" s="35"/>
      <c r="KTE343" s="35"/>
      <c r="KTF343" s="35"/>
      <c r="KTG343" s="35"/>
      <c r="KTH343" s="35"/>
      <c r="KTI343" s="35"/>
      <c r="KTJ343" s="35"/>
      <c r="KTK343" s="35"/>
      <c r="KTL343" s="35"/>
      <c r="KTM343" s="35"/>
      <c r="KTN343" s="35"/>
      <c r="KTO343" s="35"/>
      <c r="KTP343" s="35"/>
      <c r="KTQ343" s="35"/>
      <c r="KTR343" s="35"/>
      <c r="KTS343" s="35"/>
      <c r="KTT343" s="35"/>
      <c r="KTU343" s="35"/>
      <c r="KTV343" s="35"/>
      <c r="KTW343" s="35"/>
      <c r="KTX343" s="35"/>
      <c r="KTY343" s="35"/>
      <c r="KTZ343" s="35"/>
      <c r="KUA343" s="35"/>
      <c r="KUB343" s="35"/>
      <c r="KUC343" s="35"/>
      <c r="KUD343" s="35"/>
      <c r="KUE343" s="35"/>
      <c r="KUF343" s="35"/>
      <c r="KUG343" s="35"/>
      <c r="KUH343" s="35"/>
      <c r="KUI343" s="35"/>
      <c r="KUJ343" s="35"/>
      <c r="KUK343" s="35"/>
      <c r="KUL343" s="35"/>
      <c r="KUM343" s="35"/>
      <c r="KUN343" s="35"/>
      <c r="KUO343" s="35"/>
      <c r="KUP343" s="35"/>
      <c r="KUQ343" s="35"/>
      <c r="KUR343" s="35"/>
      <c r="KUS343" s="35"/>
      <c r="KUT343" s="35"/>
      <c r="KUU343" s="35"/>
      <c r="KUV343" s="35"/>
      <c r="KUW343" s="35"/>
      <c r="KUX343" s="35"/>
      <c r="KUY343" s="35"/>
      <c r="KUZ343" s="35"/>
      <c r="KVA343" s="35"/>
      <c r="KVB343" s="35"/>
      <c r="KVC343" s="35"/>
      <c r="KVD343" s="35"/>
      <c r="KVE343" s="35"/>
      <c r="KVF343" s="35"/>
      <c r="KVG343" s="35"/>
      <c r="KVH343" s="35"/>
      <c r="KVI343" s="35"/>
      <c r="KVJ343" s="35"/>
      <c r="KVK343" s="35"/>
      <c r="KVL343" s="35"/>
      <c r="KVM343" s="35"/>
      <c r="KVN343" s="35"/>
      <c r="KVO343" s="35"/>
      <c r="KVP343" s="35"/>
      <c r="KVQ343" s="35"/>
      <c r="KVR343" s="35"/>
      <c r="KVS343" s="35"/>
      <c r="KVT343" s="35"/>
      <c r="KVU343" s="35"/>
      <c r="KVV343" s="35"/>
      <c r="KVW343" s="35"/>
      <c r="KVX343" s="35"/>
      <c r="KVY343" s="35"/>
      <c r="KVZ343" s="35"/>
      <c r="KWA343" s="35"/>
      <c r="KWB343" s="35"/>
      <c r="KWC343" s="35"/>
      <c r="KWD343" s="35"/>
      <c r="KWE343" s="35"/>
      <c r="KWF343" s="35"/>
      <c r="KWG343" s="35"/>
      <c r="KWH343" s="35"/>
      <c r="KWI343" s="35"/>
      <c r="KWJ343" s="35"/>
      <c r="KWK343" s="35"/>
      <c r="KWL343" s="35"/>
      <c r="KWM343" s="35"/>
      <c r="KWN343" s="35"/>
      <c r="KWO343" s="35"/>
      <c r="KWP343" s="35"/>
      <c r="KWQ343" s="35"/>
      <c r="KWR343" s="35"/>
      <c r="KWS343" s="35"/>
      <c r="KWT343" s="35"/>
      <c r="KWU343" s="35"/>
      <c r="KWV343" s="35"/>
      <c r="KWW343" s="35"/>
      <c r="KWX343" s="35"/>
      <c r="KWY343" s="35"/>
      <c r="KWZ343" s="35"/>
      <c r="KXA343" s="35"/>
      <c r="KXB343" s="35"/>
      <c r="KXC343" s="35"/>
      <c r="KXD343" s="35"/>
      <c r="KXE343" s="35"/>
      <c r="KXF343" s="35"/>
      <c r="KXG343" s="35"/>
      <c r="KXH343" s="35"/>
      <c r="KXI343" s="35"/>
      <c r="KXJ343" s="35"/>
      <c r="KXK343" s="35"/>
      <c r="KXL343" s="35"/>
      <c r="KXM343" s="35"/>
      <c r="KXN343" s="35"/>
      <c r="KXO343" s="35"/>
      <c r="KXP343" s="35"/>
      <c r="KXQ343" s="35"/>
      <c r="KXR343" s="35"/>
      <c r="KXS343" s="35"/>
      <c r="KXT343" s="35"/>
      <c r="KXU343" s="35"/>
      <c r="KXV343" s="35"/>
      <c r="KXW343" s="35"/>
      <c r="KXX343" s="35"/>
      <c r="KXY343" s="35"/>
      <c r="KXZ343" s="35"/>
      <c r="KYA343" s="35"/>
      <c r="KYB343" s="35"/>
      <c r="KYC343" s="35"/>
      <c r="KYD343" s="35"/>
      <c r="KYE343" s="35"/>
      <c r="KYF343" s="35"/>
      <c r="KYG343" s="35"/>
      <c r="KYH343" s="35"/>
      <c r="KYI343" s="35"/>
      <c r="KYJ343" s="35"/>
      <c r="KYK343" s="35"/>
      <c r="KYL343" s="35"/>
      <c r="KYM343" s="35"/>
      <c r="KYN343" s="35"/>
      <c r="KYO343" s="35"/>
      <c r="KYP343" s="35"/>
      <c r="KYQ343" s="35"/>
      <c r="KYR343" s="35"/>
      <c r="KYS343" s="35"/>
      <c r="KYT343" s="35"/>
      <c r="KYU343" s="35"/>
      <c r="KYV343" s="35"/>
      <c r="KYW343" s="35"/>
      <c r="KYX343" s="35"/>
      <c r="KYY343" s="35"/>
      <c r="KYZ343" s="35"/>
      <c r="KZA343" s="35"/>
      <c r="KZB343" s="35"/>
      <c r="KZC343" s="35"/>
      <c r="KZD343" s="35"/>
      <c r="KZE343" s="35"/>
      <c r="KZF343" s="35"/>
      <c r="KZG343" s="35"/>
      <c r="KZH343" s="35"/>
      <c r="KZI343" s="35"/>
      <c r="KZJ343" s="35"/>
      <c r="KZK343" s="35"/>
      <c r="KZL343" s="35"/>
      <c r="KZM343" s="35"/>
      <c r="KZN343" s="35"/>
      <c r="KZO343" s="35"/>
      <c r="KZP343" s="35"/>
      <c r="KZQ343" s="35"/>
      <c r="KZR343" s="35"/>
      <c r="KZS343" s="35"/>
      <c r="KZT343" s="35"/>
      <c r="KZU343" s="35"/>
      <c r="KZV343" s="35"/>
      <c r="KZW343" s="35"/>
      <c r="KZX343" s="35"/>
      <c r="KZY343" s="35"/>
      <c r="KZZ343" s="35"/>
      <c r="LAA343" s="35"/>
      <c r="LAB343" s="35"/>
      <c r="LAC343" s="35"/>
      <c r="LAD343" s="35"/>
      <c r="LAE343" s="35"/>
      <c r="LAF343" s="35"/>
      <c r="LAG343" s="35"/>
      <c r="LAH343" s="35"/>
      <c r="LAI343" s="35"/>
      <c r="LAJ343" s="35"/>
      <c r="LAK343" s="35"/>
      <c r="LAL343" s="35"/>
      <c r="LAM343" s="35"/>
      <c r="LAN343" s="35"/>
      <c r="LAO343" s="35"/>
      <c r="LAP343" s="35"/>
      <c r="LAQ343" s="35"/>
      <c r="LAR343" s="35"/>
      <c r="LAS343" s="35"/>
      <c r="LAT343" s="35"/>
      <c r="LAU343" s="35"/>
      <c r="LAV343" s="35"/>
      <c r="LAW343" s="35"/>
      <c r="LAX343" s="35"/>
      <c r="LAY343" s="35"/>
      <c r="LAZ343" s="35"/>
      <c r="LBA343" s="35"/>
      <c r="LBB343" s="35"/>
      <c r="LBC343" s="35"/>
      <c r="LBD343" s="35"/>
      <c r="LBE343" s="35"/>
      <c r="LBF343" s="35"/>
      <c r="LBG343" s="35"/>
      <c r="LBH343" s="35"/>
      <c r="LBI343" s="35"/>
      <c r="LBJ343" s="35"/>
      <c r="LBK343" s="35"/>
      <c r="LBL343" s="35"/>
      <c r="LBM343" s="35"/>
      <c r="LBN343" s="35"/>
      <c r="LBO343" s="35"/>
      <c r="LBP343" s="35"/>
      <c r="LBQ343" s="35"/>
      <c r="LBR343" s="35"/>
      <c r="LBS343" s="35"/>
      <c r="LBT343" s="35"/>
      <c r="LBU343" s="35"/>
      <c r="LBV343" s="35"/>
      <c r="LBW343" s="35"/>
      <c r="LBX343" s="35"/>
      <c r="LBY343" s="35"/>
      <c r="LBZ343" s="35"/>
      <c r="LCA343" s="35"/>
      <c r="LCB343" s="35"/>
      <c r="LCC343" s="35"/>
      <c r="LCD343" s="35"/>
      <c r="LCE343" s="35"/>
      <c r="LCF343" s="35"/>
      <c r="LCG343" s="35"/>
      <c r="LCH343" s="35"/>
      <c r="LCI343" s="35"/>
      <c r="LCJ343" s="35"/>
      <c r="LCK343" s="35"/>
      <c r="LCL343" s="35"/>
      <c r="LCM343" s="35"/>
      <c r="LCN343" s="35"/>
      <c r="LCO343" s="35"/>
      <c r="LCP343" s="35"/>
      <c r="LCQ343" s="35"/>
      <c r="LCR343" s="35"/>
      <c r="LCS343" s="35"/>
      <c r="LCT343" s="35"/>
      <c r="LCU343" s="35"/>
      <c r="LCV343" s="35"/>
      <c r="LCW343" s="35"/>
      <c r="LCX343" s="35"/>
      <c r="LCY343" s="35"/>
      <c r="LCZ343" s="35"/>
      <c r="LDA343" s="35"/>
      <c r="LDB343" s="35"/>
      <c r="LDC343" s="35"/>
      <c r="LDD343" s="35"/>
      <c r="LDE343" s="35"/>
      <c r="LDF343" s="35"/>
      <c r="LDG343" s="35"/>
      <c r="LDH343" s="35"/>
      <c r="LDI343" s="35"/>
      <c r="LDJ343" s="35"/>
      <c r="LDK343" s="35"/>
      <c r="LDL343" s="35"/>
      <c r="LDM343" s="35"/>
      <c r="LDN343" s="35"/>
      <c r="LDO343" s="35"/>
      <c r="LDP343" s="35"/>
      <c r="LDQ343" s="35"/>
      <c r="LDR343" s="35"/>
      <c r="LDS343" s="35"/>
      <c r="LDT343" s="35"/>
      <c r="LDU343" s="35"/>
      <c r="LDV343" s="35"/>
      <c r="LDW343" s="35"/>
      <c r="LDX343" s="35"/>
      <c r="LDY343" s="35"/>
      <c r="LDZ343" s="35"/>
      <c r="LEA343" s="35"/>
      <c r="LEB343" s="35"/>
      <c r="LEC343" s="35"/>
      <c r="LED343" s="35"/>
      <c r="LEE343" s="35"/>
      <c r="LEF343" s="35"/>
      <c r="LEG343" s="35"/>
      <c r="LEH343" s="35"/>
      <c r="LEI343" s="35"/>
      <c r="LEJ343" s="35"/>
      <c r="LEK343" s="35"/>
      <c r="LEL343" s="35"/>
      <c r="LEM343" s="35"/>
      <c r="LEN343" s="35"/>
      <c r="LEO343" s="35"/>
      <c r="LEP343" s="35"/>
      <c r="LEQ343" s="35"/>
      <c r="LER343" s="35"/>
      <c r="LES343" s="35"/>
      <c r="LET343" s="35"/>
      <c r="LEU343" s="35"/>
      <c r="LEV343" s="35"/>
      <c r="LEW343" s="35"/>
      <c r="LEX343" s="35"/>
      <c r="LEY343" s="35"/>
      <c r="LEZ343" s="35"/>
      <c r="LFA343" s="35"/>
      <c r="LFB343" s="35"/>
      <c r="LFC343" s="35"/>
      <c r="LFD343" s="35"/>
      <c r="LFE343" s="35"/>
      <c r="LFF343" s="35"/>
      <c r="LFG343" s="35"/>
      <c r="LFH343" s="35"/>
      <c r="LFI343" s="35"/>
      <c r="LFJ343" s="35"/>
      <c r="LFK343" s="35"/>
      <c r="LFL343" s="35"/>
      <c r="LFM343" s="35"/>
      <c r="LFN343" s="35"/>
      <c r="LFO343" s="35"/>
      <c r="LFP343" s="35"/>
      <c r="LFQ343" s="35"/>
      <c r="LFR343" s="35"/>
      <c r="LFS343" s="35"/>
      <c r="LFT343" s="35"/>
      <c r="LFU343" s="35"/>
      <c r="LFV343" s="35"/>
      <c r="LFW343" s="35"/>
      <c r="LFX343" s="35"/>
      <c r="LFY343" s="35"/>
      <c r="LFZ343" s="35"/>
      <c r="LGA343" s="35"/>
      <c r="LGB343" s="35"/>
      <c r="LGC343" s="35"/>
      <c r="LGD343" s="35"/>
      <c r="LGE343" s="35"/>
      <c r="LGF343" s="35"/>
      <c r="LGG343" s="35"/>
      <c r="LGH343" s="35"/>
      <c r="LGI343" s="35"/>
      <c r="LGJ343" s="35"/>
      <c r="LGK343" s="35"/>
      <c r="LGL343" s="35"/>
      <c r="LGM343" s="35"/>
      <c r="LGN343" s="35"/>
      <c r="LGO343" s="35"/>
      <c r="LGP343" s="35"/>
      <c r="LGQ343" s="35"/>
      <c r="LGR343" s="35"/>
      <c r="LGS343" s="35"/>
      <c r="LGT343" s="35"/>
      <c r="LGU343" s="35"/>
      <c r="LGV343" s="35"/>
      <c r="LGW343" s="35"/>
      <c r="LGX343" s="35"/>
      <c r="LGY343" s="35"/>
      <c r="LGZ343" s="35"/>
      <c r="LHA343" s="35"/>
      <c r="LHB343" s="35"/>
      <c r="LHC343" s="35"/>
      <c r="LHD343" s="35"/>
      <c r="LHE343" s="35"/>
      <c r="LHF343" s="35"/>
      <c r="LHG343" s="35"/>
      <c r="LHH343" s="35"/>
      <c r="LHI343" s="35"/>
      <c r="LHJ343" s="35"/>
      <c r="LHK343" s="35"/>
      <c r="LHL343" s="35"/>
      <c r="LHM343" s="35"/>
      <c r="LHN343" s="35"/>
      <c r="LHO343" s="35"/>
      <c r="LHP343" s="35"/>
      <c r="LHQ343" s="35"/>
      <c r="LHR343" s="35"/>
      <c r="LHS343" s="35"/>
      <c r="LHT343" s="35"/>
      <c r="LHU343" s="35"/>
      <c r="LHV343" s="35"/>
      <c r="LHW343" s="35"/>
      <c r="LHX343" s="35"/>
      <c r="LHY343" s="35"/>
      <c r="LHZ343" s="35"/>
      <c r="LIA343" s="35"/>
      <c r="LIB343" s="35"/>
      <c r="LIC343" s="35"/>
      <c r="LID343" s="35"/>
      <c r="LIE343" s="35"/>
      <c r="LIF343" s="35"/>
      <c r="LIG343" s="35"/>
      <c r="LIH343" s="35"/>
      <c r="LII343" s="35"/>
      <c r="LIJ343" s="35"/>
      <c r="LIK343" s="35"/>
      <c r="LIL343" s="35"/>
      <c r="LIM343" s="35"/>
      <c r="LIN343" s="35"/>
      <c r="LIO343" s="35"/>
      <c r="LIP343" s="35"/>
      <c r="LIQ343" s="35"/>
      <c r="LIR343" s="35"/>
      <c r="LIS343" s="35"/>
      <c r="LIT343" s="35"/>
      <c r="LIU343" s="35"/>
      <c r="LIV343" s="35"/>
      <c r="LIW343" s="35"/>
      <c r="LIX343" s="35"/>
      <c r="LIY343" s="35"/>
      <c r="LIZ343" s="35"/>
      <c r="LJA343" s="35"/>
      <c r="LJB343" s="35"/>
      <c r="LJC343" s="35"/>
      <c r="LJD343" s="35"/>
      <c r="LJE343" s="35"/>
      <c r="LJF343" s="35"/>
      <c r="LJG343" s="35"/>
      <c r="LJH343" s="35"/>
      <c r="LJI343" s="35"/>
      <c r="LJJ343" s="35"/>
      <c r="LJK343" s="35"/>
      <c r="LJL343" s="35"/>
      <c r="LJM343" s="35"/>
      <c r="LJN343" s="35"/>
      <c r="LJO343" s="35"/>
      <c r="LJP343" s="35"/>
      <c r="LJQ343" s="35"/>
      <c r="LJR343" s="35"/>
      <c r="LJS343" s="35"/>
      <c r="LJT343" s="35"/>
      <c r="LJU343" s="35"/>
      <c r="LJV343" s="35"/>
      <c r="LJW343" s="35"/>
      <c r="LJX343" s="35"/>
      <c r="LJY343" s="35"/>
      <c r="LJZ343" s="35"/>
      <c r="LKA343" s="35"/>
      <c r="LKB343" s="35"/>
      <c r="LKC343" s="35"/>
      <c r="LKD343" s="35"/>
      <c r="LKE343" s="35"/>
      <c r="LKF343" s="35"/>
      <c r="LKG343" s="35"/>
      <c r="LKH343" s="35"/>
      <c r="LKI343" s="35"/>
      <c r="LKJ343" s="35"/>
      <c r="LKK343" s="35"/>
      <c r="LKL343" s="35"/>
      <c r="LKM343" s="35"/>
      <c r="LKN343" s="35"/>
      <c r="LKO343" s="35"/>
      <c r="LKP343" s="35"/>
      <c r="LKQ343" s="35"/>
      <c r="LKR343" s="35"/>
      <c r="LKS343" s="35"/>
      <c r="LKT343" s="35"/>
      <c r="LKU343" s="35"/>
      <c r="LKV343" s="35"/>
      <c r="LKW343" s="35"/>
      <c r="LKX343" s="35"/>
      <c r="LKY343" s="35"/>
      <c r="LKZ343" s="35"/>
      <c r="LLA343" s="35"/>
      <c r="LLB343" s="35"/>
      <c r="LLC343" s="35"/>
      <c r="LLD343" s="35"/>
      <c r="LLE343" s="35"/>
      <c r="LLF343" s="35"/>
      <c r="LLG343" s="35"/>
      <c r="LLH343" s="35"/>
      <c r="LLI343" s="35"/>
      <c r="LLJ343" s="35"/>
      <c r="LLK343" s="35"/>
      <c r="LLL343" s="35"/>
      <c r="LLM343" s="35"/>
      <c r="LLN343" s="35"/>
      <c r="LLO343" s="35"/>
      <c r="LLP343" s="35"/>
      <c r="LLQ343" s="35"/>
      <c r="LLR343" s="35"/>
      <c r="LLS343" s="35"/>
      <c r="LLT343" s="35"/>
      <c r="LLU343" s="35"/>
      <c r="LLV343" s="35"/>
      <c r="LLW343" s="35"/>
      <c r="LLX343" s="35"/>
      <c r="LLY343" s="35"/>
      <c r="LLZ343" s="35"/>
      <c r="LMA343" s="35"/>
      <c r="LMB343" s="35"/>
      <c r="LMC343" s="35"/>
      <c r="LMD343" s="35"/>
      <c r="LME343" s="35"/>
      <c r="LMF343" s="35"/>
      <c r="LMG343" s="35"/>
      <c r="LMH343" s="35"/>
      <c r="LMI343" s="35"/>
      <c r="LMJ343" s="35"/>
      <c r="LMK343" s="35"/>
      <c r="LML343" s="35"/>
      <c r="LMM343" s="35"/>
      <c r="LMN343" s="35"/>
      <c r="LMO343" s="35"/>
      <c r="LMP343" s="35"/>
      <c r="LMQ343" s="35"/>
      <c r="LMR343" s="35"/>
      <c r="LMS343" s="35"/>
      <c r="LMT343" s="35"/>
      <c r="LMU343" s="35"/>
      <c r="LMV343" s="35"/>
      <c r="LMW343" s="35"/>
      <c r="LMX343" s="35"/>
      <c r="LMY343" s="35"/>
      <c r="LMZ343" s="35"/>
      <c r="LNA343" s="35"/>
      <c r="LNB343" s="35"/>
      <c r="LNC343" s="35"/>
      <c r="LND343" s="35"/>
      <c r="LNE343" s="35"/>
      <c r="LNF343" s="35"/>
      <c r="LNG343" s="35"/>
      <c r="LNH343" s="35"/>
      <c r="LNI343" s="35"/>
      <c r="LNJ343" s="35"/>
      <c r="LNK343" s="35"/>
      <c r="LNL343" s="35"/>
      <c r="LNM343" s="35"/>
      <c r="LNN343" s="35"/>
      <c r="LNO343" s="35"/>
      <c r="LNP343" s="35"/>
      <c r="LNQ343" s="35"/>
      <c r="LNR343" s="35"/>
      <c r="LNS343" s="35"/>
      <c r="LNT343" s="35"/>
      <c r="LNU343" s="35"/>
      <c r="LNV343" s="35"/>
      <c r="LNW343" s="35"/>
      <c r="LNX343" s="35"/>
      <c r="LNY343" s="35"/>
      <c r="LNZ343" s="35"/>
      <c r="LOA343" s="35"/>
      <c r="LOB343" s="35"/>
      <c r="LOC343" s="35"/>
      <c r="LOD343" s="35"/>
      <c r="LOE343" s="35"/>
      <c r="LOF343" s="35"/>
      <c r="LOG343" s="35"/>
      <c r="LOH343" s="35"/>
      <c r="LOI343" s="35"/>
      <c r="LOJ343" s="35"/>
      <c r="LOK343" s="35"/>
      <c r="LOL343" s="35"/>
      <c r="LOM343" s="35"/>
      <c r="LON343" s="35"/>
      <c r="LOO343" s="35"/>
      <c r="LOP343" s="35"/>
      <c r="LOQ343" s="35"/>
      <c r="LOR343" s="35"/>
      <c r="LOS343" s="35"/>
      <c r="LOT343" s="35"/>
      <c r="LOU343" s="35"/>
      <c r="LOV343" s="35"/>
      <c r="LOW343" s="35"/>
      <c r="LOX343" s="35"/>
      <c r="LOY343" s="35"/>
      <c r="LOZ343" s="35"/>
      <c r="LPA343" s="35"/>
      <c r="LPB343" s="35"/>
      <c r="LPC343" s="35"/>
      <c r="LPD343" s="35"/>
      <c r="LPE343" s="35"/>
      <c r="LPF343" s="35"/>
      <c r="LPG343" s="35"/>
      <c r="LPH343" s="35"/>
      <c r="LPI343" s="35"/>
      <c r="LPJ343" s="35"/>
      <c r="LPK343" s="35"/>
      <c r="LPL343" s="35"/>
      <c r="LPM343" s="35"/>
      <c r="LPN343" s="35"/>
      <c r="LPO343" s="35"/>
      <c r="LPP343" s="35"/>
      <c r="LPQ343" s="35"/>
      <c r="LPR343" s="35"/>
      <c r="LPS343" s="35"/>
      <c r="LPT343" s="35"/>
      <c r="LPU343" s="35"/>
      <c r="LPV343" s="35"/>
      <c r="LPW343" s="35"/>
      <c r="LPX343" s="35"/>
      <c r="LPY343" s="35"/>
      <c r="LPZ343" s="35"/>
      <c r="LQA343" s="35"/>
      <c r="LQB343" s="35"/>
      <c r="LQC343" s="35"/>
      <c r="LQD343" s="35"/>
      <c r="LQE343" s="35"/>
      <c r="LQF343" s="35"/>
      <c r="LQG343" s="35"/>
      <c r="LQH343" s="35"/>
      <c r="LQI343" s="35"/>
      <c r="LQJ343" s="35"/>
      <c r="LQK343" s="35"/>
      <c r="LQL343" s="35"/>
      <c r="LQM343" s="35"/>
      <c r="LQN343" s="35"/>
      <c r="LQO343" s="35"/>
      <c r="LQP343" s="35"/>
      <c r="LQQ343" s="35"/>
      <c r="LQR343" s="35"/>
      <c r="LQS343" s="35"/>
      <c r="LQT343" s="35"/>
      <c r="LQU343" s="35"/>
      <c r="LQV343" s="35"/>
      <c r="LQW343" s="35"/>
      <c r="LQX343" s="35"/>
      <c r="LQY343" s="35"/>
      <c r="LQZ343" s="35"/>
      <c r="LRA343" s="35"/>
      <c r="LRB343" s="35"/>
      <c r="LRC343" s="35"/>
      <c r="LRD343" s="35"/>
      <c r="LRE343" s="35"/>
      <c r="LRF343" s="35"/>
      <c r="LRG343" s="35"/>
      <c r="LRH343" s="35"/>
      <c r="LRI343" s="35"/>
      <c r="LRJ343" s="35"/>
      <c r="LRK343" s="35"/>
      <c r="LRL343" s="35"/>
      <c r="LRM343" s="35"/>
      <c r="LRN343" s="35"/>
      <c r="LRO343" s="35"/>
      <c r="LRP343" s="35"/>
      <c r="LRQ343" s="35"/>
      <c r="LRR343" s="35"/>
      <c r="LRS343" s="35"/>
      <c r="LRT343" s="35"/>
      <c r="LRU343" s="35"/>
      <c r="LRV343" s="35"/>
      <c r="LRW343" s="35"/>
      <c r="LRX343" s="35"/>
      <c r="LRY343" s="35"/>
      <c r="LRZ343" s="35"/>
      <c r="LSA343" s="35"/>
      <c r="LSB343" s="35"/>
      <c r="LSC343" s="35"/>
      <c r="LSD343" s="35"/>
      <c r="LSE343" s="35"/>
      <c r="LSF343" s="35"/>
      <c r="LSG343" s="35"/>
      <c r="LSH343" s="35"/>
      <c r="LSI343" s="35"/>
      <c r="LSJ343" s="35"/>
      <c r="LSK343" s="35"/>
      <c r="LSL343" s="35"/>
      <c r="LSM343" s="35"/>
      <c r="LSN343" s="35"/>
      <c r="LSO343" s="35"/>
      <c r="LSP343" s="35"/>
      <c r="LSQ343" s="35"/>
      <c r="LSR343" s="35"/>
      <c r="LSS343" s="35"/>
      <c r="LST343" s="35"/>
      <c r="LSU343" s="35"/>
      <c r="LSV343" s="35"/>
      <c r="LSW343" s="35"/>
      <c r="LSX343" s="35"/>
      <c r="LSY343" s="35"/>
      <c r="LSZ343" s="35"/>
      <c r="LTA343" s="35"/>
      <c r="LTB343" s="35"/>
      <c r="LTC343" s="35"/>
      <c r="LTD343" s="35"/>
      <c r="LTE343" s="35"/>
      <c r="LTF343" s="35"/>
      <c r="LTG343" s="35"/>
      <c r="LTH343" s="35"/>
      <c r="LTI343" s="35"/>
      <c r="LTJ343" s="35"/>
      <c r="LTK343" s="35"/>
      <c r="LTL343" s="35"/>
      <c r="LTM343" s="35"/>
      <c r="LTN343" s="35"/>
      <c r="LTO343" s="35"/>
      <c r="LTP343" s="35"/>
      <c r="LTQ343" s="35"/>
      <c r="LTR343" s="35"/>
      <c r="LTS343" s="35"/>
      <c r="LTT343" s="35"/>
      <c r="LTU343" s="35"/>
      <c r="LTV343" s="35"/>
      <c r="LTW343" s="35"/>
      <c r="LTX343" s="35"/>
      <c r="LTY343" s="35"/>
      <c r="LTZ343" s="35"/>
      <c r="LUA343" s="35"/>
      <c r="LUB343" s="35"/>
      <c r="LUC343" s="35"/>
      <c r="LUD343" s="35"/>
      <c r="LUE343" s="35"/>
      <c r="LUF343" s="35"/>
      <c r="LUG343" s="35"/>
      <c r="LUH343" s="35"/>
      <c r="LUI343" s="35"/>
      <c r="LUJ343" s="35"/>
      <c r="LUK343" s="35"/>
      <c r="LUL343" s="35"/>
      <c r="LUM343" s="35"/>
      <c r="LUN343" s="35"/>
      <c r="LUO343" s="35"/>
      <c r="LUP343" s="35"/>
      <c r="LUQ343" s="35"/>
      <c r="LUR343" s="35"/>
      <c r="LUS343" s="35"/>
      <c r="LUT343" s="35"/>
      <c r="LUU343" s="35"/>
      <c r="LUV343" s="35"/>
      <c r="LUW343" s="35"/>
      <c r="LUX343" s="35"/>
      <c r="LUY343" s="35"/>
      <c r="LUZ343" s="35"/>
      <c r="LVA343" s="35"/>
      <c r="LVB343" s="35"/>
      <c r="LVC343" s="35"/>
      <c r="LVD343" s="35"/>
      <c r="LVE343" s="35"/>
      <c r="LVF343" s="35"/>
      <c r="LVG343" s="35"/>
      <c r="LVH343" s="35"/>
      <c r="LVI343" s="35"/>
      <c r="LVJ343" s="35"/>
      <c r="LVK343" s="35"/>
      <c r="LVL343" s="35"/>
      <c r="LVM343" s="35"/>
      <c r="LVN343" s="35"/>
      <c r="LVO343" s="35"/>
      <c r="LVP343" s="35"/>
      <c r="LVQ343" s="35"/>
      <c r="LVR343" s="35"/>
      <c r="LVS343" s="35"/>
      <c r="LVT343" s="35"/>
      <c r="LVU343" s="35"/>
      <c r="LVV343" s="35"/>
      <c r="LVW343" s="35"/>
      <c r="LVX343" s="35"/>
      <c r="LVY343" s="35"/>
      <c r="LVZ343" s="35"/>
      <c r="LWA343" s="35"/>
      <c r="LWB343" s="35"/>
      <c r="LWC343" s="35"/>
      <c r="LWD343" s="35"/>
      <c r="LWE343" s="35"/>
      <c r="LWF343" s="35"/>
      <c r="LWG343" s="35"/>
      <c r="LWH343" s="35"/>
      <c r="LWI343" s="35"/>
      <c r="LWJ343" s="35"/>
      <c r="LWK343" s="35"/>
      <c r="LWL343" s="35"/>
      <c r="LWM343" s="35"/>
      <c r="LWN343" s="35"/>
      <c r="LWO343" s="35"/>
      <c r="LWP343" s="35"/>
      <c r="LWQ343" s="35"/>
      <c r="LWR343" s="35"/>
      <c r="LWS343" s="35"/>
      <c r="LWT343" s="35"/>
      <c r="LWU343" s="35"/>
      <c r="LWV343" s="35"/>
      <c r="LWW343" s="35"/>
      <c r="LWX343" s="35"/>
      <c r="LWY343" s="35"/>
      <c r="LWZ343" s="35"/>
      <c r="LXA343" s="35"/>
      <c r="LXB343" s="35"/>
      <c r="LXC343" s="35"/>
      <c r="LXD343" s="35"/>
      <c r="LXE343" s="35"/>
      <c r="LXF343" s="35"/>
      <c r="LXG343" s="35"/>
      <c r="LXH343" s="35"/>
      <c r="LXI343" s="35"/>
      <c r="LXJ343" s="35"/>
      <c r="LXK343" s="35"/>
      <c r="LXL343" s="35"/>
      <c r="LXM343" s="35"/>
      <c r="LXN343" s="35"/>
      <c r="LXO343" s="35"/>
      <c r="LXP343" s="35"/>
      <c r="LXQ343" s="35"/>
      <c r="LXR343" s="35"/>
      <c r="LXS343" s="35"/>
      <c r="LXT343" s="35"/>
      <c r="LXU343" s="35"/>
      <c r="LXV343" s="35"/>
      <c r="LXW343" s="35"/>
      <c r="LXX343" s="35"/>
      <c r="LXY343" s="35"/>
      <c r="LXZ343" s="35"/>
      <c r="LYA343" s="35"/>
      <c r="LYB343" s="35"/>
      <c r="LYC343" s="35"/>
      <c r="LYD343" s="35"/>
      <c r="LYE343" s="35"/>
      <c r="LYF343" s="35"/>
      <c r="LYG343" s="35"/>
      <c r="LYH343" s="35"/>
      <c r="LYI343" s="35"/>
      <c r="LYJ343" s="35"/>
      <c r="LYK343" s="35"/>
      <c r="LYL343" s="35"/>
      <c r="LYM343" s="35"/>
      <c r="LYN343" s="35"/>
      <c r="LYO343" s="35"/>
      <c r="LYP343" s="35"/>
      <c r="LYQ343" s="35"/>
      <c r="LYR343" s="35"/>
      <c r="LYS343" s="35"/>
      <c r="LYT343" s="35"/>
      <c r="LYU343" s="35"/>
      <c r="LYV343" s="35"/>
      <c r="LYW343" s="35"/>
      <c r="LYX343" s="35"/>
      <c r="LYY343" s="35"/>
      <c r="LYZ343" s="35"/>
      <c r="LZA343" s="35"/>
      <c r="LZB343" s="35"/>
      <c r="LZC343" s="35"/>
      <c r="LZD343" s="35"/>
      <c r="LZE343" s="35"/>
      <c r="LZF343" s="35"/>
      <c r="LZG343" s="35"/>
      <c r="LZH343" s="35"/>
      <c r="LZI343" s="35"/>
      <c r="LZJ343" s="35"/>
      <c r="LZK343" s="35"/>
      <c r="LZL343" s="35"/>
      <c r="LZM343" s="35"/>
      <c r="LZN343" s="35"/>
      <c r="LZO343" s="35"/>
      <c r="LZP343" s="35"/>
      <c r="LZQ343" s="35"/>
      <c r="LZR343" s="35"/>
      <c r="LZS343" s="35"/>
      <c r="LZT343" s="35"/>
      <c r="LZU343" s="35"/>
      <c r="LZV343" s="35"/>
      <c r="LZW343" s="35"/>
      <c r="LZX343" s="35"/>
      <c r="LZY343" s="35"/>
      <c r="LZZ343" s="35"/>
      <c r="MAA343" s="35"/>
      <c r="MAB343" s="35"/>
      <c r="MAC343" s="35"/>
      <c r="MAD343" s="35"/>
      <c r="MAE343" s="35"/>
      <c r="MAF343" s="35"/>
      <c r="MAG343" s="35"/>
      <c r="MAH343" s="35"/>
      <c r="MAI343" s="35"/>
      <c r="MAJ343" s="35"/>
      <c r="MAK343" s="35"/>
      <c r="MAL343" s="35"/>
      <c r="MAM343" s="35"/>
      <c r="MAN343" s="35"/>
      <c r="MAO343" s="35"/>
      <c r="MAP343" s="35"/>
      <c r="MAQ343" s="35"/>
      <c r="MAR343" s="35"/>
      <c r="MAS343" s="35"/>
      <c r="MAT343" s="35"/>
      <c r="MAU343" s="35"/>
      <c r="MAV343" s="35"/>
      <c r="MAW343" s="35"/>
      <c r="MAX343" s="35"/>
      <c r="MAY343" s="35"/>
      <c r="MAZ343" s="35"/>
      <c r="MBA343" s="35"/>
      <c r="MBB343" s="35"/>
      <c r="MBC343" s="35"/>
      <c r="MBD343" s="35"/>
      <c r="MBE343" s="35"/>
      <c r="MBF343" s="35"/>
      <c r="MBG343" s="35"/>
      <c r="MBH343" s="35"/>
      <c r="MBI343" s="35"/>
      <c r="MBJ343" s="35"/>
      <c r="MBK343" s="35"/>
      <c r="MBL343" s="35"/>
      <c r="MBM343" s="35"/>
      <c r="MBN343" s="35"/>
      <c r="MBO343" s="35"/>
      <c r="MBP343" s="35"/>
      <c r="MBQ343" s="35"/>
      <c r="MBR343" s="35"/>
      <c r="MBS343" s="35"/>
      <c r="MBT343" s="35"/>
      <c r="MBU343" s="35"/>
      <c r="MBV343" s="35"/>
      <c r="MBW343" s="35"/>
      <c r="MBX343" s="35"/>
      <c r="MBY343" s="35"/>
      <c r="MBZ343" s="35"/>
      <c r="MCA343" s="35"/>
      <c r="MCB343" s="35"/>
      <c r="MCC343" s="35"/>
      <c r="MCD343" s="35"/>
      <c r="MCE343" s="35"/>
      <c r="MCF343" s="35"/>
      <c r="MCG343" s="35"/>
      <c r="MCH343" s="35"/>
      <c r="MCI343" s="35"/>
      <c r="MCJ343" s="35"/>
      <c r="MCK343" s="35"/>
      <c r="MCL343" s="35"/>
      <c r="MCM343" s="35"/>
      <c r="MCN343" s="35"/>
      <c r="MCO343" s="35"/>
      <c r="MCP343" s="35"/>
      <c r="MCQ343" s="35"/>
      <c r="MCR343" s="35"/>
      <c r="MCS343" s="35"/>
      <c r="MCT343" s="35"/>
      <c r="MCU343" s="35"/>
      <c r="MCV343" s="35"/>
      <c r="MCW343" s="35"/>
      <c r="MCX343" s="35"/>
      <c r="MCY343" s="35"/>
      <c r="MCZ343" s="35"/>
      <c r="MDA343" s="35"/>
      <c r="MDB343" s="35"/>
      <c r="MDC343" s="35"/>
      <c r="MDD343" s="35"/>
      <c r="MDE343" s="35"/>
      <c r="MDF343" s="35"/>
      <c r="MDG343" s="35"/>
      <c r="MDH343" s="35"/>
      <c r="MDI343" s="35"/>
      <c r="MDJ343" s="35"/>
      <c r="MDK343" s="35"/>
      <c r="MDL343" s="35"/>
      <c r="MDM343" s="35"/>
      <c r="MDN343" s="35"/>
      <c r="MDO343" s="35"/>
      <c r="MDP343" s="35"/>
      <c r="MDQ343" s="35"/>
      <c r="MDR343" s="35"/>
      <c r="MDS343" s="35"/>
      <c r="MDT343" s="35"/>
      <c r="MDU343" s="35"/>
      <c r="MDV343" s="35"/>
      <c r="MDW343" s="35"/>
      <c r="MDX343" s="35"/>
      <c r="MDY343" s="35"/>
      <c r="MDZ343" s="35"/>
      <c r="MEA343" s="35"/>
      <c r="MEB343" s="35"/>
      <c r="MEC343" s="35"/>
      <c r="MED343" s="35"/>
      <c r="MEE343" s="35"/>
      <c r="MEF343" s="35"/>
      <c r="MEG343" s="35"/>
      <c r="MEH343" s="35"/>
      <c r="MEI343" s="35"/>
      <c r="MEJ343" s="35"/>
      <c r="MEK343" s="35"/>
      <c r="MEL343" s="35"/>
      <c r="MEM343" s="35"/>
      <c r="MEN343" s="35"/>
      <c r="MEO343" s="35"/>
      <c r="MEP343" s="35"/>
      <c r="MEQ343" s="35"/>
      <c r="MER343" s="35"/>
      <c r="MES343" s="35"/>
      <c r="MET343" s="35"/>
      <c r="MEU343" s="35"/>
      <c r="MEV343" s="35"/>
      <c r="MEW343" s="35"/>
      <c r="MEX343" s="35"/>
      <c r="MEY343" s="35"/>
      <c r="MEZ343" s="35"/>
      <c r="MFA343" s="35"/>
      <c r="MFB343" s="35"/>
      <c r="MFC343" s="35"/>
      <c r="MFD343" s="35"/>
      <c r="MFE343" s="35"/>
      <c r="MFF343" s="35"/>
      <c r="MFG343" s="35"/>
      <c r="MFH343" s="35"/>
      <c r="MFI343" s="35"/>
      <c r="MFJ343" s="35"/>
      <c r="MFK343" s="35"/>
      <c r="MFL343" s="35"/>
      <c r="MFM343" s="35"/>
      <c r="MFN343" s="35"/>
      <c r="MFO343" s="35"/>
      <c r="MFP343" s="35"/>
      <c r="MFQ343" s="35"/>
      <c r="MFR343" s="35"/>
      <c r="MFS343" s="35"/>
      <c r="MFT343" s="35"/>
      <c r="MFU343" s="35"/>
      <c r="MFV343" s="35"/>
      <c r="MFW343" s="35"/>
      <c r="MFX343" s="35"/>
      <c r="MFY343" s="35"/>
      <c r="MFZ343" s="35"/>
      <c r="MGA343" s="35"/>
      <c r="MGB343" s="35"/>
      <c r="MGC343" s="35"/>
      <c r="MGD343" s="35"/>
      <c r="MGE343" s="35"/>
      <c r="MGF343" s="35"/>
      <c r="MGG343" s="35"/>
      <c r="MGH343" s="35"/>
      <c r="MGI343" s="35"/>
      <c r="MGJ343" s="35"/>
      <c r="MGK343" s="35"/>
      <c r="MGL343" s="35"/>
      <c r="MGM343" s="35"/>
      <c r="MGN343" s="35"/>
      <c r="MGO343" s="35"/>
      <c r="MGP343" s="35"/>
      <c r="MGQ343" s="35"/>
      <c r="MGR343" s="35"/>
      <c r="MGS343" s="35"/>
      <c r="MGT343" s="35"/>
      <c r="MGU343" s="35"/>
      <c r="MGV343" s="35"/>
      <c r="MGW343" s="35"/>
      <c r="MGX343" s="35"/>
      <c r="MGY343" s="35"/>
      <c r="MGZ343" s="35"/>
      <c r="MHA343" s="35"/>
      <c r="MHB343" s="35"/>
      <c r="MHC343" s="35"/>
      <c r="MHD343" s="35"/>
      <c r="MHE343" s="35"/>
      <c r="MHF343" s="35"/>
      <c r="MHG343" s="35"/>
      <c r="MHH343" s="35"/>
      <c r="MHI343" s="35"/>
      <c r="MHJ343" s="35"/>
      <c r="MHK343" s="35"/>
      <c r="MHL343" s="35"/>
      <c r="MHM343" s="35"/>
      <c r="MHN343" s="35"/>
      <c r="MHO343" s="35"/>
      <c r="MHP343" s="35"/>
      <c r="MHQ343" s="35"/>
      <c r="MHR343" s="35"/>
      <c r="MHS343" s="35"/>
      <c r="MHT343" s="35"/>
      <c r="MHU343" s="35"/>
      <c r="MHV343" s="35"/>
      <c r="MHW343" s="35"/>
      <c r="MHX343" s="35"/>
      <c r="MHY343" s="35"/>
      <c r="MHZ343" s="35"/>
      <c r="MIA343" s="35"/>
      <c r="MIB343" s="35"/>
      <c r="MIC343" s="35"/>
      <c r="MID343" s="35"/>
      <c r="MIE343" s="35"/>
      <c r="MIF343" s="35"/>
      <c r="MIG343" s="35"/>
      <c r="MIH343" s="35"/>
      <c r="MII343" s="35"/>
      <c r="MIJ343" s="35"/>
      <c r="MIK343" s="35"/>
      <c r="MIL343" s="35"/>
      <c r="MIM343" s="35"/>
      <c r="MIN343" s="35"/>
      <c r="MIO343" s="35"/>
      <c r="MIP343" s="35"/>
      <c r="MIQ343" s="35"/>
      <c r="MIR343" s="35"/>
      <c r="MIS343" s="35"/>
      <c r="MIT343" s="35"/>
      <c r="MIU343" s="35"/>
      <c r="MIV343" s="35"/>
      <c r="MIW343" s="35"/>
      <c r="MIX343" s="35"/>
      <c r="MIY343" s="35"/>
      <c r="MIZ343" s="35"/>
      <c r="MJA343" s="35"/>
      <c r="MJB343" s="35"/>
      <c r="MJC343" s="35"/>
      <c r="MJD343" s="35"/>
      <c r="MJE343" s="35"/>
      <c r="MJF343" s="35"/>
      <c r="MJG343" s="35"/>
      <c r="MJH343" s="35"/>
      <c r="MJI343" s="35"/>
      <c r="MJJ343" s="35"/>
      <c r="MJK343" s="35"/>
      <c r="MJL343" s="35"/>
      <c r="MJM343" s="35"/>
      <c r="MJN343" s="35"/>
      <c r="MJO343" s="35"/>
      <c r="MJP343" s="35"/>
      <c r="MJQ343" s="35"/>
      <c r="MJR343" s="35"/>
      <c r="MJS343" s="35"/>
      <c r="MJT343" s="35"/>
      <c r="MJU343" s="35"/>
      <c r="MJV343" s="35"/>
      <c r="MJW343" s="35"/>
      <c r="MJX343" s="35"/>
      <c r="MJY343" s="35"/>
      <c r="MJZ343" s="35"/>
      <c r="MKA343" s="35"/>
      <c r="MKB343" s="35"/>
      <c r="MKC343" s="35"/>
      <c r="MKD343" s="35"/>
      <c r="MKE343" s="35"/>
      <c r="MKF343" s="35"/>
      <c r="MKG343" s="35"/>
      <c r="MKH343" s="35"/>
      <c r="MKI343" s="35"/>
      <c r="MKJ343" s="35"/>
      <c r="MKK343" s="35"/>
      <c r="MKL343" s="35"/>
      <c r="MKM343" s="35"/>
      <c r="MKN343" s="35"/>
      <c r="MKO343" s="35"/>
      <c r="MKP343" s="35"/>
      <c r="MKQ343" s="35"/>
      <c r="MKR343" s="35"/>
      <c r="MKS343" s="35"/>
      <c r="MKT343" s="35"/>
      <c r="MKU343" s="35"/>
      <c r="MKV343" s="35"/>
      <c r="MKW343" s="35"/>
      <c r="MKX343" s="35"/>
      <c r="MKY343" s="35"/>
      <c r="MKZ343" s="35"/>
      <c r="MLA343" s="35"/>
      <c r="MLB343" s="35"/>
      <c r="MLC343" s="35"/>
      <c r="MLD343" s="35"/>
      <c r="MLE343" s="35"/>
      <c r="MLF343" s="35"/>
      <c r="MLG343" s="35"/>
      <c r="MLH343" s="35"/>
      <c r="MLI343" s="35"/>
      <c r="MLJ343" s="35"/>
      <c r="MLK343" s="35"/>
      <c r="MLL343" s="35"/>
      <c r="MLM343" s="35"/>
      <c r="MLN343" s="35"/>
      <c r="MLO343" s="35"/>
      <c r="MLP343" s="35"/>
      <c r="MLQ343" s="35"/>
      <c r="MLR343" s="35"/>
      <c r="MLS343" s="35"/>
      <c r="MLT343" s="35"/>
      <c r="MLU343" s="35"/>
      <c r="MLV343" s="35"/>
      <c r="MLW343" s="35"/>
      <c r="MLX343" s="35"/>
      <c r="MLY343" s="35"/>
      <c r="MLZ343" s="35"/>
      <c r="MMA343" s="35"/>
      <c r="MMB343" s="35"/>
      <c r="MMC343" s="35"/>
      <c r="MMD343" s="35"/>
      <c r="MME343" s="35"/>
      <c r="MMF343" s="35"/>
      <c r="MMG343" s="35"/>
      <c r="MMH343" s="35"/>
      <c r="MMI343" s="35"/>
      <c r="MMJ343" s="35"/>
      <c r="MMK343" s="35"/>
      <c r="MML343" s="35"/>
      <c r="MMM343" s="35"/>
      <c r="MMN343" s="35"/>
      <c r="MMO343" s="35"/>
      <c r="MMP343" s="35"/>
      <c r="MMQ343" s="35"/>
      <c r="MMR343" s="35"/>
      <c r="MMS343" s="35"/>
      <c r="MMT343" s="35"/>
      <c r="MMU343" s="35"/>
      <c r="MMV343" s="35"/>
      <c r="MMW343" s="35"/>
      <c r="MMX343" s="35"/>
      <c r="MMY343" s="35"/>
      <c r="MMZ343" s="35"/>
      <c r="MNA343" s="35"/>
      <c r="MNB343" s="35"/>
      <c r="MNC343" s="35"/>
      <c r="MND343" s="35"/>
      <c r="MNE343" s="35"/>
      <c r="MNF343" s="35"/>
      <c r="MNG343" s="35"/>
      <c r="MNH343" s="35"/>
      <c r="MNI343" s="35"/>
      <c r="MNJ343" s="35"/>
      <c r="MNK343" s="35"/>
      <c r="MNL343" s="35"/>
      <c r="MNM343" s="35"/>
      <c r="MNN343" s="35"/>
      <c r="MNO343" s="35"/>
      <c r="MNP343" s="35"/>
      <c r="MNQ343" s="35"/>
      <c r="MNR343" s="35"/>
      <c r="MNS343" s="35"/>
      <c r="MNT343" s="35"/>
      <c r="MNU343" s="35"/>
      <c r="MNV343" s="35"/>
      <c r="MNW343" s="35"/>
      <c r="MNX343" s="35"/>
      <c r="MNY343" s="35"/>
      <c r="MNZ343" s="35"/>
      <c r="MOA343" s="35"/>
      <c r="MOB343" s="35"/>
      <c r="MOC343" s="35"/>
      <c r="MOD343" s="35"/>
      <c r="MOE343" s="35"/>
      <c r="MOF343" s="35"/>
      <c r="MOG343" s="35"/>
      <c r="MOH343" s="35"/>
      <c r="MOI343" s="35"/>
      <c r="MOJ343" s="35"/>
      <c r="MOK343" s="35"/>
      <c r="MOL343" s="35"/>
      <c r="MOM343" s="35"/>
      <c r="MON343" s="35"/>
      <c r="MOO343" s="35"/>
      <c r="MOP343" s="35"/>
      <c r="MOQ343" s="35"/>
      <c r="MOR343" s="35"/>
      <c r="MOS343" s="35"/>
      <c r="MOT343" s="35"/>
      <c r="MOU343" s="35"/>
      <c r="MOV343" s="35"/>
      <c r="MOW343" s="35"/>
      <c r="MOX343" s="35"/>
      <c r="MOY343" s="35"/>
      <c r="MOZ343" s="35"/>
      <c r="MPA343" s="35"/>
      <c r="MPB343" s="35"/>
      <c r="MPC343" s="35"/>
      <c r="MPD343" s="35"/>
      <c r="MPE343" s="35"/>
      <c r="MPF343" s="35"/>
      <c r="MPG343" s="35"/>
      <c r="MPH343" s="35"/>
      <c r="MPI343" s="35"/>
      <c r="MPJ343" s="35"/>
      <c r="MPK343" s="35"/>
      <c r="MPL343" s="35"/>
      <c r="MPM343" s="35"/>
      <c r="MPN343" s="35"/>
      <c r="MPO343" s="35"/>
      <c r="MPP343" s="35"/>
      <c r="MPQ343" s="35"/>
      <c r="MPR343" s="35"/>
      <c r="MPS343" s="35"/>
      <c r="MPT343" s="35"/>
      <c r="MPU343" s="35"/>
      <c r="MPV343" s="35"/>
      <c r="MPW343" s="35"/>
      <c r="MPX343" s="35"/>
      <c r="MPY343" s="35"/>
      <c r="MPZ343" s="35"/>
      <c r="MQA343" s="35"/>
      <c r="MQB343" s="35"/>
      <c r="MQC343" s="35"/>
      <c r="MQD343" s="35"/>
      <c r="MQE343" s="35"/>
      <c r="MQF343" s="35"/>
      <c r="MQG343" s="35"/>
      <c r="MQH343" s="35"/>
      <c r="MQI343" s="35"/>
      <c r="MQJ343" s="35"/>
      <c r="MQK343" s="35"/>
      <c r="MQL343" s="35"/>
      <c r="MQM343" s="35"/>
      <c r="MQN343" s="35"/>
      <c r="MQO343" s="35"/>
      <c r="MQP343" s="35"/>
      <c r="MQQ343" s="35"/>
      <c r="MQR343" s="35"/>
      <c r="MQS343" s="35"/>
      <c r="MQT343" s="35"/>
      <c r="MQU343" s="35"/>
      <c r="MQV343" s="35"/>
      <c r="MQW343" s="35"/>
      <c r="MQX343" s="35"/>
      <c r="MQY343" s="35"/>
      <c r="MQZ343" s="35"/>
      <c r="MRA343" s="35"/>
      <c r="MRB343" s="35"/>
      <c r="MRC343" s="35"/>
      <c r="MRD343" s="35"/>
      <c r="MRE343" s="35"/>
      <c r="MRF343" s="35"/>
      <c r="MRG343" s="35"/>
      <c r="MRH343" s="35"/>
      <c r="MRI343" s="35"/>
      <c r="MRJ343" s="35"/>
      <c r="MRK343" s="35"/>
      <c r="MRL343" s="35"/>
      <c r="MRM343" s="35"/>
      <c r="MRN343" s="35"/>
      <c r="MRO343" s="35"/>
      <c r="MRP343" s="35"/>
      <c r="MRQ343" s="35"/>
      <c r="MRR343" s="35"/>
      <c r="MRS343" s="35"/>
      <c r="MRT343" s="35"/>
      <c r="MRU343" s="35"/>
      <c r="MRV343" s="35"/>
      <c r="MRW343" s="35"/>
      <c r="MRX343" s="35"/>
      <c r="MRY343" s="35"/>
      <c r="MRZ343" s="35"/>
      <c r="MSA343" s="35"/>
      <c r="MSB343" s="35"/>
      <c r="MSC343" s="35"/>
      <c r="MSD343" s="35"/>
      <c r="MSE343" s="35"/>
      <c r="MSF343" s="35"/>
      <c r="MSG343" s="35"/>
      <c r="MSH343" s="35"/>
      <c r="MSI343" s="35"/>
      <c r="MSJ343" s="35"/>
      <c r="MSK343" s="35"/>
      <c r="MSL343" s="35"/>
      <c r="MSM343" s="35"/>
      <c r="MSN343" s="35"/>
      <c r="MSO343" s="35"/>
      <c r="MSP343" s="35"/>
      <c r="MSQ343" s="35"/>
      <c r="MSR343" s="35"/>
      <c r="MSS343" s="35"/>
      <c r="MST343" s="35"/>
      <c r="MSU343" s="35"/>
      <c r="MSV343" s="35"/>
      <c r="MSW343" s="35"/>
      <c r="MSX343" s="35"/>
      <c r="MSY343" s="35"/>
      <c r="MSZ343" s="35"/>
      <c r="MTA343" s="35"/>
      <c r="MTB343" s="35"/>
      <c r="MTC343" s="35"/>
      <c r="MTD343" s="35"/>
      <c r="MTE343" s="35"/>
      <c r="MTF343" s="35"/>
      <c r="MTG343" s="35"/>
      <c r="MTH343" s="35"/>
      <c r="MTI343" s="35"/>
      <c r="MTJ343" s="35"/>
      <c r="MTK343" s="35"/>
      <c r="MTL343" s="35"/>
      <c r="MTM343" s="35"/>
      <c r="MTN343" s="35"/>
      <c r="MTO343" s="35"/>
      <c r="MTP343" s="35"/>
      <c r="MTQ343" s="35"/>
      <c r="MTR343" s="35"/>
      <c r="MTS343" s="35"/>
      <c r="MTT343" s="35"/>
      <c r="MTU343" s="35"/>
      <c r="MTV343" s="35"/>
      <c r="MTW343" s="35"/>
      <c r="MTX343" s="35"/>
      <c r="MTY343" s="35"/>
      <c r="MTZ343" s="35"/>
      <c r="MUA343" s="35"/>
      <c r="MUB343" s="35"/>
      <c r="MUC343" s="35"/>
      <c r="MUD343" s="35"/>
      <c r="MUE343" s="35"/>
      <c r="MUF343" s="35"/>
      <c r="MUG343" s="35"/>
      <c r="MUH343" s="35"/>
      <c r="MUI343" s="35"/>
      <c r="MUJ343" s="35"/>
      <c r="MUK343" s="35"/>
      <c r="MUL343" s="35"/>
      <c r="MUM343" s="35"/>
      <c r="MUN343" s="35"/>
      <c r="MUO343" s="35"/>
      <c r="MUP343" s="35"/>
      <c r="MUQ343" s="35"/>
      <c r="MUR343" s="35"/>
      <c r="MUS343" s="35"/>
      <c r="MUT343" s="35"/>
      <c r="MUU343" s="35"/>
      <c r="MUV343" s="35"/>
      <c r="MUW343" s="35"/>
      <c r="MUX343" s="35"/>
      <c r="MUY343" s="35"/>
      <c r="MUZ343" s="35"/>
      <c r="MVA343" s="35"/>
      <c r="MVB343" s="35"/>
      <c r="MVC343" s="35"/>
      <c r="MVD343" s="35"/>
      <c r="MVE343" s="35"/>
      <c r="MVF343" s="35"/>
      <c r="MVG343" s="35"/>
      <c r="MVH343" s="35"/>
      <c r="MVI343" s="35"/>
      <c r="MVJ343" s="35"/>
      <c r="MVK343" s="35"/>
      <c r="MVL343" s="35"/>
      <c r="MVM343" s="35"/>
      <c r="MVN343" s="35"/>
      <c r="MVO343" s="35"/>
      <c r="MVP343" s="35"/>
      <c r="MVQ343" s="35"/>
      <c r="MVR343" s="35"/>
      <c r="MVS343" s="35"/>
      <c r="MVT343" s="35"/>
      <c r="MVU343" s="35"/>
      <c r="MVV343" s="35"/>
      <c r="MVW343" s="35"/>
      <c r="MVX343" s="35"/>
      <c r="MVY343" s="35"/>
      <c r="MVZ343" s="35"/>
      <c r="MWA343" s="35"/>
      <c r="MWB343" s="35"/>
      <c r="MWC343" s="35"/>
      <c r="MWD343" s="35"/>
      <c r="MWE343" s="35"/>
      <c r="MWF343" s="35"/>
      <c r="MWG343" s="35"/>
      <c r="MWH343" s="35"/>
      <c r="MWI343" s="35"/>
      <c r="MWJ343" s="35"/>
      <c r="MWK343" s="35"/>
      <c r="MWL343" s="35"/>
      <c r="MWM343" s="35"/>
      <c r="MWN343" s="35"/>
      <c r="MWO343" s="35"/>
      <c r="MWP343" s="35"/>
      <c r="MWQ343" s="35"/>
      <c r="MWR343" s="35"/>
      <c r="MWS343" s="35"/>
      <c r="MWT343" s="35"/>
      <c r="MWU343" s="35"/>
      <c r="MWV343" s="35"/>
      <c r="MWW343" s="35"/>
      <c r="MWX343" s="35"/>
      <c r="MWY343" s="35"/>
      <c r="MWZ343" s="35"/>
      <c r="MXA343" s="35"/>
      <c r="MXB343" s="35"/>
      <c r="MXC343" s="35"/>
      <c r="MXD343" s="35"/>
      <c r="MXE343" s="35"/>
      <c r="MXF343" s="35"/>
      <c r="MXG343" s="35"/>
      <c r="MXH343" s="35"/>
      <c r="MXI343" s="35"/>
      <c r="MXJ343" s="35"/>
      <c r="MXK343" s="35"/>
      <c r="MXL343" s="35"/>
      <c r="MXM343" s="35"/>
      <c r="MXN343" s="35"/>
      <c r="MXO343" s="35"/>
      <c r="MXP343" s="35"/>
      <c r="MXQ343" s="35"/>
      <c r="MXR343" s="35"/>
      <c r="MXS343" s="35"/>
      <c r="MXT343" s="35"/>
      <c r="MXU343" s="35"/>
      <c r="MXV343" s="35"/>
      <c r="MXW343" s="35"/>
      <c r="MXX343" s="35"/>
      <c r="MXY343" s="35"/>
      <c r="MXZ343" s="35"/>
      <c r="MYA343" s="35"/>
      <c r="MYB343" s="35"/>
      <c r="MYC343" s="35"/>
      <c r="MYD343" s="35"/>
      <c r="MYE343" s="35"/>
      <c r="MYF343" s="35"/>
      <c r="MYG343" s="35"/>
      <c r="MYH343" s="35"/>
      <c r="MYI343" s="35"/>
      <c r="MYJ343" s="35"/>
      <c r="MYK343" s="35"/>
      <c r="MYL343" s="35"/>
      <c r="MYM343" s="35"/>
      <c r="MYN343" s="35"/>
      <c r="MYO343" s="35"/>
      <c r="MYP343" s="35"/>
      <c r="MYQ343" s="35"/>
      <c r="MYR343" s="35"/>
      <c r="MYS343" s="35"/>
      <c r="MYT343" s="35"/>
      <c r="MYU343" s="35"/>
      <c r="MYV343" s="35"/>
      <c r="MYW343" s="35"/>
      <c r="MYX343" s="35"/>
      <c r="MYY343" s="35"/>
      <c r="MYZ343" s="35"/>
      <c r="MZA343" s="35"/>
      <c r="MZB343" s="35"/>
      <c r="MZC343" s="35"/>
      <c r="MZD343" s="35"/>
      <c r="MZE343" s="35"/>
      <c r="MZF343" s="35"/>
      <c r="MZG343" s="35"/>
      <c r="MZH343" s="35"/>
      <c r="MZI343" s="35"/>
      <c r="MZJ343" s="35"/>
      <c r="MZK343" s="35"/>
      <c r="MZL343" s="35"/>
      <c r="MZM343" s="35"/>
      <c r="MZN343" s="35"/>
      <c r="MZO343" s="35"/>
      <c r="MZP343" s="35"/>
      <c r="MZQ343" s="35"/>
      <c r="MZR343" s="35"/>
      <c r="MZS343" s="35"/>
      <c r="MZT343" s="35"/>
      <c r="MZU343" s="35"/>
      <c r="MZV343" s="35"/>
      <c r="MZW343" s="35"/>
      <c r="MZX343" s="35"/>
      <c r="MZY343" s="35"/>
      <c r="MZZ343" s="35"/>
      <c r="NAA343" s="35"/>
      <c r="NAB343" s="35"/>
      <c r="NAC343" s="35"/>
      <c r="NAD343" s="35"/>
      <c r="NAE343" s="35"/>
      <c r="NAF343" s="35"/>
      <c r="NAG343" s="35"/>
      <c r="NAH343" s="35"/>
      <c r="NAI343" s="35"/>
      <c r="NAJ343" s="35"/>
      <c r="NAK343" s="35"/>
      <c r="NAL343" s="35"/>
      <c r="NAM343" s="35"/>
      <c r="NAN343" s="35"/>
      <c r="NAO343" s="35"/>
      <c r="NAP343" s="35"/>
      <c r="NAQ343" s="35"/>
      <c r="NAR343" s="35"/>
      <c r="NAS343" s="35"/>
      <c r="NAT343" s="35"/>
      <c r="NAU343" s="35"/>
      <c r="NAV343" s="35"/>
      <c r="NAW343" s="35"/>
      <c r="NAX343" s="35"/>
      <c r="NAY343" s="35"/>
      <c r="NAZ343" s="35"/>
      <c r="NBA343" s="35"/>
      <c r="NBB343" s="35"/>
      <c r="NBC343" s="35"/>
      <c r="NBD343" s="35"/>
      <c r="NBE343" s="35"/>
      <c r="NBF343" s="35"/>
      <c r="NBG343" s="35"/>
      <c r="NBH343" s="35"/>
      <c r="NBI343" s="35"/>
      <c r="NBJ343" s="35"/>
      <c r="NBK343" s="35"/>
      <c r="NBL343" s="35"/>
      <c r="NBM343" s="35"/>
      <c r="NBN343" s="35"/>
      <c r="NBO343" s="35"/>
      <c r="NBP343" s="35"/>
      <c r="NBQ343" s="35"/>
      <c r="NBR343" s="35"/>
      <c r="NBS343" s="35"/>
      <c r="NBT343" s="35"/>
      <c r="NBU343" s="35"/>
      <c r="NBV343" s="35"/>
      <c r="NBW343" s="35"/>
      <c r="NBX343" s="35"/>
      <c r="NBY343" s="35"/>
      <c r="NBZ343" s="35"/>
      <c r="NCA343" s="35"/>
      <c r="NCB343" s="35"/>
      <c r="NCC343" s="35"/>
      <c r="NCD343" s="35"/>
      <c r="NCE343" s="35"/>
      <c r="NCF343" s="35"/>
      <c r="NCG343" s="35"/>
      <c r="NCH343" s="35"/>
      <c r="NCI343" s="35"/>
      <c r="NCJ343" s="35"/>
      <c r="NCK343" s="35"/>
      <c r="NCL343" s="35"/>
      <c r="NCM343" s="35"/>
      <c r="NCN343" s="35"/>
      <c r="NCO343" s="35"/>
      <c r="NCP343" s="35"/>
      <c r="NCQ343" s="35"/>
      <c r="NCR343" s="35"/>
      <c r="NCS343" s="35"/>
      <c r="NCT343" s="35"/>
      <c r="NCU343" s="35"/>
      <c r="NCV343" s="35"/>
      <c r="NCW343" s="35"/>
      <c r="NCX343" s="35"/>
      <c r="NCY343" s="35"/>
      <c r="NCZ343" s="35"/>
      <c r="NDA343" s="35"/>
      <c r="NDB343" s="35"/>
      <c r="NDC343" s="35"/>
      <c r="NDD343" s="35"/>
      <c r="NDE343" s="35"/>
      <c r="NDF343" s="35"/>
      <c r="NDG343" s="35"/>
      <c r="NDH343" s="35"/>
      <c r="NDI343" s="35"/>
      <c r="NDJ343" s="35"/>
      <c r="NDK343" s="35"/>
      <c r="NDL343" s="35"/>
      <c r="NDM343" s="35"/>
      <c r="NDN343" s="35"/>
      <c r="NDO343" s="35"/>
      <c r="NDP343" s="35"/>
      <c r="NDQ343" s="35"/>
      <c r="NDR343" s="35"/>
      <c r="NDS343" s="35"/>
      <c r="NDT343" s="35"/>
      <c r="NDU343" s="35"/>
      <c r="NDV343" s="35"/>
      <c r="NDW343" s="35"/>
      <c r="NDX343" s="35"/>
      <c r="NDY343" s="35"/>
      <c r="NDZ343" s="35"/>
      <c r="NEA343" s="35"/>
      <c r="NEB343" s="35"/>
      <c r="NEC343" s="35"/>
      <c r="NED343" s="35"/>
      <c r="NEE343" s="35"/>
      <c r="NEF343" s="35"/>
      <c r="NEG343" s="35"/>
      <c r="NEH343" s="35"/>
      <c r="NEI343" s="35"/>
      <c r="NEJ343" s="35"/>
      <c r="NEK343" s="35"/>
      <c r="NEL343" s="35"/>
      <c r="NEM343" s="35"/>
      <c r="NEN343" s="35"/>
      <c r="NEO343" s="35"/>
      <c r="NEP343" s="35"/>
      <c r="NEQ343" s="35"/>
      <c r="NER343" s="35"/>
      <c r="NES343" s="35"/>
      <c r="NET343" s="35"/>
      <c r="NEU343" s="35"/>
      <c r="NEV343" s="35"/>
      <c r="NEW343" s="35"/>
      <c r="NEX343" s="35"/>
      <c r="NEY343" s="35"/>
      <c r="NEZ343" s="35"/>
      <c r="NFA343" s="35"/>
      <c r="NFB343" s="35"/>
      <c r="NFC343" s="35"/>
      <c r="NFD343" s="35"/>
      <c r="NFE343" s="35"/>
      <c r="NFF343" s="35"/>
      <c r="NFG343" s="35"/>
      <c r="NFH343" s="35"/>
      <c r="NFI343" s="35"/>
      <c r="NFJ343" s="35"/>
      <c r="NFK343" s="35"/>
      <c r="NFL343" s="35"/>
      <c r="NFM343" s="35"/>
      <c r="NFN343" s="35"/>
      <c r="NFO343" s="35"/>
      <c r="NFP343" s="35"/>
      <c r="NFQ343" s="35"/>
      <c r="NFR343" s="35"/>
      <c r="NFS343" s="35"/>
      <c r="NFT343" s="35"/>
      <c r="NFU343" s="35"/>
      <c r="NFV343" s="35"/>
      <c r="NFW343" s="35"/>
      <c r="NFX343" s="35"/>
      <c r="NFY343" s="35"/>
      <c r="NFZ343" s="35"/>
      <c r="NGA343" s="35"/>
      <c r="NGB343" s="35"/>
      <c r="NGC343" s="35"/>
      <c r="NGD343" s="35"/>
      <c r="NGE343" s="35"/>
      <c r="NGF343" s="35"/>
      <c r="NGG343" s="35"/>
      <c r="NGH343" s="35"/>
      <c r="NGI343" s="35"/>
      <c r="NGJ343" s="35"/>
      <c r="NGK343" s="35"/>
      <c r="NGL343" s="35"/>
      <c r="NGM343" s="35"/>
      <c r="NGN343" s="35"/>
      <c r="NGO343" s="35"/>
      <c r="NGP343" s="35"/>
      <c r="NGQ343" s="35"/>
      <c r="NGR343" s="35"/>
      <c r="NGS343" s="35"/>
      <c r="NGT343" s="35"/>
      <c r="NGU343" s="35"/>
      <c r="NGV343" s="35"/>
      <c r="NGW343" s="35"/>
      <c r="NGX343" s="35"/>
      <c r="NGY343" s="35"/>
      <c r="NGZ343" s="35"/>
      <c r="NHA343" s="35"/>
      <c r="NHB343" s="35"/>
      <c r="NHC343" s="35"/>
      <c r="NHD343" s="35"/>
      <c r="NHE343" s="35"/>
      <c r="NHF343" s="35"/>
      <c r="NHG343" s="35"/>
      <c r="NHH343" s="35"/>
      <c r="NHI343" s="35"/>
      <c r="NHJ343" s="35"/>
      <c r="NHK343" s="35"/>
      <c r="NHL343" s="35"/>
      <c r="NHM343" s="35"/>
      <c r="NHN343" s="35"/>
      <c r="NHO343" s="35"/>
      <c r="NHP343" s="35"/>
      <c r="NHQ343" s="35"/>
      <c r="NHR343" s="35"/>
      <c r="NHS343" s="35"/>
      <c r="NHT343" s="35"/>
      <c r="NHU343" s="35"/>
      <c r="NHV343" s="35"/>
      <c r="NHW343" s="35"/>
      <c r="NHX343" s="35"/>
      <c r="NHY343" s="35"/>
      <c r="NHZ343" s="35"/>
      <c r="NIA343" s="35"/>
      <c r="NIB343" s="35"/>
      <c r="NIC343" s="35"/>
      <c r="NID343" s="35"/>
      <c r="NIE343" s="35"/>
      <c r="NIF343" s="35"/>
      <c r="NIG343" s="35"/>
      <c r="NIH343" s="35"/>
      <c r="NII343" s="35"/>
      <c r="NIJ343" s="35"/>
      <c r="NIK343" s="35"/>
      <c r="NIL343" s="35"/>
      <c r="NIM343" s="35"/>
      <c r="NIN343" s="35"/>
      <c r="NIO343" s="35"/>
      <c r="NIP343" s="35"/>
      <c r="NIQ343" s="35"/>
      <c r="NIR343" s="35"/>
      <c r="NIS343" s="35"/>
      <c r="NIT343" s="35"/>
      <c r="NIU343" s="35"/>
      <c r="NIV343" s="35"/>
      <c r="NIW343" s="35"/>
      <c r="NIX343" s="35"/>
      <c r="NIY343" s="35"/>
      <c r="NIZ343" s="35"/>
      <c r="NJA343" s="35"/>
      <c r="NJB343" s="35"/>
      <c r="NJC343" s="35"/>
      <c r="NJD343" s="35"/>
      <c r="NJE343" s="35"/>
      <c r="NJF343" s="35"/>
      <c r="NJG343" s="35"/>
      <c r="NJH343" s="35"/>
      <c r="NJI343" s="35"/>
      <c r="NJJ343" s="35"/>
      <c r="NJK343" s="35"/>
      <c r="NJL343" s="35"/>
      <c r="NJM343" s="35"/>
      <c r="NJN343" s="35"/>
      <c r="NJO343" s="35"/>
      <c r="NJP343" s="35"/>
      <c r="NJQ343" s="35"/>
      <c r="NJR343" s="35"/>
      <c r="NJS343" s="35"/>
      <c r="NJT343" s="35"/>
      <c r="NJU343" s="35"/>
      <c r="NJV343" s="35"/>
      <c r="NJW343" s="35"/>
      <c r="NJX343" s="35"/>
      <c r="NJY343" s="35"/>
      <c r="NJZ343" s="35"/>
      <c r="NKA343" s="35"/>
      <c r="NKB343" s="35"/>
      <c r="NKC343" s="35"/>
      <c r="NKD343" s="35"/>
      <c r="NKE343" s="35"/>
      <c r="NKF343" s="35"/>
      <c r="NKG343" s="35"/>
      <c r="NKH343" s="35"/>
      <c r="NKI343" s="35"/>
      <c r="NKJ343" s="35"/>
      <c r="NKK343" s="35"/>
      <c r="NKL343" s="35"/>
      <c r="NKM343" s="35"/>
      <c r="NKN343" s="35"/>
      <c r="NKO343" s="35"/>
      <c r="NKP343" s="35"/>
      <c r="NKQ343" s="35"/>
      <c r="NKR343" s="35"/>
      <c r="NKS343" s="35"/>
      <c r="NKT343" s="35"/>
      <c r="NKU343" s="35"/>
      <c r="NKV343" s="35"/>
      <c r="NKW343" s="35"/>
      <c r="NKX343" s="35"/>
      <c r="NKY343" s="35"/>
      <c r="NKZ343" s="35"/>
      <c r="NLA343" s="35"/>
      <c r="NLB343" s="35"/>
      <c r="NLC343" s="35"/>
      <c r="NLD343" s="35"/>
      <c r="NLE343" s="35"/>
      <c r="NLF343" s="35"/>
      <c r="NLG343" s="35"/>
      <c r="NLH343" s="35"/>
      <c r="NLI343" s="35"/>
      <c r="NLJ343" s="35"/>
      <c r="NLK343" s="35"/>
      <c r="NLL343" s="35"/>
      <c r="NLM343" s="35"/>
      <c r="NLN343" s="35"/>
      <c r="NLO343" s="35"/>
      <c r="NLP343" s="35"/>
      <c r="NLQ343" s="35"/>
      <c r="NLR343" s="35"/>
      <c r="NLS343" s="35"/>
      <c r="NLT343" s="35"/>
      <c r="NLU343" s="35"/>
      <c r="NLV343" s="35"/>
      <c r="NLW343" s="35"/>
      <c r="NLX343" s="35"/>
      <c r="NLY343" s="35"/>
      <c r="NLZ343" s="35"/>
      <c r="NMA343" s="35"/>
      <c r="NMB343" s="35"/>
      <c r="NMC343" s="35"/>
      <c r="NMD343" s="35"/>
      <c r="NME343" s="35"/>
      <c r="NMF343" s="35"/>
      <c r="NMG343" s="35"/>
      <c r="NMH343" s="35"/>
      <c r="NMI343" s="35"/>
      <c r="NMJ343" s="35"/>
      <c r="NMK343" s="35"/>
      <c r="NML343" s="35"/>
      <c r="NMM343" s="35"/>
      <c r="NMN343" s="35"/>
      <c r="NMO343" s="35"/>
      <c r="NMP343" s="35"/>
      <c r="NMQ343" s="35"/>
      <c r="NMR343" s="35"/>
      <c r="NMS343" s="35"/>
      <c r="NMT343" s="35"/>
      <c r="NMU343" s="35"/>
      <c r="NMV343" s="35"/>
      <c r="NMW343" s="35"/>
      <c r="NMX343" s="35"/>
      <c r="NMY343" s="35"/>
      <c r="NMZ343" s="35"/>
      <c r="NNA343" s="35"/>
      <c r="NNB343" s="35"/>
      <c r="NNC343" s="35"/>
      <c r="NND343" s="35"/>
      <c r="NNE343" s="35"/>
      <c r="NNF343" s="35"/>
      <c r="NNG343" s="35"/>
      <c r="NNH343" s="35"/>
      <c r="NNI343" s="35"/>
      <c r="NNJ343" s="35"/>
      <c r="NNK343" s="35"/>
      <c r="NNL343" s="35"/>
      <c r="NNM343" s="35"/>
      <c r="NNN343" s="35"/>
      <c r="NNO343" s="35"/>
      <c r="NNP343" s="35"/>
      <c r="NNQ343" s="35"/>
      <c r="NNR343" s="35"/>
      <c r="NNS343" s="35"/>
      <c r="NNT343" s="35"/>
      <c r="NNU343" s="35"/>
      <c r="NNV343" s="35"/>
      <c r="NNW343" s="35"/>
      <c r="NNX343" s="35"/>
      <c r="NNY343" s="35"/>
      <c r="NNZ343" s="35"/>
      <c r="NOA343" s="35"/>
      <c r="NOB343" s="35"/>
      <c r="NOC343" s="35"/>
      <c r="NOD343" s="35"/>
      <c r="NOE343" s="35"/>
      <c r="NOF343" s="35"/>
      <c r="NOG343" s="35"/>
      <c r="NOH343" s="35"/>
      <c r="NOI343" s="35"/>
      <c r="NOJ343" s="35"/>
      <c r="NOK343" s="35"/>
      <c r="NOL343" s="35"/>
      <c r="NOM343" s="35"/>
      <c r="NON343" s="35"/>
      <c r="NOO343" s="35"/>
      <c r="NOP343" s="35"/>
      <c r="NOQ343" s="35"/>
      <c r="NOR343" s="35"/>
      <c r="NOS343" s="35"/>
      <c r="NOT343" s="35"/>
      <c r="NOU343" s="35"/>
      <c r="NOV343" s="35"/>
      <c r="NOW343" s="35"/>
      <c r="NOX343" s="35"/>
      <c r="NOY343" s="35"/>
      <c r="NOZ343" s="35"/>
      <c r="NPA343" s="35"/>
      <c r="NPB343" s="35"/>
      <c r="NPC343" s="35"/>
      <c r="NPD343" s="35"/>
      <c r="NPE343" s="35"/>
      <c r="NPF343" s="35"/>
      <c r="NPG343" s="35"/>
      <c r="NPH343" s="35"/>
      <c r="NPI343" s="35"/>
      <c r="NPJ343" s="35"/>
      <c r="NPK343" s="35"/>
      <c r="NPL343" s="35"/>
      <c r="NPM343" s="35"/>
      <c r="NPN343" s="35"/>
      <c r="NPO343" s="35"/>
      <c r="NPP343" s="35"/>
      <c r="NPQ343" s="35"/>
      <c r="NPR343" s="35"/>
      <c r="NPS343" s="35"/>
      <c r="NPT343" s="35"/>
      <c r="NPU343" s="35"/>
      <c r="NPV343" s="35"/>
      <c r="NPW343" s="35"/>
      <c r="NPX343" s="35"/>
      <c r="NPY343" s="35"/>
      <c r="NPZ343" s="35"/>
      <c r="NQA343" s="35"/>
      <c r="NQB343" s="35"/>
      <c r="NQC343" s="35"/>
      <c r="NQD343" s="35"/>
      <c r="NQE343" s="35"/>
      <c r="NQF343" s="35"/>
      <c r="NQG343" s="35"/>
      <c r="NQH343" s="35"/>
      <c r="NQI343" s="35"/>
      <c r="NQJ343" s="35"/>
      <c r="NQK343" s="35"/>
      <c r="NQL343" s="35"/>
      <c r="NQM343" s="35"/>
      <c r="NQN343" s="35"/>
      <c r="NQO343" s="35"/>
      <c r="NQP343" s="35"/>
      <c r="NQQ343" s="35"/>
      <c r="NQR343" s="35"/>
      <c r="NQS343" s="35"/>
      <c r="NQT343" s="35"/>
      <c r="NQU343" s="35"/>
      <c r="NQV343" s="35"/>
      <c r="NQW343" s="35"/>
      <c r="NQX343" s="35"/>
      <c r="NQY343" s="35"/>
      <c r="NQZ343" s="35"/>
      <c r="NRA343" s="35"/>
      <c r="NRB343" s="35"/>
      <c r="NRC343" s="35"/>
      <c r="NRD343" s="35"/>
      <c r="NRE343" s="35"/>
      <c r="NRF343" s="35"/>
      <c r="NRG343" s="35"/>
      <c r="NRH343" s="35"/>
      <c r="NRI343" s="35"/>
      <c r="NRJ343" s="35"/>
      <c r="NRK343" s="35"/>
      <c r="NRL343" s="35"/>
      <c r="NRM343" s="35"/>
      <c r="NRN343" s="35"/>
      <c r="NRO343" s="35"/>
      <c r="NRP343" s="35"/>
      <c r="NRQ343" s="35"/>
      <c r="NRR343" s="35"/>
      <c r="NRS343" s="35"/>
      <c r="NRT343" s="35"/>
      <c r="NRU343" s="35"/>
      <c r="NRV343" s="35"/>
      <c r="NRW343" s="35"/>
      <c r="NRX343" s="35"/>
      <c r="NRY343" s="35"/>
      <c r="NRZ343" s="35"/>
      <c r="NSA343" s="35"/>
      <c r="NSB343" s="35"/>
      <c r="NSC343" s="35"/>
      <c r="NSD343" s="35"/>
      <c r="NSE343" s="35"/>
      <c r="NSF343" s="35"/>
      <c r="NSG343" s="35"/>
      <c r="NSH343" s="35"/>
      <c r="NSI343" s="35"/>
      <c r="NSJ343" s="35"/>
      <c r="NSK343" s="35"/>
      <c r="NSL343" s="35"/>
      <c r="NSM343" s="35"/>
      <c r="NSN343" s="35"/>
      <c r="NSO343" s="35"/>
      <c r="NSP343" s="35"/>
      <c r="NSQ343" s="35"/>
      <c r="NSR343" s="35"/>
      <c r="NSS343" s="35"/>
      <c r="NST343" s="35"/>
      <c r="NSU343" s="35"/>
      <c r="NSV343" s="35"/>
      <c r="NSW343" s="35"/>
      <c r="NSX343" s="35"/>
      <c r="NSY343" s="35"/>
      <c r="NSZ343" s="35"/>
      <c r="NTA343" s="35"/>
      <c r="NTB343" s="35"/>
      <c r="NTC343" s="35"/>
      <c r="NTD343" s="35"/>
      <c r="NTE343" s="35"/>
      <c r="NTF343" s="35"/>
      <c r="NTG343" s="35"/>
      <c r="NTH343" s="35"/>
      <c r="NTI343" s="35"/>
      <c r="NTJ343" s="35"/>
      <c r="NTK343" s="35"/>
      <c r="NTL343" s="35"/>
      <c r="NTM343" s="35"/>
      <c r="NTN343" s="35"/>
      <c r="NTO343" s="35"/>
      <c r="NTP343" s="35"/>
      <c r="NTQ343" s="35"/>
      <c r="NTR343" s="35"/>
      <c r="NTS343" s="35"/>
      <c r="NTT343" s="35"/>
      <c r="NTU343" s="35"/>
      <c r="NTV343" s="35"/>
      <c r="NTW343" s="35"/>
      <c r="NTX343" s="35"/>
      <c r="NTY343" s="35"/>
      <c r="NTZ343" s="35"/>
      <c r="NUA343" s="35"/>
      <c r="NUB343" s="35"/>
      <c r="NUC343" s="35"/>
      <c r="NUD343" s="35"/>
      <c r="NUE343" s="35"/>
      <c r="NUF343" s="35"/>
      <c r="NUG343" s="35"/>
      <c r="NUH343" s="35"/>
      <c r="NUI343" s="35"/>
      <c r="NUJ343" s="35"/>
      <c r="NUK343" s="35"/>
      <c r="NUL343" s="35"/>
      <c r="NUM343" s="35"/>
      <c r="NUN343" s="35"/>
      <c r="NUO343" s="35"/>
      <c r="NUP343" s="35"/>
      <c r="NUQ343" s="35"/>
      <c r="NUR343" s="35"/>
      <c r="NUS343" s="35"/>
      <c r="NUT343" s="35"/>
      <c r="NUU343" s="35"/>
      <c r="NUV343" s="35"/>
      <c r="NUW343" s="35"/>
      <c r="NUX343" s="35"/>
      <c r="NUY343" s="35"/>
      <c r="NUZ343" s="35"/>
      <c r="NVA343" s="35"/>
      <c r="NVB343" s="35"/>
      <c r="NVC343" s="35"/>
      <c r="NVD343" s="35"/>
      <c r="NVE343" s="35"/>
      <c r="NVF343" s="35"/>
      <c r="NVG343" s="35"/>
      <c r="NVH343" s="35"/>
      <c r="NVI343" s="35"/>
      <c r="NVJ343" s="35"/>
      <c r="NVK343" s="35"/>
      <c r="NVL343" s="35"/>
      <c r="NVM343" s="35"/>
      <c r="NVN343" s="35"/>
      <c r="NVO343" s="35"/>
      <c r="NVP343" s="35"/>
      <c r="NVQ343" s="35"/>
      <c r="NVR343" s="35"/>
      <c r="NVS343" s="35"/>
      <c r="NVT343" s="35"/>
      <c r="NVU343" s="35"/>
      <c r="NVV343" s="35"/>
      <c r="NVW343" s="35"/>
      <c r="NVX343" s="35"/>
      <c r="NVY343" s="35"/>
      <c r="NVZ343" s="35"/>
      <c r="NWA343" s="35"/>
      <c r="NWB343" s="35"/>
      <c r="NWC343" s="35"/>
      <c r="NWD343" s="35"/>
      <c r="NWE343" s="35"/>
      <c r="NWF343" s="35"/>
      <c r="NWG343" s="35"/>
      <c r="NWH343" s="35"/>
      <c r="NWI343" s="35"/>
      <c r="NWJ343" s="35"/>
      <c r="NWK343" s="35"/>
      <c r="NWL343" s="35"/>
      <c r="NWM343" s="35"/>
      <c r="NWN343" s="35"/>
      <c r="NWO343" s="35"/>
      <c r="NWP343" s="35"/>
      <c r="NWQ343" s="35"/>
      <c r="NWR343" s="35"/>
      <c r="NWS343" s="35"/>
      <c r="NWT343" s="35"/>
      <c r="NWU343" s="35"/>
      <c r="NWV343" s="35"/>
      <c r="NWW343" s="35"/>
      <c r="NWX343" s="35"/>
      <c r="NWY343" s="35"/>
      <c r="NWZ343" s="35"/>
      <c r="NXA343" s="35"/>
      <c r="NXB343" s="35"/>
      <c r="NXC343" s="35"/>
      <c r="NXD343" s="35"/>
      <c r="NXE343" s="35"/>
      <c r="NXF343" s="35"/>
      <c r="NXG343" s="35"/>
      <c r="NXH343" s="35"/>
      <c r="NXI343" s="35"/>
      <c r="NXJ343" s="35"/>
      <c r="NXK343" s="35"/>
      <c r="NXL343" s="35"/>
      <c r="NXM343" s="35"/>
      <c r="NXN343" s="35"/>
      <c r="NXO343" s="35"/>
      <c r="NXP343" s="35"/>
      <c r="NXQ343" s="35"/>
      <c r="NXR343" s="35"/>
      <c r="NXS343" s="35"/>
      <c r="NXT343" s="35"/>
      <c r="NXU343" s="35"/>
      <c r="NXV343" s="35"/>
      <c r="NXW343" s="35"/>
      <c r="NXX343" s="35"/>
      <c r="NXY343" s="35"/>
      <c r="NXZ343" s="35"/>
      <c r="NYA343" s="35"/>
      <c r="NYB343" s="35"/>
      <c r="NYC343" s="35"/>
      <c r="NYD343" s="35"/>
      <c r="NYE343" s="35"/>
      <c r="NYF343" s="35"/>
      <c r="NYG343" s="35"/>
      <c r="NYH343" s="35"/>
      <c r="NYI343" s="35"/>
      <c r="NYJ343" s="35"/>
      <c r="NYK343" s="35"/>
      <c r="NYL343" s="35"/>
      <c r="NYM343" s="35"/>
      <c r="NYN343" s="35"/>
      <c r="NYO343" s="35"/>
      <c r="NYP343" s="35"/>
      <c r="NYQ343" s="35"/>
      <c r="NYR343" s="35"/>
      <c r="NYS343" s="35"/>
      <c r="NYT343" s="35"/>
      <c r="NYU343" s="35"/>
      <c r="NYV343" s="35"/>
      <c r="NYW343" s="35"/>
      <c r="NYX343" s="35"/>
      <c r="NYY343" s="35"/>
      <c r="NYZ343" s="35"/>
      <c r="NZA343" s="35"/>
      <c r="NZB343" s="35"/>
      <c r="NZC343" s="35"/>
      <c r="NZD343" s="35"/>
      <c r="NZE343" s="35"/>
      <c r="NZF343" s="35"/>
      <c r="NZG343" s="35"/>
      <c r="NZH343" s="35"/>
      <c r="NZI343" s="35"/>
      <c r="NZJ343" s="35"/>
      <c r="NZK343" s="35"/>
      <c r="NZL343" s="35"/>
      <c r="NZM343" s="35"/>
      <c r="NZN343" s="35"/>
      <c r="NZO343" s="35"/>
      <c r="NZP343" s="35"/>
      <c r="NZQ343" s="35"/>
      <c r="NZR343" s="35"/>
      <c r="NZS343" s="35"/>
      <c r="NZT343" s="35"/>
      <c r="NZU343" s="35"/>
      <c r="NZV343" s="35"/>
      <c r="NZW343" s="35"/>
      <c r="NZX343" s="35"/>
      <c r="NZY343" s="35"/>
      <c r="NZZ343" s="35"/>
      <c r="OAA343" s="35"/>
      <c r="OAB343" s="35"/>
      <c r="OAC343" s="35"/>
      <c r="OAD343" s="35"/>
      <c r="OAE343" s="35"/>
      <c r="OAF343" s="35"/>
      <c r="OAG343" s="35"/>
      <c r="OAH343" s="35"/>
      <c r="OAI343" s="35"/>
      <c r="OAJ343" s="35"/>
      <c r="OAK343" s="35"/>
      <c r="OAL343" s="35"/>
      <c r="OAM343" s="35"/>
      <c r="OAN343" s="35"/>
      <c r="OAO343" s="35"/>
      <c r="OAP343" s="35"/>
      <c r="OAQ343" s="35"/>
      <c r="OAR343" s="35"/>
      <c r="OAS343" s="35"/>
      <c r="OAT343" s="35"/>
      <c r="OAU343" s="35"/>
      <c r="OAV343" s="35"/>
      <c r="OAW343" s="35"/>
      <c r="OAX343" s="35"/>
      <c r="OAY343" s="35"/>
      <c r="OAZ343" s="35"/>
      <c r="OBA343" s="35"/>
      <c r="OBB343" s="35"/>
      <c r="OBC343" s="35"/>
      <c r="OBD343" s="35"/>
      <c r="OBE343" s="35"/>
      <c r="OBF343" s="35"/>
      <c r="OBG343" s="35"/>
      <c r="OBH343" s="35"/>
      <c r="OBI343" s="35"/>
      <c r="OBJ343" s="35"/>
      <c r="OBK343" s="35"/>
      <c r="OBL343" s="35"/>
      <c r="OBM343" s="35"/>
      <c r="OBN343" s="35"/>
      <c r="OBO343" s="35"/>
      <c r="OBP343" s="35"/>
      <c r="OBQ343" s="35"/>
      <c r="OBR343" s="35"/>
      <c r="OBS343" s="35"/>
      <c r="OBT343" s="35"/>
      <c r="OBU343" s="35"/>
      <c r="OBV343" s="35"/>
      <c r="OBW343" s="35"/>
      <c r="OBX343" s="35"/>
      <c r="OBY343" s="35"/>
      <c r="OBZ343" s="35"/>
      <c r="OCA343" s="35"/>
      <c r="OCB343" s="35"/>
      <c r="OCC343" s="35"/>
      <c r="OCD343" s="35"/>
      <c r="OCE343" s="35"/>
      <c r="OCF343" s="35"/>
      <c r="OCG343" s="35"/>
      <c r="OCH343" s="35"/>
      <c r="OCI343" s="35"/>
      <c r="OCJ343" s="35"/>
      <c r="OCK343" s="35"/>
      <c r="OCL343" s="35"/>
      <c r="OCM343" s="35"/>
      <c r="OCN343" s="35"/>
      <c r="OCO343" s="35"/>
      <c r="OCP343" s="35"/>
      <c r="OCQ343" s="35"/>
      <c r="OCR343" s="35"/>
      <c r="OCS343" s="35"/>
      <c r="OCT343" s="35"/>
      <c r="OCU343" s="35"/>
      <c r="OCV343" s="35"/>
      <c r="OCW343" s="35"/>
      <c r="OCX343" s="35"/>
      <c r="OCY343" s="35"/>
      <c r="OCZ343" s="35"/>
      <c r="ODA343" s="35"/>
      <c r="ODB343" s="35"/>
      <c r="ODC343" s="35"/>
      <c r="ODD343" s="35"/>
      <c r="ODE343" s="35"/>
      <c r="ODF343" s="35"/>
      <c r="ODG343" s="35"/>
      <c r="ODH343" s="35"/>
      <c r="ODI343" s="35"/>
      <c r="ODJ343" s="35"/>
      <c r="ODK343" s="35"/>
      <c r="ODL343" s="35"/>
      <c r="ODM343" s="35"/>
      <c r="ODN343" s="35"/>
      <c r="ODO343" s="35"/>
      <c r="ODP343" s="35"/>
      <c r="ODQ343" s="35"/>
      <c r="ODR343" s="35"/>
      <c r="ODS343" s="35"/>
      <c r="ODT343" s="35"/>
      <c r="ODU343" s="35"/>
      <c r="ODV343" s="35"/>
      <c r="ODW343" s="35"/>
      <c r="ODX343" s="35"/>
      <c r="ODY343" s="35"/>
      <c r="ODZ343" s="35"/>
      <c r="OEA343" s="35"/>
      <c r="OEB343" s="35"/>
      <c r="OEC343" s="35"/>
      <c r="OED343" s="35"/>
      <c r="OEE343" s="35"/>
      <c r="OEF343" s="35"/>
      <c r="OEG343" s="35"/>
      <c r="OEH343" s="35"/>
      <c r="OEI343" s="35"/>
      <c r="OEJ343" s="35"/>
      <c r="OEK343" s="35"/>
      <c r="OEL343" s="35"/>
      <c r="OEM343" s="35"/>
      <c r="OEN343" s="35"/>
      <c r="OEO343" s="35"/>
      <c r="OEP343" s="35"/>
      <c r="OEQ343" s="35"/>
      <c r="OER343" s="35"/>
      <c r="OES343" s="35"/>
      <c r="OET343" s="35"/>
      <c r="OEU343" s="35"/>
      <c r="OEV343" s="35"/>
      <c r="OEW343" s="35"/>
      <c r="OEX343" s="35"/>
      <c r="OEY343" s="35"/>
      <c r="OEZ343" s="35"/>
      <c r="OFA343" s="35"/>
      <c r="OFB343" s="35"/>
      <c r="OFC343" s="35"/>
      <c r="OFD343" s="35"/>
      <c r="OFE343" s="35"/>
      <c r="OFF343" s="35"/>
      <c r="OFG343" s="35"/>
      <c r="OFH343" s="35"/>
      <c r="OFI343" s="35"/>
      <c r="OFJ343" s="35"/>
      <c r="OFK343" s="35"/>
      <c r="OFL343" s="35"/>
      <c r="OFM343" s="35"/>
      <c r="OFN343" s="35"/>
      <c r="OFO343" s="35"/>
      <c r="OFP343" s="35"/>
      <c r="OFQ343" s="35"/>
      <c r="OFR343" s="35"/>
      <c r="OFS343" s="35"/>
      <c r="OFT343" s="35"/>
      <c r="OFU343" s="35"/>
      <c r="OFV343" s="35"/>
      <c r="OFW343" s="35"/>
      <c r="OFX343" s="35"/>
      <c r="OFY343" s="35"/>
      <c r="OFZ343" s="35"/>
      <c r="OGA343" s="35"/>
      <c r="OGB343" s="35"/>
      <c r="OGC343" s="35"/>
      <c r="OGD343" s="35"/>
      <c r="OGE343" s="35"/>
      <c r="OGF343" s="35"/>
      <c r="OGG343" s="35"/>
      <c r="OGH343" s="35"/>
      <c r="OGI343" s="35"/>
      <c r="OGJ343" s="35"/>
      <c r="OGK343" s="35"/>
      <c r="OGL343" s="35"/>
      <c r="OGM343" s="35"/>
      <c r="OGN343" s="35"/>
      <c r="OGO343" s="35"/>
      <c r="OGP343" s="35"/>
      <c r="OGQ343" s="35"/>
      <c r="OGR343" s="35"/>
      <c r="OGS343" s="35"/>
      <c r="OGT343" s="35"/>
      <c r="OGU343" s="35"/>
      <c r="OGV343" s="35"/>
      <c r="OGW343" s="35"/>
      <c r="OGX343" s="35"/>
      <c r="OGY343" s="35"/>
      <c r="OGZ343" s="35"/>
      <c r="OHA343" s="35"/>
      <c r="OHB343" s="35"/>
      <c r="OHC343" s="35"/>
      <c r="OHD343" s="35"/>
      <c r="OHE343" s="35"/>
      <c r="OHF343" s="35"/>
      <c r="OHG343" s="35"/>
      <c r="OHH343" s="35"/>
      <c r="OHI343" s="35"/>
      <c r="OHJ343" s="35"/>
      <c r="OHK343" s="35"/>
      <c r="OHL343" s="35"/>
      <c r="OHM343" s="35"/>
      <c r="OHN343" s="35"/>
      <c r="OHO343" s="35"/>
      <c r="OHP343" s="35"/>
      <c r="OHQ343" s="35"/>
      <c r="OHR343" s="35"/>
      <c r="OHS343" s="35"/>
      <c r="OHT343" s="35"/>
      <c r="OHU343" s="35"/>
      <c r="OHV343" s="35"/>
      <c r="OHW343" s="35"/>
      <c r="OHX343" s="35"/>
      <c r="OHY343" s="35"/>
      <c r="OHZ343" s="35"/>
      <c r="OIA343" s="35"/>
      <c r="OIB343" s="35"/>
      <c r="OIC343" s="35"/>
      <c r="OID343" s="35"/>
      <c r="OIE343" s="35"/>
      <c r="OIF343" s="35"/>
      <c r="OIG343" s="35"/>
      <c r="OIH343" s="35"/>
      <c r="OII343" s="35"/>
      <c r="OIJ343" s="35"/>
      <c r="OIK343" s="35"/>
      <c r="OIL343" s="35"/>
      <c r="OIM343" s="35"/>
      <c r="OIN343" s="35"/>
      <c r="OIO343" s="35"/>
      <c r="OIP343" s="35"/>
      <c r="OIQ343" s="35"/>
      <c r="OIR343" s="35"/>
      <c r="OIS343" s="35"/>
      <c r="OIT343" s="35"/>
      <c r="OIU343" s="35"/>
      <c r="OIV343" s="35"/>
      <c r="OIW343" s="35"/>
      <c r="OIX343" s="35"/>
      <c r="OIY343" s="35"/>
      <c r="OIZ343" s="35"/>
      <c r="OJA343" s="35"/>
      <c r="OJB343" s="35"/>
      <c r="OJC343" s="35"/>
      <c r="OJD343" s="35"/>
      <c r="OJE343" s="35"/>
      <c r="OJF343" s="35"/>
      <c r="OJG343" s="35"/>
      <c r="OJH343" s="35"/>
      <c r="OJI343" s="35"/>
      <c r="OJJ343" s="35"/>
      <c r="OJK343" s="35"/>
      <c r="OJL343" s="35"/>
      <c r="OJM343" s="35"/>
      <c r="OJN343" s="35"/>
      <c r="OJO343" s="35"/>
      <c r="OJP343" s="35"/>
      <c r="OJQ343" s="35"/>
      <c r="OJR343" s="35"/>
      <c r="OJS343" s="35"/>
      <c r="OJT343" s="35"/>
      <c r="OJU343" s="35"/>
      <c r="OJV343" s="35"/>
      <c r="OJW343" s="35"/>
      <c r="OJX343" s="35"/>
      <c r="OJY343" s="35"/>
      <c r="OJZ343" s="35"/>
      <c r="OKA343" s="35"/>
      <c r="OKB343" s="35"/>
      <c r="OKC343" s="35"/>
      <c r="OKD343" s="35"/>
      <c r="OKE343" s="35"/>
      <c r="OKF343" s="35"/>
      <c r="OKG343" s="35"/>
      <c r="OKH343" s="35"/>
      <c r="OKI343" s="35"/>
      <c r="OKJ343" s="35"/>
      <c r="OKK343" s="35"/>
      <c r="OKL343" s="35"/>
      <c r="OKM343" s="35"/>
      <c r="OKN343" s="35"/>
      <c r="OKO343" s="35"/>
      <c r="OKP343" s="35"/>
      <c r="OKQ343" s="35"/>
      <c r="OKR343" s="35"/>
      <c r="OKS343" s="35"/>
      <c r="OKT343" s="35"/>
      <c r="OKU343" s="35"/>
      <c r="OKV343" s="35"/>
      <c r="OKW343" s="35"/>
      <c r="OKX343" s="35"/>
      <c r="OKY343" s="35"/>
      <c r="OKZ343" s="35"/>
      <c r="OLA343" s="35"/>
      <c r="OLB343" s="35"/>
      <c r="OLC343" s="35"/>
      <c r="OLD343" s="35"/>
      <c r="OLE343" s="35"/>
      <c r="OLF343" s="35"/>
      <c r="OLG343" s="35"/>
      <c r="OLH343" s="35"/>
      <c r="OLI343" s="35"/>
      <c r="OLJ343" s="35"/>
      <c r="OLK343" s="35"/>
      <c r="OLL343" s="35"/>
      <c r="OLM343" s="35"/>
      <c r="OLN343" s="35"/>
      <c r="OLO343" s="35"/>
      <c r="OLP343" s="35"/>
      <c r="OLQ343" s="35"/>
      <c r="OLR343" s="35"/>
      <c r="OLS343" s="35"/>
      <c r="OLT343" s="35"/>
      <c r="OLU343" s="35"/>
      <c r="OLV343" s="35"/>
      <c r="OLW343" s="35"/>
      <c r="OLX343" s="35"/>
      <c r="OLY343" s="35"/>
      <c r="OLZ343" s="35"/>
      <c r="OMA343" s="35"/>
      <c r="OMB343" s="35"/>
      <c r="OMC343" s="35"/>
      <c r="OMD343" s="35"/>
      <c r="OME343" s="35"/>
      <c r="OMF343" s="35"/>
      <c r="OMG343" s="35"/>
      <c r="OMH343" s="35"/>
      <c r="OMI343" s="35"/>
      <c r="OMJ343" s="35"/>
      <c r="OMK343" s="35"/>
      <c r="OML343" s="35"/>
      <c r="OMM343" s="35"/>
      <c r="OMN343" s="35"/>
      <c r="OMO343" s="35"/>
      <c r="OMP343" s="35"/>
      <c r="OMQ343" s="35"/>
      <c r="OMR343" s="35"/>
      <c r="OMS343" s="35"/>
      <c r="OMT343" s="35"/>
      <c r="OMU343" s="35"/>
      <c r="OMV343" s="35"/>
      <c r="OMW343" s="35"/>
      <c r="OMX343" s="35"/>
      <c r="OMY343" s="35"/>
      <c r="OMZ343" s="35"/>
      <c r="ONA343" s="35"/>
      <c r="ONB343" s="35"/>
      <c r="ONC343" s="35"/>
      <c r="OND343" s="35"/>
      <c r="ONE343" s="35"/>
      <c r="ONF343" s="35"/>
      <c r="ONG343" s="35"/>
      <c r="ONH343" s="35"/>
      <c r="ONI343" s="35"/>
      <c r="ONJ343" s="35"/>
      <c r="ONK343" s="35"/>
      <c r="ONL343" s="35"/>
      <c r="ONM343" s="35"/>
      <c r="ONN343" s="35"/>
      <c r="ONO343" s="35"/>
      <c r="ONP343" s="35"/>
      <c r="ONQ343" s="35"/>
      <c r="ONR343" s="35"/>
      <c r="ONS343" s="35"/>
      <c r="ONT343" s="35"/>
      <c r="ONU343" s="35"/>
      <c r="ONV343" s="35"/>
      <c r="ONW343" s="35"/>
      <c r="ONX343" s="35"/>
      <c r="ONY343" s="35"/>
      <c r="ONZ343" s="35"/>
      <c r="OOA343" s="35"/>
      <c r="OOB343" s="35"/>
      <c r="OOC343" s="35"/>
      <c r="OOD343" s="35"/>
      <c r="OOE343" s="35"/>
      <c r="OOF343" s="35"/>
      <c r="OOG343" s="35"/>
      <c r="OOH343" s="35"/>
      <c r="OOI343" s="35"/>
      <c r="OOJ343" s="35"/>
      <c r="OOK343" s="35"/>
      <c r="OOL343" s="35"/>
      <c r="OOM343" s="35"/>
      <c r="OON343" s="35"/>
      <c r="OOO343" s="35"/>
      <c r="OOP343" s="35"/>
      <c r="OOQ343" s="35"/>
      <c r="OOR343" s="35"/>
      <c r="OOS343" s="35"/>
      <c r="OOT343" s="35"/>
      <c r="OOU343" s="35"/>
      <c r="OOV343" s="35"/>
      <c r="OOW343" s="35"/>
      <c r="OOX343" s="35"/>
      <c r="OOY343" s="35"/>
      <c r="OOZ343" s="35"/>
      <c r="OPA343" s="35"/>
      <c r="OPB343" s="35"/>
      <c r="OPC343" s="35"/>
      <c r="OPD343" s="35"/>
      <c r="OPE343" s="35"/>
      <c r="OPF343" s="35"/>
      <c r="OPG343" s="35"/>
      <c r="OPH343" s="35"/>
      <c r="OPI343" s="35"/>
      <c r="OPJ343" s="35"/>
      <c r="OPK343" s="35"/>
      <c r="OPL343" s="35"/>
      <c r="OPM343" s="35"/>
      <c r="OPN343" s="35"/>
      <c r="OPO343" s="35"/>
      <c r="OPP343" s="35"/>
      <c r="OPQ343" s="35"/>
      <c r="OPR343" s="35"/>
      <c r="OPS343" s="35"/>
      <c r="OPT343" s="35"/>
      <c r="OPU343" s="35"/>
      <c r="OPV343" s="35"/>
      <c r="OPW343" s="35"/>
      <c r="OPX343" s="35"/>
      <c r="OPY343" s="35"/>
      <c r="OPZ343" s="35"/>
      <c r="OQA343" s="35"/>
      <c r="OQB343" s="35"/>
      <c r="OQC343" s="35"/>
      <c r="OQD343" s="35"/>
      <c r="OQE343" s="35"/>
      <c r="OQF343" s="35"/>
      <c r="OQG343" s="35"/>
      <c r="OQH343" s="35"/>
      <c r="OQI343" s="35"/>
      <c r="OQJ343" s="35"/>
      <c r="OQK343" s="35"/>
      <c r="OQL343" s="35"/>
      <c r="OQM343" s="35"/>
      <c r="OQN343" s="35"/>
      <c r="OQO343" s="35"/>
      <c r="OQP343" s="35"/>
      <c r="OQQ343" s="35"/>
      <c r="OQR343" s="35"/>
      <c r="OQS343" s="35"/>
      <c r="OQT343" s="35"/>
      <c r="OQU343" s="35"/>
      <c r="OQV343" s="35"/>
      <c r="OQW343" s="35"/>
      <c r="OQX343" s="35"/>
      <c r="OQY343" s="35"/>
      <c r="OQZ343" s="35"/>
      <c r="ORA343" s="35"/>
      <c r="ORB343" s="35"/>
      <c r="ORC343" s="35"/>
      <c r="ORD343" s="35"/>
      <c r="ORE343" s="35"/>
      <c r="ORF343" s="35"/>
      <c r="ORG343" s="35"/>
      <c r="ORH343" s="35"/>
      <c r="ORI343" s="35"/>
      <c r="ORJ343" s="35"/>
      <c r="ORK343" s="35"/>
      <c r="ORL343" s="35"/>
      <c r="ORM343" s="35"/>
      <c r="ORN343" s="35"/>
      <c r="ORO343" s="35"/>
      <c r="ORP343" s="35"/>
      <c r="ORQ343" s="35"/>
      <c r="ORR343" s="35"/>
      <c r="ORS343" s="35"/>
      <c r="ORT343" s="35"/>
      <c r="ORU343" s="35"/>
      <c r="ORV343" s="35"/>
      <c r="ORW343" s="35"/>
      <c r="ORX343" s="35"/>
      <c r="ORY343" s="35"/>
      <c r="ORZ343" s="35"/>
      <c r="OSA343" s="35"/>
      <c r="OSB343" s="35"/>
      <c r="OSC343" s="35"/>
      <c r="OSD343" s="35"/>
      <c r="OSE343" s="35"/>
      <c r="OSF343" s="35"/>
      <c r="OSG343" s="35"/>
      <c r="OSH343" s="35"/>
      <c r="OSI343" s="35"/>
      <c r="OSJ343" s="35"/>
      <c r="OSK343" s="35"/>
      <c r="OSL343" s="35"/>
      <c r="OSM343" s="35"/>
      <c r="OSN343" s="35"/>
      <c r="OSO343" s="35"/>
      <c r="OSP343" s="35"/>
      <c r="OSQ343" s="35"/>
      <c r="OSR343" s="35"/>
      <c r="OSS343" s="35"/>
      <c r="OST343" s="35"/>
      <c r="OSU343" s="35"/>
      <c r="OSV343" s="35"/>
      <c r="OSW343" s="35"/>
      <c r="OSX343" s="35"/>
      <c r="OSY343" s="35"/>
      <c r="OSZ343" s="35"/>
      <c r="OTA343" s="35"/>
      <c r="OTB343" s="35"/>
      <c r="OTC343" s="35"/>
      <c r="OTD343" s="35"/>
      <c r="OTE343" s="35"/>
      <c r="OTF343" s="35"/>
      <c r="OTG343" s="35"/>
      <c r="OTH343" s="35"/>
      <c r="OTI343" s="35"/>
      <c r="OTJ343" s="35"/>
      <c r="OTK343" s="35"/>
      <c r="OTL343" s="35"/>
      <c r="OTM343" s="35"/>
      <c r="OTN343" s="35"/>
      <c r="OTO343" s="35"/>
      <c r="OTP343" s="35"/>
      <c r="OTQ343" s="35"/>
      <c r="OTR343" s="35"/>
      <c r="OTS343" s="35"/>
      <c r="OTT343" s="35"/>
      <c r="OTU343" s="35"/>
      <c r="OTV343" s="35"/>
      <c r="OTW343" s="35"/>
      <c r="OTX343" s="35"/>
      <c r="OTY343" s="35"/>
      <c r="OTZ343" s="35"/>
      <c r="OUA343" s="35"/>
      <c r="OUB343" s="35"/>
      <c r="OUC343" s="35"/>
      <c r="OUD343" s="35"/>
      <c r="OUE343" s="35"/>
      <c r="OUF343" s="35"/>
      <c r="OUG343" s="35"/>
      <c r="OUH343" s="35"/>
      <c r="OUI343" s="35"/>
      <c r="OUJ343" s="35"/>
      <c r="OUK343" s="35"/>
      <c r="OUL343" s="35"/>
      <c r="OUM343" s="35"/>
      <c r="OUN343" s="35"/>
      <c r="OUO343" s="35"/>
      <c r="OUP343" s="35"/>
      <c r="OUQ343" s="35"/>
      <c r="OUR343" s="35"/>
      <c r="OUS343" s="35"/>
      <c r="OUT343" s="35"/>
      <c r="OUU343" s="35"/>
      <c r="OUV343" s="35"/>
      <c r="OUW343" s="35"/>
      <c r="OUX343" s="35"/>
      <c r="OUY343" s="35"/>
      <c r="OUZ343" s="35"/>
      <c r="OVA343" s="35"/>
      <c r="OVB343" s="35"/>
      <c r="OVC343" s="35"/>
      <c r="OVD343" s="35"/>
      <c r="OVE343" s="35"/>
      <c r="OVF343" s="35"/>
      <c r="OVG343" s="35"/>
      <c r="OVH343" s="35"/>
      <c r="OVI343" s="35"/>
      <c r="OVJ343" s="35"/>
      <c r="OVK343" s="35"/>
      <c r="OVL343" s="35"/>
      <c r="OVM343" s="35"/>
      <c r="OVN343" s="35"/>
      <c r="OVO343" s="35"/>
      <c r="OVP343" s="35"/>
      <c r="OVQ343" s="35"/>
      <c r="OVR343" s="35"/>
      <c r="OVS343" s="35"/>
      <c r="OVT343" s="35"/>
      <c r="OVU343" s="35"/>
      <c r="OVV343" s="35"/>
      <c r="OVW343" s="35"/>
      <c r="OVX343" s="35"/>
      <c r="OVY343" s="35"/>
      <c r="OVZ343" s="35"/>
      <c r="OWA343" s="35"/>
      <c r="OWB343" s="35"/>
      <c r="OWC343" s="35"/>
      <c r="OWD343" s="35"/>
      <c r="OWE343" s="35"/>
      <c r="OWF343" s="35"/>
      <c r="OWG343" s="35"/>
      <c r="OWH343" s="35"/>
      <c r="OWI343" s="35"/>
      <c r="OWJ343" s="35"/>
      <c r="OWK343" s="35"/>
      <c r="OWL343" s="35"/>
      <c r="OWM343" s="35"/>
      <c r="OWN343" s="35"/>
      <c r="OWO343" s="35"/>
      <c r="OWP343" s="35"/>
      <c r="OWQ343" s="35"/>
      <c r="OWR343" s="35"/>
      <c r="OWS343" s="35"/>
      <c r="OWT343" s="35"/>
      <c r="OWU343" s="35"/>
      <c r="OWV343" s="35"/>
      <c r="OWW343" s="35"/>
      <c r="OWX343" s="35"/>
      <c r="OWY343" s="35"/>
      <c r="OWZ343" s="35"/>
      <c r="OXA343" s="35"/>
      <c r="OXB343" s="35"/>
      <c r="OXC343" s="35"/>
      <c r="OXD343" s="35"/>
      <c r="OXE343" s="35"/>
      <c r="OXF343" s="35"/>
      <c r="OXG343" s="35"/>
      <c r="OXH343" s="35"/>
      <c r="OXI343" s="35"/>
      <c r="OXJ343" s="35"/>
      <c r="OXK343" s="35"/>
      <c r="OXL343" s="35"/>
      <c r="OXM343" s="35"/>
      <c r="OXN343" s="35"/>
      <c r="OXO343" s="35"/>
      <c r="OXP343" s="35"/>
      <c r="OXQ343" s="35"/>
      <c r="OXR343" s="35"/>
      <c r="OXS343" s="35"/>
      <c r="OXT343" s="35"/>
      <c r="OXU343" s="35"/>
      <c r="OXV343" s="35"/>
      <c r="OXW343" s="35"/>
      <c r="OXX343" s="35"/>
      <c r="OXY343" s="35"/>
      <c r="OXZ343" s="35"/>
      <c r="OYA343" s="35"/>
      <c r="OYB343" s="35"/>
      <c r="OYC343" s="35"/>
      <c r="OYD343" s="35"/>
      <c r="OYE343" s="35"/>
      <c r="OYF343" s="35"/>
      <c r="OYG343" s="35"/>
      <c r="OYH343" s="35"/>
      <c r="OYI343" s="35"/>
      <c r="OYJ343" s="35"/>
      <c r="OYK343" s="35"/>
      <c r="OYL343" s="35"/>
      <c r="OYM343" s="35"/>
      <c r="OYN343" s="35"/>
      <c r="OYO343" s="35"/>
      <c r="OYP343" s="35"/>
      <c r="OYQ343" s="35"/>
      <c r="OYR343" s="35"/>
      <c r="OYS343" s="35"/>
      <c r="OYT343" s="35"/>
      <c r="OYU343" s="35"/>
      <c r="OYV343" s="35"/>
      <c r="OYW343" s="35"/>
      <c r="OYX343" s="35"/>
      <c r="OYY343" s="35"/>
      <c r="OYZ343" s="35"/>
      <c r="OZA343" s="35"/>
      <c r="OZB343" s="35"/>
      <c r="OZC343" s="35"/>
      <c r="OZD343" s="35"/>
      <c r="OZE343" s="35"/>
      <c r="OZF343" s="35"/>
      <c r="OZG343" s="35"/>
      <c r="OZH343" s="35"/>
      <c r="OZI343" s="35"/>
      <c r="OZJ343" s="35"/>
      <c r="OZK343" s="35"/>
      <c r="OZL343" s="35"/>
      <c r="OZM343" s="35"/>
      <c r="OZN343" s="35"/>
      <c r="OZO343" s="35"/>
      <c r="OZP343" s="35"/>
      <c r="OZQ343" s="35"/>
      <c r="OZR343" s="35"/>
      <c r="OZS343" s="35"/>
      <c r="OZT343" s="35"/>
      <c r="OZU343" s="35"/>
      <c r="OZV343" s="35"/>
      <c r="OZW343" s="35"/>
      <c r="OZX343" s="35"/>
      <c r="OZY343" s="35"/>
      <c r="OZZ343" s="35"/>
      <c r="PAA343" s="35"/>
      <c r="PAB343" s="35"/>
      <c r="PAC343" s="35"/>
      <c r="PAD343" s="35"/>
      <c r="PAE343" s="35"/>
      <c r="PAF343" s="35"/>
      <c r="PAG343" s="35"/>
      <c r="PAH343" s="35"/>
      <c r="PAI343" s="35"/>
      <c r="PAJ343" s="35"/>
      <c r="PAK343" s="35"/>
      <c r="PAL343" s="35"/>
      <c r="PAM343" s="35"/>
      <c r="PAN343" s="35"/>
      <c r="PAO343" s="35"/>
      <c r="PAP343" s="35"/>
      <c r="PAQ343" s="35"/>
      <c r="PAR343" s="35"/>
      <c r="PAS343" s="35"/>
      <c r="PAT343" s="35"/>
      <c r="PAU343" s="35"/>
      <c r="PAV343" s="35"/>
      <c r="PAW343" s="35"/>
      <c r="PAX343" s="35"/>
      <c r="PAY343" s="35"/>
      <c r="PAZ343" s="35"/>
      <c r="PBA343" s="35"/>
      <c r="PBB343" s="35"/>
      <c r="PBC343" s="35"/>
      <c r="PBD343" s="35"/>
      <c r="PBE343" s="35"/>
      <c r="PBF343" s="35"/>
      <c r="PBG343" s="35"/>
      <c r="PBH343" s="35"/>
      <c r="PBI343" s="35"/>
      <c r="PBJ343" s="35"/>
      <c r="PBK343" s="35"/>
      <c r="PBL343" s="35"/>
      <c r="PBM343" s="35"/>
      <c r="PBN343" s="35"/>
      <c r="PBO343" s="35"/>
      <c r="PBP343" s="35"/>
      <c r="PBQ343" s="35"/>
      <c r="PBR343" s="35"/>
      <c r="PBS343" s="35"/>
      <c r="PBT343" s="35"/>
      <c r="PBU343" s="35"/>
      <c r="PBV343" s="35"/>
      <c r="PBW343" s="35"/>
      <c r="PBX343" s="35"/>
      <c r="PBY343" s="35"/>
      <c r="PBZ343" s="35"/>
      <c r="PCA343" s="35"/>
      <c r="PCB343" s="35"/>
      <c r="PCC343" s="35"/>
      <c r="PCD343" s="35"/>
      <c r="PCE343" s="35"/>
      <c r="PCF343" s="35"/>
      <c r="PCG343" s="35"/>
      <c r="PCH343" s="35"/>
      <c r="PCI343" s="35"/>
      <c r="PCJ343" s="35"/>
      <c r="PCK343" s="35"/>
      <c r="PCL343" s="35"/>
      <c r="PCM343" s="35"/>
      <c r="PCN343" s="35"/>
      <c r="PCO343" s="35"/>
      <c r="PCP343" s="35"/>
      <c r="PCQ343" s="35"/>
      <c r="PCR343" s="35"/>
      <c r="PCS343" s="35"/>
      <c r="PCT343" s="35"/>
      <c r="PCU343" s="35"/>
      <c r="PCV343" s="35"/>
      <c r="PCW343" s="35"/>
      <c r="PCX343" s="35"/>
      <c r="PCY343" s="35"/>
      <c r="PCZ343" s="35"/>
      <c r="PDA343" s="35"/>
      <c r="PDB343" s="35"/>
      <c r="PDC343" s="35"/>
      <c r="PDD343" s="35"/>
      <c r="PDE343" s="35"/>
      <c r="PDF343" s="35"/>
      <c r="PDG343" s="35"/>
      <c r="PDH343" s="35"/>
      <c r="PDI343" s="35"/>
      <c r="PDJ343" s="35"/>
      <c r="PDK343" s="35"/>
      <c r="PDL343" s="35"/>
      <c r="PDM343" s="35"/>
      <c r="PDN343" s="35"/>
      <c r="PDO343" s="35"/>
      <c r="PDP343" s="35"/>
      <c r="PDQ343" s="35"/>
      <c r="PDR343" s="35"/>
      <c r="PDS343" s="35"/>
      <c r="PDT343" s="35"/>
      <c r="PDU343" s="35"/>
      <c r="PDV343" s="35"/>
      <c r="PDW343" s="35"/>
      <c r="PDX343" s="35"/>
      <c r="PDY343" s="35"/>
      <c r="PDZ343" s="35"/>
      <c r="PEA343" s="35"/>
      <c r="PEB343" s="35"/>
      <c r="PEC343" s="35"/>
      <c r="PED343" s="35"/>
      <c r="PEE343" s="35"/>
      <c r="PEF343" s="35"/>
      <c r="PEG343" s="35"/>
      <c r="PEH343" s="35"/>
      <c r="PEI343" s="35"/>
      <c r="PEJ343" s="35"/>
      <c r="PEK343" s="35"/>
      <c r="PEL343" s="35"/>
      <c r="PEM343" s="35"/>
      <c r="PEN343" s="35"/>
      <c r="PEO343" s="35"/>
      <c r="PEP343" s="35"/>
      <c r="PEQ343" s="35"/>
      <c r="PER343" s="35"/>
      <c r="PES343" s="35"/>
      <c r="PET343" s="35"/>
      <c r="PEU343" s="35"/>
      <c r="PEV343" s="35"/>
      <c r="PEW343" s="35"/>
      <c r="PEX343" s="35"/>
      <c r="PEY343" s="35"/>
      <c r="PEZ343" s="35"/>
      <c r="PFA343" s="35"/>
      <c r="PFB343" s="35"/>
      <c r="PFC343" s="35"/>
      <c r="PFD343" s="35"/>
      <c r="PFE343" s="35"/>
      <c r="PFF343" s="35"/>
      <c r="PFG343" s="35"/>
      <c r="PFH343" s="35"/>
      <c r="PFI343" s="35"/>
      <c r="PFJ343" s="35"/>
      <c r="PFK343" s="35"/>
      <c r="PFL343" s="35"/>
      <c r="PFM343" s="35"/>
      <c r="PFN343" s="35"/>
      <c r="PFO343" s="35"/>
      <c r="PFP343" s="35"/>
      <c r="PFQ343" s="35"/>
      <c r="PFR343" s="35"/>
      <c r="PFS343" s="35"/>
      <c r="PFT343" s="35"/>
      <c r="PFU343" s="35"/>
      <c r="PFV343" s="35"/>
      <c r="PFW343" s="35"/>
      <c r="PFX343" s="35"/>
      <c r="PFY343" s="35"/>
      <c r="PFZ343" s="35"/>
      <c r="PGA343" s="35"/>
      <c r="PGB343" s="35"/>
      <c r="PGC343" s="35"/>
      <c r="PGD343" s="35"/>
      <c r="PGE343" s="35"/>
      <c r="PGF343" s="35"/>
      <c r="PGG343" s="35"/>
      <c r="PGH343" s="35"/>
      <c r="PGI343" s="35"/>
      <c r="PGJ343" s="35"/>
      <c r="PGK343" s="35"/>
      <c r="PGL343" s="35"/>
      <c r="PGM343" s="35"/>
      <c r="PGN343" s="35"/>
      <c r="PGO343" s="35"/>
      <c r="PGP343" s="35"/>
      <c r="PGQ343" s="35"/>
      <c r="PGR343" s="35"/>
      <c r="PGS343" s="35"/>
      <c r="PGT343" s="35"/>
      <c r="PGU343" s="35"/>
      <c r="PGV343" s="35"/>
      <c r="PGW343" s="35"/>
      <c r="PGX343" s="35"/>
      <c r="PGY343" s="35"/>
      <c r="PGZ343" s="35"/>
      <c r="PHA343" s="35"/>
      <c r="PHB343" s="35"/>
      <c r="PHC343" s="35"/>
      <c r="PHD343" s="35"/>
      <c r="PHE343" s="35"/>
      <c r="PHF343" s="35"/>
      <c r="PHG343" s="35"/>
      <c r="PHH343" s="35"/>
      <c r="PHI343" s="35"/>
      <c r="PHJ343" s="35"/>
      <c r="PHK343" s="35"/>
      <c r="PHL343" s="35"/>
      <c r="PHM343" s="35"/>
      <c r="PHN343" s="35"/>
      <c r="PHO343" s="35"/>
      <c r="PHP343" s="35"/>
      <c r="PHQ343" s="35"/>
      <c r="PHR343" s="35"/>
      <c r="PHS343" s="35"/>
      <c r="PHT343" s="35"/>
      <c r="PHU343" s="35"/>
      <c r="PHV343" s="35"/>
      <c r="PHW343" s="35"/>
      <c r="PHX343" s="35"/>
      <c r="PHY343" s="35"/>
      <c r="PHZ343" s="35"/>
      <c r="PIA343" s="35"/>
      <c r="PIB343" s="35"/>
      <c r="PIC343" s="35"/>
      <c r="PID343" s="35"/>
      <c r="PIE343" s="35"/>
      <c r="PIF343" s="35"/>
      <c r="PIG343" s="35"/>
      <c r="PIH343" s="35"/>
      <c r="PII343" s="35"/>
      <c r="PIJ343" s="35"/>
      <c r="PIK343" s="35"/>
      <c r="PIL343" s="35"/>
      <c r="PIM343" s="35"/>
      <c r="PIN343" s="35"/>
      <c r="PIO343" s="35"/>
      <c r="PIP343" s="35"/>
      <c r="PIQ343" s="35"/>
      <c r="PIR343" s="35"/>
      <c r="PIS343" s="35"/>
      <c r="PIT343" s="35"/>
      <c r="PIU343" s="35"/>
      <c r="PIV343" s="35"/>
      <c r="PIW343" s="35"/>
      <c r="PIX343" s="35"/>
      <c r="PIY343" s="35"/>
      <c r="PIZ343" s="35"/>
      <c r="PJA343" s="35"/>
      <c r="PJB343" s="35"/>
      <c r="PJC343" s="35"/>
      <c r="PJD343" s="35"/>
      <c r="PJE343" s="35"/>
      <c r="PJF343" s="35"/>
      <c r="PJG343" s="35"/>
      <c r="PJH343" s="35"/>
      <c r="PJI343" s="35"/>
      <c r="PJJ343" s="35"/>
      <c r="PJK343" s="35"/>
      <c r="PJL343" s="35"/>
      <c r="PJM343" s="35"/>
      <c r="PJN343" s="35"/>
      <c r="PJO343" s="35"/>
      <c r="PJP343" s="35"/>
      <c r="PJQ343" s="35"/>
      <c r="PJR343" s="35"/>
      <c r="PJS343" s="35"/>
      <c r="PJT343" s="35"/>
      <c r="PJU343" s="35"/>
      <c r="PJV343" s="35"/>
      <c r="PJW343" s="35"/>
      <c r="PJX343" s="35"/>
      <c r="PJY343" s="35"/>
      <c r="PJZ343" s="35"/>
      <c r="PKA343" s="35"/>
      <c r="PKB343" s="35"/>
      <c r="PKC343" s="35"/>
      <c r="PKD343" s="35"/>
      <c r="PKE343" s="35"/>
      <c r="PKF343" s="35"/>
      <c r="PKG343" s="35"/>
      <c r="PKH343" s="35"/>
      <c r="PKI343" s="35"/>
      <c r="PKJ343" s="35"/>
      <c r="PKK343" s="35"/>
      <c r="PKL343" s="35"/>
      <c r="PKM343" s="35"/>
      <c r="PKN343" s="35"/>
      <c r="PKO343" s="35"/>
      <c r="PKP343" s="35"/>
      <c r="PKQ343" s="35"/>
      <c r="PKR343" s="35"/>
      <c r="PKS343" s="35"/>
      <c r="PKT343" s="35"/>
      <c r="PKU343" s="35"/>
      <c r="PKV343" s="35"/>
      <c r="PKW343" s="35"/>
      <c r="PKX343" s="35"/>
      <c r="PKY343" s="35"/>
      <c r="PKZ343" s="35"/>
      <c r="PLA343" s="35"/>
      <c r="PLB343" s="35"/>
      <c r="PLC343" s="35"/>
      <c r="PLD343" s="35"/>
      <c r="PLE343" s="35"/>
      <c r="PLF343" s="35"/>
      <c r="PLG343" s="35"/>
      <c r="PLH343" s="35"/>
      <c r="PLI343" s="35"/>
      <c r="PLJ343" s="35"/>
      <c r="PLK343" s="35"/>
      <c r="PLL343" s="35"/>
      <c r="PLM343" s="35"/>
      <c r="PLN343" s="35"/>
      <c r="PLO343" s="35"/>
      <c r="PLP343" s="35"/>
      <c r="PLQ343" s="35"/>
      <c r="PLR343" s="35"/>
      <c r="PLS343" s="35"/>
      <c r="PLT343" s="35"/>
      <c r="PLU343" s="35"/>
      <c r="PLV343" s="35"/>
      <c r="PLW343" s="35"/>
      <c r="PLX343" s="35"/>
      <c r="PLY343" s="35"/>
      <c r="PLZ343" s="35"/>
      <c r="PMA343" s="35"/>
      <c r="PMB343" s="35"/>
      <c r="PMC343" s="35"/>
      <c r="PMD343" s="35"/>
      <c r="PME343" s="35"/>
      <c r="PMF343" s="35"/>
      <c r="PMG343" s="35"/>
      <c r="PMH343" s="35"/>
      <c r="PMI343" s="35"/>
      <c r="PMJ343" s="35"/>
      <c r="PMK343" s="35"/>
      <c r="PML343" s="35"/>
      <c r="PMM343" s="35"/>
      <c r="PMN343" s="35"/>
      <c r="PMO343" s="35"/>
      <c r="PMP343" s="35"/>
      <c r="PMQ343" s="35"/>
      <c r="PMR343" s="35"/>
      <c r="PMS343" s="35"/>
      <c r="PMT343" s="35"/>
      <c r="PMU343" s="35"/>
      <c r="PMV343" s="35"/>
      <c r="PMW343" s="35"/>
      <c r="PMX343" s="35"/>
      <c r="PMY343" s="35"/>
      <c r="PMZ343" s="35"/>
      <c r="PNA343" s="35"/>
      <c r="PNB343" s="35"/>
      <c r="PNC343" s="35"/>
      <c r="PND343" s="35"/>
      <c r="PNE343" s="35"/>
      <c r="PNF343" s="35"/>
      <c r="PNG343" s="35"/>
      <c r="PNH343" s="35"/>
      <c r="PNI343" s="35"/>
      <c r="PNJ343" s="35"/>
      <c r="PNK343" s="35"/>
      <c r="PNL343" s="35"/>
      <c r="PNM343" s="35"/>
      <c r="PNN343" s="35"/>
      <c r="PNO343" s="35"/>
      <c r="PNP343" s="35"/>
      <c r="PNQ343" s="35"/>
      <c r="PNR343" s="35"/>
      <c r="PNS343" s="35"/>
      <c r="PNT343" s="35"/>
      <c r="PNU343" s="35"/>
      <c r="PNV343" s="35"/>
      <c r="PNW343" s="35"/>
      <c r="PNX343" s="35"/>
      <c r="PNY343" s="35"/>
      <c r="PNZ343" s="35"/>
      <c r="POA343" s="35"/>
      <c r="POB343" s="35"/>
      <c r="POC343" s="35"/>
      <c r="POD343" s="35"/>
      <c r="POE343" s="35"/>
      <c r="POF343" s="35"/>
      <c r="POG343" s="35"/>
      <c r="POH343" s="35"/>
      <c r="POI343" s="35"/>
      <c r="POJ343" s="35"/>
      <c r="POK343" s="35"/>
      <c r="POL343" s="35"/>
      <c r="POM343" s="35"/>
      <c r="PON343" s="35"/>
      <c r="POO343" s="35"/>
      <c r="POP343" s="35"/>
      <c r="POQ343" s="35"/>
      <c r="POR343" s="35"/>
      <c r="POS343" s="35"/>
      <c r="POT343" s="35"/>
      <c r="POU343" s="35"/>
      <c r="POV343" s="35"/>
      <c r="POW343" s="35"/>
      <c r="POX343" s="35"/>
      <c r="POY343" s="35"/>
      <c r="POZ343" s="35"/>
      <c r="PPA343" s="35"/>
      <c r="PPB343" s="35"/>
      <c r="PPC343" s="35"/>
      <c r="PPD343" s="35"/>
      <c r="PPE343" s="35"/>
      <c r="PPF343" s="35"/>
      <c r="PPG343" s="35"/>
      <c r="PPH343" s="35"/>
      <c r="PPI343" s="35"/>
      <c r="PPJ343" s="35"/>
      <c r="PPK343" s="35"/>
      <c r="PPL343" s="35"/>
      <c r="PPM343" s="35"/>
      <c r="PPN343" s="35"/>
      <c r="PPO343" s="35"/>
      <c r="PPP343" s="35"/>
      <c r="PPQ343" s="35"/>
      <c r="PPR343" s="35"/>
      <c r="PPS343" s="35"/>
      <c r="PPT343" s="35"/>
      <c r="PPU343" s="35"/>
      <c r="PPV343" s="35"/>
      <c r="PPW343" s="35"/>
      <c r="PPX343" s="35"/>
      <c r="PPY343" s="35"/>
      <c r="PPZ343" s="35"/>
      <c r="PQA343" s="35"/>
      <c r="PQB343" s="35"/>
      <c r="PQC343" s="35"/>
      <c r="PQD343" s="35"/>
      <c r="PQE343" s="35"/>
      <c r="PQF343" s="35"/>
      <c r="PQG343" s="35"/>
      <c r="PQH343" s="35"/>
      <c r="PQI343" s="35"/>
      <c r="PQJ343" s="35"/>
      <c r="PQK343" s="35"/>
      <c r="PQL343" s="35"/>
      <c r="PQM343" s="35"/>
      <c r="PQN343" s="35"/>
      <c r="PQO343" s="35"/>
      <c r="PQP343" s="35"/>
      <c r="PQQ343" s="35"/>
      <c r="PQR343" s="35"/>
      <c r="PQS343" s="35"/>
      <c r="PQT343" s="35"/>
      <c r="PQU343" s="35"/>
      <c r="PQV343" s="35"/>
      <c r="PQW343" s="35"/>
      <c r="PQX343" s="35"/>
      <c r="PQY343" s="35"/>
      <c r="PQZ343" s="35"/>
      <c r="PRA343" s="35"/>
      <c r="PRB343" s="35"/>
      <c r="PRC343" s="35"/>
      <c r="PRD343" s="35"/>
      <c r="PRE343" s="35"/>
      <c r="PRF343" s="35"/>
      <c r="PRG343" s="35"/>
      <c r="PRH343" s="35"/>
      <c r="PRI343" s="35"/>
      <c r="PRJ343" s="35"/>
      <c r="PRK343" s="35"/>
      <c r="PRL343" s="35"/>
      <c r="PRM343" s="35"/>
      <c r="PRN343" s="35"/>
      <c r="PRO343" s="35"/>
      <c r="PRP343" s="35"/>
      <c r="PRQ343" s="35"/>
      <c r="PRR343" s="35"/>
      <c r="PRS343" s="35"/>
      <c r="PRT343" s="35"/>
      <c r="PRU343" s="35"/>
      <c r="PRV343" s="35"/>
      <c r="PRW343" s="35"/>
      <c r="PRX343" s="35"/>
      <c r="PRY343" s="35"/>
      <c r="PRZ343" s="35"/>
      <c r="PSA343" s="35"/>
      <c r="PSB343" s="35"/>
      <c r="PSC343" s="35"/>
      <c r="PSD343" s="35"/>
      <c r="PSE343" s="35"/>
      <c r="PSF343" s="35"/>
      <c r="PSG343" s="35"/>
      <c r="PSH343" s="35"/>
      <c r="PSI343" s="35"/>
      <c r="PSJ343" s="35"/>
      <c r="PSK343" s="35"/>
      <c r="PSL343" s="35"/>
      <c r="PSM343" s="35"/>
      <c r="PSN343" s="35"/>
      <c r="PSO343" s="35"/>
      <c r="PSP343" s="35"/>
      <c r="PSQ343" s="35"/>
      <c r="PSR343" s="35"/>
      <c r="PSS343" s="35"/>
      <c r="PST343" s="35"/>
      <c r="PSU343" s="35"/>
      <c r="PSV343" s="35"/>
      <c r="PSW343" s="35"/>
      <c r="PSX343" s="35"/>
      <c r="PSY343" s="35"/>
      <c r="PSZ343" s="35"/>
      <c r="PTA343" s="35"/>
      <c r="PTB343" s="35"/>
      <c r="PTC343" s="35"/>
      <c r="PTD343" s="35"/>
      <c r="PTE343" s="35"/>
      <c r="PTF343" s="35"/>
      <c r="PTG343" s="35"/>
      <c r="PTH343" s="35"/>
      <c r="PTI343" s="35"/>
      <c r="PTJ343" s="35"/>
      <c r="PTK343" s="35"/>
      <c r="PTL343" s="35"/>
      <c r="PTM343" s="35"/>
      <c r="PTN343" s="35"/>
      <c r="PTO343" s="35"/>
      <c r="PTP343" s="35"/>
      <c r="PTQ343" s="35"/>
      <c r="PTR343" s="35"/>
      <c r="PTS343" s="35"/>
      <c r="PTT343" s="35"/>
      <c r="PTU343" s="35"/>
      <c r="PTV343" s="35"/>
      <c r="PTW343" s="35"/>
      <c r="PTX343" s="35"/>
      <c r="PTY343" s="35"/>
      <c r="PTZ343" s="35"/>
      <c r="PUA343" s="35"/>
      <c r="PUB343" s="35"/>
      <c r="PUC343" s="35"/>
      <c r="PUD343" s="35"/>
      <c r="PUE343" s="35"/>
      <c r="PUF343" s="35"/>
      <c r="PUG343" s="35"/>
      <c r="PUH343" s="35"/>
      <c r="PUI343" s="35"/>
      <c r="PUJ343" s="35"/>
      <c r="PUK343" s="35"/>
      <c r="PUL343" s="35"/>
      <c r="PUM343" s="35"/>
      <c r="PUN343" s="35"/>
      <c r="PUO343" s="35"/>
      <c r="PUP343" s="35"/>
      <c r="PUQ343" s="35"/>
      <c r="PUR343" s="35"/>
      <c r="PUS343" s="35"/>
      <c r="PUT343" s="35"/>
      <c r="PUU343" s="35"/>
      <c r="PUV343" s="35"/>
      <c r="PUW343" s="35"/>
      <c r="PUX343" s="35"/>
      <c r="PUY343" s="35"/>
      <c r="PUZ343" s="35"/>
      <c r="PVA343" s="35"/>
      <c r="PVB343" s="35"/>
      <c r="PVC343" s="35"/>
      <c r="PVD343" s="35"/>
      <c r="PVE343" s="35"/>
      <c r="PVF343" s="35"/>
      <c r="PVG343" s="35"/>
      <c r="PVH343" s="35"/>
      <c r="PVI343" s="35"/>
      <c r="PVJ343" s="35"/>
      <c r="PVK343" s="35"/>
      <c r="PVL343" s="35"/>
      <c r="PVM343" s="35"/>
      <c r="PVN343" s="35"/>
      <c r="PVO343" s="35"/>
      <c r="PVP343" s="35"/>
      <c r="PVQ343" s="35"/>
      <c r="PVR343" s="35"/>
      <c r="PVS343" s="35"/>
      <c r="PVT343" s="35"/>
      <c r="PVU343" s="35"/>
      <c r="PVV343" s="35"/>
      <c r="PVW343" s="35"/>
      <c r="PVX343" s="35"/>
      <c r="PVY343" s="35"/>
      <c r="PVZ343" s="35"/>
      <c r="PWA343" s="35"/>
      <c r="PWB343" s="35"/>
      <c r="PWC343" s="35"/>
      <c r="PWD343" s="35"/>
      <c r="PWE343" s="35"/>
      <c r="PWF343" s="35"/>
      <c r="PWG343" s="35"/>
      <c r="PWH343" s="35"/>
      <c r="PWI343" s="35"/>
      <c r="PWJ343" s="35"/>
      <c r="PWK343" s="35"/>
      <c r="PWL343" s="35"/>
      <c r="PWM343" s="35"/>
      <c r="PWN343" s="35"/>
      <c r="PWO343" s="35"/>
      <c r="PWP343" s="35"/>
      <c r="PWQ343" s="35"/>
      <c r="PWR343" s="35"/>
      <c r="PWS343" s="35"/>
      <c r="PWT343" s="35"/>
      <c r="PWU343" s="35"/>
      <c r="PWV343" s="35"/>
      <c r="PWW343" s="35"/>
      <c r="PWX343" s="35"/>
      <c r="PWY343" s="35"/>
      <c r="PWZ343" s="35"/>
      <c r="PXA343" s="35"/>
      <c r="PXB343" s="35"/>
      <c r="PXC343" s="35"/>
      <c r="PXD343" s="35"/>
      <c r="PXE343" s="35"/>
      <c r="PXF343" s="35"/>
      <c r="PXG343" s="35"/>
      <c r="PXH343" s="35"/>
      <c r="PXI343" s="35"/>
      <c r="PXJ343" s="35"/>
      <c r="PXK343" s="35"/>
      <c r="PXL343" s="35"/>
      <c r="PXM343" s="35"/>
      <c r="PXN343" s="35"/>
      <c r="PXO343" s="35"/>
      <c r="PXP343" s="35"/>
      <c r="PXQ343" s="35"/>
      <c r="PXR343" s="35"/>
      <c r="PXS343" s="35"/>
      <c r="PXT343" s="35"/>
      <c r="PXU343" s="35"/>
      <c r="PXV343" s="35"/>
      <c r="PXW343" s="35"/>
      <c r="PXX343" s="35"/>
      <c r="PXY343" s="35"/>
      <c r="PXZ343" s="35"/>
      <c r="PYA343" s="35"/>
      <c r="PYB343" s="35"/>
      <c r="PYC343" s="35"/>
      <c r="PYD343" s="35"/>
      <c r="PYE343" s="35"/>
      <c r="PYF343" s="35"/>
      <c r="PYG343" s="35"/>
      <c r="PYH343" s="35"/>
      <c r="PYI343" s="35"/>
      <c r="PYJ343" s="35"/>
      <c r="PYK343" s="35"/>
      <c r="PYL343" s="35"/>
      <c r="PYM343" s="35"/>
      <c r="PYN343" s="35"/>
      <c r="PYO343" s="35"/>
      <c r="PYP343" s="35"/>
      <c r="PYQ343" s="35"/>
      <c r="PYR343" s="35"/>
      <c r="PYS343" s="35"/>
      <c r="PYT343" s="35"/>
      <c r="PYU343" s="35"/>
      <c r="PYV343" s="35"/>
      <c r="PYW343" s="35"/>
      <c r="PYX343" s="35"/>
      <c r="PYY343" s="35"/>
      <c r="PYZ343" s="35"/>
      <c r="PZA343" s="35"/>
      <c r="PZB343" s="35"/>
      <c r="PZC343" s="35"/>
      <c r="PZD343" s="35"/>
      <c r="PZE343" s="35"/>
      <c r="PZF343" s="35"/>
      <c r="PZG343" s="35"/>
      <c r="PZH343" s="35"/>
      <c r="PZI343" s="35"/>
      <c r="PZJ343" s="35"/>
      <c r="PZK343" s="35"/>
      <c r="PZL343" s="35"/>
      <c r="PZM343" s="35"/>
      <c r="PZN343" s="35"/>
      <c r="PZO343" s="35"/>
      <c r="PZP343" s="35"/>
      <c r="PZQ343" s="35"/>
      <c r="PZR343" s="35"/>
      <c r="PZS343" s="35"/>
      <c r="PZT343" s="35"/>
      <c r="PZU343" s="35"/>
      <c r="PZV343" s="35"/>
      <c r="PZW343" s="35"/>
      <c r="PZX343" s="35"/>
      <c r="PZY343" s="35"/>
      <c r="PZZ343" s="35"/>
      <c r="QAA343" s="35"/>
      <c r="QAB343" s="35"/>
      <c r="QAC343" s="35"/>
      <c r="QAD343" s="35"/>
      <c r="QAE343" s="35"/>
      <c r="QAF343" s="35"/>
      <c r="QAG343" s="35"/>
      <c r="QAH343" s="35"/>
      <c r="QAI343" s="35"/>
      <c r="QAJ343" s="35"/>
      <c r="QAK343" s="35"/>
      <c r="QAL343" s="35"/>
      <c r="QAM343" s="35"/>
      <c r="QAN343" s="35"/>
      <c r="QAO343" s="35"/>
      <c r="QAP343" s="35"/>
      <c r="QAQ343" s="35"/>
      <c r="QAR343" s="35"/>
      <c r="QAS343" s="35"/>
      <c r="QAT343" s="35"/>
      <c r="QAU343" s="35"/>
      <c r="QAV343" s="35"/>
      <c r="QAW343" s="35"/>
      <c r="QAX343" s="35"/>
      <c r="QAY343" s="35"/>
      <c r="QAZ343" s="35"/>
      <c r="QBA343" s="35"/>
      <c r="QBB343" s="35"/>
      <c r="QBC343" s="35"/>
      <c r="QBD343" s="35"/>
      <c r="QBE343" s="35"/>
      <c r="QBF343" s="35"/>
      <c r="QBG343" s="35"/>
      <c r="QBH343" s="35"/>
      <c r="QBI343" s="35"/>
      <c r="QBJ343" s="35"/>
      <c r="QBK343" s="35"/>
      <c r="QBL343" s="35"/>
      <c r="QBM343" s="35"/>
      <c r="QBN343" s="35"/>
      <c r="QBO343" s="35"/>
      <c r="QBP343" s="35"/>
      <c r="QBQ343" s="35"/>
      <c r="QBR343" s="35"/>
      <c r="QBS343" s="35"/>
      <c r="QBT343" s="35"/>
      <c r="QBU343" s="35"/>
      <c r="QBV343" s="35"/>
      <c r="QBW343" s="35"/>
      <c r="QBX343" s="35"/>
      <c r="QBY343" s="35"/>
      <c r="QBZ343" s="35"/>
      <c r="QCA343" s="35"/>
      <c r="QCB343" s="35"/>
      <c r="QCC343" s="35"/>
      <c r="QCD343" s="35"/>
      <c r="QCE343" s="35"/>
      <c r="QCF343" s="35"/>
      <c r="QCG343" s="35"/>
      <c r="QCH343" s="35"/>
      <c r="QCI343" s="35"/>
      <c r="QCJ343" s="35"/>
      <c r="QCK343" s="35"/>
      <c r="QCL343" s="35"/>
      <c r="QCM343" s="35"/>
      <c r="QCN343" s="35"/>
      <c r="QCO343" s="35"/>
      <c r="QCP343" s="35"/>
      <c r="QCQ343" s="35"/>
      <c r="QCR343" s="35"/>
      <c r="QCS343" s="35"/>
      <c r="QCT343" s="35"/>
      <c r="QCU343" s="35"/>
      <c r="QCV343" s="35"/>
      <c r="QCW343" s="35"/>
      <c r="QCX343" s="35"/>
      <c r="QCY343" s="35"/>
      <c r="QCZ343" s="35"/>
      <c r="QDA343" s="35"/>
      <c r="QDB343" s="35"/>
      <c r="QDC343" s="35"/>
      <c r="QDD343" s="35"/>
      <c r="QDE343" s="35"/>
      <c r="QDF343" s="35"/>
      <c r="QDG343" s="35"/>
      <c r="QDH343" s="35"/>
      <c r="QDI343" s="35"/>
      <c r="QDJ343" s="35"/>
      <c r="QDK343" s="35"/>
      <c r="QDL343" s="35"/>
      <c r="QDM343" s="35"/>
      <c r="QDN343" s="35"/>
      <c r="QDO343" s="35"/>
      <c r="QDP343" s="35"/>
      <c r="QDQ343" s="35"/>
      <c r="QDR343" s="35"/>
      <c r="QDS343" s="35"/>
      <c r="QDT343" s="35"/>
      <c r="QDU343" s="35"/>
      <c r="QDV343" s="35"/>
      <c r="QDW343" s="35"/>
      <c r="QDX343" s="35"/>
      <c r="QDY343" s="35"/>
      <c r="QDZ343" s="35"/>
      <c r="QEA343" s="35"/>
      <c r="QEB343" s="35"/>
      <c r="QEC343" s="35"/>
      <c r="QED343" s="35"/>
      <c r="QEE343" s="35"/>
      <c r="QEF343" s="35"/>
      <c r="QEG343" s="35"/>
      <c r="QEH343" s="35"/>
      <c r="QEI343" s="35"/>
      <c r="QEJ343" s="35"/>
      <c r="QEK343" s="35"/>
      <c r="QEL343" s="35"/>
      <c r="QEM343" s="35"/>
      <c r="QEN343" s="35"/>
      <c r="QEO343" s="35"/>
      <c r="QEP343" s="35"/>
      <c r="QEQ343" s="35"/>
      <c r="QER343" s="35"/>
      <c r="QES343" s="35"/>
      <c r="QET343" s="35"/>
      <c r="QEU343" s="35"/>
      <c r="QEV343" s="35"/>
      <c r="QEW343" s="35"/>
      <c r="QEX343" s="35"/>
      <c r="QEY343" s="35"/>
      <c r="QEZ343" s="35"/>
      <c r="QFA343" s="35"/>
      <c r="QFB343" s="35"/>
      <c r="QFC343" s="35"/>
      <c r="QFD343" s="35"/>
      <c r="QFE343" s="35"/>
      <c r="QFF343" s="35"/>
      <c r="QFG343" s="35"/>
      <c r="QFH343" s="35"/>
      <c r="QFI343" s="35"/>
      <c r="QFJ343" s="35"/>
      <c r="QFK343" s="35"/>
      <c r="QFL343" s="35"/>
      <c r="QFM343" s="35"/>
      <c r="QFN343" s="35"/>
      <c r="QFO343" s="35"/>
      <c r="QFP343" s="35"/>
      <c r="QFQ343" s="35"/>
      <c r="QFR343" s="35"/>
      <c r="QFS343" s="35"/>
      <c r="QFT343" s="35"/>
      <c r="QFU343" s="35"/>
      <c r="QFV343" s="35"/>
      <c r="QFW343" s="35"/>
      <c r="QFX343" s="35"/>
      <c r="QFY343" s="35"/>
      <c r="QFZ343" s="35"/>
      <c r="QGA343" s="35"/>
      <c r="QGB343" s="35"/>
      <c r="QGC343" s="35"/>
      <c r="QGD343" s="35"/>
      <c r="QGE343" s="35"/>
      <c r="QGF343" s="35"/>
      <c r="QGG343" s="35"/>
      <c r="QGH343" s="35"/>
      <c r="QGI343" s="35"/>
      <c r="QGJ343" s="35"/>
      <c r="QGK343" s="35"/>
      <c r="QGL343" s="35"/>
      <c r="QGM343" s="35"/>
      <c r="QGN343" s="35"/>
      <c r="QGO343" s="35"/>
      <c r="QGP343" s="35"/>
      <c r="QGQ343" s="35"/>
      <c r="QGR343" s="35"/>
      <c r="QGS343" s="35"/>
      <c r="QGT343" s="35"/>
      <c r="QGU343" s="35"/>
      <c r="QGV343" s="35"/>
      <c r="QGW343" s="35"/>
      <c r="QGX343" s="35"/>
      <c r="QGY343" s="35"/>
      <c r="QGZ343" s="35"/>
      <c r="QHA343" s="35"/>
      <c r="QHB343" s="35"/>
      <c r="QHC343" s="35"/>
      <c r="QHD343" s="35"/>
      <c r="QHE343" s="35"/>
      <c r="QHF343" s="35"/>
      <c r="QHG343" s="35"/>
      <c r="QHH343" s="35"/>
      <c r="QHI343" s="35"/>
      <c r="QHJ343" s="35"/>
      <c r="QHK343" s="35"/>
      <c r="QHL343" s="35"/>
      <c r="QHM343" s="35"/>
      <c r="QHN343" s="35"/>
      <c r="QHO343" s="35"/>
      <c r="QHP343" s="35"/>
      <c r="QHQ343" s="35"/>
      <c r="QHR343" s="35"/>
      <c r="QHS343" s="35"/>
      <c r="QHT343" s="35"/>
      <c r="QHU343" s="35"/>
      <c r="QHV343" s="35"/>
      <c r="QHW343" s="35"/>
      <c r="QHX343" s="35"/>
      <c r="QHY343" s="35"/>
      <c r="QHZ343" s="35"/>
      <c r="QIA343" s="35"/>
      <c r="QIB343" s="35"/>
      <c r="QIC343" s="35"/>
      <c r="QID343" s="35"/>
      <c r="QIE343" s="35"/>
      <c r="QIF343" s="35"/>
      <c r="QIG343" s="35"/>
      <c r="QIH343" s="35"/>
      <c r="QII343" s="35"/>
      <c r="QIJ343" s="35"/>
      <c r="QIK343" s="35"/>
      <c r="QIL343" s="35"/>
      <c r="QIM343" s="35"/>
      <c r="QIN343" s="35"/>
      <c r="QIO343" s="35"/>
      <c r="QIP343" s="35"/>
      <c r="QIQ343" s="35"/>
      <c r="QIR343" s="35"/>
      <c r="QIS343" s="35"/>
      <c r="QIT343" s="35"/>
      <c r="QIU343" s="35"/>
      <c r="QIV343" s="35"/>
      <c r="QIW343" s="35"/>
      <c r="QIX343" s="35"/>
      <c r="QIY343" s="35"/>
      <c r="QIZ343" s="35"/>
      <c r="QJA343" s="35"/>
      <c r="QJB343" s="35"/>
      <c r="QJC343" s="35"/>
      <c r="QJD343" s="35"/>
      <c r="QJE343" s="35"/>
      <c r="QJF343" s="35"/>
      <c r="QJG343" s="35"/>
      <c r="QJH343" s="35"/>
      <c r="QJI343" s="35"/>
      <c r="QJJ343" s="35"/>
      <c r="QJK343" s="35"/>
      <c r="QJL343" s="35"/>
      <c r="QJM343" s="35"/>
      <c r="QJN343" s="35"/>
      <c r="QJO343" s="35"/>
      <c r="QJP343" s="35"/>
      <c r="QJQ343" s="35"/>
      <c r="QJR343" s="35"/>
      <c r="QJS343" s="35"/>
      <c r="QJT343" s="35"/>
      <c r="QJU343" s="35"/>
      <c r="QJV343" s="35"/>
      <c r="QJW343" s="35"/>
      <c r="QJX343" s="35"/>
      <c r="QJY343" s="35"/>
      <c r="QJZ343" s="35"/>
      <c r="QKA343" s="35"/>
      <c r="QKB343" s="35"/>
      <c r="QKC343" s="35"/>
      <c r="QKD343" s="35"/>
      <c r="QKE343" s="35"/>
      <c r="QKF343" s="35"/>
      <c r="QKG343" s="35"/>
      <c r="QKH343" s="35"/>
      <c r="QKI343" s="35"/>
      <c r="QKJ343" s="35"/>
      <c r="QKK343" s="35"/>
      <c r="QKL343" s="35"/>
      <c r="QKM343" s="35"/>
      <c r="QKN343" s="35"/>
      <c r="QKO343" s="35"/>
      <c r="QKP343" s="35"/>
      <c r="QKQ343" s="35"/>
      <c r="QKR343" s="35"/>
      <c r="QKS343" s="35"/>
      <c r="QKT343" s="35"/>
      <c r="QKU343" s="35"/>
      <c r="QKV343" s="35"/>
      <c r="QKW343" s="35"/>
      <c r="QKX343" s="35"/>
      <c r="QKY343" s="35"/>
      <c r="QKZ343" s="35"/>
      <c r="QLA343" s="35"/>
      <c r="QLB343" s="35"/>
      <c r="QLC343" s="35"/>
      <c r="QLD343" s="35"/>
      <c r="QLE343" s="35"/>
      <c r="QLF343" s="35"/>
      <c r="QLG343" s="35"/>
      <c r="QLH343" s="35"/>
      <c r="QLI343" s="35"/>
      <c r="QLJ343" s="35"/>
      <c r="QLK343" s="35"/>
      <c r="QLL343" s="35"/>
      <c r="QLM343" s="35"/>
      <c r="QLN343" s="35"/>
      <c r="QLO343" s="35"/>
      <c r="QLP343" s="35"/>
      <c r="QLQ343" s="35"/>
      <c r="QLR343" s="35"/>
      <c r="QLS343" s="35"/>
      <c r="QLT343" s="35"/>
      <c r="QLU343" s="35"/>
      <c r="QLV343" s="35"/>
      <c r="QLW343" s="35"/>
      <c r="QLX343" s="35"/>
      <c r="QLY343" s="35"/>
      <c r="QLZ343" s="35"/>
      <c r="QMA343" s="35"/>
      <c r="QMB343" s="35"/>
      <c r="QMC343" s="35"/>
      <c r="QMD343" s="35"/>
      <c r="QME343" s="35"/>
      <c r="QMF343" s="35"/>
      <c r="QMG343" s="35"/>
      <c r="QMH343" s="35"/>
      <c r="QMI343" s="35"/>
      <c r="QMJ343" s="35"/>
      <c r="QMK343" s="35"/>
      <c r="QML343" s="35"/>
      <c r="QMM343" s="35"/>
      <c r="QMN343" s="35"/>
      <c r="QMO343" s="35"/>
      <c r="QMP343" s="35"/>
      <c r="QMQ343" s="35"/>
      <c r="QMR343" s="35"/>
      <c r="QMS343" s="35"/>
      <c r="QMT343" s="35"/>
      <c r="QMU343" s="35"/>
      <c r="QMV343" s="35"/>
      <c r="QMW343" s="35"/>
      <c r="QMX343" s="35"/>
      <c r="QMY343" s="35"/>
      <c r="QMZ343" s="35"/>
      <c r="QNA343" s="35"/>
      <c r="QNB343" s="35"/>
      <c r="QNC343" s="35"/>
      <c r="QND343" s="35"/>
      <c r="QNE343" s="35"/>
      <c r="QNF343" s="35"/>
      <c r="QNG343" s="35"/>
      <c r="QNH343" s="35"/>
      <c r="QNI343" s="35"/>
      <c r="QNJ343" s="35"/>
      <c r="QNK343" s="35"/>
      <c r="QNL343" s="35"/>
      <c r="QNM343" s="35"/>
      <c r="QNN343" s="35"/>
      <c r="QNO343" s="35"/>
      <c r="QNP343" s="35"/>
      <c r="QNQ343" s="35"/>
      <c r="QNR343" s="35"/>
      <c r="QNS343" s="35"/>
      <c r="QNT343" s="35"/>
      <c r="QNU343" s="35"/>
      <c r="QNV343" s="35"/>
      <c r="QNW343" s="35"/>
      <c r="QNX343" s="35"/>
      <c r="QNY343" s="35"/>
      <c r="QNZ343" s="35"/>
      <c r="QOA343" s="35"/>
      <c r="QOB343" s="35"/>
      <c r="QOC343" s="35"/>
      <c r="QOD343" s="35"/>
      <c r="QOE343" s="35"/>
      <c r="QOF343" s="35"/>
      <c r="QOG343" s="35"/>
      <c r="QOH343" s="35"/>
      <c r="QOI343" s="35"/>
      <c r="QOJ343" s="35"/>
      <c r="QOK343" s="35"/>
      <c r="QOL343" s="35"/>
      <c r="QOM343" s="35"/>
      <c r="QON343" s="35"/>
      <c r="QOO343" s="35"/>
      <c r="QOP343" s="35"/>
      <c r="QOQ343" s="35"/>
      <c r="QOR343" s="35"/>
      <c r="QOS343" s="35"/>
      <c r="QOT343" s="35"/>
      <c r="QOU343" s="35"/>
      <c r="QOV343" s="35"/>
      <c r="QOW343" s="35"/>
      <c r="QOX343" s="35"/>
      <c r="QOY343" s="35"/>
      <c r="QOZ343" s="35"/>
      <c r="QPA343" s="35"/>
      <c r="QPB343" s="35"/>
      <c r="QPC343" s="35"/>
      <c r="QPD343" s="35"/>
      <c r="QPE343" s="35"/>
      <c r="QPF343" s="35"/>
      <c r="QPG343" s="35"/>
      <c r="QPH343" s="35"/>
      <c r="QPI343" s="35"/>
      <c r="QPJ343" s="35"/>
      <c r="QPK343" s="35"/>
      <c r="QPL343" s="35"/>
      <c r="QPM343" s="35"/>
      <c r="QPN343" s="35"/>
      <c r="QPO343" s="35"/>
      <c r="QPP343" s="35"/>
      <c r="QPQ343" s="35"/>
      <c r="QPR343" s="35"/>
      <c r="QPS343" s="35"/>
      <c r="QPT343" s="35"/>
      <c r="QPU343" s="35"/>
      <c r="QPV343" s="35"/>
      <c r="QPW343" s="35"/>
      <c r="QPX343" s="35"/>
      <c r="QPY343" s="35"/>
      <c r="QPZ343" s="35"/>
      <c r="QQA343" s="35"/>
      <c r="QQB343" s="35"/>
      <c r="QQC343" s="35"/>
      <c r="QQD343" s="35"/>
      <c r="QQE343" s="35"/>
      <c r="QQF343" s="35"/>
      <c r="QQG343" s="35"/>
      <c r="QQH343" s="35"/>
      <c r="QQI343" s="35"/>
      <c r="QQJ343" s="35"/>
      <c r="QQK343" s="35"/>
      <c r="QQL343" s="35"/>
      <c r="QQM343" s="35"/>
      <c r="QQN343" s="35"/>
      <c r="QQO343" s="35"/>
      <c r="QQP343" s="35"/>
      <c r="QQQ343" s="35"/>
      <c r="QQR343" s="35"/>
      <c r="QQS343" s="35"/>
      <c r="QQT343" s="35"/>
      <c r="QQU343" s="35"/>
      <c r="QQV343" s="35"/>
      <c r="QQW343" s="35"/>
      <c r="QQX343" s="35"/>
      <c r="QQY343" s="35"/>
      <c r="QQZ343" s="35"/>
      <c r="QRA343" s="35"/>
      <c r="QRB343" s="35"/>
      <c r="QRC343" s="35"/>
      <c r="QRD343" s="35"/>
      <c r="QRE343" s="35"/>
      <c r="QRF343" s="35"/>
      <c r="QRG343" s="35"/>
      <c r="QRH343" s="35"/>
      <c r="QRI343" s="35"/>
      <c r="QRJ343" s="35"/>
      <c r="QRK343" s="35"/>
      <c r="QRL343" s="35"/>
      <c r="QRM343" s="35"/>
      <c r="QRN343" s="35"/>
      <c r="QRO343" s="35"/>
      <c r="QRP343" s="35"/>
      <c r="QRQ343" s="35"/>
      <c r="QRR343" s="35"/>
      <c r="QRS343" s="35"/>
      <c r="QRT343" s="35"/>
      <c r="QRU343" s="35"/>
      <c r="QRV343" s="35"/>
      <c r="QRW343" s="35"/>
      <c r="QRX343" s="35"/>
      <c r="QRY343" s="35"/>
      <c r="QRZ343" s="35"/>
      <c r="QSA343" s="35"/>
      <c r="QSB343" s="35"/>
      <c r="QSC343" s="35"/>
      <c r="QSD343" s="35"/>
      <c r="QSE343" s="35"/>
      <c r="QSF343" s="35"/>
      <c r="QSG343" s="35"/>
      <c r="QSH343" s="35"/>
      <c r="QSI343" s="35"/>
      <c r="QSJ343" s="35"/>
      <c r="QSK343" s="35"/>
      <c r="QSL343" s="35"/>
      <c r="QSM343" s="35"/>
      <c r="QSN343" s="35"/>
      <c r="QSO343" s="35"/>
      <c r="QSP343" s="35"/>
      <c r="QSQ343" s="35"/>
      <c r="QSR343" s="35"/>
      <c r="QSS343" s="35"/>
      <c r="QST343" s="35"/>
      <c r="QSU343" s="35"/>
      <c r="QSV343" s="35"/>
      <c r="QSW343" s="35"/>
      <c r="QSX343" s="35"/>
      <c r="QSY343" s="35"/>
      <c r="QSZ343" s="35"/>
      <c r="QTA343" s="35"/>
      <c r="QTB343" s="35"/>
      <c r="QTC343" s="35"/>
      <c r="QTD343" s="35"/>
      <c r="QTE343" s="35"/>
      <c r="QTF343" s="35"/>
      <c r="QTG343" s="35"/>
      <c r="QTH343" s="35"/>
      <c r="QTI343" s="35"/>
      <c r="QTJ343" s="35"/>
      <c r="QTK343" s="35"/>
      <c r="QTL343" s="35"/>
      <c r="QTM343" s="35"/>
      <c r="QTN343" s="35"/>
      <c r="QTO343" s="35"/>
      <c r="QTP343" s="35"/>
      <c r="QTQ343" s="35"/>
      <c r="QTR343" s="35"/>
      <c r="QTS343" s="35"/>
      <c r="QTT343" s="35"/>
      <c r="QTU343" s="35"/>
      <c r="QTV343" s="35"/>
      <c r="QTW343" s="35"/>
      <c r="QTX343" s="35"/>
      <c r="QTY343" s="35"/>
      <c r="QTZ343" s="35"/>
      <c r="QUA343" s="35"/>
      <c r="QUB343" s="35"/>
      <c r="QUC343" s="35"/>
      <c r="QUD343" s="35"/>
      <c r="QUE343" s="35"/>
      <c r="QUF343" s="35"/>
      <c r="QUG343" s="35"/>
      <c r="QUH343" s="35"/>
      <c r="QUI343" s="35"/>
      <c r="QUJ343" s="35"/>
      <c r="QUK343" s="35"/>
      <c r="QUL343" s="35"/>
      <c r="QUM343" s="35"/>
      <c r="QUN343" s="35"/>
      <c r="QUO343" s="35"/>
      <c r="QUP343" s="35"/>
      <c r="QUQ343" s="35"/>
      <c r="QUR343" s="35"/>
      <c r="QUS343" s="35"/>
      <c r="QUT343" s="35"/>
      <c r="QUU343" s="35"/>
      <c r="QUV343" s="35"/>
      <c r="QUW343" s="35"/>
      <c r="QUX343" s="35"/>
      <c r="QUY343" s="35"/>
      <c r="QUZ343" s="35"/>
      <c r="QVA343" s="35"/>
      <c r="QVB343" s="35"/>
      <c r="QVC343" s="35"/>
      <c r="QVD343" s="35"/>
      <c r="QVE343" s="35"/>
      <c r="QVF343" s="35"/>
      <c r="QVG343" s="35"/>
      <c r="QVH343" s="35"/>
      <c r="QVI343" s="35"/>
      <c r="QVJ343" s="35"/>
      <c r="QVK343" s="35"/>
      <c r="QVL343" s="35"/>
      <c r="QVM343" s="35"/>
      <c r="QVN343" s="35"/>
      <c r="QVO343" s="35"/>
      <c r="QVP343" s="35"/>
      <c r="QVQ343" s="35"/>
      <c r="QVR343" s="35"/>
      <c r="QVS343" s="35"/>
      <c r="QVT343" s="35"/>
      <c r="QVU343" s="35"/>
      <c r="QVV343" s="35"/>
      <c r="QVW343" s="35"/>
      <c r="QVX343" s="35"/>
      <c r="QVY343" s="35"/>
      <c r="QVZ343" s="35"/>
      <c r="QWA343" s="35"/>
      <c r="QWB343" s="35"/>
      <c r="QWC343" s="35"/>
      <c r="QWD343" s="35"/>
      <c r="QWE343" s="35"/>
      <c r="QWF343" s="35"/>
      <c r="QWG343" s="35"/>
      <c r="QWH343" s="35"/>
      <c r="QWI343" s="35"/>
      <c r="QWJ343" s="35"/>
      <c r="QWK343" s="35"/>
      <c r="QWL343" s="35"/>
      <c r="QWM343" s="35"/>
      <c r="QWN343" s="35"/>
      <c r="QWO343" s="35"/>
      <c r="QWP343" s="35"/>
      <c r="QWQ343" s="35"/>
      <c r="QWR343" s="35"/>
      <c r="QWS343" s="35"/>
      <c r="QWT343" s="35"/>
      <c r="QWU343" s="35"/>
      <c r="QWV343" s="35"/>
      <c r="QWW343" s="35"/>
      <c r="QWX343" s="35"/>
      <c r="QWY343" s="35"/>
      <c r="QWZ343" s="35"/>
      <c r="QXA343" s="35"/>
      <c r="QXB343" s="35"/>
      <c r="QXC343" s="35"/>
      <c r="QXD343" s="35"/>
      <c r="QXE343" s="35"/>
      <c r="QXF343" s="35"/>
      <c r="QXG343" s="35"/>
      <c r="QXH343" s="35"/>
      <c r="QXI343" s="35"/>
      <c r="QXJ343" s="35"/>
      <c r="QXK343" s="35"/>
      <c r="QXL343" s="35"/>
      <c r="QXM343" s="35"/>
      <c r="QXN343" s="35"/>
      <c r="QXO343" s="35"/>
      <c r="QXP343" s="35"/>
      <c r="QXQ343" s="35"/>
      <c r="QXR343" s="35"/>
      <c r="QXS343" s="35"/>
      <c r="QXT343" s="35"/>
      <c r="QXU343" s="35"/>
      <c r="QXV343" s="35"/>
      <c r="QXW343" s="35"/>
      <c r="QXX343" s="35"/>
      <c r="QXY343" s="35"/>
      <c r="QXZ343" s="35"/>
      <c r="QYA343" s="35"/>
      <c r="QYB343" s="35"/>
      <c r="QYC343" s="35"/>
      <c r="QYD343" s="35"/>
      <c r="QYE343" s="35"/>
      <c r="QYF343" s="35"/>
      <c r="QYG343" s="35"/>
      <c r="QYH343" s="35"/>
      <c r="QYI343" s="35"/>
      <c r="QYJ343" s="35"/>
      <c r="QYK343" s="35"/>
      <c r="QYL343" s="35"/>
      <c r="QYM343" s="35"/>
      <c r="QYN343" s="35"/>
      <c r="QYO343" s="35"/>
      <c r="QYP343" s="35"/>
      <c r="QYQ343" s="35"/>
      <c r="QYR343" s="35"/>
      <c r="QYS343" s="35"/>
      <c r="QYT343" s="35"/>
      <c r="QYU343" s="35"/>
      <c r="QYV343" s="35"/>
      <c r="QYW343" s="35"/>
      <c r="QYX343" s="35"/>
      <c r="QYY343" s="35"/>
      <c r="QYZ343" s="35"/>
      <c r="QZA343" s="35"/>
      <c r="QZB343" s="35"/>
      <c r="QZC343" s="35"/>
      <c r="QZD343" s="35"/>
      <c r="QZE343" s="35"/>
      <c r="QZF343" s="35"/>
      <c r="QZG343" s="35"/>
      <c r="QZH343" s="35"/>
      <c r="QZI343" s="35"/>
      <c r="QZJ343" s="35"/>
      <c r="QZK343" s="35"/>
      <c r="QZL343" s="35"/>
      <c r="QZM343" s="35"/>
      <c r="QZN343" s="35"/>
      <c r="QZO343" s="35"/>
      <c r="QZP343" s="35"/>
      <c r="QZQ343" s="35"/>
      <c r="QZR343" s="35"/>
      <c r="QZS343" s="35"/>
      <c r="QZT343" s="35"/>
      <c r="QZU343" s="35"/>
      <c r="QZV343" s="35"/>
      <c r="QZW343" s="35"/>
      <c r="QZX343" s="35"/>
      <c r="QZY343" s="35"/>
      <c r="QZZ343" s="35"/>
      <c r="RAA343" s="35"/>
      <c r="RAB343" s="35"/>
      <c r="RAC343" s="35"/>
      <c r="RAD343" s="35"/>
      <c r="RAE343" s="35"/>
      <c r="RAF343" s="35"/>
      <c r="RAG343" s="35"/>
      <c r="RAH343" s="35"/>
      <c r="RAI343" s="35"/>
      <c r="RAJ343" s="35"/>
      <c r="RAK343" s="35"/>
      <c r="RAL343" s="35"/>
      <c r="RAM343" s="35"/>
      <c r="RAN343" s="35"/>
      <c r="RAO343" s="35"/>
      <c r="RAP343" s="35"/>
      <c r="RAQ343" s="35"/>
      <c r="RAR343" s="35"/>
      <c r="RAS343" s="35"/>
      <c r="RAT343" s="35"/>
      <c r="RAU343" s="35"/>
      <c r="RAV343" s="35"/>
      <c r="RAW343" s="35"/>
      <c r="RAX343" s="35"/>
      <c r="RAY343" s="35"/>
      <c r="RAZ343" s="35"/>
      <c r="RBA343" s="35"/>
      <c r="RBB343" s="35"/>
      <c r="RBC343" s="35"/>
      <c r="RBD343" s="35"/>
      <c r="RBE343" s="35"/>
      <c r="RBF343" s="35"/>
      <c r="RBG343" s="35"/>
      <c r="RBH343" s="35"/>
      <c r="RBI343" s="35"/>
      <c r="RBJ343" s="35"/>
      <c r="RBK343" s="35"/>
      <c r="RBL343" s="35"/>
      <c r="RBM343" s="35"/>
      <c r="RBN343" s="35"/>
      <c r="RBO343" s="35"/>
      <c r="RBP343" s="35"/>
      <c r="RBQ343" s="35"/>
      <c r="RBR343" s="35"/>
      <c r="RBS343" s="35"/>
      <c r="RBT343" s="35"/>
      <c r="RBU343" s="35"/>
      <c r="RBV343" s="35"/>
      <c r="RBW343" s="35"/>
      <c r="RBX343" s="35"/>
      <c r="RBY343" s="35"/>
      <c r="RBZ343" s="35"/>
      <c r="RCA343" s="35"/>
      <c r="RCB343" s="35"/>
      <c r="RCC343" s="35"/>
      <c r="RCD343" s="35"/>
      <c r="RCE343" s="35"/>
      <c r="RCF343" s="35"/>
      <c r="RCG343" s="35"/>
      <c r="RCH343" s="35"/>
      <c r="RCI343" s="35"/>
      <c r="RCJ343" s="35"/>
      <c r="RCK343" s="35"/>
      <c r="RCL343" s="35"/>
      <c r="RCM343" s="35"/>
      <c r="RCN343" s="35"/>
      <c r="RCO343" s="35"/>
      <c r="RCP343" s="35"/>
      <c r="RCQ343" s="35"/>
      <c r="RCR343" s="35"/>
      <c r="RCS343" s="35"/>
      <c r="RCT343" s="35"/>
      <c r="RCU343" s="35"/>
      <c r="RCV343" s="35"/>
      <c r="RCW343" s="35"/>
      <c r="RCX343" s="35"/>
      <c r="RCY343" s="35"/>
      <c r="RCZ343" s="35"/>
      <c r="RDA343" s="35"/>
      <c r="RDB343" s="35"/>
      <c r="RDC343" s="35"/>
      <c r="RDD343" s="35"/>
      <c r="RDE343" s="35"/>
      <c r="RDF343" s="35"/>
      <c r="RDG343" s="35"/>
      <c r="RDH343" s="35"/>
      <c r="RDI343" s="35"/>
      <c r="RDJ343" s="35"/>
      <c r="RDK343" s="35"/>
      <c r="RDL343" s="35"/>
      <c r="RDM343" s="35"/>
      <c r="RDN343" s="35"/>
      <c r="RDO343" s="35"/>
      <c r="RDP343" s="35"/>
      <c r="RDQ343" s="35"/>
      <c r="RDR343" s="35"/>
      <c r="RDS343" s="35"/>
      <c r="RDT343" s="35"/>
      <c r="RDU343" s="35"/>
      <c r="RDV343" s="35"/>
      <c r="RDW343" s="35"/>
      <c r="RDX343" s="35"/>
      <c r="RDY343" s="35"/>
      <c r="RDZ343" s="35"/>
      <c r="REA343" s="35"/>
      <c r="REB343" s="35"/>
      <c r="REC343" s="35"/>
      <c r="RED343" s="35"/>
      <c r="REE343" s="35"/>
      <c r="REF343" s="35"/>
      <c r="REG343" s="35"/>
      <c r="REH343" s="35"/>
      <c r="REI343" s="35"/>
      <c r="REJ343" s="35"/>
      <c r="REK343" s="35"/>
      <c r="REL343" s="35"/>
      <c r="REM343" s="35"/>
      <c r="REN343" s="35"/>
      <c r="REO343" s="35"/>
      <c r="REP343" s="35"/>
      <c r="REQ343" s="35"/>
      <c r="RER343" s="35"/>
      <c r="RES343" s="35"/>
      <c r="RET343" s="35"/>
      <c r="REU343" s="35"/>
      <c r="REV343" s="35"/>
      <c r="REW343" s="35"/>
      <c r="REX343" s="35"/>
      <c r="REY343" s="35"/>
      <c r="REZ343" s="35"/>
      <c r="RFA343" s="35"/>
      <c r="RFB343" s="35"/>
      <c r="RFC343" s="35"/>
      <c r="RFD343" s="35"/>
      <c r="RFE343" s="35"/>
      <c r="RFF343" s="35"/>
      <c r="RFG343" s="35"/>
      <c r="RFH343" s="35"/>
      <c r="RFI343" s="35"/>
      <c r="RFJ343" s="35"/>
      <c r="RFK343" s="35"/>
      <c r="RFL343" s="35"/>
      <c r="RFM343" s="35"/>
      <c r="RFN343" s="35"/>
      <c r="RFO343" s="35"/>
      <c r="RFP343" s="35"/>
      <c r="RFQ343" s="35"/>
      <c r="RFR343" s="35"/>
      <c r="RFS343" s="35"/>
      <c r="RFT343" s="35"/>
      <c r="RFU343" s="35"/>
      <c r="RFV343" s="35"/>
      <c r="RFW343" s="35"/>
      <c r="RFX343" s="35"/>
      <c r="RFY343" s="35"/>
      <c r="RFZ343" s="35"/>
      <c r="RGA343" s="35"/>
      <c r="RGB343" s="35"/>
      <c r="RGC343" s="35"/>
      <c r="RGD343" s="35"/>
      <c r="RGE343" s="35"/>
      <c r="RGF343" s="35"/>
      <c r="RGG343" s="35"/>
      <c r="RGH343" s="35"/>
      <c r="RGI343" s="35"/>
      <c r="RGJ343" s="35"/>
      <c r="RGK343" s="35"/>
      <c r="RGL343" s="35"/>
      <c r="RGM343" s="35"/>
      <c r="RGN343" s="35"/>
      <c r="RGO343" s="35"/>
      <c r="RGP343" s="35"/>
      <c r="RGQ343" s="35"/>
      <c r="RGR343" s="35"/>
      <c r="RGS343" s="35"/>
      <c r="RGT343" s="35"/>
      <c r="RGU343" s="35"/>
      <c r="RGV343" s="35"/>
      <c r="RGW343" s="35"/>
      <c r="RGX343" s="35"/>
      <c r="RGY343" s="35"/>
      <c r="RGZ343" s="35"/>
      <c r="RHA343" s="35"/>
      <c r="RHB343" s="35"/>
      <c r="RHC343" s="35"/>
      <c r="RHD343" s="35"/>
      <c r="RHE343" s="35"/>
      <c r="RHF343" s="35"/>
      <c r="RHG343" s="35"/>
      <c r="RHH343" s="35"/>
      <c r="RHI343" s="35"/>
      <c r="RHJ343" s="35"/>
      <c r="RHK343" s="35"/>
      <c r="RHL343" s="35"/>
      <c r="RHM343" s="35"/>
      <c r="RHN343" s="35"/>
      <c r="RHO343" s="35"/>
      <c r="RHP343" s="35"/>
      <c r="RHQ343" s="35"/>
      <c r="RHR343" s="35"/>
      <c r="RHS343" s="35"/>
      <c r="RHT343" s="35"/>
      <c r="RHU343" s="35"/>
      <c r="RHV343" s="35"/>
      <c r="RHW343" s="35"/>
      <c r="RHX343" s="35"/>
      <c r="RHY343" s="35"/>
      <c r="RHZ343" s="35"/>
      <c r="RIA343" s="35"/>
      <c r="RIB343" s="35"/>
      <c r="RIC343" s="35"/>
      <c r="RID343" s="35"/>
      <c r="RIE343" s="35"/>
      <c r="RIF343" s="35"/>
      <c r="RIG343" s="35"/>
      <c r="RIH343" s="35"/>
      <c r="RII343" s="35"/>
      <c r="RIJ343" s="35"/>
      <c r="RIK343" s="35"/>
      <c r="RIL343" s="35"/>
      <c r="RIM343" s="35"/>
      <c r="RIN343" s="35"/>
      <c r="RIO343" s="35"/>
      <c r="RIP343" s="35"/>
      <c r="RIQ343" s="35"/>
      <c r="RIR343" s="35"/>
      <c r="RIS343" s="35"/>
      <c r="RIT343" s="35"/>
      <c r="RIU343" s="35"/>
      <c r="RIV343" s="35"/>
      <c r="RIW343" s="35"/>
      <c r="RIX343" s="35"/>
      <c r="RIY343" s="35"/>
      <c r="RIZ343" s="35"/>
      <c r="RJA343" s="35"/>
      <c r="RJB343" s="35"/>
      <c r="RJC343" s="35"/>
      <c r="RJD343" s="35"/>
      <c r="RJE343" s="35"/>
      <c r="RJF343" s="35"/>
      <c r="RJG343" s="35"/>
      <c r="RJH343" s="35"/>
      <c r="RJI343" s="35"/>
      <c r="RJJ343" s="35"/>
      <c r="RJK343" s="35"/>
      <c r="RJL343" s="35"/>
      <c r="RJM343" s="35"/>
      <c r="RJN343" s="35"/>
      <c r="RJO343" s="35"/>
      <c r="RJP343" s="35"/>
      <c r="RJQ343" s="35"/>
      <c r="RJR343" s="35"/>
      <c r="RJS343" s="35"/>
      <c r="RJT343" s="35"/>
      <c r="RJU343" s="35"/>
      <c r="RJV343" s="35"/>
      <c r="RJW343" s="35"/>
      <c r="RJX343" s="35"/>
      <c r="RJY343" s="35"/>
      <c r="RJZ343" s="35"/>
      <c r="RKA343" s="35"/>
      <c r="RKB343" s="35"/>
      <c r="RKC343" s="35"/>
      <c r="RKD343" s="35"/>
      <c r="RKE343" s="35"/>
      <c r="RKF343" s="35"/>
      <c r="RKG343" s="35"/>
      <c r="RKH343" s="35"/>
      <c r="RKI343" s="35"/>
      <c r="RKJ343" s="35"/>
      <c r="RKK343" s="35"/>
      <c r="RKL343" s="35"/>
      <c r="RKM343" s="35"/>
      <c r="RKN343" s="35"/>
      <c r="RKO343" s="35"/>
      <c r="RKP343" s="35"/>
      <c r="RKQ343" s="35"/>
      <c r="RKR343" s="35"/>
      <c r="RKS343" s="35"/>
      <c r="RKT343" s="35"/>
      <c r="RKU343" s="35"/>
      <c r="RKV343" s="35"/>
      <c r="RKW343" s="35"/>
      <c r="RKX343" s="35"/>
      <c r="RKY343" s="35"/>
      <c r="RKZ343" s="35"/>
      <c r="RLA343" s="35"/>
      <c r="RLB343" s="35"/>
      <c r="RLC343" s="35"/>
      <c r="RLD343" s="35"/>
      <c r="RLE343" s="35"/>
      <c r="RLF343" s="35"/>
      <c r="RLG343" s="35"/>
      <c r="RLH343" s="35"/>
      <c r="RLI343" s="35"/>
      <c r="RLJ343" s="35"/>
      <c r="RLK343" s="35"/>
      <c r="RLL343" s="35"/>
      <c r="RLM343" s="35"/>
      <c r="RLN343" s="35"/>
      <c r="RLO343" s="35"/>
      <c r="RLP343" s="35"/>
      <c r="RLQ343" s="35"/>
      <c r="RLR343" s="35"/>
      <c r="RLS343" s="35"/>
      <c r="RLT343" s="35"/>
      <c r="RLU343" s="35"/>
      <c r="RLV343" s="35"/>
      <c r="RLW343" s="35"/>
      <c r="RLX343" s="35"/>
      <c r="RLY343" s="35"/>
      <c r="RLZ343" s="35"/>
      <c r="RMA343" s="35"/>
      <c r="RMB343" s="35"/>
      <c r="RMC343" s="35"/>
      <c r="RMD343" s="35"/>
      <c r="RME343" s="35"/>
      <c r="RMF343" s="35"/>
      <c r="RMG343" s="35"/>
      <c r="RMH343" s="35"/>
      <c r="RMI343" s="35"/>
      <c r="RMJ343" s="35"/>
      <c r="RMK343" s="35"/>
      <c r="RML343" s="35"/>
      <c r="RMM343" s="35"/>
      <c r="RMN343" s="35"/>
      <c r="RMO343" s="35"/>
      <c r="RMP343" s="35"/>
      <c r="RMQ343" s="35"/>
      <c r="RMR343" s="35"/>
      <c r="RMS343" s="35"/>
      <c r="RMT343" s="35"/>
      <c r="RMU343" s="35"/>
      <c r="RMV343" s="35"/>
      <c r="RMW343" s="35"/>
      <c r="RMX343" s="35"/>
      <c r="RMY343" s="35"/>
      <c r="RMZ343" s="35"/>
      <c r="RNA343" s="35"/>
      <c r="RNB343" s="35"/>
      <c r="RNC343" s="35"/>
      <c r="RND343" s="35"/>
      <c r="RNE343" s="35"/>
      <c r="RNF343" s="35"/>
      <c r="RNG343" s="35"/>
      <c r="RNH343" s="35"/>
      <c r="RNI343" s="35"/>
      <c r="RNJ343" s="35"/>
      <c r="RNK343" s="35"/>
      <c r="RNL343" s="35"/>
      <c r="RNM343" s="35"/>
      <c r="RNN343" s="35"/>
      <c r="RNO343" s="35"/>
      <c r="RNP343" s="35"/>
      <c r="RNQ343" s="35"/>
      <c r="RNR343" s="35"/>
      <c r="RNS343" s="35"/>
      <c r="RNT343" s="35"/>
      <c r="RNU343" s="35"/>
      <c r="RNV343" s="35"/>
      <c r="RNW343" s="35"/>
      <c r="RNX343" s="35"/>
      <c r="RNY343" s="35"/>
      <c r="RNZ343" s="35"/>
      <c r="ROA343" s="35"/>
      <c r="ROB343" s="35"/>
      <c r="ROC343" s="35"/>
      <c r="ROD343" s="35"/>
      <c r="ROE343" s="35"/>
      <c r="ROF343" s="35"/>
      <c r="ROG343" s="35"/>
      <c r="ROH343" s="35"/>
      <c r="ROI343" s="35"/>
      <c r="ROJ343" s="35"/>
      <c r="ROK343" s="35"/>
      <c r="ROL343" s="35"/>
      <c r="ROM343" s="35"/>
      <c r="RON343" s="35"/>
      <c r="ROO343" s="35"/>
      <c r="ROP343" s="35"/>
      <c r="ROQ343" s="35"/>
      <c r="ROR343" s="35"/>
      <c r="ROS343" s="35"/>
      <c r="ROT343" s="35"/>
      <c r="ROU343" s="35"/>
      <c r="ROV343" s="35"/>
      <c r="ROW343" s="35"/>
      <c r="ROX343" s="35"/>
      <c r="ROY343" s="35"/>
      <c r="ROZ343" s="35"/>
      <c r="RPA343" s="35"/>
      <c r="RPB343" s="35"/>
      <c r="RPC343" s="35"/>
      <c r="RPD343" s="35"/>
      <c r="RPE343" s="35"/>
      <c r="RPF343" s="35"/>
      <c r="RPG343" s="35"/>
      <c r="RPH343" s="35"/>
      <c r="RPI343" s="35"/>
      <c r="RPJ343" s="35"/>
      <c r="RPK343" s="35"/>
      <c r="RPL343" s="35"/>
      <c r="RPM343" s="35"/>
      <c r="RPN343" s="35"/>
      <c r="RPO343" s="35"/>
      <c r="RPP343" s="35"/>
      <c r="RPQ343" s="35"/>
      <c r="RPR343" s="35"/>
      <c r="RPS343" s="35"/>
      <c r="RPT343" s="35"/>
      <c r="RPU343" s="35"/>
      <c r="RPV343" s="35"/>
      <c r="RPW343" s="35"/>
      <c r="RPX343" s="35"/>
      <c r="RPY343" s="35"/>
      <c r="RPZ343" s="35"/>
      <c r="RQA343" s="35"/>
      <c r="RQB343" s="35"/>
      <c r="RQC343" s="35"/>
      <c r="RQD343" s="35"/>
      <c r="RQE343" s="35"/>
      <c r="RQF343" s="35"/>
      <c r="RQG343" s="35"/>
      <c r="RQH343" s="35"/>
      <c r="RQI343" s="35"/>
      <c r="RQJ343" s="35"/>
      <c r="RQK343" s="35"/>
      <c r="RQL343" s="35"/>
      <c r="RQM343" s="35"/>
      <c r="RQN343" s="35"/>
      <c r="RQO343" s="35"/>
      <c r="RQP343" s="35"/>
      <c r="RQQ343" s="35"/>
      <c r="RQR343" s="35"/>
      <c r="RQS343" s="35"/>
      <c r="RQT343" s="35"/>
      <c r="RQU343" s="35"/>
      <c r="RQV343" s="35"/>
      <c r="RQW343" s="35"/>
      <c r="RQX343" s="35"/>
      <c r="RQY343" s="35"/>
      <c r="RQZ343" s="35"/>
      <c r="RRA343" s="35"/>
      <c r="RRB343" s="35"/>
      <c r="RRC343" s="35"/>
      <c r="RRD343" s="35"/>
      <c r="RRE343" s="35"/>
      <c r="RRF343" s="35"/>
      <c r="RRG343" s="35"/>
      <c r="RRH343" s="35"/>
      <c r="RRI343" s="35"/>
      <c r="RRJ343" s="35"/>
      <c r="RRK343" s="35"/>
      <c r="RRL343" s="35"/>
      <c r="RRM343" s="35"/>
      <c r="RRN343" s="35"/>
      <c r="RRO343" s="35"/>
      <c r="RRP343" s="35"/>
      <c r="RRQ343" s="35"/>
      <c r="RRR343" s="35"/>
      <c r="RRS343" s="35"/>
      <c r="RRT343" s="35"/>
      <c r="RRU343" s="35"/>
      <c r="RRV343" s="35"/>
      <c r="RRW343" s="35"/>
      <c r="RRX343" s="35"/>
      <c r="RRY343" s="35"/>
      <c r="RRZ343" s="35"/>
      <c r="RSA343" s="35"/>
      <c r="RSB343" s="35"/>
      <c r="RSC343" s="35"/>
      <c r="RSD343" s="35"/>
      <c r="RSE343" s="35"/>
      <c r="RSF343" s="35"/>
      <c r="RSG343" s="35"/>
      <c r="RSH343" s="35"/>
      <c r="RSI343" s="35"/>
      <c r="RSJ343" s="35"/>
      <c r="RSK343" s="35"/>
      <c r="RSL343" s="35"/>
      <c r="RSM343" s="35"/>
      <c r="RSN343" s="35"/>
      <c r="RSO343" s="35"/>
      <c r="RSP343" s="35"/>
      <c r="RSQ343" s="35"/>
      <c r="RSR343" s="35"/>
      <c r="RSS343" s="35"/>
      <c r="RST343" s="35"/>
      <c r="RSU343" s="35"/>
      <c r="RSV343" s="35"/>
      <c r="RSW343" s="35"/>
      <c r="RSX343" s="35"/>
      <c r="RSY343" s="35"/>
      <c r="RSZ343" s="35"/>
      <c r="RTA343" s="35"/>
      <c r="RTB343" s="35"/>
      <c r="RTC343" s="35"/>
      <c r="RTD343" s="35"/>
      <c r="RTE343" s="35"/>
      <c r="RTF343" s="35"/>
      <c r="RTG343" s="35"/>
      <c r="RTH343" s="35"/>
      <c r="RTI343" s="35"/>
      <c r="RTJ343" s="35"/>
      <c r="RTK343" s="35"/>
      <c r="RTL343" s="35"/>
      <c r="RTM343" s="35"/>
      <c r="RTN343" s="35"/>
      <c r="RTO343" s="35"/>
      <c r="RTP343" s="35"/>
      <c r="RTQ343" s="35"/>
      <c r="RTR343" s="35"/>
      <c r="RTS343" s="35"/>
      <c r="RTT343" s="35"/>
      <c r="RTU343" s="35"/>
      <c r="RTV343" s="35"/>
      <c r="RTW343" s="35"/>
      <c r="RTX343" s="35"/>
      <c r="RTY343" s="35"/>
      <c r="RTZ343" s="35"/>
      <c r="RUA343" s="35"/>
      <c r="RUB343" s="35"/>
      <c r="RUC343" s="35"/>
      <c r="RUD343" s="35"/>
      <c r="RUE343" s="35"/>
      <c r="RUF343" s="35"/>
      <c r="RUG343" s="35"/>
      <c r="RUH343" s="35"/>
      <c r="RUI343" s="35"/>
      <c r="RUJ343" s="35"/>
      <c r="RUK343" s="35"/>
      <c r="RUL343" s="35"/>
      <c r="RUM343" s="35"/>
      <c r="RUN343" s="35"/>
      <c r="RUO343" s="35"/>
      <c r="RUP343" s="35"/>
      <c r="RUQ343" s="35"/>
      <c r="RUR343" s="35"/>
      <c r="RUS343" s="35"/>
      <c r="RUT343" s="35"/>
      <c r="RUU343" s="35"/>
      <c r="RUV343" s="35"/>
      <c r="RUW343" s="35"/>
      <c r="RUX343" s="35"/>
      <c r="RUY343" s="35"/>
      <c r="RUZ343" s="35"/>
      <c r="RVA343" s="35"/>
      <c r="RVB343" s="35"/>
      <c r="RVC343" s="35"/>
      <c r="RVD343" s="35"/>
      <c r="RVE343" s="35"/>
      <c r="RVF343" s="35"/>
      <c r="RVG343" s="35"/>
      <c r="RVH343" s="35"/>
      <c r="RVI343" s="35"/>
      <c r="RVJ343" s="35"/>
      <c r="RVK343" s="35"/>
      <c r="RVL343" s="35"/>
      <c r="RVM343" s="35"/>
      <c r="RVN343" s="35"/>
      <c r="RVO343" s="35"/>
      <c r="RVP343" s="35"/>
      <c r="RVQ343" s="35"/>
      <c r="RVR343" s="35"/>
      <c r="RVS343" s="35"/>
      <c r="RVT343" s="35"/>
      <c r="RVU343" s="35"/>
      <c r="RVV343" s="35"/>
      <c r="RVW343" s="35"/>
      <c r="RVX343" s="35"/>
      <c r="RVY343" s="35"/>
      <c r="RVZ343" s="35"/>
      <c r="RWA343" s="35"/>
      <c r="RWB343" s="35"/>
      <c r="RWC343" s="35"/>
      <c r="RWD343" s="35"/>
      <c r="RWE343" s="35"/>
      <c r="RWF343" s="35"/>
      <c r="RWG343" s="35"/>
      <c r="RWH343" s="35"/>
      <c r="RWI343" s="35"/>
      <c r="RWJ343" s="35"/>
      <c r="RWK343" s="35"/>
      <c r="RWL343" s="35"/>
      <c r="RWM343" s="35"/>
      <c r="RWN343" s="35"/>
      <c r="RWO343" s="35"/>
      <c r="RWP343" s="35"/>
      <c r="RWQ343" s="35"/>
      <c r="RWR343" s="35"/>
      <c r="RWS343" s="35"/>
      <c r="RWT343" s="35"/>
      <c r="RWU343" s="35"/>
      <c r="RWV343" s="35"/>
      <c r="RWW343" s="35"/>
      <c r="RWX343" s="35"/>
      <c r="RWY343" s="35"/>
      <c r="RWZ343" s="35"/>
      <c r="RXA343" s="35"/>
      <c r="RXB343" s="35"/>
      <c r="RXC343" s="35"/>
      <c r="RXD343" s="35"/>
      <c r="RXE343" s="35"/>
      <c r="RXF343" s="35"/>
      <c r="RXG343" s="35"/>
      <c r="RXH343" s="35"/>
      <c r="RXI343" s="35"/>
      <c r="RXJ343" s="35"/>
      <c r="RXK343" s="35"/>
      <c r="RXL343" s="35"/>
      <c r="RXM343" s="35"/>
      <c r="RXN343" s="35"/>
      <c r="RXO343" s="35"/>
      <c r="RXP343" s="35"/>
      <c r="RXQ343" s="35"/>
      <c r="RXR343" s="35"/>
      <c r="RXS343" s="35"/>
      <c r="RXT343" s="35"/>
      <c r="RXU343" s="35"/>
      <c r="RXV343" s="35"/>
      <c r="RXW343" s="35"/>
      <c r="RXX343" s="35"/>
      <c r="RXY343" s="35"/>
      <c r="RXZ343" s="35"/>
      <c r="RYA343" s="35"/>
      <c r="RYB343" s="35"/>
      <c r="RYC343" s="35"/>
      <c r="RYD343" s="35"/>
      <c r="RYE343" s="35"/>
      <c r="RYF343" s="35"/>
      <c r="RYG343" s="35"/>
      <c r="RYH343" s="35"/>
      <c r="RYI343" s="35"/>
      <c r="RYJ343" s="35"/>
      <c r="RYK343" s="35"/>
      <c r="RYL343" s="35"/>
      <c r="RYM343" s="35"/>
      <c r="RYN343" s="35"/>
      <c r="RYO343" s="35"/>
      <c r="RYP343" s="35"/>
      <c r="RYQ343" s="35"/>
      <c r="RYR343" s="35"/>
      <c r="RYS343" s="35"/>
      <c r="RYT343" s="35"/>
      <c r="RYU343" s="35"/>
      <c r="RYV343" s="35"/>
      <c r="RYW343" s="35"/>
      <c r="RYX343" s="35"/>
      <c r="RYY343" s="35"/>
      <c r="RYZ343" s="35"/>
      <c r="RZA343" s="35"/>
      <c r="RZB343" s="35"/>
      <c r="RZC343" s="35"/>
      <c r="RZD343" s="35"/>
      <c r="RZE343" s="35"/>
      <c r="RZF343" s="35"/>
      <c r="RZG343" s="35"/>
      <c r="RZH343" s="35"/>
      <c r="RZI343" s="35"/>
      <c r="RZJ343" s="35"/>
      <c r="RZK343" s="35"/>
      <c r="RZL343" s="35"/>
      <c r="RZM343" s="35"/>
      <c r="RZN343" s="35"/>
      <c r="RZO343" s="35"/>
      <c r="RZP343" s="35"/>
      <c r="RZQ343" s="35"/>
      <c r="RZR343" s="35"/>
      <c r="RZS343" s="35"/>
      <c r="RZT343" s="35"/>
      <c r="RZU343" s="35"/>
      <c r="RZV343" s="35"/>
      <c r="RZW343" s="35"/>
      <c r="RZX343" s="35"/>
      <c r="RZY343" s="35"/>
      <c r="RZZ343" s="35"/>
      <c r="SAA343" s="35"/>
      <c r="SAB343" s="35"/>
      <c r="SAC343" s="35"/>
      <c r="SAD343" s="35"/>
      <c r="SAE343" s="35"/>
      <c r="SAF343" s="35"/>
      <c r="SAG343" s="35"/>
      <c r="SAH343" s="35"/>
      <c r="SAI343" s="35"/>
      <c r="SAJ343" s="35"/>
      <c r="SAK343" s="35"/>
      <c r="SAL343" s="35"/>
      <c r="SAM343" s="35"/>
      <c r="SAN343" s="35"/>
      <c r="SAO343" s="35"/>
      <c r="SAP343" s="35"/>
      <c r="SAQ343" s="35"/>
      <c r="SAR343" s="35"/>
      <c r="SAS343" s="35"/>
      <c r="SAT343" s="35"/>
      <c r="SAU343" s="35"/>
      <c r="SAV343" s="35"/>
      <c r="SAW343" s="35"/>
      <c r="SAX343" s="35"/>
      <c r="SAY343" s="35"/>
      <c r="SAZ343" s="35"/>
      <c r="SBA343" s="35"/>
      <c r="SBB343" s="35"/>
      <c r="SBC343" s="35"/>
      <c r="SBD343" s="35"/>
      <c r="SBE343" s="35"/>
      <c r="SBF343" s="35"/>
      <c r="SBG343" s="35"/>
      <c r="SBH343" s="35"/>
      <c r="SBI343" s="35"/>
      <c r="SBJ343" s="35"/>
      <c r="SBK343" s="35"/>
      <c r="SBL343" s="35"/>
      <c r="SBM343" s="35"/>
      <c r="SBN343" s="35"/>
      <c r="SBO343" s="35"/>
      <c r="SBP343" s="35"/>
      <c r="SBQ343" s="35"/>
      <c r="SBR343" s="35"/>
      <c r="SBS343" s="35"/>
      <c r="SBT343" s="35"/>
      <c r="SBU343" s="35"/>
      <c r="SBV343" s="35"/>
      <c r="SBW343" s="35"/>
      <c r="SBX343" s="35"/>
      <c r="SBY343" s="35"/>
      <c r="SBZ343" s="35"/>
      <c r="SCA343" s="35"/>
      <c r="SCB343" s="35"/>
      <c r="SCC343" s="35"/>
      <c r="SCD343" s="35"/>
      <c r="SCE343" s="35"/>
      <c r="SCF343" s="35"/>
      <c r="SCG343" s="35"/>
      <c r="SCH343" s="35"/>
      <c r="SCI343" s="35"/>
      <c r="SCJ343" s="35"/>
      <c r="SCK343" s="35"/>
      <c r="SCL343" s="35"/>
      <c r="SCM343" s="35"/>
      <c r="SCN343" s="35"/>
      <c r="SCO343" s="35"/>
      <c r="SCP343" s="35"/>
      <c r="SCQ343" s="35"/>
      <c r="SCR343" s="35"/>
      <c r="SCS343" s="35"/>
      <c r="SCT343" s="35"/>
      <c r="SCU343" s="35"/>
      <c r="SCV343" s="35"/>
      <c r="SCW343" s="35"/>
      <c r="SCX343" s="35"/>
      <c r="SCY343" s="35"/>
      <c r="SCZ343" s="35"/>
      <c r="SDA343" s="35"/>
      <c r="SDB343" s="35"/>
      <c r="SDC343" s="35"/>
      <c r="SDD343" s="35"/>
      <c r="SDE343" s="35"/>
      <c r="SDF343" s="35"/>
      <c r="SDG343" s="35"/>
      <c r="SDH343" s="35"/>
      <c r="SDI343" s="35"/>
      <c r="SDJ343" s="35"/>
      <c r="SDK343" s="35"/>
      <c r="SDL343" s="35"/>
      <c r="SDM343" s="35"/>
      <c r="SDN343" s="35"/>
      <c r="SDO343" s="35"/>
      <c r="SDP343" s="35"/>
      <c r="SDQ343" s="35"/>
      <c r="SDR343" s="35"/>
      <c r="SDS343" s="35"/>
      <c r="SDT343" s="35"/>
      <c r="SDU343" s="35"/>
      <c r="SDV343" s="35"/>
      <c r="SDW343" s="35"/>
      <c r="SDX343" s="35"/>
      <c r="SDY343" s="35"/>
      <c r="SDZ343" s="35"/>
      <c r="SEA343" s="35"/>
      <c r="SEB343" s="35"/>
      <c r="SEC343" s="35"/>
      <c r="SED343" s="35"/>
      <c r="SEE343" s="35"/>
      <c r="SEF343" s="35"/>
      <c r="SEG343" s="35"/>
      <c r="SEH343" s="35"/>
      <c r="SEI343" s="35"/>
      <c r="SEJ343" s="35"/>
      <c r="SEK343" s="35"/>
      <c r="SEL343" s="35"/>
      <c r="SEM343" s="35"/>
      <c r="SEN343" s="35"/>
      <c r="SEO343" s="35"/>
      <c r="SEP343" s="35"/>
      <c r="SEQ343" s="35"/>
      <c r="SER343" s="35"/>
      <c r="SES343" s="35"/>
      <c r="SET343" s="35"/>
      <c r="SEU343" s="35"/>
      <c r="SEV343" s="35"/>
      <c r="SEW343" s="35"/>
      <c r="SEX343" s="35"/>
      <c r="SEY343" s="35"/>
      <c r="SEZ343" s="35"/>
      <c r="SFA343" s="35"/>
      <c r="SFB343" s="35"/>
      <c r="SFC343" s="35"/>
      <c r="SFD343" s="35"/>
      <c r="SFE343" s="35"/>
      <c r="SFF343" s="35"/>
      <c r="SFG343" s="35"/>
      <c r="SFH343" s="35"/>
      <c r="SFI343" s="35"/>
      <c r="SFJ343" s="35"/>
      <c r="SFK343" s="35"/>
      <c r="SFL343" s="35"/>
      <c r="SFM343" s="35"/>
      <c r="SFN343" s="35"/>
      <c r="SFO343" s="35"/>
      <c r="SFP343" s="35"/>
      <c r="SFQ343" s="35"/>
      <c r="SFR343" s="35"/>
      <c r="SFS343" s="35"/>
      <c r="SFT343" s="35"/>
      <c r="SFU343" s="35"/>
      <c r="SFV343" s="35"/>
      <c r="SFW343" s="35"/>
      <c r="SFX343" s="35"/>
      <c r="SFY343" s="35"/>
      <c r="SFZ343" s="35"/>
      <c r="SGA343" s="35"/>
      <c r="SGB343" s="35"/>
      <c r="SGC343" s="35"/>
      <c r="SGD343" s="35"/>
      <c r="SGE343" s="35"/>
      <c r="SGF343" s="35"/>
      <c r="SGG343" s="35"/>
      <c r="SGH343" s="35"/>
      <c r="SGI343" s="35"/>
      <c r="SGJ343" s="35"/>
      <c r="SGK343" s="35"/>
      <c r="SGL343" s="35"/>
      <c r="SGM343" s="35"/>
      <c r="SGN343" s="35"/>
      <c r="SGO343" s="35"/>
      <c r="SGP343" s="35"/>
      <c r="SGQ343" s="35"/>
      <c r="SGR343" s="35"/>
      <c r="SGS343" s="35"/>
      <c r="SGT343" s="35"/>
      <c r="SGU343" s="35"/>
      <c r="SGV343" s="35"/>
      <c r="SGW343" s="35"/>
      <c r="SGX343" s="35"/>
      <c r="SGY343" s="35"/>
      <c r="SGZ343" s="35"/>
      <c r="SHA343" s="35"/>
      <c r="SHB343" s="35"/>
      <c r="SHC343" s="35"/>
      <c r="SHD343" s="35"/>
      <c r="SHE343" s="35"/>
      <c r="SHF343" s="35"/>
      <c r="SHG343" s="35"/>
      <c r="SHH343" s="35"/>
      <c r="SHI343" s="35"/>
      <c r="SHJ343" s="35"/>
      <c r="SHK343" s="35"/>
      <c r="SHL343" s="35"/>
      <c r="SHM343" s="35"/>
      <c r="SHN343" s="35"/>
      <c r="SHO343" s="35"/>
      <c r="SHP343" s="35"/>
      <c r="SHQ343" s="35"/>
      <c r="SHR343" s="35"/>
      <c r="SHS343" s="35"/>
      <c r="SHT343" s="35"/>
      <c r="SHU343" s="35"/>
      <c r="SHV343" s="35"/>
      <c r="SHW343" s="35"/>
      <c r="SHX343" s="35"/>
      <c r="SHY343" s="35"/>
      <c r="SHZ343" s="35"/>
      <c r="SIA343" s="35"/>
      <c r="SIB343" s="35"/>
      <c r="SIC343" s="35"/>
      <c r="SID343" s="35"/>
      <c r="SIE343" s="35"/>
      <c r="SIF343" s="35"/>
      <c r="SIG343" s="35"/>
      <c r="SIH343" s="35"/>
      <c r="SII343" s="35"/>
      <c r="SIJ343" s="35"/>
      <c r="SIK343" s="35"/>
      <c r="SIL343" s="35"/>
      <c r="SIM343" s="35"/>
      <c r="SIN343" s="35"/>
      <c r="SIO343" s="35"/>
      <c r="SIP343" s="35"/>
      <c r="SIQ343" s="35"/>
      <c r="SIR343" s="35"/>
      <c r="SIS343" s="35"/>
      <c r="SIT343" s="35"/>
      <c r="SIU343" s="35"/>
      <c r="SIV343" s="35"/>
      <c r="SIW343" s="35"/>
      <c r="SIX343" s="35"/>
      <c r="SIY343" s="35"/>
      <c r="SIZ343" s="35"/>
      <c r="SJA343" s="35"/>
      <c r="SJB343" s="35"/>
      <c r="SJC343" s="35"/>
      <c r="SJD343" s="35"/>
      <c r="SJE343" s="35"/>
      <c r="SJF343" s="35"/>
      <c r="SJG343" s="35"/>
      <c r="SJH343" s="35"/>
      <c r="SJI343" s="35"/>
      <c r="SJJ343" s="35"/>
      <c r="SJK343" s="35"/>
      <c r="SJL343" s="35"/>
      <c r="SJM343" s="35"/>
      <c r="SJN343" s="35"/>
      <c r="SJO343" s="35"/>
      <c r="SJP343" s="35"/>
      <c r="SJQ343" s="35"/>
      <c r="SJR343" s="35"/>
      <c r="SJS343" s="35"/>
      <c r="SJT343" s="35"/>
      <c r="SJU343" s="35"/>
      <c r="SJV343" s="35"/>
      <c r="SJW343" s="35"/>
      <c r="SJX343" s="35"/>
      <c r="SJY343" s="35"/>
      <c r="SJZ343" s="35"/>
      <c r="SKA343" s="35"/>
      <c r="SKB343" s="35"/>
      <c r="SKC343" s="35"/>
      <c r="SKD343" s="35"/>
      <c r="SKE343" s="35"/>
      <c r="SKF343" s="35"/>
      <c r="SKG343" s="35"/>
      <c r="SKH343" s="35"/>
      <c r="SKI343" s="35"/>
      <c r="SKJ343" s="35"/>
      <c r="SKK343" s="35"/>
      <c r="SKL343" s="35"/>
      <c r="SKM343" s="35"/>
      <c r="SKN343" s="35"/>
      <c r="SKO343" s="35"/>
      <c r="SKP343" s="35"/>
      <c r="SKQ343" s="35"/>
      <c r="SKR343" s="35"/>
      <c r="SKS343" s="35"/>
      <c r="SKT343" s="35"/>
      <c r="SKU343" s="35"/>
      <c r="SKV343" s="35"/>
      <c r="SKW343" s="35"/>
      <c r="SKX343" s="35"/>
      <c r="SKY343" s="35"/>
      <c r="SKZ343" s="35"/>
      <c r="SLA343" s="35"/>
      <c r="SLB343" s="35"/>
      <c r="SLC343" s="35"/>
      <c r="SLD343" s="35"/>
      <c r="SLE343" s="35"/>
      <c r="SLF343" s="35"/>
      <c r="SLG343" s="35"/>
      <c r="SLH343" s="35"/>
      <c r="SLI343" s="35"/>
      <c r="SLJ343" s="35"/>
      <c r="SLK343" s="35"/>
      <c r="SLL343" s="35"/>
      <c r="SLM343" s="35"/>
      <c r="SLN343" s="35"/>
      <c r="SLO343" s="35"/>
      <c r="SLP343" s="35"/>
      <c r="SLQ343" s="35"/>
      <c r="SLR343" s="35"/>
      <c r="SLS343" s="35"/>
      <c r="SLT343" s="35"/>
      <c r="SLU343" s="35"/>
      <c r="SLV343" s="35"/>
      <c r="SLW343" s="35"/>
      <c r="SLX343" s="35"/>
      <c r="SLY343" s="35"/>
      <c r="SLZ343" s="35"/>
      <c r="SMA343" s="35"/>
      <c r="SMB343" s="35"/>
      <c r="SMC343" s="35"/>
      <c r="SMD343" s="35"/>
      <c r="SME343" s="35"/>
      <c r="SMF343" s="35"/>
      <c r="SMG343" s="35"/>
      <c r="SMH343" s="35"/>
      <c r="SMI343" s="35"/>
      <c r="SMJ343" s="35"/>
      <c r="SMK343" s="35"/>
      <c r="SML343" s="35"/>
      <c r="SMM343" s="35"/>
      <c r="SMN343" s="35"/>
      <c r="SMO343" s="35"/>
      <c r="SMP343" s="35"/>
      <c r="SMQ343" s="35"/>
      <c r="SMR343" s="35"/>
      <c r="SMS343" s="35"/>
      <c r="SMT343" s="35"/>
      <c r="SMU343" s="35"/>
      <c r="SMV343" s="35"/>
      <c r="SMW343" s="35"/>
      <c r="SMX343" s="35"/>
      <c r="SMY343" s="35"/>
      <c r="SMZ343" s="35"/>
      <c r="SNA343" s="35"/>
      <c r="SNB343" s="35"/>
      <c r="SNC343" s="35"/>
      <c r="SND343" s="35"/>
      <c r="SNE343" s="35"/>
      <c r="SNF343" s="35"/>
      <c r="SNG343" s="35"/>
      <c r="SNH343" s="35"/>
      <c r="SNI343" s="35"/>
      <c r="SNJ343" s="35"/>
      <c r="SNK343" s="35"/>
      <c r="SNL343" s="35"/>
      <c r="SNM343" s="35"/>
      <c r="SNN343" s="35"/>
      <c r="SNO343" s="35"/>
      <c r="SNP343" s="35"/>
      <c r="SNQ343" s="35"/>
      <c r="SNR343" s="35"/>
      <c r="SNS343" s="35"/>
      <c r="SNT343" s="35"/>
      <c r="SNU343" s="35"/>
      <c r="SNV343" s="35"/>
      <c r="SNW343" s="35"/>
      <c r="SNX343" s="35"/>
      <c r="SNY343" s="35"/>
      <c r="SNZ343" s="35"/>
      <c r="SOA343" s="35"/>
      <c r="SOB343" s="35"/>
      <c r="SOC343" s="35"/>
      <c r="SOD343" s="35"/>
      <c r="SOE343" s="35"/>
      <c r="SOF343" s="35"/>
      <c r="SOG343" s="35"/>
      <c r="SOH343" s="35"/>
      <c r="SOI343" s="35"/>
      <c r="SOJ343" s="35"/>
      <c r="SOK343" s="35"/>
      <c r="SOL343" s="35"/>
      <c r="SOM343" s="35"/>
      <c r="SON343" s="35"/>
      <c r="SOO343" s="35"/>
      <c r="SOP343" s="35"/>
      <c r="SOQ343" s="35"/>
      <c r="SOR343" s="35"/>
      <c r="SOS343" s="35"/>
      <c r="SOT343" s="35"/>
      <c r="SOU343" s="35"/>
      <c r="SOV343" s="35"/>
      <c r="SOW343" s="35"/>
      <c r="SOX343" s="35"/>
      <c r="SOY343" s="35"/>
      <c r="SOZ343" s="35"/>
      <c r="SPA343" s="35"/>
      <c r="SPB343" s="35"/>
      <c r="SPC343" s="35"/>
      <c r="SPD343" s="35"/>
      <c r="SPE343" s="35"/>
      <c r="SPF343" s="35"/>
      <c r="SPG343" s="35"/>
      <c r="SPH343" s="35"/>
      <c r="SPI343" s="35"/>
      <c r="SPJ343" s="35"/>
      <c r="SPK343" s="35"/>
      <c r="SPL343" s="35"/>
      <c r="SPM343" s="35"/>
      <c r="SPN343" s="35"/>
      <c r="SPO343" s="35"/>
      <c r="SPP343" s="35"/>
      <c r="SPQ343" s="35"/>
      <c r="SPR343" s="35"/>
      <c r="SPS343" s="35"/>
      <c r="SPT343" s="35"/>
      <c r="SPU343" s="35"/>
      <c r="SPV343" s="35"/>
      <c r="SPW343" s="35"/>
      <c r="SPX343" s="35"/>
      <c r="SPY343" s="35"/>
      <c r="SPZ343" s="35"/>
      <c r="SQA343" s="35"/>
      <c r="SQB343" s="35"/>
      <c r="SQC343" s="35"/>
      <c r="SQD343" s="35"/>
      <c r="SQE343" s="35"/>
      <c r="SQF343" s="35"/>
      <c r="SQG343" s="35"/>
      <c r="SQH343" s="35"/>
      <c r="SQI343" s="35"/>
      <c r="SQJ343" s="35"/>
      <c r="SQK343" s="35"/>
      <c r="SQL343" s="35"/>
      <c r="SQM343" s="35"/>
      <c r="SQN343" s="35"/>
      <c r="SQO343" s="35"/>
      <c r="SQP343" s="35"/>
      <c r="SQQ343" s="35"/>
      <c r="SQR343" s="35"/>
      <c r="SQS343" s="35"/>
      <c r="SQT343" s="35"/>
      <c r="SQU343" s="35"/>
      <c r="SQV343" s="35"/>
      <c r="SQW343" s="35"/>
      <c r="SQX343" s="35"/>
      <c r="SQY343" s="35"/>
      <c r="SQZ343" s="35"/>
      <c r="SRA343" s="35"/>
      <c r="SRB343" s="35"/>
      <c r="SRC343" s="35"/>
      <c r="SRD343" s="35"/>
      <c r="SRE343" s="35"/>
      <c r="SRF343" s="35"/>
      <c r="SRG343" s="35"/>
      <c r="SRH343" s="35"/>
      <c r="SRI343" s="35"/>
      <c r="SRJ343" s="35"/>
      <c r="SRK343" s="35"/>
      <c r="SRL343" s="35"/>
      <c r="SRM343" s="35"/>
      <c r="SRN343" s="35"/>
      <c r="SRO343" s="35"/>
      <c r="SRP343" s="35"/>
      <c r="SRQ343" s="35"/>
      <c r="SRR343" s="35"/>
      <c r="SRS343" s="35"/>
      <c r="SRT343" s="35"/>
      <c r="SRU343" s="35"/>
      <c r="SRV343" s="35"/>
      <c r="SRW343" s="35"/>
      <c r="SRX343" s="35"/>
      <c r="SRY343" s="35"/>
      <c r="SRZ343" s="35"/>
      <c r="SSA343" s="35"/>
      <c r="SSB343" s="35"/>
      <c r="SSC343" s="35"/>
      <c r="SSD343" s="35"/>
      <c r="SSE343" s="35"/>
      <c r="SSF343" s="35"/>
      <c r="SSG343" s="35"/>
      <c r="SSH343" s="35"/>
      <c r="SSI343" s="35"/>
      <c r="SSJ343" s="35"/>
      <c r="SSK343" s="35"/>
      <c r="SSL343" s="35"/>
      <c r="SSM343" s="35"/>
      <c r="SSN343" s="35"/>
      <c r="SSO343" s="35"/>
      <c r="SSP343" s="35"/>
      <c r="SSQ343" s="35"/>
      <c r="SSR343" s="35"/>
      <c r="SSS343" s="35"/>
      <c r="SST343" s="35"/>
      <c r="SSU343" s="35"/>
      <c r="SSV343" s="35"/>
      <c r="SSW343" s="35"/>
      <c r="SSX343" s="35"/>
      <c r="SSY343" s="35"/>
      <c r="SSZ343" s="35"/>
      <c r="STA343" s="35"/>
      <c r="STB343" s="35"/>
      <c r="STC343" s="35"/>
      <c r="STD343" s="35"/>
      <c r="STE343" s="35"/>
      <c r="STF343" s="35"/>
      <c r="STG343" s="35"/>
      <c r="STH343" s="35"/>
      <c r="STI343" s="35"/>
      <c r="STJ343" s="35"/>
      <c r="STK343" s="35"/>
      <c r="STL343" s="35"/>
      <c r="STM343" s="35"/>
      <c r="STN343" s="35"/>
      <c r="STO343" s="35"/>
      <c r="STP343" s="35"/>
      <c r="STQ343" s="35"/>
      <c r="STR343" s="35"/>
      <c r="STS343" s="35"/>
      <c r="STT343" s="35"/>
      <c r="STU343" s="35"/>
      <c r="STV343" s="35"/>
      <c r="STW343" s="35"/>
      <c r="STX343" s="35"/>
      <c r="STY343" s="35"/>
      <c r="STZ343" s="35"/>
      <c r="SUA343" s="35"/>
      <c r="SUB343" s="35"/>
      <c r="SUC343" s="35"/>
      <c r="SUD343" s="35"/>
      <c r="SUE343" s="35"/>
      <c r="SUF343" s="35"/>
      <c r="SUG343" s="35"/>
      <c r="SUH343" s="35"/>
      <c r="SUI343" s="35"/>
      <c r="SUJ343" s="35"/>
      <c r="SUK343" s="35"/>
      <c r="SUL343" s="35"/>
      <c r="SUM343" s="35"/>
      <c r="SUN343" s="35"/>
      <c r="SUO343" s="35"/>
      <c r="SUP343" s="35"/>
      <c r="SUQ343" s="35"/>
      <c r="SUR343" s="35"/>
      <c r="SUS343" s="35"/>
      <c r="SUT343" s="35"/>
      <c r="SUU343" s="35"/>
      <c r="SUV343" s="35"/>
      <c r="SUW343" s="35"/>
      <c r="SUX343" s="35"/>
      <c r="SUY343" s="35"/>
      <c r="SUZ343" s="35"/>
      <c r="SVA343" s="35"/>
      <c r="SVB343" s="35"/>
      <c r="SVC343" s="35"/>
      <c r="SVD343" s="35"/>
      <c r="SVE343" s="35"/>
      <c r="SVF343" s="35"/>
      <c r="SVG343" s="35"/>
      <c r="SVH343" s="35"/>
      <c r="SVI343" s="35"/>
      <c r="SVJ343" s="35"/>
      <c r="SVK343" s="35"/>
      <c r="SVL343" s="35"/>
      <c r="SVM343" s="35"/>
      <c r="SVN343" s="35"/>
      <c r="SVO343" s="35"/>
      <c r="SVP343" s="35"/>
      <c r="SVQ343" s="35"/>
      <c r="SVR343" s="35"/>
      <c r="SVS343" s="35"/>
      <c r="SVT343" s="35"/>
      <c r="SVU343" s="35"/>
      <c r="SVV343" s="35"/>
      <c r="SVW343" s="35"/>
      <c r="SVX343" s="35"/>
      <c r="SVY343" s="35"/>
      <c r="SVZ343" s="35"/>
      <c r="SWA343" s="35"/>
      <c r="SWB343" s="35"/>
      <c r="SWC343" s="35"/>
      <c r="SWD343" s="35"/>
      <c r="SWE343" s="35"/>
      <c r="SWF343" s="35"/>
      <c r="SWG343" s="35"/>
      <c r="SWH343" s="35"/>
      <c r="SWI343" s="35"/>
      <c r="SWJ343" s="35"/>
      <c r="SWK343" s="35"/>
      <c r="SWL343" s="35"/>
      <c r="SWM343" s="35"/>
      <c r="SWN343" s="35"/>
      <c r="SWO343" s="35"/>
      <c r="SWP343" s="35"/>
      <c r="SWQ343" s="35"/>
      <c r="SWR343" s="35"/>
      <c r="SWS343" s="35"/>
      <c r="SWT343" s="35"/>
      <c r="SWU343" s="35"/>
      <c r="SWV343" s="35"/>
      <c r="SWW343" s="35"/>
      <c r="SWX343" s="35"/>
      <c r="SWY343" s="35"/>
      <c r="SWZ343" s="35"/>
      <c r="SXA343" s="35"/>
      <c r="SXB343" s="35"/>
      <c r="SXC343" s="35"/>
      <c r="SXD343" s="35"/>
      <c r="SXE343" s="35"/>
      <c r="SXF343" s="35"/>
      <c r="SXG343" s="35"/>
      <c r="SXH343" s="35"/>
      <c r="SXI343" s="35"/>
      <c r="SXJ343" s="35"/>
      <c r="SXK343" s="35"/>
      <c r="SXL343" s="35"/>
      <c r="SXM343" s="35"/>
      <c r="SXN343" s="35"/>
      <c r="SXO343" s="35"/>
      <c r="SXP343" s="35"/>
      <c r="SXQ343" s="35"/>
      <c r="SXR343" s="35"/>
      <c r="SXS343" s="35"/>
      <c r="SXT343" s="35"/>
      <c r="SXU343" s="35"/>
      <c r="SXV343" s="35"/>
      <c r="SXW343" s="35"/>
      <c r="SXX343" s="35"/>
      <c r="SXY343" s="35"/>
      <c r="SXZ343" s="35"/>
      <c r="SYA343" s="35"/>
      <c r="SYB343" s="35"/>
      <c r="SYC343" s="35"/>
      <c r="SYD343" s="35"/>
      <c r="SYE343" s="35"/>
      <c r="SYF343" s="35"/>
      <c r="SYG343" s="35"/>
      <c r="SYH343" s="35"/>
      <c r="SYI343" s="35"/>
      <c r="SYJ343" s="35"/>
      <c r="SYK343" s="35"/>
      <c r="SYL343" s="35"/>
      <c r="SYM343" s="35"/>
      <c r="SYN343" s="35"/>
      <c r="SYO343" s="35"/>
      <c r="SYP343" s="35"/>
      <c r="SYQ343" s="35"/>
      <c r="SYR343" s="35"/>
      <c r="SYS343" s="35"/>
      <c r="SYT343" s="35"/>
      <c r="SYU343" s="35"/>
      <c r="SYV343" s="35"/>
      <c r="SYW343" s="35"/>
      <c r="SYX343" s="35"/>
      <c r="SYY343" s="35"/>
      <c r="SYZ343" s="35"/>
      <c r="SZA343" s="35"/>
      <c r="SZB343" s="35"/>
      <c r="SZC343" s="35"/>
      <c r="SZD343" s="35"/>
      <c r="SZE343" s="35"/>
      <c r="SZF343" s="35"/>
      <c r="SZG343" s="35"/>
      <c r="SZH343" s="35"/>
      <c r="SZI343" s="35"/>
      <c r="SZJ343" s="35"/>
      <c r="SZK343" s="35"/>
      <c r="SZL343" s="35"/>
      <c r="SZM343" s="35"/>
      <c r="SZN343" s="35"/>
      <c r="SZO343" s="35"/>
      <c r="SZP343" s="35"/>
      <c r="SZQ343" s="35"/>
      <c r="SZR343" s="35"/>
      <c r="SZS343" s="35"/>
      <c r="SZT343" s="35"/>
      <c r="SZU343" s="35"/>
      <c r="SZV343" s="35"/>
      <c r="SZW343" s="35"/>
      <c r="SZX343" s="35"/>
      <c r="SZY343" s="35"/>
      <c r="SZZ343" s="35"/>
      <c r="TAA343" s="35"/>
      <c r="TAB343" s="35"/>
      <c r="TAC343" s="35"/>
      <c r="TAD343" s="35"/>
      <c r="TAE343" s="35"/>
      <c r="TAF343" s="35"/>
      <c r="TAG343" s="35"/>
      <c r="TAH343" s="35"/>
      <c r="TAI343" s="35"/>
      <c r="TAJ343" s="35"/>
      <c r="TAK343" s="35"/>
      <c r="TAL343" s="35"/>
      <c r="TAM343" s="35"/>
      <c r="TAN343" s="35"/>
      <c r="TAO343" s="35"/>
      <c r="TAP343" s="35"/>
      <c r="TAQ343" s="35"/>
      <c r="TAR343" s="35"/>
      <c r="TAS343" s="35"/>
      <c r="TAT343" s="35"/>
      <c r="TAU343" s="35"/>
      <c r="TAV343" s="35"/>
      <c r="TAW343" s="35"/>
      <c r="TAX343" s="35"/>
      <c r="TAY343" s="35"/>
      <c r="TAZ343" s="35"/>
      <c r="TBA343" s="35"/>
      <c r="TBB343" s="35"/>
      <c r="TBC343" s="35"/>
      <c r="TBD343" s="35"/>
      <c r="TBE343" s="35"/>
      <c r="TBF343" s="35"/>
      <c r="TBG343" s="35"/>
      <c r="TBH343" s="35"/>
      <c r="TBI343" s="35"/>
      <c r="TBJ343" s="35"/>
      <c r="TBK343" s="35"/>
      <c r="TBL343" s="35"/>
      <c r="TBM343" s="35"/>
      <c r="TBN343" s="35"/>
      <c r="TBO343" s="35"/>
      <c r="TBP343" s="35"/>
      <c r="TBQ343" s="35"/>
      <c r="TBR343" s="35"/>
      <c r="TBS343" s="35"/>
      <c r="TBT343" s="35"/>
      <c r="TBU343" s="35"/>
      <c r="TBV343" s="35"/>
      <c r="TBW343" s="35"/>
      <c r="TBX343" s="35"/>
      <c r="TBY343" s="35"/>
      <c r="TBZ343" s="35"/>
      <c r="TCA343" s="35"/>
      <c r="TCB343" s="35"/>
      <c r="TCC343" s="35"/>
      <c r="TCD343" s="35"/>
      <c r="TCE343" s="35"/>
      <c r="TCF343" s="35"/>
      <c r="TCG343" s="35"/>
      <c r="TCH343" s="35"/>
      <c r="TCI343" s="35"/>
      <c r="TCJ343" s="35"/>
      <c r="TCK343" s="35"/>
      <c r="TCL343" s="35"/>
      <c r="TCM343" s="35"/>
      <c r="TCN343" s="35"/>
      <c r="TCO343" s="35"/>
      <c r="TCP343" s="35"/>
      <c r="TCQ343" s="35"/>
      <c r="TCR343" s="35"/>
      <c r="TCS343" s="35"/>
      <c r="TCT343" s="35"/>
      <c r="TCU343" s="35"/>
      <c r="TCV343" s="35"/>
      <c r="TCW343" s="35"/>
      <c r="TCX343" s="35"/>
      <c r="TCY343" s="35"/>
      <c r="TCZ343" s="35"/>
      <c r="TDA343" s="35"/>
      <c r="TDB343" s="35"/>
      <c r="TDC343" s="35"/>
      <c r="TDD343" s="35"/>
      <c r="TDE343" s="35"/>
      <c r="TDF343" s="35"/>
      <c r="TDG343" s="35"/>
      <c r="TDH343" s="35"/>
      <c r="TDI343" s="35"/>
      <c r="TDJ343" s="35"/>
      <c r="TDK343" s="35"/>
      <c r="TDL343" s="35"/>
      <c r="TDM343" s="35"/>
      <c r="TDN343" s="35"/>
      <c r="TDO343" s="35"/>
      <c r="TDP343" s="35"/>
      <c r="TDQ343" s="35"/>
      <c r="TDR343" s="35"/>
      <c r="TDS343" s="35"/>
      <c r="TDT343" s="35"/>
      <c r="TDU343" s="35"/>
      <c r="TDV343" s="35"/>
      <c r="TDW343" s="35"/>
      <c r="TDX343" s="35"/>
      <c r="TDY343" s="35"/>
      <c r="TDZ343" s="35"/>
      <c r="TEA343" s="35"/>
      <c r="TEB343" s="35"/>
      <c r="TEC343" s="35"/>
      <c r="TED343" s="35"/>
      <c r="TEE343" s="35"/>
      <c r="TEF343" s="35"/>
      <c r="TEG343" s="35"/>
      <c r="TEH343" s="35"/>
      <c r="TEI343" s="35"/>
      <c r="TEJ343" s="35"/>
      <c r="TEK343" s="35"/>
      <c r="TEL343" s="35"/>
      <c r="TEM343" s="35"/>
      <c r="TEN343" s="35"/>
      <c r="TEO343" s="35"/>
      <c r="TEP343" s="35"/>
      <c r="TEQ343" s="35"/>
      <c r="TER343" s="35"/>
      <c r="TES343" s="35"/>
      <c r="TET343" s="35"/>
      <c r="TEU343" s="35"/>
      <c r="TEV343" s="35"/>
      <c r="TEW343" s="35"/>
      <c r="TEX343" s="35"/>
      <c r="TEY343" s="35"/>
      <c r="TEZ343" s="35"/>
      <c r="TFA343" s="35"/>
      <c r="TFB343" s="35"/>
      <c r="TFC343" s="35"/>
      <c r="TFD343" s="35"/>
      <c r="TFE343" s="35"/>
      <c r="TFF343" s="35"/>
      <c r="TFG343" s="35"/>
      <c r="TFH343" s="35"/>
      <c r="TFI343" s="35"/>
      <c r="TFJ343" s="35"/>
      <c r="TFK343" s="35"/>
      <c r="TFL343" s="35"/>
      <c r="TFM343" s="35"/>
      <c r="TFN343" s="35"/>
      <c r="TFO343" s="35"/>
      <c r="TFP343" s="35"/>
      <c r="TFQ343" s="35"/>
      <c r="TFR343" s="35"/>
      <c r="TFS343" s="35"/>
      <c r="TFT343" s="35"/>
      <c r="TFU343" s="35"/>
      <c r="TFV343" s="35"/>
      <c r="TFW343" s="35"/>
      <c r="TFX343" s="35"/>
      <c r="TFY343" s="35"/>
      <c r="TFZ343" s="35"/>
      <c r="TGA343" s="35"/>
      <c r="TGB343" s="35"/>
      <c r="TGC343" s="35"/>
      <c r="TGD343" s="35"/>
      <c r="TGE343" s="35"/>
      <c r="TGF343" s="35"/>
      <c r="TGG343" s="35"/>
      <c r="TGH343" s="35"/>
      <c r="TGI343" s="35"/>
      <c r="TGJ343" s="35"/>
      <c r="TGK343" s="35"/>
      <c r="TGL343" s="35"/>
      <c r="TGM343" s="35"/>
      <c r="TGN343" s="35"/>
      <c r="TGO343" s="35"/>
      <c r="TGP343" s="35"/>
      <c r="TGQ343" s="35"/>
      <c r="TGR343" s="35"/>
      <c r="TGS343" s="35"/>
      <c r="TGT343" s="35"/>
      <c r="TGU343" s="35"/>
      <c r="TGV343" s="35"/>
      <c r="TGW343" s="35"/>
      <c r="TGX343" s="35"/>
      <c r="TGY343" s="35"/>
      <c r="TGZ343" s="35"/>
      <c r="THA343" s="35"/>
      <c r="THB343" s="35"/>
      <c r="THC343" s="35"/>
      <c r="THD343" s="35"/>
      <c r="THE343" s="35"/>
      <c r="THF343" s="35"/>
      <c r="THG343" s="35"/>
      <c r="THH343" s="35"/>
      <c r="THI343" s="35"/>
      <c r="THJ343" s="35"/>
      <c r="THK343" s="35"/>
      <c r="THL343" s="35"/>
      <c r="THM343" s="35"/>
      <c r="THN343" s="35"/>
      <c r="THO343" s="35"/>
      <c r="THP343" s="35"/>
      <c r="THQ343" s="35"/>
      <c r="THR343" s="35"/>
      <c r="THS343" s="35"/>
      <c r="THT343" s="35"/>
      <c r="THU343" s="35"/>
      <c r="THV343" s="35"/>
      <c r="THW343" s="35"/>
      <c r="THX343" s="35"/>
      <c r="THY343" s="35"/>
      <c r="THZ343" s="35"/>
      <c r="TIA343" s="35"/>
      <c r="TIB343" s="35"/>
      <c r="TIC343" s="35"/>
      <c r="TID343" s="35"/>
      <c r="TIE343" s="35"/>
      <c r="TIF343" s="35"/>
      <c r="TIG343" s="35"/>
      <c r="TIH343" s="35"/>
      <c r="TII343" s="35"/>
      <c r="TIJ343" s="35"/>
      <c r="TIK343" s="35"/>
      <c r="TIL343" s="35"/>
      <c r="TIM343" s="35"/>
      <c r="TIN343" s="35"/>
      <c r="TIO343" s="35"/>
      <c r="TIP343" s="35"/>
      <c r="TIQ343" s="35"/>
      <c r="TIR343" s="35"/>
      <c r="TIS343" s="35"/>
      <c r="TIT343" s="35"/>
      <c r="TIU343" s="35"/>
      <c r="TIV343" s="35"/>
      <c r="TIW343" s="35"/>
      <c r="TIX343" s="35"/>
      <c r="TIY343" s="35"/>
      <c r="TIZ343" s="35"/>
      <c r="TJA343" s="35"/>
      <c r="TJB343" s="35"/>
      <c r="TJC343" s="35"/>
      <c r="TJD343" s="35"/>
      <c r="TJE343" s="35"/>
      <c r="TJF343" s="35"/>
      <c r="TJG343" s="35"/>
      <c r="TJH343" s="35"/>
      <c r="TJI343" s="35"/>
      <c r="TJJ343" s="35"/>
      <c r="TJK343" s="35"/>
      <c r="TJL343" s="35"/>
      <c r="TJM343" s="35"/>
      <c r="TJN343" s="35"/>
      <c r="TJO343" s="35"/>
      <c r="TJP343" s="35"/>
      <c r="TJQ343" s="35"/>
      <c r="TJR343" s="35"/>
      <c r="TJS343" s="35"/>
      <c r="TJT343" s="35"/>
      <c r="TJU343" s="35"/>
      <c r="TJV343" s="35"/>
      <c r="TJW343" s="35"/>
      <c r="TJX343" s="35"/>
      <c r="TJY343" s="35"/>
      <c r="TJZ343" s="35"/>
      <c r="TKA343" s="35"/>
      <c r="TKB343" s="35"/>
      <c r="TKC343" s="35"/>
      <c r="TKD343" s="35"/>
      <c r="TKE343" s="35"/>
      <c r="TKF343" s="35"/>
      <c r="TKG343" s="35"/>
      <c r="TKH343" s="35"/>
      <c r="TKI343" s="35"/>
      <c r="TKJ343" s="35"/>
      <c r="TKK343" s="35"/>
      <c r="TKL343" s="35"/>
      <c r="TKM343" s="35"/>
      <c r="TKN343" s="35"/>
      <c r="TKO343" s="35"/>
      <c r="TKP343" s="35"/>
      <c r="TKQ343" s="35"/>
      <c r="TKR343" s="35"/>
      <c r="TKS343" s="35"/>
      <c r="TKT343" s="35"/>
      <c r="TKU343" s="35"/>
      <c r="TKV343" s="35"/>
      <c r="TKW343" s="35"/>
      <c r="TKX343" s="35"/>
      <c r="TKY343" s="35"/>
      <c r="TKZ343" s="35"/>
      <c r="TLA343" s="35"/>
      <c r="TLB343" s="35"/>
      <c r="TLC343" s="35"/>
      <c r="TLD343" s="35"/>
      <c r="TLE343" s="35"/>
      <c r="TLF343" s="35"/>
      <c r="TLG343" s="35"/>
      <c r="TLH343" s="35"/>
      <c r="TLI343" s="35"/>
      <c r="TLJ343" s="35"/>
      <c r="TLK343" s="35"/>
      <c r="TLL343" s="35"/>
      <c r="TLM343" s="35"/>
      <c r="TLN343" s="35"/>
      <c r="TLO343" s="35"/>
      <c r="TLP343" s="35"/>
      <c r="TLQ343" s="35"/>
      <c r="TLR343" s="35"/>
      <c r="TLS343" s="35"/>
      <c r="TLT343" s="35"/>
      <c r="TLU343" s="35"/>
      <c r="TLV343" s="35"/>
      <c r="TLW343" s="35"/>
      <c r="TLX343" s="35"/>
      <c r="TLY343" s="35"/>
      <c r="TLZ343" s="35"/>
      <c r="TMA343" s="35"/>
      <c r="TMB343" s="35"/>
      <c r="TMC343" s="35"/>
      <c r="TMD343" s="35"/>
      <c r="TME343" s="35"/>
      <c r="TMF343" s="35"/>
      <c r="TMG343" s="35"/>
      <c r="TMH343" s="35"/>
      <c r="TMI343" s="35"/>
      <c r="TMJ343" s="35"/>
      <c r="TMK343" s="35"/>
      <c r="TML343" s="35"/>
      <c r="TMM343" s="35"/>
      <c r="TMN343" s="35"/>
      <c r="TMO343" s="35"/>
      <c r="TMP343" s="35"/>
      <c r="TMQ343" s="35"/>
      <c r="TMR343" s="35"/>
      <c r="TMS343" s="35"/>
      <c r="TMT343" s="35"/>
      <c r="TMU343" s="35"/>
      <c r="TMV343" s="35"/>
      <c r="TMW343" s="35"/>
      <c r="TMX343" s="35"/>
      <c r="TMY343" s="35"/>
      <c r="TMZ343" s="35"/>
      <c r="TNA343" s="35"/>
      <c r="TNB343" s="35"/>
      <c r="TNC343" s="35"/>
      <c r="TND343" s="35"/>
      <c r="TNE343" s="35"/>
      <c r="TNF343" s="35"/>
      <c r="TNG343" s="35"/>
      <c r="TNH343" s="35"/>
      <c r="TNI343" s="35"/>
      <c r="TNJ343" s="35"/>
      <c r="TNK343" s="35"/>
      <c r="TNL343" s="35"/>
      <c r="TNM343" s="35"/>
      <c r="TNN343" s="35"/>
      <c r="TNO343" s="35"/>
      <c r="TNP343" s="35"/>
      <c r="TNQ343" s="35"/>
      <c r="TNR343" s="35"/>
      <c r="TNS343" s="35"/>
      <c r="TNT343" s="35"/>
      <c r="TNU343" s="35"/>
      <c r="TNV343" s="35"/>
      <c r="TNW343" s="35"/>
      <c r="TNX343" s="35"/>
      <c r="TNY343" s="35"/>
      <c r="TNZ343" s="35"/>
      <c r="TOA343" s="35"/>
      <c r="TOB343" s="35"/>
      <c r="TOC343" s="35"/>
      <c r="TOD343" s="35"/>
      <c r="TOE343" s="35"/>
      <c r="TOF343" s="35"/>
      <c r="TOG343" s="35"/>
      <c r="TOH343" s="35"/>
      <c r="TOI343" s="35"/>
      <c r="TOJ343" s="35"/>
      <c r="TOK343" s="35"/>
      <c r="TOL343" s="35"/>
      <c r="TOM343" s="35"/>
      <c r="TON343" s="35"/>
      <c r="TOO343" s="35"/>
      <c r="TOP343" s="35"/>
      <c r="TOQ343" s="35"/>
      <c r="TOR343" s="35"/>
      <c r="TOS343" s="35"/>
      <c r="TOT343" s="35"/>
      <c r="TOU343" s="35"/>
      <c r="TOV343" s="35"/>
      <c r="TOW343" s="35"/>
      <c r="TOX343" s="35"/>
      <c r="TOY343" s="35"/>
      <c r="TOZ343" s="35"/>
      <c r="TPA343" s="35"/>
      <c r="TPB343" s="35"/>
      <c r="TPC343" s="35"/>
      <c r="TPD343" s="35"/>
      <c r="TPE343" s="35"/>
      <c r="TPF343" s="35"/>
      <c r="TPG343" s="35"/>
      <c r="TPH343" s="35"/>
      <c r="TPI343" s="35"/>
      <c r="TPJ343" s="35"/>
      <c r="TPK343" s="35"/>
      <c r="TPL343" s="35"/>
      <c r="TPM343" s="35"/>
      <c r="TPN343" s="35"/>
      <c r="TPO343" s="35"/>
      <c r="TPP343" s="35"/>
      <c r="TPQ343" s="35"/>
      <c r="TPR343" s="35"/>
      <c r="TPS343" s="35"/>
      <c r="TPT343" s="35"/>
      <c r="TPU343" s="35"/>
      <c r="TPV343" s="35"/>
      <c r="TPW343" s="35"/>
      <c r="TPX343" s="35"/>
      <c r="TPY343" s="35"/>
      <c r="TPZ343" s="35"/>
      <c r="TQA343" s="35"/>
      <c r="TQB343" s="35"/>
      <c r="TQC343" s="35"/>
      <c r="TQD343" s="35"/>
      <c r="TQE343" s="35"/>
      <c r="TQF343" s="35"/>
      <c r="TQG343" s="35"/>
      <c r="TQH343" s="35"/>
      <c r="TQI343" s="35"/>
      <c r="TQJ343" s="35"/>
      <c r="TQK343" s="35"/>
      <c r="TQL343" s="35"/>
      <c r="TQM343" s="35"/>
      <c r="TQN343" s="35"/>
      <c r="TQO343" s="35"/>
      <c r="TQP343" s="35"/>
      <c r="TQQ343" s="35"/>
      <c r="TQR343" s="35"/>
      <c r="TQS343" s="35"/>
      <c r="TQT343" s="35"/>
      <c r="TQU343" s="35"/>
      <c r="TQV343" s="35"/>
      <c r="TQW343" s="35"/>
      <c r="TQX343" s="35"/>
      <c r="TQY343" s="35"/>
      <c r="TQZ343" s="35"/>
      <c r="TRA343" s="35"/>
      <c r="TRB343" s="35"/>
      <c r="TRC343" s="35"/>
      <c r="TRD343" s="35"/>
      <c r="TRE343" s="35"/>
      <c r="TRF343" s="35"/>
      <c r="TRG343" s="35"/>
      <c r="TRH343" s="35"/>
      <c r="TRI343" s="35"/>
      <c r="TRJ343" s="35"/>
      <c r="TRK343" s="35"/>
      <c r="TRL343" s="35"/>
      <c r="TRM343" s="35"/>
      <c r="TRN343" s="35"/>
      <c r="TRO343" s="35"/>
      <c r="TRP343" s="35"/>
      <c r="TRQ343" s="35"/>
      <c r="TRR343" s="35"/>
      <c r="TRS343" s="35"/>
      <c r="TRT343" s="35"/>
      <c r="TRU343" s="35"/>
      <c r="TRV343" s="35"/>
      <c r="TRW343" s="35"/>
      <c r="TRX343" s="35"/>
      <c r="TRY343" s="35"/>
      <c r="TRZ343" s="35"/>
      <c r="TSA343" s="35"/>
      <c r="TSB343" s="35"/>
      <c r="TSC343" s="35"/>
      <c r="TSD343" s="35"/>
      <c r="TSE343" s="35"/>
      <c r="TSF343" s="35"/>
      <c r="TSG343" s="35"/>
      <c r="TSH343" s="35"/>
      <c r="TSI343" s="35"/>
      <c r="TSJ343" s="35"/>
      <c r="TSK343" s="35"/>
      <c r="TSL343" s="35"/>
      <c r="TSM343" s="35"/>
      <c r="TSN343" s="35"/>
      <c r="TSO343" s="35"/>
      <c r="TSP343" s="35"/>
      <c r="TSQ343" s="35"/>
      <c r="TSR343" s="35"/>
      <c r="TSS343" s="35"/>
      <c r="TST343" s="35"/>
      <c r="TSU343" s="35"/>
      <c r="TSV343" s="35"/>
      <c r="TSW343" s="35"/>
      <c r="TSX343" s="35"/>
      <c r="TSY343" s="35"/>
      <c r="TSZ343" s="35"/>
      <c r="TTA343" s="35"/>
      <c r="TTB343" s="35"/>
      <c r="TTC343" s="35"/>
      <c r="TTD343" s="35"/>
      <c r="TTE343" s="35"/>
      <c r="TTF343" s="35"/>
      <c r="TTG343" s="35"/>
      <c r="TTH343" s="35"/>
      <c r="TTI343" s="35"/>
      <c r="TTJ343" s="35"/>
      <c r="TTK343" s="35"/>
      <c r="TTL343" s="35"/>
      <c r="TTM343" s="35"/>
      <c r="TTN343" s="35"/>
      <c r="TTO343" s="35"/>
      <c r="TTP343" s="35"/>
      <c r="TTQ343" s="35"/>
      <c r="TTR343" s="35"/>
      <c r="TTS343" s="35"/>
      <c r="TTT343" s="35"/>
      <c r="TTU343" s="35"/>
      <c r="TTV343" s="35"/>
      <c r="TTW343" s="35"/>
      <c r="TTX343" s="35"/>
      <c r="TTY343" s="35"/>
      <c r="TTZ343" s="35"/>
      <c r="TUA343" s="35"/>
      <c r="TUB343" s="35"/>
      <c r="TUC343" s="35"/>
      <c r="TUD343" s="35"/>
      <c r="TUE343" s="35"/>
      <c r="TUF343" s="35"/>
      <c r="TUG343" s="35"/>
      <c r="TUH343" s="35"/>
      <c r="TUI343" s="35"/>
      <c r="TUJ343" s="35"/>
      <c r="TUK343" s="35"/>
      <c r="TUL343" s="35"/>
      <c r="TUM343" s="35"/>
      <c r="TUN343" s="35"/>
      <c r="TUO343" s="35"/>
      <c r="TUP343" s="35"/>
      <c r="TUQ343" s="35"/>
      <c r="TUR343" s="35"/>
      <c r="TUS343" s="35"/>
      <c r="TUT343" s="35"/>
      <c r="TUU343" s="35"/>
      <c r="TUV343" s="35"/>
      <c r="TUW343" s="35"/>
      <c r="TUX343" s="35"/>
      <c r="TUY343" s="35"/>
      <c r="TUZ343" s="35"/>
      <c r="TVA343" s="35"/>
      <c r="TVB343" s="35"/>
      <c r="TVC343" s="35"/>
      <c r="TVD343" s="35"/>
      <c r="TVE343" s="35"/>
      <c r="TVF343" s="35"/>
      <c r="TVG343" s="35"/>
      <c r="TVH343" s="35"/>
      <c r="TVI343" s="35"/>
      <c r="TVJ343" s="35"/>
      <c r="TVK343" s="35"/>
      <c r="TVL343" s="35"/>
      <c r="TVM343" s="35"/>
      <c r="TVN343" s="35"/>
      <c r="TVO343" s="35"/>
      <c r="TVP343" s="35"/>
      <c r="TVQ343" s="35"/>
      <c r="TVR343" s="35"/>
      <c r="TVS343" s="35"/>
      <c r="TVT343" s="35"/>
      <c r="TVU343" s="35"/>
      <c r="TVV343" s="35"/>
      <c r="TVW343" s="35"/>
      <c r="TVX343" s="35"/>
      <c r="TVY343" s="35"/>
      <c r="TVZ343" s="35"/>
      <c r="TWA343" s="35"/>
      <c r="TWB343" s="35"/>
      <c r="TWC343" s="35"/>
      <c r="TWD343" s="35"/>
      <c r="TWE343" s="35"/>
      <c r="TWF343" s="35"/>
      <c r="TWG343" s="35"/>
      <c r="TWH343" s="35"/>
      <c r="TWI343" s="35"/>
      <c r="TWJ343" s="35"/>
      <c r="TWK343" s="35"/>
      <c r="TWL343" s="35"/>
      <c r="TWM343" s="35"/>
      <c r="TWN343" s="35"/>
      <c r="TWO343" s="35"/>
      <c r="TWP343" s="35"/>
      <c r="TWQ343" s="35"/>
      <c r="TWR343" s="35"/>
      <c r="TWS343" s="35"/>
      <c r="TWT343" s="35"/>
      <c r="TWU343" s="35"/>
      <c r="TWV343" s="35"/>
      <c r="TWW343" s="35"/>
      <c r="TWX343" s="35"/>
      <c r="TWY343" s="35"/>
      <c r="TWZ343" s="35"/>
      <c r="TXA343" s="35"/>
      <c r="TXB343" s="35"/>
      <c r="TXC343" s="35"/>
      <c r="TXD343" s="35"/>
      <c r="TXE343" s="35"/>
      <c r="TXF343" s="35"/>
      <c r="TXG343" s="35"/>
      <c r="TXH343" s="35"/>
      <c r="TXI343" s="35"/>
      <c r="TXJ343" s="35"/>
      <c r="TXK343" s="35"/>
      <c r="TXL343" s="35"/>
      <c r="TXM343" s="35"/>
      <c r="TXN343" s="35"/>
      <c r="TXO343" s="35"/>
      <c r="TXP343" s="35"/>
      <c r="TXQ343" s="35"/>
      <c r="TXR343" s="35"/>
      <c r="TXS343" s="35"/>
      <c r="TXT343" s="35"/>
      <c r="TXU343" s="35"/>
      <c r="TXV343" s="35"/>
      <c r="TXW343" s="35"/>
      <c r="TXX343" s="35"/>
      <c r="TXY343" s="35"/>
      <c r="TXZ343" s="35"/>
      <c r="TYA343" s="35"/>
      <c r="TYB343" s="35"/>
      <c r="TYC343" s="35"/>
      <c r="TYD343" s="35"/>
      <c r="TYE343" s="35"/>
      <c r="TYF343" s="35"/>
      <c r="TYG343" s="35"/>
      <c r="TYH343" s="35"/>
      <c r="TYI343" s="35"/>
      <c r="TYJ343" s="35"/>
      <c r="TYK343" s="35"/>
      <c r="TYL343" s="35"/>
      <c r="TYM343" s="35"/>
      <c r="TYN343" s="35"/>
      <c r="TYO343" s="35"/>
      <c r="TYP343" s="35"/>
      <c r="TYQ343" s="35"/>
      <c r="TYR343" s="35"/>
      <c r="TYS343" s="35"/>
      <c r="TYT343" s="35"/>
      <c r="TYU343" s="35"/>
      <c r="TYV343" s="35"/>
      <c r="TYW343" s="35"/>
      <c r="TYX343" s="35"/>
      <c r="TYY343" s="35"/>
      <c r="TYZ343" s="35"/>
      <c r="TZA343" s="35"/>
      <c r="TZB343" s="35"/>
      <c r="TZC343" s="35"/>
      <c r="TZD343" s="35"/>
      <c r="TZE343" s="35"/>
      <c r="TZF343" s="35"/>
      <c r="TZG343" s="35"/>
      <c r="TZH343" s="35"/>
      <c r="TZI343" s="35"/>
      <c r="TZJ343" s="35"/>
      <c r="TZK343" s="35"/>
      <c r="TZL343" s="35"/>
      <c r="TZM343" s="35"/>
      <c r="TZN343" s="35"/>
      <c r="TZO343" s="35"/>
      <c r="TZP343" s="35"/>
      <c r="TZQ343" s="35"/>
      <c r="TZR343" s="35"/>
      <c r="TZS343" s="35"/>
      <c r="TZT343" s="35"/>
      <c r="TZU343" s="35"/>
      <c r="TZV343" s="35"/>
      <c r="TZW343" s="35"/>
      <c r="TZX343" s="35"/>
      <c r="TZY343" s="35"/>
      <c r="TZZ343" s="35"/>
      <c r="UAA343" s="35"/>
      <c r="UAB343" s="35"/>
      <c r="UAC343" s="35"/>
      <c r="UAD343" s="35"/>
      <c r="UAE343" s="35"/>
      <c r="UAF343" s="35"/>
      <c r="UAG343" s="35"/>
      <c r="UAH343" s="35"/>
      <c r="UAI343" s="35"/>
      <c r="UAJ343" s="35"/>
      <c r="UAK343" s="35"/>
      <c r="UAL343" s="35"/>
      <c r="UAM343" s="35"/>
      <c r="UAN343" s="35"/>
      <c r="UAO343" s="35"/>
      <c r="UAP343" s="35"/>
      <c r="UAQ343" s="35"/>
      <c r="UAR343" s="35"/>
      <c r="UAS343" s="35"/>
      <c r="UAT343" s="35"/>
      <c r="UAU343" s="35"/>
      <c r="UAV343" s="35"/>
      <c r="UAW343" s="35"/>
      <c r="UAX343" s="35"/>
      <c r="UAY343" s="35"/>
      <c r="UAZ343" s="35"/>
      <c r="UBA343" s="35"/>
      <c r="UBB343" s="35"/>
      <c r="UBC343" s="35"/>
      <c r="UBD343" s="35"/>
      <c r="UBE343" s="35"/>
      <c r="UBF343" s="35"/>
      <c r="UBG343" s="35"/>
      <c r="UBH343" s="35"/>
      <c r="UBI343" s="35"/>
      <c r="UBJ343" s="35"/>
      <c r="UBK343" s="35"/>
      <c r="UBL343" s="35"/>
      <c r="UBM343" s="35"/>
      <c r="UBN343" s="35"/>
      <c r="UBO343" s="35"/>
      <c r="UBP343" s="35"/>
      <c r="UBQ343" s="35"/>
      <c r="UBR343" s="35"/>
      <c r="UBS343" s="35"/>
      <c r="UBT343" s="35"/>
      <c r="UBU343" s="35"/>
      <c r="UBV343" s="35"/>
      <c r="UBW343" s="35"/>
      <c r="UBX343" s="35"/>
      <c r="UBY343" s="35"/>
      <c r="UBZ343" s="35"/>
      <c r="UCA343" s="35"/>
      <c r="UCB343" s="35"/>
      <c r="UCC343" s="35"/>
      <c r="UCD343" s="35"/>
      <c r="UCE343" s="35"/>
      <c r="UCF343" s="35"/>
      <c r="UCG343" s="35"/>
      <c r="UCH343" s="35"/>
      <c r="UCI343" s="35"/>
      <c r="UCJ343" s="35"/>
      <c r="UCK343" s="35"/>
      <c r="UCL343" s="35"/>
      <c r="UCM343" s="35"/>
      <c r="UCN343" s="35"/>
      <c r="UCO343" s="35"/>
      <c r="UCP343" s="35"/>
      <c r="UCQ343" s="35"/>
      <c r="UCR343" s="35"/>
      <c r="UCS343" s="35"/>
      <c r="UCT343" s="35"/>
      <c r="UCU343" s="35"/>
      <c r="UCV343" s="35"/>
      <c r="UCW343" s="35"/>
      <c r="UCX343" s="35"/>
      <c r="UCY343" s="35"/>
      <c r="UCZ343" s="35"/>
      <c r="UDA343" s="35"/>
      <c r="UDB343" s="35"/>
      <c r="UDC343" s="35"/>
      <c r="UDD343" s="35"/>
      <c r="UDE343" s="35"/>
      <c r="UDF343" s="35"/>
      <c r="UDG343" s="35"/>
      <c r="UDH343" s="35"/>
      <c r="UDI343" s="35"/>
      <c r="UDJ343" s="35"/>
      <c r="UDK343" s="35"/>
      <c r="UDL343" s="35"/>
      <c r="UDM343" s="35"/>
      <c r="UDN343" s="35"/>
      <c r="UDO343" s="35"/>
      <c r="UDP343" s="35"/>
      <c r="UDQ343" s="35"/>
      <c r="UDR343" s="35"/>
      <c r="UDS343" s="35"/>
      <c r="UDT343" s="35"/>
      <c r="UDU343" s="35"/>
      <c r="UDV343" s="35"/>
      <c r="UDW343" s="35"/>
      <c r="UDX343" s="35"/>
      <c r="UDY343" s="35"/>
      <c r="UDZ343" s="35"/>
      <c r="UEA343" s="35"/>
      <c r="UEB343" s="35"/>
      <c r="UEC343" s="35"/>
      <c r="UED343" s="35"/>
      <c r="UEE343" s="35"/>
      <c r="UEF343" s="35"/>
      <c r="UEG343" s="35"/>
      <c r="UEH343" s="35"/>
      <c r="UEI343" s="35"/>
      <c r="UEJ343" s="35"/>
      <c r="UEK343" s="35"/>
      <c r="UEL343" s="35"/>
      <c r="UEM343" s="35"/>
      <c r="UEN343" s="35"/>
      <c r="UEO343" s="35"/>
      <c r="UEP343" s="35"/>
      <c r="UEQ343" s="35"/>
      <c r="UER343" s="35"/>
      <c r="UES343" s="35"/>
      <c r="UET343" s="35"/>
      <c r="UEU343" s="35"/>
      <c r="UEV343" s="35"/>
      <c r="UEW343" s="35"/>
      <c r="UEX343" s="35"/>
      <c r="UEY343" s="35"/>
      <c r="UEZ343" s="35"/>
      <c r="UFA343" s="35"/>
      <c r="UFB343" s="35"/>
      <c r="UFC343" s="35"/>
      <c r="UFD343" s="35"/>
      <c r="UFE343" s="35"/>
      <c r="UFF343" s="35"/>
      <c r="UFG343" s="35"/>
      <c r="UFH343" s="35"/>
      <c r="UFI343" s="35"/>
      <c r="UFJ343" s="35"/>
      <c r="UFK343" s="35"/>
      <c r="UFL343" s="35"/>
      <c r="UFM343" s="35"/>
      <c r="UFN343" s="35"/>
      <c r="UFO343" s="35"/>
      <c r="UFP343" s="35"/>
      <c r="UFQ343" s="35"/>
      <c r="UFR343" s="35"/>
      <c r="UFS343" s="35"/>
      <c r="UFT343" s="35"/>
      <c r="UFU343" s="35"/>
      <c r="UFV343" s="35"/>
      <c r="UFW343" s="35"/>
      <c r="UFX343" s="35"/>
      <c r="UFY343" s="35"/>
      <c r="UFZ343" s="35"/>
      <c r="UGA343" s="35"/>
      <c r="UGB343" s="35"/>
      <c r="UGC343" s="35"/>
      <c r="UGD343" s="35"/>
      <c r="UGE343" s="35"/>
      <c r="UGF343" s="35"/>
      <c r="UGG343" s="35"/>
      <c r="UGH343" s="35"/>
      <c r="UGI343" s="35"/>
      <c r="UGJ343" s="35"/>
      <c r="UGK343" s="35"/>
      <c r="UGL343" s="35"/>
      <c r="UGM343" s="35"/>
      <c r="UGN343" s="35"/>
      <c r="UGO343" s="35"/>
      <c r="UGP343" s="35"/>
      <c r="UGQ343" s="35"/>
      <c r="UGR343" s="35"/>
      <c r="UGS343" s="35"/>
      <c r="UGT343" s="35"/>
      <c r="UGU343" s="35"/>
      <c r="UGV343" s="35"/>
      <c r="UGW343" s="35"/>
      <c r="UGX343" s="35"/>
      <c r="UGY343" s="35"/>
      <c r="UGZ343" s="35"/>
      <c r="UHA343" s="35"/>
      <c r="UHB343" s="35"/>
      <c r="UHC343" s="35"/>
      <c r="UHD343" s="35"/>
      <c r="UHE343" s="35"/>
      <c r="UHF343" s="35"/>
      <c r="UHG343" s="35"/>
      <c r="UHH343" s="35"/>
      <c r="UHI343" s="35"/>
      <c r="UHJ343" s="35"/>
      <c r="UHK343" s="35"/>
      <c r="UHL343" s="35"/>
      <c r="UHM343" s="35"/>
      <c r="UHN343" s="35"/>
      <c r="UHO343" s="35"/>
      <c r="UHP343" s="35"/>
      <c r="UHQ343" s="35"/>
      <c r="UHR343" s="35"/>
      <c r="UHS343" s="35"/>
      <c r="UHT343" s="35"/>
      <c r="UHU343" s="35"/>
      <c r="UHV343" s="35"/>
      <c r="UHW343" s="35"/>
      <c r="UHX343" s="35"/>
      <c r="UHY343" s="35"/>
      <c r="UHZ343" s="35"/>
      <c r="UIA343" s="35"/>
      <c r="UIB343" s="35"/>
      <c r="UIC343" s="35"/>
      <c r="UID343" s="35"/>
      <c r="UIE343" s="35"/>
      <c r="UIF343" s="35"/>
      <c r="UIG343" s="35"/>
      <c r="UIH343" s="35"/>
      <c r="UII343" s="35"/>
      <c r="UIJ343" s="35"/>
      <c r="UIK343" s="35"/>
      <c r="UIL343" s="35"/>
      <c r="UIM343" s="35"/>
      <c r="UIN343" s="35"/>
      <c r="UIO343" s="35"/>
      <c r="UIP343" s="35"/>
      <c r="UIQ343" s="35"/>
      <c r="UIR343" s="35"/>
      <c r="UIS343" s="35"/>
      <c r="UIT343" s="35"/>
      <c r="UIU343" s="35"/>
      <c r="UIV343" s="35"/>
      <c r="UIW343" s="35"/>
      <c r="UIX343" s="35"/>
      <c r="UIY343" s="35"/>
      <c r="UIZ343" s="35"/>
      <c r="UJA343" s="35"/>
      <c r="UJB343" s="35"/>
      <c r="UJC343" s="35"/>
      <c r="UJD343" s="35"/>
      <c r="UJE343" s="35"/>
      <c r="UJF343" s="35"/>
      <c r="UJG343" s="35"/>
      <c r="UJH343" s="35"/>
      <c r="UJI343" s="35"/>
      <c r="UJJ343" s="35"/>
      <c r="UJK343" s="35"/>
      <c r="UJL343" s="35"/>
      <c r="UJM343" s="35"/>
      <c r="UJN343" s="35"/>
      <c r="UJO343" s="35"/>
      <c r="UJP343" s="35"/>
      <c r="UJQ343" s="35"/>
      <c r="UJR343" s="35"/>
      <c r="UJS343" s="35"/>
      <c r="UJT343" s="35"/>
      <c r="UJU343" s="35"/>
      <c r="UJV343" s="35"/>
      <c r="UJW343" s="35"/>
      <c r="UJX343" s="35"/>
      <c r="UJY343" s="35"/>
      <c r="UJZ343" s="35"/>
      <c r="UKA343" s="35"/>
      <c r="UKB343" s="35"/>
      <c r="UKC343" s="35"/>
      <c r="UKD343" s="35"/>
      <c r="UKE343" s="35"/>
      <c r="UKF343" s="35"/>
      <c r="UKG343" s="35"/>
      <c r="UKH343" s="35"/>
      <c r="UKI343" s="35"/>
      <c r="UKJ343" s="35"/>
      <c r="UKK343" s="35"/>
      <c r="UKL343" s="35"/>
      <c r="UKM343" s="35"/>
      <c r="UKN343" s="35"/>
      <c r="UKO343" s="35"/>
      <c r="UKP343" s="35"/>
      <c r="UKQ343" s="35"/>
      <c r="UKR343" s="35"/>
      <c r="UKS343" s="35"/>
      <c r="UKT343" s="35"/>
      <c r="UKU343" s="35"/>
      <c r="UKV343" s="35"/>
      <c r="UKW343" s="35"/>
      <c r="UKX343" s="35"/>
      <c r="UKY343" s="35"/>
      <c r="UKZ343" s="35"/>
      <c r="ULA343" s="35"/>
      <c r="ULB343" s="35"/>
      <c r="ULC343" s="35"/>
      <c r="ULD343" s="35"/>
      <c r="ULE343" s="35"/>
      <c r="ULF343" s="35"/>
      <c r="ULG343" s="35"/>
      <c r="ULH343" s="35"/>
      <c r="ULI343" s="35"/>
      <c r="ULJ343" s="35"/>
      <c r="ULK343" s="35"/>
      <c r="ULL343" s="35"/>
      <c r="ULM343" s="35"/>
      <c r="ULN343" s="35"/>
      <c r="ULO343" s="35"/>
      <c r="ULP343" s="35"/>
      <c r="ULQ343" s="35"/>
      <c r="ULR343" s="35"/>
      <c r="ULS343" s="35"/>
      <c r="ULT343" s="35"/>
      <c r="ULU343" s="35"/>
      <c r="ULV343" s="35"/>
      <c r="ULW343" s="35"/>
      <c r="ULX343" s="35"/>
      <c r="ULY343" s="35"/>
      <c r="ULZ343" s="35"/>
      <c r="UMA343" s="35"/>
      <c r="UMB343" s="35"/>
      <c r="UMC343" s="35"/>
      <c r="UMD343" s="35"/>
      <c r="UME343" s="35"/>
      <c r="UMF343" s="35"/>
      <c r="UMG343" s="35"/>
      <c r="UMH343" s="35"/>
      <c r="UMI343" s="35"/>
      <c r="UMJ343" s="35"/>
      <c r="UMK343" s="35"/>
      <c r="UML343" s="35"/>
      <c r="UMM343" s="35"/>
      <c r="UMN343" s="35"/>
      <c r="UMO343" s="35"/>
      <c r="UMP343" s="35"/>
      <c r="UMQ343" s="35"/>
      <c r="UMR343" s="35"/>
      <c r="UMS343" s="35"/>
      <c r="UMT343" s="35"/>
      <c r="UMU343" s="35"/>
      <c r="UMV343" s="35"/>
      <c r="UMW343" s="35"/>
      <c r="UMX343" s="35"/>
      <c r="UMY343" s="35"/>
      <c r="UMZ343" s="35"/>
      <c r="UNA343" s="35"/>
      <c r="UNB343" s="35"/>
      <c r="UNC343" s="35"/>
      <c r="UND343" s="35"/>
      <c r="UNE343" s="35"/>
      <c r="UNF343" s="35"/>
      <c r="UNG343" s="35"/>
      <c r="UNH343" s="35"/>
      <c r="UNI343" s="35"/>
      <c r="UNJ343" s="35"/>
      <c r="UNK343" s="35"/>
      <c r="UNL343" s="35"/>
      <c r="UNM343" s="35"/>
      <c r="UNN343" s="35"/>
      <c r="UNO343" s="35"/>
      <c r="UNP343" s="35"/>
      <c r="UNQ343" s="35"/>
      <c r="UNR343" s="35"/>
      <c r="UNS343" s="35"/>
      <c r="UNT343" s="35"/>
      <c r="UNU343" s="35"/>
      <c r="UNV343" s="35"/>
      <c r="UNW343" s="35"/>
      <c r="UNX343" s="35"/>
      <c r="UNY343" s="35"/>
      <c r="UNZ343" s="35"/>
      <c r="UOA343" s="35"/>
      <c r="UOB343" s="35"/>
      <c r="UOC343" s="35"/>
      <c r="UOD343" s="35"/>
      <c r="UOE343" s="35"/>
      <c r="UOF343" s="35"/>
      <c r="UOG343" s="35"/>
      <c r="UOH343" s="35"/>
      <c r="UOI343" s="35"/>
      <c r="UOJ343" s="35"/>
      <c r="UOK343" s="35"/>
      <c r="UOL343" s="35"/>
      <c r="UOM343" s="35"/>
      <c r="UON343" s="35"/>
      <c r="UOO343" s="35"/>
      <c r="UOP343" s="35"/>
      <c r="UOQ343" s="35"/>
      <c r="UOR343" s="35"/>
      <c r="UOS343" s="35"/>
      <c r="UOT343" s="35"/>
      <c r="UOU343" s="35"/>
      <c r="UOV343" s="35"/>
      <c r="UOW343" s="35"/>
      <c r="UOX343" s="35"/>
      <c r="UOY343" s="35"/>
      <c r="UOZ343" s="35"/>
      <c r="UPA343" s="35"/>
      <c r="UPB343" s="35"/>
      <c r="UPC343" s="35"/>
      <c r="UPD343" s="35"/>
      <c r="UPE343" s="35"/>
      <c r="UPF343" s="35"/>
      <c r="UPG343" s="35"/>
      <c r="UPH343" s="35"/>
      <c r="UPI343" s="35"/>
      <c r="UPJ343" s="35"/>
      <c r="UPK343" s="35"/>
      <c r="UPL343" s="35"/>
      <c r="UPM343" s="35"/>
      <c r="UPN343" s="35"/>
      <c r="UPO343" s="35"/>
      <c r="UPP343" s="35"/>
      <c r="UPQ343" s="35"/>
      <c r="UPR343" s="35"/>
      <c r="UPS343" s="35"/>
      <c r="UPT343" s="35"/>
      <c r="UPU343" s="35"/>
      <c r="UPV343" s="35"/>
      <c r="UPW343" s="35"/>
      <c r="UPX343" s="35"/>
      <c r="UPY343" s="35"/>
      <c r="UPZ343" s="35"/>
      <c r="UQA343" s="35"/>
      <c r="UQB343" s="35"/>
      <c r="UQC343" s="35"/>
      <c r="UQD343" s="35"/>
      <c r="UQE343" s="35"/>
      <c r="UQF343" s="35"/>
      <c r="UQG343" s="35"/>
      <c r="UQH343" s="35"/>
      <c r="UQI343" s="35"/>
      <c r="UQJ343" s="35"/>
      <c r="UQK343" s="35"/>
      <c r="UQL343" s="35"/>
      <c r="UQM343" s="35"/>
      <c r="UQN343" s="35"/>
      <c r="UQO343" s="35"/>
      <c r="UQP343" s="35"/>
      <c r="UQQ343" s="35"/>
      <c r="UQR343" s="35"/>
      <c r="UQS343" s="35"/>
      <c r="UQT343" s="35"/>
      <c r="UQU343" s="35"/>
      <c r="UQV343" s="35"/>
      <c r="UQW343" s="35"/>
      <c r="UQX343" s="35"/>
      <c r="UQY343" s="35"/>
      <c r="UQZ343" s="35"/>
      <c r="URA343" s="35"/>
      <c r="URB343" s="35"/>
      <c r="URC343" s="35"/>
      <c r="URD343" s="35"/>
      <c r="URE343" s="35"/>
      <c r="URF343" s="35"/>
      <c r="URG343" s="35"/>
      <c r="URH343" s="35"/>
      <c r="URI343" s="35"/>
      <c r="URJ343" s="35"/>
      <c r="URK343" s="35"/>
      <c r="URL343" s="35"/>
      <c r="URM343" s="35"/>
      <c r="URN343" s="35"/>
      <c r="URO343" s="35"/>
      <c r="URP343" s="35"/>
      <c r="URQ343" s="35"/>
      <c r="URR343" s="35"/>
      <c r="URS343" s="35"/>
      <c r="URT343" s="35"/>
      <c r="URU343" s="35"/>
      <c r="URV343" s="35"/>
      <c r="URW343" s="35"/>
      <c r="URX343" s="35"/>
      <c r="URY343" s="35"/>
      <c r="URZ343" s="35"/>
      <c r="USA343" s="35"/>
      <c r="USB343" s="35"/>
      <c r="USC343" s="35"/>
      <c r="USD343" s="35"/>
      <c r="USE343" s="35"/>
      <c r="USF343" s="35"/>
      <c r="USG343" s="35"/>
      <c r="USH343" s="35"/>
      <c r="USI343" s="35"/>
      <c r="USJ343" s="35"/>
      <c r="USK343" s="35"/>
      <c r="USL343" s="35"/>
      <c r="USM343" s="35"/>
      <c r="USN343" s="35"/>
      <c r="USO343" s="35"/>
      <c r="USP343" s="35"/>
      <c r="USQ343" s="35"/>
      <c r="USR343" s="35"/>
      <c r="USS343" s="35"/>
      <c r="UST343" s="35"/>
      <c r="USU343" s="35"/>
      <c r="USV343" s="35"/>
      <c r="USW343" s="35"/>
      <c r="USX343" s="35"/>
      <c r="USY343" s="35"/>
      <c r="USZ343" s="35"/>
      <c r="UTA343" s="35"/>
      <c r="UTB343" s="35"/>
      <c r="UTC343" s="35"/>
      <c r="UTD343" s="35"/>
      <c r="UTE343" s="35"/>
      <c r="UTF343" s="35"/>
      <c r="UTG343" s="35"/>
      <c r="UTH343" s="35"/>
      <c r="UTI343" s="35"/>
      <c r="UTJ343" s="35"/>
      <c r="UTK343" s="35"/>
      <c r="UTL343" s="35"/>
      <c r="UTM343" s="35"/>
      <c r="UTN343" s="35"/>
      <c r="UTO343" s="35"/>
      <c r="UTP343" s="35"/>
      <c r="UTQ343" s="35"/>
      <c r="UTR343" s="35"/>
      <c r="UTS343" s="35"/>
      <c r="UTT343" s="35"/>
      <c r="UTU343" s="35"/>
      <c r="UTV343" s="35"/>
      <c r="UTW343" s="35"/>
      <c r="UTX343" s="35"/>
      <c r="UTY343" s="35"/>
      <c r="UTZ343" s="35"/>
      <c r="UUA343" s="35"/>
      <c r="UUB343" s="35"/>
      <c r="UUC343" s="35"/>
      <c r="UUD343" s="35"/>
      <c r="UUE343" s="35"/>
      <c r="UUF343" s="35"/>
      <c r="UUG343" s="35"/>
      <c r="UUH343" s="35"/>
      <c r="UUI343" s="35"/>
      <c r="UUJ343" s="35"/>
      <c r="UUK343" s="35"/>
      <c r="UUL343" s="35"/>
      <c r="UUM343" s="35"/>
      <c r="UUN343" s="35"/>
      <c r="UUO343" s="35"/>
      <c r="UUP343" s="35"/>
      <c r="UUQ343" s="35"/>
      <c r="UUR343" s="35"/>
      <c r="UUS343" s="35"/>
      <c r="UUT343" s="35"/>
      <c r="UUU343" s="35"/>
      <c r="UUV343" s="35"/>
      <c r="UUW343" s="35"/>
      <c r="UUX343" s="35"/>
      <c r="UUY343" s="35"/>
      <c r="UUZ343" s="35"/>
      <c r="UVA343" s="35"/>
      <c r="UVB343" s="35"/>
      <c r="UVC343" s="35"/>
      <c r="UVD343" s="35"/>
      <c r="UVE343" s="35"/>
      <c r="UVF343" s="35"/>
      <c r="UVG343" s="35"/>
      <c r="UVH343" s="35"/>
      <c r="UVI343" s="35"/>
      <c r="UVJ343" s="35"/>
      <c r="UVK343" s="35"/>
      <c r="UVL343" s="35"/>
      <c r="UVM343" s="35"/>
      <c r="UVN343" s="35"/>
      <c r="UVO343" s="35"/>
      <c r="UVP343" s="35"/>
      <c r="UVQ343" s="35"/>
      <c r="UVR343" s="35"/>
      <c r="UVS343" s="35"/>
      <c r="UVT343" s="35"/>
      <c r="UVU343" s="35"/>
      <c r="UVV343" s="35"/>
      <c r="UVW343" s="35"/>
      <c r="UVX343" s="35"/>
      <c r="UVY343" s="35"/>
      <c r="UVZ343" s="35"/>
      <c r="UWA343" s="35"/>
      <c r="UWB343" s="35"/>
      <c r="UWC343" s="35"/>
      <c r="UWD343" s="35"/>
      <c r="UWE343" s="35"/>
      <c r="UWF343" s="35"/>
      <c r="UWG343" s="35"/>
      <c r="UWH343" s="35"/>
      <c r="UWI343" s="35"/>
      <c r="UWJ343" s="35"/>
      <c r="UWK343" s="35"/>
      <c r="UWL343" s="35"/>
      <c r="UWM343" s="35"/>
      <c r="UWN343" s="35"/>
      <c r="UWO343" s="35"/>
      <c r="UWP343" s="35"/>
      <c r="UWQ343" s="35"/>
      <c r="UWR343" s="35"/>
      <c r="UWS343" s="35"/>
      <c r="UWT343" s="35"/>
      <c r="UWU343" s="35"/>
      <c r="UWV343" s="35"/>
      <c r="UWW343" s="35"/>
      <c r="UWX343" s="35"/>
      <c r="UWY343" s="35"/>
      <c r="UWZ343" s="35"/>
      <c r="UXA343" s="35"/>
      <c r="UXB343" s="35"/>
      <c r="UXC343" s="35"/>
      <c r="UXD343" s="35"/>
      <c r="UXE343" s="35"/>
      <c r="UXF343" s="35"/>
      <c r="UXG343" s="35"/>
      <c r="UXH343" s="35"/>
      <c r="UXI343" s="35"/>
      <c r="UXJ343" s="35"/>
      <c r="UXK343" s="35"/>
      <c r="UXL343" s="35"/>
      <c r="UXM343" s="35"/>
      <c r="UXN343" s="35"/>
      <c r="UXO343" s="35"/>
      <c r="UXP343" s="35"/>
      <c r="UXQ343" s="35"/>
      <c r="UXR343" s="35"/>
      <c r="UXS343" s="35"/>
      <c r="UXT343" s="35"/>
      <c r="UXU343" s="35"/>
      <c r="UXV343" s="35"/>
      <c r="UXW343" s="35"/>
      <c r="UXX343" s="35"/>
      <c r="UXY343" s="35"/>
      <c r="UXZ343" s="35"/>
      <c r="UYA343" s="35"/>
      <c r="UYB343" s="35"/>
      <c r="UYC343" s="35"/>
      <c r="UYD343" s="35"/>
      <c r="UYE343" s="35"/>
      <c r="UYF343" s="35"/>
      <c r="UYG343" s="35"/>
      <c r="UYH343" s="35"/>
      <c r="UYI343" s="35"/>
      <c r="UYJ343" s="35"/>
      <c r="UYK343" s="35"/>
      <c r="UYL343" s="35"/>
      <c r="UYM343" s="35"/>
      <c r="UYN343" s="35"/>
      <c r="UYO343" s="35"/>
      <c r="UYP343" s="35"/>
      <c r="UYQ343" s="35"/>
      <c r="UYR343" s="35"/>
      <c r="UYS343" s="35"/>
      <c r="UYT343" s="35"/>
      <c r="UYU343" s="35"/>
      <c r="UYV343" s="35"/>
      <c r="UYW343" s="35"/>
      <c r="UYX343" s="35"/>
      <c r="UYY343" s="35"/>
      <c r="UYZ343" s="35"/>
      <c r="UZA343" s="35"/>
      <c r="UZB343" s="35"/>
      <c r="UZC343" s="35"/>
      <c r="UZD343" s="35"/>
      <c r="UZE343" s="35"/>
      <c r="UZF343" s="35"/>
      <c r="UZG343" s="35"/>
      <c r="UZH343" s="35"/>
      <c r="UZI343" s="35"/>
      <c r="UZJ343" s="35"/>
      <c r="UZK343" s="35"/>
      <c r="UZL343" s="35"/>
      <c r="UZM343" s="35"/>
      <c r="UZN343" s="35"/>
      <c r="UZO343" s="35"/>
      <c r="UZP343" s="35"/>
      <c r="UZQ343" s="35"/>
      <c r="UZR343" s="35"/>
      <c r="UZS343" s="35"/>
      <c r="UZT343" s="35"/>
      <c r="UZU343" s="35"/>
      <c r="UZV343" s="35"/>
      <c r="UZW343" s="35"/>
      <c r="UZX343" s="35"/>
      <c r="UZY343" s="35"/>
      <c r="UZZ343" s="35"/>
      <c r="VAA343" s="35"/>
      <c r="VAB343" s="35"/>
      <c r="VAC343" s="35"/>
      <c r="VAD343" s="35"/>
      <c r="VAE343" s="35"/>
      <c r="VAF343" s="35"/>
      <c r="VAG343" s="35"/>
      <c r="VAH343" s="35"/>
      <c r="VAI343" s="35"/>
      <c r="VAJ343" s="35"/>
      <c r="VAK343" s="35"/>
      <c r="VAL343" s="35"/>
      <c r="VAM343" s="35"/>
      <c r="VAN343" s="35"/>
      <c r="VAO343" s="35"/>
      <c r="VAP343" s="35"/>
      <c r="VAQ343" s="35"/>
      <c r="VAR343" s="35"/>
      <c r="VAS343" s="35"/>
      <c r="VAT343" s="35"/>
      <c r="VAU343" s="35"/>
      <c r="VAV343" s="35"/>
      <c r="VAW343" s="35"/>
      <c r="VAX343" s="35"/>
      <c r="VAY343" s="35"/>
      <c r="VAZ343" s="35"/>
      <c r="VBA343" s="35"/>
      <c r="VBB343" s="35"/>
      <c r="VBC343" s="35"/>
      <c r="VBD343" s="35"/>
      <c r="VBE343" s="35"/>
      <c r="VBF343" s="35"/>
      <c r="VBG343" s="35"/>
      <c r="VBH343" s="35"/>
      <c r="VBI343" s="35"/>
      <c r="VBJ343" s="35"/>
      <c r="VBK343" s="35"/>
      <c r="VBL343" s="35"/>
      <c r="VBM343" s="35"/>
      <c r="VBN343" s="35"/>
      <c r="VBO343" s="35"/>
      <c r="VBP343" s="35"/>
      <c r="VBQ343" s="35"/>
      <c r="VBR343" s="35"/>
      <c r="VBS343" s="35"/>
      <c r="VBT343" s="35"/>
      <c r="VBU343" s="35"/>
      <c r="VBV343" s="35"/>
      <c r="VBW343" s="35"/>
      <c r="VBX343" s="35"/>
      <c r="VBY343" s="35"/>
      <c r="VBZ343" s="35"/>
      <c r="VCA343" s="35"/>
      <c r="VCB343" s="35"/>
      <c r="VCC343" s="35"/>
      <c r="VCD343" s="35"/>
      <c r="VCE343" s="35"/>
      <c r="VCF343" s="35"/>
      <c r="VCG343" s="35"/>
      <c r="VCH343" s="35"/>
      <c r="VCI343" s="35"/>
      <c r="VCJ343" s="35"/>
      <c r="VCK343" s="35"/>
      <c r="VCL343" s="35"/>
      <c r="VCM343" s="35"/>
      <c r="VCN343" s="35"/>
      <c r="VCO343" s="35"/>
      <c r="VCP343" s="35"/>
      <c r="VCQ343" s="35"/>
      <c r="VCR343" s="35"/>
      <c r="VCS343" s="35"/>
      <c r="VCT343" s="35"/>
      <c r="VCU343" s="35"/>
      <c r="VCV343" s="35"/>
      <c r="VCW343" s="35"/>
      <c r="VCX343" s="35"/>
      <c r="VCY343" s="35"/>
      <c r="VCZ343" s="35"/>
      <c r="VDA343" s="35"/>
      <c r="VDB343" s="35"/>
      <c r="VDC343" s="35"/>
      <c r="VDD343" s="35"/>
      <c r="VDE343" s="35"/>
      <c r="VDF343" s="35"/>
      <c r="VDG343" s="35"/>
      <c r="VDH343" s="35"/>
      <c r="VDI343" s="35"/>
      <c r="VDJ343" s="35"/>
      <c r="VDK343" s="35"/>
      <c r="VDL343" s="35"/>
      <c r="VDM343" s="35"/>
      <c r="VDN343" s="35"/>
      <c r="VDO343" s="35"/>
      <c r="VDP343" s="35"/>
      <c r="VDQ343" s="35"/>
      <c r="VDR343" s="35"/>
      <c r="VDS343" s="35"/>
      <c r="VDT343" s="35"/>
      <c r="VDU343" s="35"/>
      <c r="VDV343" s="35"/>
      <c r="VDW343" s="35"/>
      <c r="VDX343" s="35"/>
      <c r="VDY343" s="35"/>
      <c r="VDZ343" s="35"/>
      <c r="VEA343" s="35"/>
      <c r="VEB343" s="35"/>
      <c r="VEC343" s="35"/>
      <c r="VED343" s="35"/>
      <c r="VEE343" s="35"/>
      <c r="VEF343" s="35"/>
      <c r="VEG343" s="35"/>
      <c r="VEH343" s="35"/>
      <c r="VEI343" s="35"/>
      <c r="VEJ343" s="35"/>
      <c r="VEK343" s="35"/>
      <c r="VEL343" s="35"/>
      <c r="VEM343" s="35"/>
      <c r="VEN343" s="35"/>
      <c r="VEO343" s="35"/>
      <c r="VEP343" s="35"/>
      <c r="VEQ343" s="35"/>
      <c r="VER343" s="35"/>
      <c r="VES343" s="35"/>
      <c r="VET343" s="35"/>
      <c r="VEU343" s="35"/>
      <c r="VEV343" s="35"/>
      <c r="VEW343" s="35"/>
      <c r="VEX343" s="35"/>
      <c r="VEY343" s="35"/>
      <c r="VEZ343" s="35"/>
      <c r="VFA343" s="35"/>
      <c r="VFB343" s="35"/>
      <c r="VFC343" s="35"/>
      <c r="VFD343" s="35"/>
      <c r="VFE343" s="35"/>
      <c r="VFF343" s="35"/>
      <c r="VFG343" s="35"/>
      <c r="VFH343" s="35"/>
      <c r="VFI343" s="35"/>
      <c r="VFJ343" s="35"/>
      <c r="VFK343" s="35"/>
      <c r="VFL343" s="35"/>
      <c r="VFM343" s="35"/>
      <c r="VFN343" s="35"/>
      <c r="VFO343" s="35"/>
      <c r="VFP343" s="35"/>
      <c r="VFQ343" s="35"/>
      <c r="VFR343" s="35"/>
      <c r="VFS343" s="35"/>
      <c r="VFT343" s="35"/>
      <c r="VFU343" s="35"/>
      <c r="VFV343" s="35"/>
      <c r="VFW343" s="35"/>
      <c r="VFX343" s="35"/>
      <c r="VFY343" s="35"/>
      <c r="VFZ343" s="35"/>
      <c r="VGA343" s="35"/>
      <c r="VGB343" s="35"/>
      <c r="VGC343" s="35"/>
      <c r="VGD343" s="35"/>
      <c r="VGE343" s="35"/>
      <c r="VGF343" s="35"/>
      <c r="VGG343" s="35"/>
      <c r="VGH343" s="35"/>
      <c r="VGI343" s="35"/>
      <c r="VGJ343" s="35"/>
      <c r="VGK343" s="35"/>
      <c r="VGL343" s="35"/>
      <c r="VGM343" s="35"/>
      <c r="VGN343" s="35"/>
      <c r="VGO343" s="35"/>
      <c r="VGP343" s="35"/>
      <c r="VGQ343" s="35"/>
      <c r="VGR343" s="35"/>
      <c r="VGS343" s="35"/>
      <c r="VGT343" s="35"/>
      <c r="VGU343" s="35"/>
      <c r="VGV343" s="35"/>
      <c r="VGW343" s="35"/>
      <c r="VGX343" s="35"/>
      <c r="VGY343" s="35"/>
      <c r="VGZ343" s="35"/>
      <c r="VHA343" s="35"/>
      <c r="VHB343" s="35"/>
      <c r="VHC343" s="35"/>
      <c r="VHD343" s="35"/>
      <c r="VHE343" s="35"/>
      <c r="VHF343" s="35"/>
      <c r="VHG343" s="35"/>
      <c r="VHH343" s="35"/>
      <c r="VHI343" s="35"/>
      <c r="VHJ343" s="35"/>
      <c r="VHK343" s="35"/>
      <c r="VHL343" s="35"/>
      <c r="VHM343" s="35"/>
      <c r="VHN343" s="35"/>
      <c r="VHO343" s="35"/>
      <c r="VHP343" s="35"/>
      <c r="VHQ343" s="35"/>
      <c r="VHR343" s="35"/>
      <c r="VHS343" s="35"/>
      <c r="VHT343" s="35"/>
      <c r="VHU343" s="35"/>
      <c r="VHV343" s="35"/>
      <c r="VHW343" s="35"/>
      <c r="VHX343" s="35"/>
      <c r="VHY343" s="35"/>
      <c r="VHZ343" s="35"/>
      <c r="VIA343" s="35"/>
      <c r="VIB343" s="35"/>
      <c r="VIC343" s="35"/>
      <c r="VID343" s="35"/>
      <c r="VIE343" s="35"/>
      <c r="VIF343" s="35"/>
      <c r="VIG343" s="35"/>
      <c r="VIH343" s="35"/>
      <c r="VII343" s="35"/>
      <c r="VIJ343" s="35"/>
      <c r="VIK343" s="35"/>
      <c r="VIL343" s="35"/>
      <c r="VIM343" s="35"/>
      <c r="VIN343" s="35"/>
      <c r="VIO343" s="35"/>
      <c r="VIP343" s="35"/>
      <c r="VIQ343" s="35"/>
      <c r="VIR343" s="35"/>
      <c r="VIS343" s="35"/>
      <c r="VIT343" s="35"/>
      <c r="VIU343" s="35"/>
      <c r="VIV343" s="35"/>
      <c r="VIW343" s="35"/>
      <c r="VIX343" s="35"/>
      <c r="VIY343" s="35"/>
      <c r="VIZ343" s="35"/>
      <c r="VJA343" s="35"/>
      <c r="VJB343" s="35"/>
      <c r="VJC343" s="35"/>
      <c r="VJD343" s="35"/>
      <c r="VJE343" s="35"/>
      <c r="VJF343" s="35"/>
      <c r="VJG343" s="35"/>
      <c r="VJH343" s="35"/>
      <c r="VJI343" s="35"/>
      <c r="VJJ343" s="35"/>
      <c r="VJK343" s="35"/>
      <c r="VJL343" s="35"/>
      <c r="VJM343" s="35"/>
      <c r="VJN343" s="35"/>
      <c r="VJO343" s="35"/>
      <c r="VJP343" s="35"/>
      <c r="VJQ343" s="35"/>
      <c r="VJR343" s="35"/>
      <c r="VJS343" s="35"/>
      <c r="VJT343" s="35"/>
      <c r="VJU343" s="35"/>
      <c r="VJV343" s="35"/>
      <c r="VJW343" s="35"/>
      <c r="VJX343" s="35"/>
      <c r="VJY343" s="35"/>
      <c r="VJZ343" s="35"/>
      <c r="VKA343" s="35"/>
      <c r="VKB343" s="35"/>
      <c r="VKC343" s="35"/>
      <c r="VKD343" s="35"/>
      <c r="VKE343" s="35"/>
      <c r="VKF343" s="35"/>
      <c r="VKG343" s="35"/>
      <c r="VKH343" s="35"/>
      <c r="VKI343" s="35"/>
      <c r="VKJ343" s="35"/>
      <c r="VKK343" s="35"/>
      <c r="VKL343" s="35"/>
      <c r="VKM343" s="35"/>
      <c r="VKN343" s="35"/>
      <c r="VKO343" s="35"/>
      <c r="VKP343" s="35"/>
      <c r="VKQ343" s="35"/>
      <c r="VKR343" s="35"/>
      <c r="VKS343" s="35"/>
      <c r="VKT343" s="35"/>
      <c r="VKU343" s="35"/>
      <c r="VKV343" s="35"/>
      <c r="VKW343" s="35"/>
      <c r="VKX343" s="35"/>
      <c r="VKY343" s="35"/>
      <c r="VKZ343" s="35"/>
      <c r="VLA343" s="35"/>
      <c r="VLB343" s="35"/>
      <c r="VLC343" s="35"/>
      <c r="VLD343" s="35"/>
      <c r="VLE343" s="35"/>
      <c r="VLF343" s="35"/>
      <c r="VLG343" s="35"/>
      <c r="VLH343" s="35"/>
      <c r="VLI343" s="35"/>
      <c r="VLJ343" s="35"/>
      <c r="VLK343" s="35"/>
      <c r="VLL343" s="35"/>
      <c r="VLM343" s="35"/>
      <c r="VLN343" s="35"/>
      <c r="VLO343" s="35"/>
      <c r="VLP343" s="35"/>
      <c r="VLQ343" s="35"/>
      <c r="VLR343" s="35"/>
      <c r="VLS343" s="35"/>
      <c r="VLT343" s="35"/>
      <c r="VLU343" s="35"/>
      <c r="VLV343" s="35"/>
      <c r="VLW343" s="35"/>
      <c r="VLX343" s="35"/>
      <c r="VLY343" s="35"/>
      <c r="VLZ343" s="35"/>
      <c r="VMA343" s="35"/>
      <c r="VMB343" s="35"/>
      <c r="VMC343" s="35"/>
      <c r="VMD343" s="35"/>
      <c r="VME343" s="35"/>
      <c r="VMF343" s="35"/>
      <c r="VMG343" s="35"/>
      <c r="VMH343" s="35"/>
      <c r="VMI343" s="35"/>
      <c r="VMJ343" s="35"/>
      <c r="VMK343" s="35"/>
      <c r="VML343" s="35"/>
      <c r="VMM343" s="35"/>
      <c r="VMN343" s="35"/>
      <c r="VMO343" s="35"/>
      <c r="VMP343" s="35"/>
      <c r="VMQ343" s="35"/>
      <c r="VMR343" s="35"/>
      <c r="VMS343" s="35"/>
      <c r="VMT343" s="35"/>
      <c r="VMU343" s="35"/>
      <c r="VMV343" s="35"/>
      <c r="VMW343" s="35"/>
      <c r="VMX343" s="35"/>
      <c r="VMY343" s="35"/>
      <c r="VMZ343" s="35"/>
      <c r="VNA343" s="35"/>
      <c r="VNB343" s="35"/>
      <c r="VNC343" s="35"/>
      <c r="VND343" s="35"/>
      <c r="VNE343" s="35"/>
      <c r="VNF343" s="35"/>
      <c r="VNG343" s="35"/>
      <c r="VNH343" s="35"/>
      <c r="VNI343" s="35"/>
      <c r="VNJ343" s="35"/>
      <c r="VNK343" s="35"/>
      <c r="VNL343" s="35"/>
      <c r="VNM343" s="35"/>
      <c r="VNN343" s="35"/>
      <c r="VNO343" s="35"/>
      <c r="VNP343" s="35"/>
      <c r="VNQ343" s="35"/>
      <c r="VNR343" s="35"/>
      <c r="VNS343" s="35"/>
      <c r="VNT343" s="35"/>
      <c r="VNU343" s="35"/>
      <c r="VNV343" s="35"/>
      <c r="VNW343" s="35"/>
      <c r="VNX343" s="35"/>
      <c r="VNY343" s="35"/>
      <c r="VNZ343" s="35"/>
      <c r="VOA343" s="35"/>
      <c r="VOB343" s="35"/>
      <c r="VOC343" s="35"/>
      <c r="VOD343" s="35"/>
      <c r="VOE343" s="35"/>
      <c r="VOF343" s="35"/>
      <c r="VOG343" s="35"/>
      <c r="VOH343" s="35"/>
      <c r="VOI343" s="35"/>
      <c r="VOJ343" s="35"/>
      <c r="VOK343" s="35"/>
      <c r="VOL343" s="35"/>
      <c r="VOM343" s="35"/>
      <c r="VON343" s="35"/>
      <c r="VOO343" s="35"/>
      <c r="VOP343" s="35"/>
      <c r="VOQ343" s="35"/>
      <c r="VOR343" s="35"/>
      <c r="VOS343" s="35"/>
      <c r="VOT343" s="35"/>
      <c r="VOU343" s="35"/>
      <c r="VOV343" s="35"/>
      <c r="VOW343" s="35"/>
      <c r="VOX343" s="35"/>
      <c r="VOY343" s="35"/>
      <c r="VOZ343" s="35"/>
      <c r="VPA343" s="35"/>
      <c r="VPB343" s="35"/>
      <c r="VPC343" s="35"/>
      <c r="VPD343" s="35"/>
      <c r="VPE343" s="35"/>
      <c r="VPF343" s="35"/>
      <c r="VPG343" s="35"/>
      <c r="VPH343" s="35"/>
      <c r="VPI343" s="35"/>
      <c r="VPJ343" s="35"/>
      <c r="VPK343" s="35"/>
      <c r="VPL343" s="35"/>
      <c r="VPM343" s="35"/>
      <c r="VPN343" s="35"/>
      <c r="VPO343" s="35"/>
      <c r="VPP343" s="35"/>
      <c r="VPQ343" s="35"/>
      <c r="VPR343" s="35"/>
      <c r="VPS343" s="35"/>
      <c r="VPT343" s="35"/>
      <c r="VPU343" s="35"/>
      <c r="VPV343" s="35"/>
      <c r="VPW343" s="35"/>
      <c r="VPX343" s="35"/>
      <c r="VPY343" s="35"/>
      <c r="VPZ343" s="35"/>
      <c r="VQA343" s="35"/>
      <c r="VQB343" s="35"/>
      <c r="VQC343" s="35"/>
      <c r="VQD343" s="35"/>
      <c r="VQE343" s="35"/>
      <c r="VQF343" s="35"/>
      <c r="VQG343" s="35"/>
      <c r="VQH343" s="35"/>
      <c r="VQI343" s="35"/>
      <c r="VQJ343" s="35"/>
      <c r="VQK343" s="35"/>
      <c r="VQL343" s="35"/>
      <c r="VQM343" s="35"/>
      <c r="VQN343" s="35"/>
      <c r="VQO343" s="35"/>
      <c r="VQP343" s="35"/>
      <c r="VQQ343" s="35"/>
      <c r="VQR343" s="35"/>
      <c r="VQS343" s="35"/>
      <c r="VQT343" s="35"/>
      <c r="VQU343" s="35"/>
      <c r="VQV343" s="35"/>
      <c r="VQW343" s="35"/>
      <c r="VQX343" s="35"/>
      <c r="VQY343" s="35"/>
      <c r="VQZ343" s="35"/>
      <c r="VRA343" s="35"/>
      <c r="VRB343" s="35"/>
      <c r="VRC343" s="35"/>
      <c r="VRD343" s="35"/>
      <c r="VRE343" s="35"/>
      <c r="VRF343" s="35"/>
      <c r="VRG343" s="35"/>
      <c r="VRH343" s="35"/>
      <c r="VRI343" s="35"/>
      <c r="VRJ343" s="35"/>
      <c r="VRK343" s="35"/>
      <c r="VRL343" s="35"/>
      <c r="VRM343" s="35"/>
      <c r="VRN343" s="35"/>
      <c r="VRO343" s="35"/>
      <c r="VRP343" s="35"/>
      <c r="VRQ343" s="35"/>
      <c r="VRR343" s="35"/>
      <c r="VRS343" s="35"/>
      <c r="VRT343" s="35"/>
      <c r="VRU343" s="35"/>
      <c r="VRV343" s="35"/>
      <c r="VRW343" s="35"/>
      <c r="VRX343" s="35"/>
      <c r="VRY343" s="35"/>
      <c r="VRZ343" s="35"/>
      <c r="VSA343" s="35"/>
      <c r="VSB343" s="35"/>
      <c r="VSC343" s="35"/>
      <c r="VSD343" s="35"/>
      <c r="VSE343" s="35"/>
      <c r="VSF343" s="35"/>
      <c r="VSG343" s="35"/>
      <c r="VSH343" s="35"/>
      <c r="VSI343" s="35"/>
      <c r="VSJ343" s="35"/>
      <c r="VSK343" s="35"/>
      <c r="VSL343" s="35"/>
      <c r="VSM343" s="35"/>
      <c r="VSN343" s="35"/>
      <c r="VSO343" s="35"/>
      <c r="VSP343" s="35"/>
      <c r="VSQ343" s="35"/>
      <c r="VSR343" s="35"/>
      <c r="VSS343" s="35"/>
      <c r="VST343" s="35"/>
      <c r="VSU343" s="35"/>
      <c r="VSV343" s="35"/>
      <c r="VSW343" s="35"/>
      <c r="VSX343" s="35"/>
      <c r="VSY343" s="35"/>
      <c r="VSZ343" s="35"/>
      <c r="VTA343" s="35"/>
      <c r="VTB343" s="35"/>
      <c r="VTC343" s="35"/>
      <c r="VTD343" s="35"/>
      <c r="VTE343" s="35"/>
      <c r="VTF343" s="35"/>
      <c r="VTG343" s="35"/>
      <c r="VTH343" s="35"/>
      <c r="VTI343" s="35"/>
      <c r="VTJ343" s="35"/>
      <c r="VTK343" s="35"/>
      <c r="VTL343" s="35"/>
      <c r="VTM343" s="35"/>
      <c r="VTN343" s="35"/>
      <c r="VTO343" s="35"/>
      <c r="VTP343" s="35"/>
      <c r="VTQ343" s="35"/>
      <c r="VTR343" s="35"/>
      <c r="VTS343" s="35"/>
      <c r="VTT343" s="35"/>
      <c r="VTU343" s="35"/>
      <c r="VTV343" s="35"/>
      <c r="VTW343" s="35"/>
      <c r="VTX343" s="35"/>
      <c r="VTY343" s="35"/>
      <c r="VTZ343" s="35"/>
      <c r="VUA343" s="35"/>
      <c r="VUB343" s="35"/>
      <c r="VUC343" s="35"/>
      <c r="VUD343" s="35"/>
      <c r="VUE343" s="35"/>
      <c r="VUF343" s="35"/>
      <c r="VUG343" s="35"/>
      <c r="VUH343" s="35"/>
      <c r="VUI343" s="35"/>
      <c r="VUJ343" s="35"/>
      <c r="VUK343" s="35"/>
      <c r="VUL343" s="35"/>
      <c r="VUM343" s="35"/>
      <c r="VUN343" s="35"/>
      <c r="VUO343" s="35"/>
      <c r="VUP343" s="35"/>
      <c r="VUQ343" s="35"/>
      <c r="VUR343" s="35"/>
      <c r="VUS343" s="35"/>
      <c r="VUT343" s="35"/>
      <c r="VUU343" s="35"/>
      <c r="VUV343" s="35"/>
      <c r="VUW343" s="35"/>
      <c r="VUX343" s="35"/>
      <c r="VUY343" s="35"/>
      <c r="VUZ343" s="35"/>
      <c r="VVA343" s="35"/>
      <c r="VVB343" s="35"/>
      <c r="VVC343" s="35"/>
      <c r="VVD343" s="35"/>
      <c r="VVE343" s="35"/>
      <c r="VVF343" s="35"/>
      <c r="VVG343" s="35"/>
      <c r="VVH343" s="35"/>
      <c r="VVI343" s="35"/>
      <c r="VVJ343" s="35"/>
      <c r="VVK343" s="35"/>
      <c r="VVL343" s="35"/>
      <c r="VVM343" s="35"/>
      <c r="VVN343" s="35"/>
      <c r="VVO343" s="35"/>
      <c r="VVP343" s="35"/>
      <c r="VVQ343" s="35"/>
      <c r="VVR343" s="35"/>
      <c r="VVS343" s="35"/>
      <c r="VVT343" s="35"/>
      <c r="VVU343" s="35"/>
      <c r="VVV343" s="35"/>
      <c r="VVW343" s="35"/>
      <c r="VVX343" s="35"/>
      <c r="VVY343" s="35"/>
      <c r="VVZ343" s="35"/>
      <c r="VWA343" s="35"/>
      <c r="VWB343" s="35"/>
      <c r="VWC343" s="35"/>
      <c r="VWD343" s="35"/>
      <c r="VWE343" s="35"/>
      <c r="VWF343" s="35"/>
      <c r="VWG343" s="35"/>
      <c r="VWH343" s="35"/>
      <c r="VWI343" s="35"/>
      <c r="VWJ343" s="35"/>
      <c r="VWK343" s="35"/>
      <c r="VWL343" s="35"/>
      <c r="VWM343" s="35"/>
      <c r="VWN343" s="35"/>
      <c r="VWO343" s="35"/>
      <c r="VWP343" s="35"/>
      <c r="VWQ343" s="35"/>
      <c r="VWR343" s="35"/>
      <c r="VWS343" s="35"/>
      <c r="VWT343" s="35"/>
      <c r="VWU343" s="35"/>
      <c r="VWV343" s="35"/>
      <c r="VWW343" s="35"/>
      <c r="VWX343" s="35"/>
      <c r="VWY343" s="35"/>
      <c r="VWZ343" s="35"/>
      <c r="VXA343" s="35"/>
      <c r="VXB343" s="35"/>
      <c r="VXC343" s="35"/>
      <c r="VXD343" s="35"/>
      <c r="VXE343" s="35"/>
      <c r="VXF343" s="35"/>
      <c r="VXG343" s="35"/>
      <c r="VXH343" s="35"/>
      <c r="VXI343" s="35"/>
      <c r="VXJ343" s="35"/>
      <c r="VXK343" s="35"/>
      <c r="VXL343" s="35"/>
      <c r="VXM343" s="35"/>
      <c r="VXN343" s="35"/>
      <c r="VXO343" s="35"/>
      <c r="VXP343" s="35"/>
      <c r="VXQ343" s="35"/>
      <c r="VXR343" s="35"/>
      <c r="VXS343" s="35"/>
      <c r="VXT343" s="35"/>
      <c r="VXU343" s="35"/>
      <c r="VXV343" s="35"/>
      <c r="VXW343" s="35"/>
      <c r="VXX343" s="35"/>
      <c r="VXY343" s="35"/>
      <c r="VXZ343" s="35"/>
      <c r="VYA343" s="35"/>
      <c r="VYB343" s="35"/>
      <c r="VYC343" s="35"/>
      <c r="VYD343" s="35"/>
      <c r="VYE343" s="35"/>
      <c r="VYF343" s="35"/>
      <c r="VYG343" s="35"/>
      <c r="VYH343" s="35"/>
      <c r="VYI343" s="35"/>
      <c r="VYJ343" s="35"/>
      <c r="VYK343" s="35"/>
      <c r="VYL343" s="35"/>
      <c r="VYM343" s="35"/>
      <c r="VYN343" s="35"/>
      <c r="VYO343" s="35"/>
      <c r="VYP343" s="35"/>
      <c r="VYQ343" s="35"/>
      <c r="VYR343" s="35"/>
      <c r="VYS343" s="35"/>
      <c r="VYT343" s="35"/>
      <c r="VYU343" s="35"/>
      <c r="VYV343" s="35"/>
      <c r="VYW343" s="35"/>
      <c r="VYX343" s="35"/>
      <c r="VYY343" s="35"/>
      <c r="VYZ343" s="35"/>
      <c r="VZA343" s="35"/>
      <c r="VZB343" s="35"/>
      <c r="VZC343" s="35"/>
      <c r="VZD343" s="35"/>
      <c r="VZE343" s="35"/>
      <c r="VZF343" s="35"/>
      <c r="VZG343" s="35"/>
      <c r="VZH343" s="35"/>
      <c r="VZI343" s="35"/>
      <c r="VZJ343" s="35"/>
      <c r="VZK343" s="35"/>
      <c r="VZL343" s="35"/>
      <c r="VZM343" s="35"/>
      <c r="VZN343" s="35"/>
      <c r="VZO343" s="35"/>
      <c r="VZP343" s="35"/>
      <c r="VZQ343" s="35"/>
      <c r="VZR343" s="35"/>
      <c r="VZS343" s="35"/>
      <c r="VZT343" s="35"/>
      <c r="VZU343" s="35"/>
      <c r="VZV343" s="35"/>
      <c r="VZW343" s="35"/>
      <c r="VZX343" s="35"/>
      <c r="VZY343" s="35"/>
      <c r="VZZ343" s="35"/>
      <c r="WAA343" s="35"/>
      <c r="WAB343" s="35"/>
      <c r="WAC343" s="35"/>
      <c r="WAD343" s="35"/>
      <c r="WAE343" s="35"/>
      <c r="WAF343" s="35"/>
      <c r="WAG343" s="35"/>
      <c r="WAH343" s="35"/>
      <c r="WAI343" s="35"/>
      <c r="WAJ343" s="35"/>
      <c r="WAK343" s="35"/>
      <c r="WAL343" s="35"/>
      <c r="WAM343" s="35"/>
      <c r="WAN343" s="35"/>
      <c r="WAO343" s="35"/>
      <c r="WAP343" s="35"/>
      <c r="WAQ343" s="35"/>
      <c r="WAR343" s="35"/>
      <c r="WAS343" s="35"/>
      <c r="WAT343" s="35"/>
      <c r="WAU343" s="35"/>
      <c r="WAV343" s="35"/>
      <c r="WAW343" s="35"/>
      <c r="WAX343" s="35"/>
      <c r="WAY343" s="35"/>
      <c r="WAZ343" s="35"/>
      <c r="WBA343" s="35"/>
      <c r="WBB343" s="35"/>
      <c r="WBC343" s="35"/>
      <c r="WBD343" s="35"/>
      <c r="WBE343" s="35"/>
      <c r="WBF343" s="35"/>
      <c r="WBG343" s="35"/>
      <c r="WBH343" s="35"/>
      <c r="WBI343" s="35"/>
      <c r="WBJ343" s="35"/>
      <c r="WBK343" s="35"/>
      <c r="WBL343" s="35"/>
      <c r="WBM343" s="35"/>
      <c r="WBN343" s="35"/>
      <c r="WBO343" s="35"/>
      <c r="WBP343" s="35"/>
      <c r="WBQ343" s="35"/>
      <c r="WBR343" s="35"/>
      <c r="WBS343" s="35"/>
      <c r="WBT343" s="35"/>
      <c r="WBU343" s="35"/>
      <c r="WBV343" s="35"/>
      <c r="WBW343" s="35"/>
      <c r="WBX343" s="35"/>
      <c r="WBY343" s="35"/>
      <c r="WBZ343" s="35"/>
      <c r="WCA343" s="35"/>
      <c r="WCB343" s="35"/>
      <c r="WCC343" s="35"/>
      <c r="WCD343" s="35"/>
      <c r="WCE343" s="35"/>
      <c r="WCF343" s="35"/>
      <c r="WCG343" s="35"/>
      <c r="WCH343" s="35"/>
      <c r="WCI343" s="35"/>
      <c r="WCJ343" s="35"/>
      <c r="WCK343" s="35"/>
      <c r="WCL343" s="35"/>
      <c r="WCM343" s="35"/>
      <c r="WCN343" s="35"/>
      <c r="WCO343" s="35"/>
      <c r="WCP343" s="35"/>
      <c r="WCQ343" s="35"/>
      <c r="WCR343" s="35"/>
      <c r="WCS343" s="35"/>
      <c r="WCT343" s="35"/>
      <c r="WCU343" s="35"/>
      <c r="WCV343" s="35"/>
      <c r="WCW343" s="35"/>
      <c r="WCX343" s="35"/>
      <c r="WCY343" s="35"/>
      <c r="WCZ343" s="35"/>
      <c r="WDA343" s="35"/>
      <c r="WDB343" s="35"/>
      <c r="WDC343" s="35"/>
      <c r="WDD343" s="35"/>
      <c r="WDE343" s="35"/>
      <c r="WDF343" s="35"/>
      <c r="WDG343" s="35"/>
      <c r="WDH343" s="35"/>
      <c r="WDI343" s="35"/>
      <c r="WDJ343" s="35"/>
      <c r="WDK343" s="35"/>
      <c r="WDL343" s="35"/>
      <c r="WDM343" s="35"/>
      <c r="WDN343" s="35"/>
      <c r="WDO343" s="35"/>
      <c r="WDP343" s="35"/>
      <c r="WDQ343" s="35"/>
      <c r="WDR343" s="35"/>
      <c r="WDS343" s="35"/>
      <c r="WDT343" s="35"/>
      <c r="WDU343" s="35"/>
      <c r="WDV343" s="35"/>
      <c r="WDW343" s="35"/>
      <c r="WDX343" s="35"/>
      <c r="WDY343" s="35"/>
      <c r="WDZ343" s="35"/>
      <c r="WEA343" s="35"/>
      <c r="WEB343" s="35"/>
      <c r="WEC343" s="35"/>
      <c r="WED343" s="35"/>
      <c r="WEE343" s="35"/>
      <c r="WEF343" s="35"/>
      <c r="WEG343" s="35"/>
      <c r="WEH343" s="35"/>
      <c r="WEI343" s="35"/>
      <c r="WEJ343" s="35"/>
      <c r="WEK343" s="35"/>
      <c r="WEL343" s="35"/>
      <c r="WEM343" s="35"/>
      <c r="WEN343" s="35"/>
      <c r="WEO343" s="35"/>
      <c r="WEP343" s="35"/>
      <c r="WEQ343" s="35"/>
      <c r="WER343" s="35"/>
      <c r="WES343" s="35"/>
      <c r="WET343" s="35"/>
      <c r="WEU343" s="35"/>
      <c r="WEV343" s="35"/>
      <c r="WEW343" s="35"/>
      <c r="WEX343" s="35"/>
      <c r="WEY343" s="35"/>
      <c r="WEZ343" s="35"/>
      <c r="WFA343" s="35"/>
      <c r="WFB343" s="35"/>
      <c r="WFC343" s="35"/>
      <c r="WFD343" s="35"/>
      <c r="WFE343" s="35"/>
      <c r="WFF343" s="35"/>
      <c r="WFG343" s="35"/>
      <c r="WFH343" s="35"/>
      <c r="WFI343" s="35"/>
      <c r="WFJ343" s="35"/>
      <c r="WFK343" s="35"/>
      <c r="WFL343" s="35"/>
      <c r="WFM343" s="35"/>
      <c r="WFN343" s="35"/>
      <c r="WFO343" s="35"/>
      <c r="WFP343" s="35"/>
      <c r="WFQ343" s="35"/>
      <c r="WFR343" s="35"/>
      <c r="WFS343" s="35"/>
      <c r="WFT343" s="35"/>
      <c r="WFU343" s="35"/>
      <c r="WFV343" s="35"/>
      <c r="WFW343" s="35"/>
      <c r="WFX343" s="35"/>
      <c r="WFY343" s="35"/>
      <c r="WFZ343" s="35"/>
      <c r="WGA343" s="35"/>
      <c r="WGB343" s="35"/>
      <c r="WGC343" s="35"/>
      <c r="WGD343" s="35"/>
      <c r="WGE343" s="35"/>
      <c r="WGF343" s="35"/>
      <c r="WGG343" s="35"/>
      <c r="WGH343" s="35"/>
      <c r="WGI343" s="35"/>
      <c r="WGJ343" s="35"/>
      <c r="WGK343" s="35"/>
      <c r="WGL343" s="35"/>
      <c r="WGM343" s="35"/>
      <c r="WGN343" s="35"/>
      <c r="WGO343" s="35"/>
      <c r="WGP343" s="35"/>
      <c r="WGQ343" s="35"/>
      <c r="WGR343" s="35"/>
      <c r="WGS343" s="35"/>
      <c r="WGT343" s="35"/>
      <c r="WGU343" s="35"/>
      <c r="WGV343" s="35"/>
      <c r="WGW343" s="35"/>
      <c r="WGX343" s="35"/>
      <c r="WGY343" s="35"/>
      <c r="WGZ343" s="35"/>
      <c r="WHA343" s="35"/>
      <c r="WHB343" s="35"/>
      <c r="WHC343" s="35"/>
      <c r="WHD343" s="35"/>
      <c r="WHE343" s="35"/>
      <c r="WHF343" s="35"/>
      <c r="WHG343" s="35"/>
      <c r="WHH343" s="35"/>
      <c r="WHI343" s="35"/>
      <c r="WHJ343" s="35"/>
      <c r="WHK343" s="35"/>
      <c r="WHL343" s="35"/>
      <c r="WHM343" s="35"/>
      <c r="WHN343" s="35"/>
      <c r="WHO343" s="35"/>
      <c r="WHP343" s="35"/>
      <c r="WHQ343" s="35"/>
      <c r="WHR343" s="35"/>
      <c r="WHS343" s="35"/>
      <c r="WHT343" s="35"/>
      <c r="WHU343" s="35"/>
      <c r="WHV343" s="35"/>
      <c r="WHW343" s="35"/>
      <c r="WHX343" s="35"/>
      <c r="WHY343" s="35"/>
      <c r="WHZ343" s="35"/>
      <c r="WIA343" s="35"/>
      <c r="WIB343" s="35"/>
      <c r="WIC343" s="35"/>
      <c r="WID343" s="35"/>
      <c r="WIE343" s="35"/>
      <c r="WIF343" s="35"/>
      <c r="WIG343" s="35"/>
      <c r="WIH343" s="35"/>
      <c r="WII343" s="35"/>
      <c r="WIJ343" s="35"/>
      <c r="WIK343" s="35"/>
      <c r="WIL343" s="35"/>
      <c r="WIM343" s="35"/>
      <c r="WIN343" s="35"/>
      <c r="WIO343" s="35"/>
      <c r="WIP343" s="35"/>
      <c r="WIQ343" s="35"/>
      <c r="WIR343" s="35"/>
      <c r="WIS343" s="35"/>
      <c r="WIT343" s="35"/>
      <c r="WIU343" s="35"/>
      <c r="WIV343" s="35"/>
      <c r="WIW343" s="35"/>
      <c r="WIX343" s="35"/>
      <c r="WIY343" s="35"/>
      <c r="WIZ343" s="35"/>
      <c r="WJA343" s="35"/>
      <c r="WJB343" s="35"/>
      <c r="WJC343" s="35"/>
      <c r="WJD343" s="35"/>
      <c r="WJE343" s="35"/>
      <c r="WJF343" s="35"/>
      <c r="WJG343" s="35"/>
      <c r="WJH343" s="35"/>
      <c r="WJI343" s="35"/>
      <c r="WJJ343" s="35"/>
      <c r="WJK343" s="35"/>
      <c r="WJL343" s="35"/>
      <c r="WJM343" s="35"/>
      <c r="WJN343" s="35"/>
      <c r="WJO343" s="35"/>
      <c r="WJP343" s="35"/>
      <c r="WJQ343" s="35"/>
      <c r="WJR343" s="35"/>
      <c r="WJS343" s="35"/>
      <c r="WJT343" s="35"/>
      <c r="WJU343" s="35"/>
      <c r="WJV343" s="35"/>
      <c r="WJW343" s="35"/>
      <c r="WJX343" s="35"/>
      <c r="WJY343" s="35"/>
      <c r="WJZ343" s="35"/>
      <c r="WKA343" s="35"/>
      <c r="WKB343" s="35"/>
      <c r="WKC343" s="35"/>
      <c r="WKD343" s="35"/>
      <c r="WKE343" s="35"/>
      <c r="WKF343" s="35"/>
      <c r="WKG343" s="35"/>
      <c r="WKH343" s="35"/>
      <c r="WKI343" s="35"/>
      <c r="WKJ343" s="35"/>
      <c r="WKK343" s="35"/>
      <c r="WKL343" s="35"/>
      <c r="WKM343" s="35"/>
      <c r="WKN343" s="35"/>
      <c r="WKO343" s="35"/>
      <c r="WKP343" s="35"/>
      <c r="WKQ343" s="35"/>
      <c r="WKR343" s="35"/>
      <c r="WKS343" s="35"/>
      <c r="WKT343" s="35"/>
      <c r="WKU343" s="35"/>
      <c r="WKV343" s="35"/>
      <c r="WKW343" s="35"/>
      <c r="WKX343" s="35"/>
      <c r="WKY343" s="35"/>
      <c r="WKZ343" s="35"/>
      <c r="WLA343" s="35"/>
      <c r="WLB343" s="35"/>
      <c r="WLC343" s="35"/>
      <c r="WLD343" s="35"/>
      <c r="WLE343" s="35"/>
      <c r="WLF343" s="35"/>
      <c r="WLG343" s="35"/>
      <c r="WLH343" s="35"/>
      <c r="WLI343" s="35"/>
      <c r="WLJ343" s="35"/>
      <c r="WLK343" s="35"/>
      <c r="WLL343" s="35"/>
      <c r="WLM343" s="35"/>
      <c r="WLN343" s="35"/>
      <c r="WLO343" s="35"/>
      <c r="WLP343" s="35"/>
      <c r="WLQ343" s="35"/>
      <c r="WLR343" s="35"/>
      <c r="WLS343" s="35"/>
      <c r="WLT343" s="35"/>
      <c r="WLU343" s="35"/>
      <c r="WLV343" s="35"/>
      <c r="WLW343" s="35"/>
      <c r="WLX343" s="35"/>
      <c r="WLY343" s="35"/>
      <c r="WLZ343" s="35"/>
      <c r="WMA343" s="35"/>
      <c r="WMB343" s="35"/>
      <c r="WMC343" s="35"/>
      <c r="WMD343" s="35"/>
      <c r="WME343" s="35"/>
      <c r="WMF343" s="35"/>
      <c r="WMG343" s="35"/>
      <c r="WMH343" s="35"/>
      <c r="WMI343" s="35"/>
      <c r="WMJ343" s="35"/>
      <c r="WMK343" s="35"/>
      <c r="WML343" s="35"/>
      <c r="WMM343" s="35"/>
      <c r="WMN343" s="35"/>
      <c r="WMO343" s="35"/>
      <c r="WMP343" s="35"/>
      <c r="WMQ343" s="35"/>
      <c r="WMR343" s="35"/>
      <c r="WMS343" s="35"/>
      <c r="WMT343" s="35"/>
      <c r="WMU343" s="35"/>
      <c r="WMV343" s="35"/>
      <c r="WMW343" s="35"/>
      <c r="WMX343" s="35"/>
      <c r="WMY343" s="35"/>
      <c r="WMZ343" s="35"/>
      <c r="WNA343" s="35"/>
      <c r="WNB343" s="35"/>
      <c r="WNC343" s="35"/>
      <c r="WND343" s="35"/>
      <c r="WNE343" s="35"/>
      <c r="WNF343" s="35"/>
      <c r="WNG343" s="35"/>
      <c r="WNH343" s="35"/>
      <c r="WNI343" s="35"/>
      <c r="WNJ343" s="35"/>
      <c r="WNK343" s="35"/>
      <c r="WNL343" s="35"/>
      <c r="WNM343" s="35"/>
      <c r="WNN343" s="35"/>
      <c r="WNO343" s="35"/>
      <c r="WNP343" s="35"/>
      <c r="WNQ343" s="35"/>
      <c r="WNR343" s="35"/>
      <c r="WNS343" s="35"/>
      <c r="WNT343" s="35"/>
      <c r="WNU343" s="35"/>
      <c r="WNV343" s="35"/>
      <c r="WNW343" s="35"/>
      <c r="WNX343" s="35"/>
      <c r="WNY343" s="35"/>
      <c r="WNZ343" s="35"/>
      <c r="WOA343" s="35"/>
      <c r="WOB343" s="35"/>
      <c r="WOC343" s="35"/>
      <c r="WOD343" s="35"/>
      <c r="WOE343" s="35"/>
      <c r="WOF343" s="35"/>
      <c r="WOG343" s="35"/>
      <c r="WOH343" s="35"/>
      <c r="WOI343" s="35"/>
      <c r="WOJ343" s="35"/>
      <c r="WOK343" s="35"/>
      <c r="WOL343" s="35"/>
      <c r="WOM343" s="35"/>
      <c r="WON343" s="35"/>
      <c r="WOO343" s="35"/>
      <c r="WOP343" s="35"/>
      <c r="WOQ343" s="35"/>
      <c r="WOR343" s="35"/>
      <c r="WOS343" s="35"/>
      <c r="WOT343" s="35"/>
      <c r="WOU343" s="35"/>
      <c r="WOV343" s="35"/>
      <c r="WOW343" s="35"/>
      <c r="WOX343" s="35"/>
      <c r="WOY343" s="35"/>
      <c r="WOZ343" s="35"/>
      <c r="WPA343" s="35"/>
      <c r="WPB343" s="35"/>
      <c r="WPC343" s="35"/>
      <c r="WPD343" s="35"/>
      <c r="WPE343" s="35"/>
      <c r="WPF343" s="35"/>
      <c r="WPG343" s="35"/>
      <c r="WPH343" s="35"/>
      <c r="WPI343" s="35"/>
      <c r="WPJ343" s="35"/>
      <c r="WPK343" s="35"/>
      <c r="WPL343" s="35"/>
      <c r="WPM343" s="35"/>
      <c r="WPN343" s="35"/>
      <c r="WPO343" s="35"/>
      <c r="WPP343" s="35"/>
      <c r="WPQ343" s="35"/>
      <c r="WPR343" s="35"/>
      <c r="WPS343" s="35"/>
      <c r="WPT343" s="35"/>
      <c r="WPU343" s="35"/>
      <c r="WPV343" s="35"/>
      <c r="WPW343" s="35"/>
      <c r="WPX343" s="35"/>
      <c r="WPY343" s="35"/>
      <c r="WPZ343" s="35"/>
      <c r="WQA343" s="35"/>
      <c r="WQB343" s="35"/>
      <c r="WQC343" s="35"/>
      <c r="WQD343" s="35"/>
      <c r="WQE343" s="35"/>
      <c r="WQF343" s="35"/>
      <c r="WQG343" s="35"/>
      <c r="WQH343" s="35"/>
      <c r="WQI343" s="35"/>
      <c r="WQJ343" s="35"/>
      <c r="WQK343" s="35"/>
      <c r="WQL343" s="35"/>
      <c r="WQM343" s="35"/>
      <c r="WQN343" s="35"/>
      <c r="WQO343" s="35"/>
      <c r="WQP343" s="35"/>
      <c r="WQQ343" s="35"/>
      <c r="WQR343" s="35"/>
      <c r="WQS343" s="35"/>
      <c r="WQT343" s="35"/>
      <c r="WQU343" s="35"/>
      <c r="WQV343" s="35"/>
      <c r="WQW343" s="35"/>
      <c r="WQX343" s="35"/>
      <c r="WQY343" s="35"/>
      <c r="WQZ343" s="35"/>
      <c r="WRA343" s="35"/>
      <c r="WRB343" s="35"/>
      <c r="WRC343" s="35"/>
      <c r="WRD343" s="35"/>
      <c r="WRE343" s="35"/>
      <c r="WRF343" s="35"/>
      <c r="WRG343" s="35"/>
      <c r="WRH343" s="35"/>
      <c r="WRI343" s="35"/>
      <c r="WRJ343" s="35"/>
      <c r="WRK343" s="35"/>
      <c r="WRL343" s="35"/>
      <c r="WRM343" s="35"/>
      <c r="WRN343" s="35"/>
      <c r="WRO343" s="35"/>
      <c r="WRP343" s="35"/>
      <c r="WRQ343" s="35"/>
      <c r="WRR343" s="35"/>
      <c r="WRS343" s="35"/>
      <c r="WRT343" s="35"/>
      <c r="WRU343" s="35"/>
      <c r="WRV343" s="35"/>
      <c r="WRW343" s="35"/>
      <c r="WRX343" s="35"/>
      <c r="WRY343" s="35"/>
      <c r="WRZ343" s="35"/>
      <c r="WSA343" s="35"/>
      <c r="WSB343" s="35"/>
      <c r="WSC343" s="35"/>
      <c r="WSD343" s="35"/>
      <c r="WSE343" s="35"/>
      <c r="WSF343" s="35"/>
      <c r="WSG343" s="35"/>
      <c r="WSH343" s="35"/>
      <c r="WSI343" s="35"/>
      <c r="WSJ343" s="35"/>
      <c r="WSK343" s="35"/>
      <c r="WSL343" s="35"/>
      <c r="WSM343" s="35"/>
      <c r="WSN343" s="35"/>
      <c r="WSO343" s="35"/>
      <c r="WSP343" s="35"/>
      <c r="WSQ343" s="35"/>
      <c r="WSR343" s="35"/>
      <c r="WSS343" s="35"/>
      <c r="WST343" s="35"/>
      <c r="WSU343" s="35"/>
      <c r="WSV343" s="35"/>
      <c r="WSW343" s="35"/>
      <c r="WSX343" s="35"/>
      <c r="WSY343" s="35"/>
      <c r="WSZ343" s="35"/>
      <c r="WTA343" s="35"/>
      <c r="WTB343" s="35"/>
      <c r="WTC343" s="35"/>
      <c r="WTD343" s="35"/>
      <c r="WTE343" s="35"/>
      <c r="WTF343" s="35"/>
      <c r="WTG343" s="35"/>
      <c r="WTH343" s="35"/>
      <c r="WTI343" s="35"/>
      <c r="WTJ343" s="35"/>
      <c r="WTK343" s="35"/>
      <c r="WTL343" s="35"/>
      <c r="WTM343" s="35"/>
      <c r="WTN343" s="35"/>
      <c r="WTO343" s="35"/>
      <c r="WTP343" s="35"/>
      <c r="WTQ343" s="35"/>
      <c r="WTR343" s="35"/>
      <c r="WTS343" s="35"/>
      <c r="WTT343" s="35"/>
      <c r="WTU343" s="35"/>
      <c r="WTV343" s="35"/>
      <c r="WTW343" s="35"/>
      <c r="WTX343" s="35"/>
      <c r="WTY343" s="35"/>
      <c r="WTZ343" s="35"/>
      <c r="WUA343" s="35"/>
      <c r="WUB343" s="35"/>
      <c r="WUC343" s="35"/>
      <c r="WUD343" s="35"/>
      <c r="WUE343" s="35"/>
      <c r="WUF343" s="35"/>
      <c r="WUG343" s="35"/>
      <c r="WUH343" s="35"/>
      <c r="WUI343" s="35"/>
      <c r="WUJ343" s="35"/>
      <c r="WUK343" s="35"/>
      <c r="WUL343" s="35"/>
      <c r="WUM343" s="35"/>
      <c r="WUN343" s="35"/>
      <c r="WUO343" s="35"/>
      <c r="WUP343" s="35"/>
      <c r="WUQ343" s="35"/>
      <c r="WUR343" s="35"/>
      <c r="WUS343" s="35"/>
      <c r="WUT343" s="35"/>
      <c r="WUU343" s="35"/>
      <c r="WUV343" s="35"/>
      <c r="WUW343" s="35"/>
      <c r="WUX343" s="35"/>
      <c r="WUY343" s="35"/>
      <c r="WUZ343" s="35"/>
      <c r="WVA343" s="35"/>
      <c r="WVB343" s="35"/>
      <c r="WVC343" s="35"/>
      <c r="WVD343" s="35"/>
      <c r="WVE343" s="35"/>
      <c r="WVF343" s="35"/>
      <c r="WVG343" s="35"/>
      <c r="WVH343" s="35"/>
      <c r="WVI343" s="35"/>
      <c r="WVJ343" s="35"/>
      <c r="WVK343" s="35"/>
      <c r="WVL343" s="35"/>
      <c r="WVM343" s="35"/>
      <c r="WVN343" s="35"/>
      <c r="WVO343" s="35"/>
      <c r="WVP343" s="35"/>
      <c r="WVQ343" s="35"/>
      <c r="WVR343" s="35"/>
      <c r="WVS343" s="35"/>
      <c r="WVT343" s="35"/>
      <c r="WVU343" s="35"/>
      <c r="WVV343" s="35"/>
      <c r="WVW343" s="35"/>
      <c r="WVX343" s="35"/>
      <c r="WVY343" s="35"/>
      <c r="WVZ343" s="35"/>
      <c r="WWA343" s="35"/>
      <c r="WWB343" s="35"/>
      <c r="WWC343" s="35"/>
      <c r="WWD343" s="35"/>
      <c r="WWE343" s="35"/>
      <c r="WWF343" s="35"/>
      <c r="WWG343" s="35"/>
      <c r="WWH343" s="35"/>
      <c r="WWI343" s="35"/>
      <c r="WWJ343" s="35"/>
      <c r="WWK343" s="35"/>
      <c r="WWL343" s="35"/>
      <c r="WWM343" s="35"/>
      <c r="WWN343" s="35"/>
      <c r="WWO343" s="35"/>
      <c r="WWP343" s="35"/>
      <c r="WWQ343" s="35"/>
      <c r="WWR343" s="35"/>
      <c r="WWS343" s="35"/>
      <c r="WWT343" s="35"/>
      <c r="WWU343" s="35"/>
      <c r="WWV343" s="35"/>
      <c r="WWW343" s="35"/>
      <c r="WWX343" s="35"/>
      <c r="WWY343" s="35"/>
      <c r="WWZ343" s="35"/>
      <c r="WXA343" s="35"/>
      <c r="WXB343" s="35"/>
      <c r="WXC343" s="35"/>
      <c r="WXD343" s="35"/>
      <c r="WXE343" s="35"/>
      <c r="WXF343" s="35"/>
      <c r="WXG343" s="35"/>
      <c r="WXH343" s="35"/>
      <c r="WXI343" s="35"/>
      <c r="WXJ343" s="35"/>
      <c r="WXK343" s="35"/>
      <c r="WXL343" s="35"/>
      <c r="WXM343" s="35"/>
      <c r="WXN343" s="35"/>
      <c r="WXO343" s="35"/>
      <c r="WXP343" s="35"/>
      <c r="WXQ343" s="35"/>
      <c r="WXR343" s="35"/>
      <c r="WXS343" s="35"/>
      <c r="WXT343" s="35"/>
      <c r="WXU343" s="35"/>
      <c r="WXV343" s="35"/>
      <c r="WXW343" s="35"/>
      <c r="WXX343" s="35"/>
      <c r="WXY343" s="35"/>
      <c r="WXZ343" s="35"/>
      <c r="WYA343" s="35"/>
      <c r="WYB343" s="35"/>
      <c r="WYC343" s="35"/>
      <c r="WYD343" s="35"/>
      <c r="WYE343" s="35"/>
      <c r="WYF343" s="35"/>
      <c r="WYG343" s="35"/>
      <c r="WYH343" s="35"/>
      <c r="WYI343" s="35"/>
      <c r="WYJ343" s="35"/>
      <c r="WYK343" s="35"/>
      <c r="WYL343" s="35"/>
      <c r="WYM343" s="35"/>
      <c r="WYN343" s="35"/>
      <c r="WYO343" s="35"/>
      <c r="WYP343" s="35"/>
      <c r="WYQ343" s="35"/>
      <c r="WYR343" s="35"/>
      <c r="WYS343" s="35"/>
      <c r="WYT343" s="35"/>
      <c r="WYU343" s="35"/>
      <c r="WYV343" s="35"/>
      <c r="WYW343" s="35"/>
      <c r="WYX343" s="35"/>
      <c r="WYY343" s="35"/>
      <c r="WYZ343" s="35"/>
      <c r="WZA343" s="35"/>
      <c r="WZB343" s="35"/>
      <c r="WZC343" s="35"/>
      <c r="WZD343" s="35"/>
      <c r="WZE343" s="35"/>
      <c r="WZF343" s="35"/>
      <c r="WZG343" s="35"/>
      <c r="WZH343" s="35"/>
      <c r="WZI343" s="35"/>
      <c r="WZJ343" s="35"/>
      <c r="WZK343" s="35"/>
      <c r="WZL343" s="35"/>
      <c r="WZM343" s="35"/>
      <c r="WZN343" s="35"/>
      <c r="WZO343" s="35"/>
      <c r="WZP343" s="35"/>
      <c r="WZQ343" s="35"/>
      <c r="WZR343" s="35"/>
      <c r="WZS343" s="35"/>
      <c r="WZT343" s="35"/>
      <c r="WZU343" s="35"/>
      <c r="WZV343" s="35"/>
      <c r="WZW343" s="35"/>
      <c r="WZX343" s="35"/>
      <c r="WZY343" s="35"/>
      <c r="WZZ343" s="35"/>
      <c r="XAA343" s="35"/>
      <c r="XAB343" s="35"/>
      <c r="XAC343" s="35"/>
      <c r="XAD343" s="35"/>
      <c r="XAE343" s="35"/>
      <c r="XAF343" s="35"/>
      <c r="XAG343" s="35"/>
      <c r="XAH343" s="35"/>
      <c r="XAI343" s="35"/>
      <c r="XAJ343" s="35"/>
      <c r="XAK343" s="35"/>
      <c r="XAL343" s="35"/>
      <c r="XAM343" s="35"/>
      <c r="XAN343" s="35"/>
      <c r="XAO343" s="35"/>
      <c r="XAP343" s="35"/>
      <c r="XAQ343" s="35"/>
      <c r="XAR343" s="35"/>
      <c r="XAS343" s="35"/>
      <c r="XAT343" s="35"/>
      <c r="XAU343" s="35"/>
      <c r="XAV343" s="35"/>
      <c r="XAW343" s="35"/>
      <c r="XAX343" s="35"/>
      <c r="XAY343" s="35"/>
      <c r="XAZ343" s="35"/>
      <c r="XBA343" s="35"/>
      <c r="XBB343" s="35"/>
      <c r="XBC343" s="35"/>
      <c r="XBD343" s="35"/>
      <c r="XBE343" s="35"/>
      <c r="XBF343" s="35"/>
      <c r="XBG343" s="35"/>
      <c r="XBH343" s="35"/>
      <c r="XBI343" s="35"/>
      <c r="XBJ343" s="35"/>
      <c r="XBK343" s="35"/>
      <c r="XBL343" s="35"/>
      <c r="XBM343" s="35"/>
      <c r="XBN343" s="35"/>
      <c r="XBO343" s="35"/>
      <c r="XBP343" s="35"/>
      <c r="XBQ343" s="35"/>
      <c r="XBR343" s="35"/>
      <c r="XBS343" s="35"/>
      <c r="XBT343" s="35"/>
      <c r="XBU343" s="35"/>
      <c r="XBV343" s="35"/>
      <c r="XBW343" s="35"/>
      <c r="XBX343" s="35"/>
      <c r="XBY343" s="35"/>
      <c r="XBZ343" s="35"/>
      <c r="XCA343" s="35"/>
      <c r="XCB343" s="35"/>
      <c r="XCC343" s="35"/>
      <c r="XCD343" s="35"/>
      <c r="XCE343" s="35"/>
      <c r="XCF343" s="35"/>
      <c r="XCG343" s="35"/>
      <c r="XCH343" s="35"/>
      <c r="XCI343" s="35"/>
      <c r="XCJ343" s="35"/>
      <c r="XCK343" s="35"/>
      <c r="XCL343" s="35"/>
      <c r="XCM343" s="35"/>
      <c r="XCN343" s="35"/>
      <c r="XCO343" s="35"/>
      <c r="XCP343" s="35"/>
      <c r="XCQ343" s="35"/>
      <c r="XCR343" s="35"/>
      <c r="XCS343" s="35"/>
      <c r="XCT343" s="35"/>
      <c r="XCU343" s="35"/>
      <c r="XCV343" s="35"/>
      <c r="XCW343" s="35"/>
      <c r="XCX343" s="35"/>
      <c r="XCY343" s="35"/>
      <c r="XCZ343" s="35"/>
      <c r="XDA343" s="35"/>
      <c r="XDB343" s="35"/>
      <c r="XDC343" s="35"/>
      <c r="XDD343" s="35"/>
      <c r="XDE343" s="35"/>
      <c r="XDF343" s="35"/>
      <c r="XDG343" s="35"/>
      <c r="XDH343" s="35"/>
      <c r="XDI343" s="35"/>
      <c r="XDJ343" s="35"/>
      <c r="XDK343" s="35"/>
      <c r="XDL343" s="35"/>
      <c r="XDM343" s="35"/>
      <c r="XDN343" s="35"/>
      <c r="XDO343" s="35"/>
      <c r="XDP343" s="35"/>
      <c r="XDQ343" s="35"/>
      <c r="XDR343" s="35"/>
      <c r="XDS343" s="35"/>
      <c r="XDT343" s="35"/>
      <c r="XDU343" s="35"/>
      <c r="XDV343" s="35"/>
      <c r="XDW343" s="35"/>
      <c r="XDX343" s="35"/>
      <c r="XDY343" s="35"/>
      <c r="XDZ343" s="35"/>
      <c r="XEA343" s="35"/>
      <c r="XEB343" s="35"/>
      <c r="XEC343" s="35"/>
      <c r="XED343" s="35"/>
      <c r="XEE343" s="35"/>
      <c r="XEF343" s="35"/>
      <c r="XEG343" s="35"/>
      <c r="XEH343" s="35"/>
      <c r="XEI343" s="35"/>
      <c r="XEJ343" s="35"/>
      <c r="XEK343" s="35"/>
      <c r="XEL343" s="35"/>
      <c r="XEM343" s="35"/>
      <c r="XEN343" s="35"/>
      <c r="XEO343" s="35"/>
      <c r="XEP343" s="35"/>
      <c r="XEQ343" s="35"/>
      <c r="XER343" s="35"/>
      <c r="XES343" s="35"/>
      <c r="XET343" s="35"/>
      <c r="XEU343" s="35"/>
      <c r="XEV343" s="35"/>
      <c r="XEW343" s="35"/>
      <c r="XEX343" s="35"/>
      <c r="XEY343" s="35"/>
      <c r="XEZ343" s="35"/>
      <c r="XFA343" s="35"/>
    </row>
    <row r="344" spans="1:16381" ht="36" customHeight="1">
      <c r="B344" s="28" t="s">
        <v>3</v>
      </c>
      <c r="C344" s="52" t="s">
        <v>213</v>
      </c>
      <c r="D344" s="52" t="s">
        <v>214</v>
      </c>
      <c r="E344" s="52" t="s">
        <v>105</v>
      </c>
      <c r="F344" s="52" t="s">
        <v>106</v>
      </c>
      <c r="G344" s="52" t="s">
        <v>739</v>
      </c>
      <c r="H344" s="47">
        <v>7330400</v>
      </c>
      <c r="I344" s="52" t="s">
        <v>686</v>
      </c>
      <c r="J344" s="29" t="s">
        <v>429</v>
      </c>
      <c r="K344" s="71" t="s">
        <v>738</v>
      </c>
      <c r="L344" s="72">
        <v>52161500</v>
      </c>
      <c r="M344" s="216" t="str">
        <f>G344</f>
        <v>Adición a la orden de compra no. 008 del 2026  cuyo objeto es "Adquirir equipos de comunicación para las aulas académicas y sus respectivos soportes y bases para su instalación con el fin de contribuir con el bienestar de los estudiantes del Instituto Pedagógico Nacional"</v>
      </c>
      <c r="N344" s="31">
        <v>1</v>
      </c>
      <c r="O344" s="31">
        <v>1</v>
      </c>
      <c r="P344" s="73">
        <v>11</v>
      </c>
      <c r="Q344" s="74" t="s">
        <v>79</v>
      </c>
      <c r="R344" s="74" t="s">
        <v>80</v>
      </c>
      <c r="S344" s="81" t="s">
        <v>14</v>
      </c>
      <c r="T344" s="219">
        <f>H344+H345</f>
        <v>8734600</v>
      </c>
      <c r="U344" s="218">
        <f>T344</f>
        <v>8734600</v>
      </c>
      <c r="V344" s="31" t="s">
        <v>76</v>
      </c>
      <c r="W344" s="31" t="s">
        <v>81</v>
      </c>
      <c r="X344" s="77" t="s">
        <v>82</v>
      </c>
      <c r="Y344" s="32" t="s">
        <v>83</v>
      </c>
      <c r="Z344" s="33" t="s">
        <v>3</v>
      </c>
      <c r="AA344" s="30" t="s">
        <v>84</v>
      </c>
      <c r="AB344" s="78" t="s">
        <v>85</v>
      </c>
      <c r="AC344" s="31" t="s">
        <v>76</v>
      </c>
      <c r="AD344" s="31" t="s">
        <v>86</v>
      </c>
      <c r="AE344" s="79" t="s">
        <v>87</v>
      </c>
      <c r="AF344" s="79" t="s">
        <v>88</v>
      </c>
      <c r="AG344" s="79" t="s">
        <v>89</v>
      </c>
      <c r="AH344" s="79" t="s">
        <v>90</v>
      </c>
      <c r="AI344" s="79" t="s">
        <v>90</v>
      </c>
      <c r="AJ344" s="79" t="s">
        <v>90</v>
      </c>
    </row>
    <row r="345" spans="1:16381" ht="36" customHeight="1">
      <c r="B345" s="28" t="s">
        <v>3</v>
      </c>
      <c r="C345" s="52" t="s">
        <v>213</v>
      </c>
      <c r="D345" s="52" t="s">
        <v>214</v>
      </c>
      <c r="E345" s="52" t="s">
        <v>129</v>
      </c>
      <c r="F345" s="52" t="s">
        <v>130</v>
      </c>
      <c r="G345" s="52" t="s">
        <v>739</v>
      </c>
      <c r="H345" s="47">
        <v>1404200</v>
      </c>
      <c r="I345" s="52" t="s">
        <v>686</v>
      </c>
      <c r="J345" s="29" t="s">
        <v>429</v>
      </c>
      <c r="K345" s="71" t="s">
        <v>738</v>
      </c>
      <c r="L345" s="72" t="s">
        <v>509</v>
      </c>
      <c r="M345" s="216"/>
      <c r="N345" s="31">
        <v>1</v>
      </c>
      <c r="O345" s="31">
        <v>1</v>
      </c>
      <c r="P345" s="73">
        <v>11</v>
      </c>
      <c r="Q345" s="74" t="s">
        <v>79</v>
      </c>
      <c r="R345" s="74" t="s">
        <v>80</v>
      </c>
      <c r="S345" s="81" t="s">
        <v>14</v>
      </c>
      <c r="T345" s="219"/>
      <c r="U345" s="218"/>
      <c r="V345" s="31" t="s">
        <v>76</v>
      </c>
      <c r="W345" s="31" t="s">
        <v>81</v>
      </c>
      <c r="X345" s="77" t="s">
        <v>82</v>
      </c>
      <c r="Y345" s="32" t="s">
        <v>83</v>
      </c>
      <c r="Z345" s="33" t="s">
        <v>3</v>
      </c>
      <c r="AA345" s="30" t="s">
        <v>84</v>
      </c>
      <c r="AB345" s="78" t="s">
        <v>85</v>
      </c>
      <c r="AC345" s="31" t="s">
        <v>76</v>
      </c>
      <c r="AD345" s="31" t="s">
        <v>86</v>
      </c>
      <c r="AE345" s="79" t="s">
        <v>87</v>
      </c>
      <c r="AF345" s="79" t="s">
        <v>88</v>
      </c>
      <c r="AG345" s="79" t="s">
        <v>89</v>
      </c>
      <c r="AH345" s="79" t="s">
        <v>90</v>
      </c>
      <c r="AI345" s="79" t="s">
        <v>90</v>
      </c>
      <c r="AJ345" s="79" t="s">
        <v>90</v>
      </c>
    </row>
    <row r="346" spans="1:16381" s="8" customFormat="1" ht="49.5" customHeight="1">
      <c r="A346" s="53"/>
      <c r="B346" s="28" t="s">
        <v>3</v>
      </c>
      <c r="C346" s="52" t="s">
        <v>142</v>
      </c>
      <c r="D346" s="52" t="s">
        <v>72</v>
      </c>
      <c r="E346" s="52" t="s">
        <v>4</v>
      </c>
      <c r="F346" s="52" t="s">
        <v>6</v>
      </c>
      <c r="G346" s="52" t="s">
        <v>740</v>
      </c>
      <c r="H346" s="47">
        <v>26900000</v>
      </c>
      <c r="I346" s="52" t="s">
        <v>429</v>
      </c>
      <c r="J346" s="29" t="s">
        <v>429</v>
      </c>
      <c r="K346" s="71" t="s">
        <v>173</v>
      </c>
      <c r="L346" s="72">
        <v>78111800</v>
      </c>
      <c r="M346" s="52" t="str">
        <f>G346</f>
        <v>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v>
      </c>
      <c r="N346" s="31">
        <v>1</v>
      </c>
      <c r="O346" s="31">
        <v>1</v>
      </c>
      <c r="P346" s="73">
        <v>11</v>
      </c>
      <c r="Q346" s="74" t="s">
        <v>79</v>
      </c>
      <c r="R346" s="74" t="s">
        <v>80</v>
      </c>
      <c r="S346" s="81" t="s">
        <v>5</v>
      </c>
      <c r="T346" s="75">
        <f>H346</f>
        <v>26900000</v>
      </c>
      <c r="U346" s="76">
        <f>T346</f>
        <v>26900000</v>
      </c>
      <c r="V346" s="31" t="s">
        <v>76</v>
      </c>
      <c r="W346" s="31" t="s">
        <v>81</v>
      </c>
      <c r="X346" s="77" t="s">
        <v>82</v>
      </c>
      <c r="Y346" s="32" t="s">
        <v>83</v>
      </c>
      <c r="Z346" s="33" t="s">
        <v>3</v>
      </c>
      <c r="AA346" s="30" t="s">
        <v>84</v>
      </c>
      <c r="AB346" s="78" t="s">
        <v>85</v>
      </c>
      <c r="AC346" s="31" t="s">
        <v>76</v>
      </c>
      <c r="AD346" s="31" t="s">
        <v>86</v>
      </c>
      <c r="AE346" s="79" t="s">
        <v>87</v>
      </c>
      <c r="AF346" s="79" t="s">
        <v>88</v>
      </c>
      <c r="AG346" s="79" t="s">
        <v>89</v>
      </c>
      <c r="AH346" s="79" t="s">
        <v>90</v>
      </c>
      <c r="AI346" s="79" t="s">
        <v>90</v>
      </c>
      <c r="AJ346" s="79" t="s">
        <v>90</v>
      </c>
    </row>
    <row r="347" spans="1:16381" ht="36" customHeight="1">
      <c r="A347" s="53"/>
      <c r="B347" s="28" t="s">
        <v>3</v>
      </c>
      <c r="C347" s="52" t="s">
        <v>465</v>
      </c>
      <c r="D347" s="52" t="s">
        <v>128</v>
      </c>
      <c r="E347" s="52" t="s">
        <v>11</v>
      </c>
      <c r="F347" s="52" t="s">
        <v>12</v>
      </c>
      <c r="G347" s="52" t="s">
        <v>741</v>
      </c>
      <c r="H347" s="47">
        <v>24433000</v>
      </c>
      <c r="I347" s="52" t="s">
        <v>76</v>
      </c>
      <c r="J347" s="29" t="s">
        <v>76</v>
      </c>
      <c r="K347" s="71" t="s">
        <v>144</v>
      </c>
      <c r="L347" s="72" t="s">
        <v>78</v>
      </c>
      <c r="M347" s="52" t="s">
        <v>469</v>
      </c>
      <c r="N347" s="31">
        <v>1</v>
      </c>
      <c r="O347" s="31">
        <v>1</v>
      </c>
      <c r="P347" s="73">
        <v>11</v>
      </c>
      <c r="Q347" s="74" t="s">
        <v>79</v>
      </c>
      <c r="R347" s="74" t="s">
        <v>80</v>
      </c>
      <c r="S347" s="52" t="s">
        <v>14</v>
      </c>
      <c r="T347" s="75">
        <v>32969000</v>
      </c>
      <c r="U347" s="76">
        <v>32969000</v>
      </c>
      <c r="V347" s="31" t="s">
        <v>76</v>
      </c>
      <c r="W347" s="31" t="s">
        <v>81</v>
      </c>
      <c r="X347" s="77" t="s">
        <v>82</v>
      </c>
      <c r="Y347" s="32" t="s">
        <v>83</v>
      </c>
      <c r="Z347" s="33" t="s">
        <v>3</v>
      </c>
      <c r="AA347" s="30" t="s">
        <v>84</v>
      </c>
      <c r="AB347" s="78" t="s">
        <v>85</v>
      </c>
      <c r="AC347" s="31" t="s">
        <v>76</v>
      </c>
      <c r="AD347" s="31" t="s">
        <v>86</v>
      </c>
      <c r="AE347" s="79" t="s">
        <v>87</v>
      </c>
      <c r="AF347" s="79" t="s">
        <v>88</v>
      </c>
      <c r="AG347" s="79" t="s">
        <v>89</v>
      </c>
      <c r="AH347" s="79" t="s">
        <v>90</v>
      </c>
      <c r="AI347" s="79" t="s">
        <v>90</v>
      </c>
      <c r="AJ347" s="79" t="s">
        <v>90</v>
      </c>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35"/>
      <c r="EF347" s="35"/>
      <c r="EG347" s="35"/>
      <c r="EH347" s="35"/>
      <c r="EI347" s="35"/>
      <c r="EJ347" s="35"/>
      <c r="EK347" s="35"/>
      <c r="EL347" s="35"/>
      <c r="EM347" s="35"/>
      <c r="EN347" s="35"/>
      <c r="EO347" s="35"/>
      <c r="EP347" s="35"/>
      <c r="EQ347" s="35"/>
      <c r="ER347" s="35"/>
      <c r="ES347" s="35"/>
      <c r="ET347" s="35"/>
      <c r="EU347" s="35"/>
      <c r="EV347" s="35"/>
      <c r="EW347" s="35"/>
      <c r="EX347" s="35"/>
      <c r="EY347" s="35"/>
      <c r="EZ347" s="35"/>
      <c r="FA347" s="35"/>
      <c r="FB347" s="35"/>
      <c r="FC347" s="35"/>
      <c r="FD347" s="35"/>
      <c r="FE347" s="35"/>
      <c r="FF347" s="35"/>
      <c r="FG347" s="35"/>
      <c r="FH347" s="35"/>
      <c r="FI347" s="35"/>
      <c r="FJ347" s="35"/>
      <c r="FK347" s="35"/>
      <c r="FL347" s="35"/>
      <c r="FM347" s="35"/>
      <c r="FN347" s="35"/>
      <c r="FO347" s="35"/>
      <c r="FP347" s="35"/>
      <c r="FQ347" s="35"/>
      <c r="FR347" s="35"/>
      <c r="FS347" s="35"/>
      <c r="FT347" s="35"/>
      <c r="FU347" s="35"/>
      <c r="FV347" s="35"/>
      <c r="FW347" s="35"/>
      <c r="FX347" s="35"/>
      <c r="FY347" s="35"/>
      <c r="FZ347" s="35"/>
      <c r="GA347" s="35"/>
      <c r="GB347" s="35"/>
      <c r="GC347" s="35"/>
      <c r="GD347" s="35"/>
      <c r="GE347" s="35"/>
      <c r="GF347" s="35"/>
      <c r="GG347" s="35"/>
      <c r="GH347" s="35"/>
      <c r="GI347" s="35"/>
      <c r="GJ347" s="35"/>
      <c r="GK347" s="35"/>
      <c r="GL347" s="35"/>
      <c r="GM347" s="35"/>
      <c r="GN347" s="35"/>
      <c r="GO347" s="35"/>
      <c r="GP347" s="35"/>
      <c r="GQ347" s="35"/>
      <c r="GR347" s="35"/>
      <c r="GS347" s="35"/>
      <c r="GT347" s="35"/>
      <c r="GU347" s="35"/>
      <c r="GV347" s="35"/>
      <c r="GW347" s="35"/>
      <c r="GX347" s="35"/>
      <c r="GY347" s="35"/>
      <c r="GZ347" s="35"/>
      <c r="HA347" s="35"/>
      <c r="HB347" s="35"/>
      <c r="HC347" s="35"/>
      <c r="HD347" s="35"/>
      <c r="HE347" s="35"/>
      <c r="HF347" s="35"/>
      <c r="HG347" s="35"/>
      <c r="HH347" s="35"/>
      <c r="HI347" s="35"/>
      <c r="HJ347" s="35"/>
      <c r="HK347" s="35"/>
      <c r="HL347" s="35"/>
      <c r="HM347" s="35"/>
      <c r="HN347" s="35"/>
      <c r="HO347" s="35"/>
      <c r="HP347" s="35"/>
      <c r="HQ347" s="35"/>
      <c r="HR347" s="35"/>
      <c r="HS347" s="35"/>
      <c r="HT347" s="35"/>
      <c r="HU347" s="35"/>
      <c r="HV347" s="35"/>
      <c r="HW347" s="35"/>
      <c r="HX347" s="35"/>
      <c r="HY347" s="35"/>
      <c r="HZ347" s="35"/>
      <c r="IA347" s="35"/>
      <c r="IB347" s="35"/>
      <c r="IC347" s="35"/>
      <c r="ID347" s="35"/>
      <c r="IE347" s="35"/>
      <c r="IF347" s="35"/>
      <c r="IG347" s="35"/>
      <c r="IH347" s="35"/>
      <c r="II347" s="35"/>
      <c r="IJ347" s="35"/>
      <c r="IK347" s="35"/>
      <c r="IL347" s="35"/>
      <c r="IM347" s="35"/>
      <c r="IN347" s="35"/>
      <c r="IO347" s="35"/>
      <c r="IP347" s="35"/>
      <c r="IQ347" s="35"/>
      <c r="IR347" s="35"/>
      <c r="IS347" s="35"/>
      <c r="IT347" s="35"/>
      <c r="IU347" s="35"/>
      <c r="IV347" s="35"/>
      <c r="IW347" s="35"/>
      <c r="IX347" s="35"/>
      <c r="IY347" s="35"/>
      <c r="IZ347" s="35"/>
      <c r="JA347" s="35"/>
      <c r="JB347" s="35"/>
      <c r="JC347" s="35"/>
      <c r="JD347" s="35"/>
      <c r="JE347" s="35"/>
      <c r="JF347" s="35"/>
      <c r="JG347" s="35"/>
      <c r="JH347" s="35"/>
      <c r="JI347" s="35"/>
      <c r="JJ347" s="35"/>
      <c r="JK347" s="35"/>
      <c r="JL347" s="35"/>
      <c r="JM347" s="35"/>
      <c r="JN347" s="35"/>
      <c r="JO347" s="35"/>
      <c r="JP347" s="35"/>
      <c r="JQ347" s="35"/>
      <c r="JR347" s="35"/>
      <c r="JS347" s="35"/>
      <c r="JT347" s="35"/>
      <c r="JU347" s="35"/>
      <c r="JV347" s="35"/>
      <c r="JW347" s="35"/>
      <c r="JX347" s="35"/>
      <c r="JY347" s="35"/>
      <c r="JZ347" s="35"/>
      <c r="KA347" s="35"/>
      <c r="KB347" s="35"/>
      <c r="KC347" s="35"/>
      <c r="KD347" s="35"/>
      <c r="KE347" s="35"/>
      <c r="KF347" s="35"/>
      <c r="KG347" s="35"/>
      <c r="KH347" s="35"/>
      <c r="KI347" s="35"/>
      <c r="KJ347" s="35"/>
      <c r="KK347" s="35"/>
      <c r="KL347" s="35"/>
      <c r="KM347" s="35"/>
      <c r="KN347" s="35"/>
      <c r="KO347" s="35"/>
      <c r="KP347" s="35"/>
      <c r="KQ347" s="35"/>
      <c r="KR347" s="35"/>
      <c r="KS347" s="35"/>
      <c r="KT347" s="35"/>
      <c r="KU347" s="35"/>
      <c r="KV347" s="35"/>
      <c r="KW347" s="35"/>
      <c r="KX347" s="35"/>
      <c r="KY347" s="35"/>
      <c r="KZ347" s="35"/>
      <c r="LA347" s="35"/>
      <c r="LB347" s="35"/>
      <c r="LC347" s="35"/>
      <c r="LD347" s="35"/>
      <c r="LE347" s="35"/>
      <c r="LF347" s="35"/>
      <c r="LG347" s="35"/>
      <c r="LH347" s="35"/>
      <c r="LI347" s="35"/>
      <c r="LJ347" s="35"/>
      <c r="LK347" s="35"/>
      <c r="LL347" s="35"/>
      <c r="LM347" s="35"/>
      <c r="LN347" s="35"/>
      <c r="LO347" s="35"/>
      <c r="LP347" s="35"/>
      <c r="LQ347" s="35"/>
      <c r="LR347" s="35"/>
      <c r="LS347" s="35"/>
      <c r="LT347" s="35"/>
      <c r="LU347" s="35"/>
      <c r="LV347" s="35"/>
      <c r="LW347" s="35"/>
      <c r="LX347" s="35"/>
      <c r="LY347" s="35"/>
      <c r="LZ347" s="35"/>
      <c r="MA347" s="35"/>
      <c r="MB347" s="35"/>
      <c r="MC347" s="35"/>
      <c r="MD347" s="35"/>
      <c r="ME347" s="35"/>
      <c r="MF347" s="35"/>
      <c r="MG347" s="35"/>
      <c r="MH347" s="35"/>
      <c r="MI347" s="35"/>
      <c r="MJ347" s="35"/>
      <c r="MK347" s="35"/>
      <c r="ML347" s="35"/>
      <c r="MM347" s="35"/>
      <c r="MN347" s="35"/>
      <c r="MO347" s="35"/>
      <c r="MP347" s="35"/>
      <c r="MQ347" s="35"/>
      <c r="MR347" s="35"/>
      <c r="MS347" s="35"/>
      <c r="MT347" s="35"/>
      <c r="MU347" s="35"/>
      <c r="MV347" s="35"/>
      <c r="MW347" s="35"/>
      <c r="MX347" s="35"/>
      <c r="MY347" s="35"/>
      <c r="MZ347" s="35"/>
      <c r="NA347" s="35"/>
      <c r="NB347" s="35"/>
      <c r="NC347" s="35"/>
      <c r="ND347" s="35"/>
      <c r="NE347" s="35"/>
      <c r="NF347" s="35"/>
      <c r="NG347" s="35"/>
      <c r="NH347" s="35"/>
      <c r="NI347" s="35"/>
      <c r="NJ347" s="35"/>
      <c r="NK347" s="35"/>
      <c r="NL347" s="35"/>
      <c r="NM347" s="35"/>
      <c r="NN347" s="35"/>
      <c r="NO347" s="35"/>
      <c r="NP347" s="35"/>
      <c r="NQ347" s="35"/>
      <c r="NR347" s="35"/>
      <c r="NS347" s="35"/>
      <c r="NT347" s="35"/>
      <c r="NU347" s="35"/>
      <c r="NV347" s="35"/>
      <c r="NW347" s="35"/>
      <c r="NX347" s="35"/>
      <c r="NY347" s="35"/>
      <c r="NZ347" s="35"/>
      <c r="OA347" s="35"/>
      <c r="OB347" s="35"/>
      <c r="OC347" s="35"/>
      <c r="OD347" s="35"/>
      <c r="OE347" s="35"/>
      <c r="OF347" s="35"/>
      <c r="OG347" s="35"/>
      <c r="OH347" s="35"/>
      <c r="OI347" s="35"/>
      <c r="OJ347" s="35"/>
      <c r="OK347" s="35"/>
      <c r="OL347" s="35"/>
      <c r="OM347" s="35"/>
      <c r="ON347" s="35"/>
      <c r="OO347" s="35"/>
      <c r="OP347" s="35"/>
      <c r="OQ347" s="35"/>
      <c r="OR347" s="35"/>
      <c r="OS347" s="35"/>
      <c r="OT347" s="35"/>
      <c r="OU347" s="35"/>
      <c r="OV347" s="35"/>
      <c r="OW347" s="35"/>
      <c r="OX347" s="35"/>
      <c r="OY347" s="35"/>
      <c r="OZ347" s="35"/>
      <c r="PA347" s="35"/>
      <c r="PB347" s="35"/>
      <c r="PC347" s="35"/>
      <c r="PD347" s="35"/>
      <c r="PE347" s="35"/>
      <c r="PF347" s="35"/>
      <c r="PG347" s="35"/>
      <c r="PH347" s="35"/>
      <c r="PI347" s="35"/>
      <c r="PJ347" s="35"/>
      <c r="PK347" s="35"/>
      <c r="PL347" s="35"/>
      <c r="PM347" s="35"/>
      <c r="PN347" s="35"/>
      <c r="PO347" s="35"/>
      <c r="PP347" s="35"/>
      <c r="PQ347" s="35"/>
      <c r="PR347" s="35"/>
      <c r="PS347" s="35"/>
      <c r="PT347" s="35"/>
      <c r="PU347" s="35"/>
      <c r="PV347" s="35"/>
      <c r="PW347" s="35"/>
      <c r="PX347" s="35"/>
      <c r="PY347" s="35"/>
      <c r="PZ347" s="35"/>
      <c r="QA347" s="35"/>
      <c r="QB347" s="35"/>
      <c r="QC347" s="35"/>
      <c r="QD347" s="35"/>
      <c r="QE347" s="35"/>
      <c r="QF347" s="35"/>
      <c r="QG347" s="35"/>
      <c r="QH347" s="35"/>
      <c r="QI347" s="35"/>
      <c r="QJ347" s="35"/>
      <c r="QK347" s="35"/>
      <c r="QL347" s="35"/>
      <c r="QM347" s="35"/>
      <c r="QN347" s="35"/>
      <c r="QO347" s="35"/>
      <c r="QP347" s="35"/>
      <c r="QQ347" s="35"/>
      <c r="QR347" s="35"/>
      <c r="QS347" s="35"/>
      <c r="QT347" s="35"/>
      <c r="QU347" s="35"/>
      <c r="QV347" s="35"/>
      <c r="QW347" s="35"/>
      <c r="QX347" s="35"/>
      <c r="QY347" s="35"/>
      <c r="QZ347" s="35"/>
      <c r="RA347" s="35"/>
      <c r="RB347" s="35"/>
      <c r="RC347" s="35"/>
      <c r="RD347" s="35"/>
      <c r="RE347" s="35"/>
      <c r="RF347" s="35"/>
      <c r="RG347" s="35"/>
      <c r="RH347" s="35"/>
      <c r="RI347" s="35"/>
      <c r="RJ347" s="35"/>
      <c r="RK347" s="35"/>
      <c r="RL347" s="35"/>
      <c r="RM347" s="35"/>
      <c r="RN347" s="35"/>
      <c r="RO347" s="35"/>
      <c r="RP347" s="35"/>
      <c r="RQ347" s="35"/>
      <c r="RR347" s="35"/>
      <c r="RS347" s="35"/>
      <c r="RT347" s="35"/>
      <c r="RU347" s="35"/>
      <c r="RV347" s="35"/>
      <c r="RW347" s="35"/>
      <c r="RX347" s="35"/>
      <c r="RY347" s="35"/>
      <c r="RZ347" s="35"/>
      <c r="SA347" s="35"/>
      <c r="SB347" s="35"/>
      <c r="SC347" s="35"/>
      <c r="SD347" s="35"/>
      <c r="SE347" s="35"/>
      <c r="SF347" s="35"/>
      <c r="SG347" s="35"/>
      <c r="SH347" s="35"/>
      <c r="SI347" s="35"/>
      <c r="SJ347" s="35"/>
      <c r="SK347" s="35"/>
      <c r="SL347" s="35"/>
      <c r="SM347" s="35"/>
      <c r="SN347" s="35"/>
      <c r="SO347" s="35"/>
      <c r="SP347" s="35"/>
      <c r="SQ347" s="35"/>
      <c r="SR347" s="35"/>
      <c r="SS347" s="35"/>
      <c r="ST347" s="35"/>
      <c r="SU347" s="35"/>
      <c r="SV347" s="35"/>
      <c r="SW347" s="35"/>
      <c r="SX347" s="35"/>
      <c r="SY347" s="35"/>
      <c r="SZ347" s="35"/>
      <c r="TA347" s="35"/>
      <c r="TB347" s="35"/>
      <c r="TC347" s="35"/>
      <c r="TD347" s="35"/>
      <c r="TE347" s="35"/>
      <c r="TF347" s="35"/>
      <c r="TG347" s="35"/>
      <c r="TH347" s="35"/>
      <c r="TI347" s="35"/>
      <c r="TJ347" s="35"/>
      <c r="TK347" s="35"/>
      <c r="TL347" s="35"/>
      <c r="TM347" s="35"/>
      <c r="TN347" s="35"/>
      <c r="TO347" s="35"/>
      <c r="TP347" s="35"/>
      <c r="TQ347" s="35"/>
      <c r="TR347" s="35"/>
      <c r="TS347" s="35"/>
      <c r="TT347" s="35"/>
      <c r="TU347" s="35"/>
      <c r="TV347" s="35"/>
      <c r="TW347" s="35"/>
      <c r="TX347" s="35"/>
      <c r="TY347" s="35"/>
      <c r="TZ347" s="35"/>
      <c r="UA347" s="35"/>
      <c r="UB347" s="35"/>
      <c r="UC347" s="35"/>
      <c r="UD347" s="35"/>
      <c r="UE347" s="35"/>
      <c r="UF347" s="35"/>
      <c r="UG347" s="35"/>
      <c r="UH347" s="35"/>
      <c r="UI347" s="35"/>
      <c r="UJ347" s="35"/>
      <c r="UK347" s="35"/>
      <c r="UL347" s="35"/>
      <c r="UM347" s="35"/>
      <c r="UN347" s="35"/>
      <c r="UO347" s="35"/>
      <c r="UP347" s="35"/>
      <c r="UQ347" s="35"/>
      <c r="UR347" s="35"/>
      <c r="US347" s="35"/>
      <c r="UT347" s="35"/>
      <c r="UU347" s="35"/>
      <c r="UV347" s="35"/>
      <c r="UW347" s="35"/>
      <c r="UX347" s="35"/>
      <c r="UY347" s="35"/>
      <c r="UZ347" s="35"/>
      <c r="VA347" s="35"/>
      <c r="VB347" s="35"/>
      <c r="VC347" s="35"/>
      <c r="VD347" s="35"/>
      <c r="VE347" s="35"/>
      <c r="VF347" s="35"/>
      <c r="VG347" s="35"/>
      <c r="VH347" s="35"/>
      <c r="VI347" s="35"/>
      <c r="VJ347" s="35"/>
      <c r="VK347" s="35"/>
      <c r="VL347" s="35"/>
      <c r="VM347" s="35"/>
      <c r="VN347" s="35"/>
      <c r="VO347" s="35"/>
      <c r="VP347" s="35"/>
      <c r="VQ347" s="35"/>
      <c r="VR347" s="35"/>
      <c r="VS347" s="35"/>
      <c r="VT347" s="35"/>
      <c r="VU347" s="35"/>
      <c r="VV347" s="35"/>
      <c r="VW347" s="35"/>
      <c r="VX347" s="35"/>
      <c r="VY347" s="35"/>
      <c r="VZ347" s="35"/>
      <c r="WA347" s="35"/>
      <c r="WB347" s="35"/>
      <c r="WC347" s="35"/>
      <c r="WD347" s="35"/>
      <c r="WE347" s="35"/>
      <c r="WF347" s="35"/>
      <c r="WG347" s="35"/>
      <c r="WH347" s="35"/>
      <c r="WI347" s="35"/>
      <c r="WJ347" s="35"/>
      <c r="WK347" s="35"/>
      <c r="WL347" s="35"/>
      <c r="WM347" s="35"/>
      <c r="WN347" s="35"/>
      <c r="WO347" s="35"/>
      <c r="WP347" s="35"/>
      <c r="WQ347" s="35"/>
      <c r="WR347" s="35"/>
      <c r="WS347" s="35"/>
      <c r="WT347" s="35"/>
      <c r="WU347" s="35"/>
      <c r="WV347" s="35"/>
      <c r="WW347" s="35"/>
      <c r="WX347" s="35"/>
      <c r="WY347" s="35"/>
      <c r="WZ347" s="35"/>
      <c r="XA347" s="35"/>
      <c r="XB347" s="35"/>
      <c r="XC347" s="35"/>
      <c r="XD347" s="35"/>
      <c r="XE347" s="35"/>
      <c r="XF347" s="35"/>
      <c r="XG347" s="35"/>
      <c r="XH347" s="35"/>
      <c r="XI347" s="35"/>
      <c r="XJ347" s="35"/>
      <c r="XK347" s="35"/>
      <c r="XL347" s="35"/>
      <c r="XM347" s="35"/>
      <c r="XN347" s="35"/>
      <c r="XO347" s="35"/>
      <c r="XP347" s="35"/>
      <c r="XQ347" s="35"/>
      <c r="XR347" s="35"/>
      <c r="XS347" s="35"/>
      <c r="XT347" s="35"/>
      <c r="XU347" s="35"/>
      <c r="XV347" s="35"/>
      <c r="XW347" s="35"/>
      <c r="XX347" s="35"/>
      <c r="XY347" s="35"/>
      <c r="XZ347" s="35"/>
      <c r="YA347" s="35"/>
      <c r="YB347" s="35"/>
      <c r="YC347" s="35"/>
      <c r="YD347" s="35"/>
      <c r="YE347" s="35"/>
      <c r="YF347" s="35"/>
      <c r="YG347" s="35"/>
      <c r="YH347" s="35"/>
      <c r="YI347" s="35"/>
      <c r="YJ347" s="35"/>
      <c r="YK347" s="35"/>
      <c r="YL347" s="35"/>
      <c r="YM347" s="35"/>
      <c r="YN347" s="35"/>
      <c r="YO347" s="35"/>
      <c r="YP347" s="35"/>
      <c r="YQ347" s="35"/>
      <c r="YR347" s="35"/>
      <c r="YS347" s="35"/>
      <c r="YT347" s="35"/>
      <c r="YU347" s="35"/>
      <c r="YV347" s="35"/>
      <c r="YW347" s="35"/>
      <c r="YX347" s="35"/>
      <c r="YY347" s="35"/>
      <c r="YZ347" s="35"/>
      <c r="ZA347" s="35"/>
      <c r="ZB347" s="35"/>
      <c r="ZC347" s="35"/>
      <c r="ZD347" s="35"/>
      <c r="ZE347" s="35"/>
      <c r="ZF347" s="35"/>
      <c r="ZG347" s="35"/>
      <c r="ZH347" s="35"/>
      <c r="ZI347" s="35"/>
      <c r="ZJ347" s="35"/>
      <c r="ZK347" s="35"/>
      <c r="ZL347" s="35"/>
      <c r="ZM347" s="35"/>
      <c r="ZN347" s="35"/>
      <c r="ZO347" s="35"/>
      <c r="ZP347" s="35"/>
      <c r="ZQ347" s="35"/>
      <c r="ZR347" s="35"/>
      <c r="ZS347" s="35"/>
      <c r="ZT347" s="35"/>
      <c r="ZU347" s="35"/>
      <c r="ZV347" s="35"/>
      <c r="ZW347" s="35"/>
      <c r="ZX347" s="35"/>
      <c r="ZY347" s="35"/>
      <c r="ZZ347" s="35"/>
      <c r="AAA347" s="35"/>
      <c r="AAB347" s="35"/>
      <c r="AAC347" s="35"/>
      <c r="AAD347" s="35"/>
      <c r="AAE347" s="35"/>
      <c r="AAF347" s="35"/>
      <c r="AAG347" s="35"/>
      <c r="AAH347" s="35"/>
      <c r="AAI347" s="35"/>
      <c r="AAJ347" s="35"/>
      <c r="AAK347" s="35"/>
      <c r="AAL347" s="35"/>
      <c r="AAM347" s="35"/>
      <c r="AAN347" s="35"/>
      <c r="AAO347" s="35"/>
      <c r="AAP347" s="35"/>
      <c r="AAQ347" s="35"/>
      <c r="AAR347" s="35"/>
      <c r="AAS347" s="35"/>
      <c r="AAT347" s="35"/>
      <c r="AAU347" s="35"/>
      <c r="AAV347" s="35"/>
      <c r="AAW347" s="35"/>
      <c r="AAX347" s="35"/>
      <c r="AAY347" s="35"/>
      <c r="AAZ347" s="35"/>
      <c r="ABA347" s="35"/>
      <c r="ABB347" s="35"/>
      <c r="ABC347" s="35"/>
      <c r="ABD347" s="35"/>
      <c r="ABE347" s="35"/>
      <c r="ABF347" s="35"/>
      <c r="ABG347" s="35"/>
      <c r="ABH347" s="35"/>
      <c r="ABI347" s="35"/>
      <c r="ABJ347" s="35"/>
      <c r="ABK347" s="35"/>
      <c r="ABL347" s="35"/>
      <c r="ABM347" s="35"/>
      <c r="ABN347" s="35"/>
      <c r="ABO347" s="35"/>
      <c r="ABP347" s="35"/>
      <c r="ABQ347" s="35"/>
      <c r="ABR347" s="35"/>
      <c r="ABS347" s="35"/>
      <c r="ABT347" s="35"/>
      <c r="ABU347" s="35"/>
      <c r="ABV347" s="35"/>
      <c r="ABW347" s="35"/>
      <c r="ABX347" s="35"/>
      <c r="ABY347" s="35"/>
      <c r="ABZ347" s="35"/>
      <c r="ACA347" s="35"/>
      <c r="ACB347" s="35"/>
      <c r="ACC347" s="35"/>
      <c r="ACD347" s="35"/>
      <c r="ACE347" s="35"/>
      <c r="ACF347" s="35"/>
      <c r="ACG347" s="35"/>
      <c r="ACH347" s="35"/>
      <c r="ACI347" s="35"/>
      <c r="ACJ347" s="35"/>
      <c r="ACK347" s="35"/>
      <c r="ACL347" s="35"/>
      <c r="ACM347" s="35"/>
      <c r="ACN347" s="35"/>
      <c r="ACO347" s="35"/>
      <c r="ACP347" s="35"/>
      <c r="ACQ347" s="35"/>
      <c r="ACR347" s="35"/>
      <c r="ACS347" s="35"/>
      <c r="ACT347" s="35"/>
      <c r="ACU347" s="35"/>
      <c r="ACV347" s="35"/>
      <c r="ACW347" s="35"/>
      <c r="ACX347" s="35"/>
      <c r="ACY347" s="35"/>
      <c r="ACZ347" s="35"/>
      <c r="ADA347" s="35"/>
      <c r="ADB347" s="35"/>
      <c r="ADC347" s="35"/>
      <c r="ADD347" s="35"/>
      <c r="ADE347" s="35"/>
      <c r="ADF347" s="35"/>
      <c r="ADG347" s="35"/>
      <c r="ADH347" s="35"/>
      <c r="ADI347" s="35"/>
      <c r="ADJ347" s="35"/>
      <c r="ADK347" s="35"/>
      <c r="ADL347" s="35"/>
      <c r="ADM347" s="35"/>
      <c r="ADN347" s="35"/>
      <c r="ADO347" s="35"/>
      <c r="ADP347" s="35"/>
      <c r="ADQ347" s="35"/>
      <c r="ADR347" s="35"/>
      <c r="ADS347" s="35"/>
      <c r="ADT347" s="35"/>
      <c r="ADU347" s="35"/>
      <c r="ADV347" s="35"/>
      <c r="ADW347" s="35"/>
      <c r="ADX347" s="35"/>
      <c r="ADY347" s="35"/>
      <c r="ADZ347" s="35"/>
      <c r="AEA347" s="35"/>
      <c r="AEB347" s="35"/>
      <c r="AEC347" s="35"/>
      <c r="AED347" s="35"/>
      <c r="AEE347" s="35"/>
      <c r="AEF347" s="35"/>
      <c r="AEG347" s="35"/>
      <c r="AEH347" s="35"/>
      <c r="AEI347" s="35"/>
      <c r="AEJ347" s="35"/>
      <c r="AEK347" s="35"/>
      <c r="AEL347" s="35"/>
      <c r="AEM347" s="35"/>
      <c r="AEN347" s="35"/>
      <c r="AEO347" s="35"/>
      <c r="AEP347" s="35"/>
      <c r="AEQ347" s="35"/>
      <c r="AER347" s="35"/>
      <c r="AES347" s="35"/>
      <c r="AET347" s="35"/>
      <c r="AEU347" s="35"/>
      <c r="AEV347" s="35"/>
      <c r="AEW347" s="35"/>
      <c r="AEX347" s="35"/>
      <c r="AEY347" s="35"/>
      <c r="AEZ347" s="35"/>
      <c r="AFA347" s="35"/>
      <c r="AFB347" s="35"/>
      <c r="AFC347" s="35"/>
      <c r="AFD347" s="35"/>
      <c r="AFE347" s="35"/>
      <c r="AFF347" s="35"/>
      <c r="AFG347" s="35"/>
      <c r="AFH347" s="35"/>
      <c r="AFI347" s="35"/>
      <c r="AFJ347" s="35"/>
      <c r="AFK347" s="35"/>
      <c r="AFL347" s="35"/>
      <c r="AFM347" s="35"/>
      <c r="AFN347" s="35"/>
      <c r="AFO347" s="35"/>
      <c r="AFP347" s="35"/>
      <c r="AFQ347" s="35"/>
      <c r="AFR347" s="35"/>
      <c r="AFS347" s="35"/>
      <c r="AFT347" s="35"/>
      <c r="AFU347" s="35"/>
      <c r="AFV347" s="35"/>
      <c r="AFW347" s="35"/>
      <c r="AFX347" s="35"/>
      <c r="AFY347" s="35"/>
      <c r="AFZ347" s="35"/>
      <c r="AGA347" s="35"/>
      <c r="AGB347" s="35"/>
      <c r="AGC347" s="35"/>
      <c r="AGD347" s="35"/>
      <c r="AGE347" s="35"/>
      <c r="AGF347" s="35"/>
      <c r="AGG347" s="35"/>
      <c r="AGH347" s="35"/>
      <c r="AGI347" s="35"/>
      <c r="AGJ347" s="35"/>
      <c r="AGK347" s="35"/>
      <c r="AGL347" s="35"/>
      <c r="AGM347" s="35"/>
      <c r="AGN347" s="35"/>
      <c r="AGO347" s="35"/>
      <c r="AGP347" s="35"/>
      <c r="AGQ347" s="35"/>
      <c r="AGR347" s="35"/>
      <c r="AGS347" s="35"/>
      <c r="AGT347" s="35"/>
      <c r="AGU347" s="35"/>
      <c r="AGV347" s="35"/>
      <c r="AGW347" s="35"/>
      <c r="AGX347" s="35"/>
      <c r="AGY347" s="35"/>
      <c r="AGZ347" s="35"/>
      <c r="AHA347" s="35"/>
      <c r="AHB347" s="35"/>
      <c r="AHC347" s="35"/>
      <c r="AHD347" s="35"/>
      <c r="AHE347" s="35"/>
      <c r="AHF347" s="35"/>
      <c r="AHG347" s="35"/>
      <c r="AHH347" s="35"/>
      <c r="AHI347" s="35"/>
      <c r="AHJ347" s="35"/>
      <c r="AHK347" s="35"/>
      <c r="AHL347" s="35"/>
      <c r="AHM347" s="35"/>
      <c r="AHN347" s="35"/>
      <c r="AHO347" s="35"/>
      <c r="AHP347" s="35"/>
      <c r="AHQ347" s="35"/>
      <c r="AHR347" s="35"/>
      <c r="AHS347" s="35"/>
      <c r="AHT347" s="35"/>
      <c r="AHU347" s="35"/>
      <c r="AHV347" s="35"/>
      <c r="AHW347" s="35"/>
      <c r="AHX347" s="35"/>
      <c r="AHY347" s="35"/>
      <c r="AHZ347" s="35"/>
      <c r="AIA347" s="35"/>
      <c r="AIB347" s="35"/>
      <c r="AIC347" s="35"/>
      <c r="AID347" s="35"/>
      <c r="AIE347" s="35"/>
      <c r="AIF347" s="35"/>
      <c r="AIG347" s="35"/>
      <c r="AIH347" s="35"/>
      <c r="AII347" s="35"/>
      <c r="AIJ347" s="35"/>
      <c r="AIK347" s="35"/>
      <c r="AIL347" s="35"/>
      <c r="AIM347" s="35"/>
      <c r="AIN347" s="35"/>
      <c r="AIO347" s="35"/>
      <c r="AIP347" s="35"/>
      <c r="AIQ347" s="35"/>
      <c r="AIR347" s="35"/>
      <c r="AIS347" s="35"/>
      <c r="AIT347" s="35"/>
      <c r="AIU347" s="35"/>
      <c r="AIV347" s="35"/>
      <c r="AIW347" s="35"/>
      <c r="AIX347" s="35"/>
      <c r="AIY347" s="35"/>
      <c r="AIZ347" s="35"/>
      <c r="AJA347" s="35"/>
      <c r="AJB347" s="35"/>
      <c r="AJC347" s="35"/>
      <c r="AJD347" s="35"/>
      <c r="AJE347" s="35"/>
      <c r="AJF347" s="35"/>
      <c r="AJG347" s="35"/>
      <c r="AJH347" s="35"/>
      <c r="AJI347" s="35"/>
      <c r="AJJ347" s="35"/>
      <c r="AJK347" s="35"/>
      <c r="AJL347" s="35"/>
      <c r="AJM347" s="35"/>
      <c r="AJN347" s="35"/>
      <c r="AJO347" s="35"/>
      <c r="AJP347" s="35"/>
      <c r="AJQ347" s="35"/>
      <c r="AJR347" s="35"/>
      <c r="AJS347" s="35"/>
      <c r="AJT347" s="35"/>
      <c r="AJU347" s="35"/>
      <c r="AJV347" s="35"/>
      <c r="AJW347" s="35"/>
      <c r="AJX347" s="35"/>
      <c r="AJY347" s="35"/>
      <c r="AJZ347" s="35"/>
      <c r="AKA347" s="35"/>
      <c r="AKB347" s="35"/>
      <c r="AKC347" s="35"/>
      <c r="AKD347" s="35"/>
      <c r="AKE347" s="35"/>
      <c r="AKF347" s="35"/>
      <c r="AKG347" s="35"/>
      <c r="AKH347" s="35"/>
      <c r="AKI347" s="35"/>
      <c r="AKJ347" s="35"/>
      <c r="AKK347" s="35"/>
      <c r="AKL347" s="35"/>
      <c r="AKM347" s="35"/>
      <c r="AKN347" s="35"/>
      <c r="AKO347" s="35"/>
      <c r="AKP347" s="35"/>
      <c r="AKQ347" s="35"/>
      <c r="AKR347" s="35"/>
      <c r="AKS347" s="35"/>
      <c r="AKT347" s="35"/>
      <c r="AKU347" s="35"/>
      <c r="AKV347" s="35"/>
      <c r="AKW347" s="35"/>
      <c r="AKX347" s="35"/>
      <c r="AKY347" s="35"/>
      <c r="AKZ347" s="35"/>
      <c r="ALA347" s="35"/>
      <c r="ALB347" s="35"/>
      <c r="ALC347" s="35"/>
      <c r="ALD347" s="35"/>
      <c r="ALE347" s="35"/>
      <c r="ALF347" s="35"/>
      <c r="ALG347" s="35"/>
      <c r="ALH347" s="35"/>
      <c r="ALI347" s="35"/>
      <c r="ALJ347" s="35"/>
      <c r="ALK347" s="35"/>
      <c r="ALL347" s="35"/>
      <c r="ALM347" s="35"/>
      <c r="ALN347" s="35"/>
      <c r="ALO347" s="35"/>
      <c r="ALP347" s="35"/>
      <c r="ALQ347" s="35"/>
      <c r="ALR347" s="35"/>
      <c r="ALS347" s="35"/>
      <c r="ALT347" s="35"/>
      <c r="ALU347" s="35"/>
      <c r="ALV347" s="35"/>
      <c r="ALW347" s="35"/>
      <c r="ALX347" s="35"/>
      <c r="ALY347" s="35"/>
      <c r="ALZ347" s="35"/>
      <c r="AMA347" s="35"/>
      <c r="AMB347" s="35"/>
      <c r="AMC347" s="35"/>
      <c r="AMD347" s="35"/>
      <c r="AME347" s="35"/>
      <c r="AMF347" s="35"/>
      <c r="AMG347" s="35"/>
      <c r="AMH347" s="35"/>
      <c r="AMI347" s="35"/>
      <c r="AMJ347" s="35"/>
      <c r="AMK347" s="35"/>
      <c r="AML347" s="35"/>
      <c r="AMM347" s="35"/>
      <c r="AMN347" s="35"/>
      <c r="AMO347" s="35"/>
      <c r="AMP347" s="35"/>
      <c r="AMQ347" s="35"/>
      <c r="AMR347" s="35"/>
      <c r="AMS347" s="35"/>
      <c r="AMT347" s="35"/>
      <c r="AMU347" s="35"/>
      <c r="AMV347" s="35"/>
      <c r="AMW347" s="35"/>
      <c r="AMX347" s="35"/>
      <c r="AMY347" s="35"/>
      <c r="AMZ347" s="35"/>
      <c r="ANA347" s="35"/>
      <c r="ANB347" s="35"/>
      <c r="ANC347" s="35"/>
      <c r="AND347" s="35"/>
      <c r="ANE347" s="35"/>
      <c r="ANF347" s="35"/>
      <c r="ANG347" s="35"/>
      <c r="ANH347" s="35"/>
      <c r="ANI347" s="35"/>
      <c r="ANJ347" s="35"/>
      <c r="ANK347" s="35"/>
      <c r="ANL347" s="35"/>
      <c r="ANM347" s="35"/>
      <c r="ANN347" s="35"/>
      <c r="ANO347" s="35"/>
      <c r="ANP347" s="35"/>
      <c r="ANQ347" s="35"/>
      <c r="ANR347" s="35"/>
      <c r="ANS347" s="35"/>
      <c r="ANT347" s="35"/>
      <c r="ANU347" s="35"/>
      <c r="ANV347" s="35"/>
      <c r="ANW347" s="35"/>
      <c r="ANX347" s="35"/>
      <c r="ANY347" s="35"/>
      <c r="ANZ347" s="35"/>
      <c r="AOA347" s="35"/>
      <c r="AOB347" s="35"/>
      <c r="AOC347" s="35"/>
      <c r="AOD347" s="35"/>
      <c r="AOE347" s="35"/>
      <c r="AOF347" s="35"/>
      <c r="AOG347" s="35"/>
      <c r="AOH347" s="35"/>
      <c r="AOI347" s="35"/>
      <c r="AOJ347" s="35"/>
      <c r="AOK347" s="35"/>
      <c r="AOL347" s="35"/>
      <c r="AOM347" s="35"/>
      <c r="AON347" s="35"/>
      <c r="AOO347" s="35"/>
      <c r="AOP347" s="35"/>
      <c r="AOQ347" s="35"/>
      <c r="AOR347" s="35"/>
      <c r="AOS347" s="35"/>
      <c r="AOT347" s="35"/>
      <c r="AOU347" s="35"/>
      <c r="AOV347" s="35"/>
      <c r="AOW347" s="35"/>
      <c r="AOX347" s="35"/>
      <c r="AOY347" s="35"/>
      <c r="AOZ347" s="35"/>
      <c r="APA347" s="35"/>
      <c r="APB347" s="35"/>
      <c r="APC347" s="35"/>
      <c r="APD347" s="35"/>
      <c r="APE347" s="35"/>
      <c r="APF347" s="35"/>
      <c r="APG347" s="35"/>
      <c r="APH347" s="35"/>
      <c r="API347" s="35"/>
      <c r="APJ347" s="35"/>
      <c r="APK347" s="35"/>
      <c r="APL347" s="35"/>
      <c r="APM347" s="35"/>
      <c r="APN347" s="35"/>
      <c r="APO347" s="35"/>
      <c r="APP347" s="35"/>
      <c r="APQ347" s="35"/>
      <c r="APR347" s="35"/>
      <c r="APS347" s="35"/>
      <c r="APT347" s="35"/>
      <c r="APU347" s="35"/>
      <c r="APV347" s="35"/>
      <c r="APW347" s="35"/>
      <c r="APX347" s="35"/>
      <c r="APY347" s="35"/>
      <c r="APZ347" s="35"/>
      <c r="AQA347" s="35"/>
      <c r="AQB347" s="35"/>
      <c r="AQC347" s="35"/>
      <c r="AQD347" s="35"/>
      <c r="AQE347" s="35"/>
      <c r="AQF347" s="35"/>
      <c r="AQG347" s="35"/>
      <c r="AQH347" s="35"/>
      <c r="AQI347" s="35"/>
      <c r="AQJ347" s="35"/>
      <c r="AQK347" s="35"/>
      <c r="AQL347" s="35"/>
      <c r="AQM347" s="35"/>
      <c r="AQN347" s="35"/>
      <c r="AQO347" s="35"/>
      <c r="AQP347" s="35"/>
      <c r="AQQ347" s="35"/>
      <c r="AQR347" s="35"/>
      <c r="AQS347" s="35"/>
      <c r="AQT347" s="35"/>
      <c r="AQU347" s="35"/>
      <c r="AQV347" s="35"/>
      <c r="AQW347" s="35"/>
      <c r="AQX347" s="35"/>
      <c r="AQY347" s="35"/>
      <c r="AQZ347" s="35"/>
      <c r="ARA347" s="35"/>
      <c r="ARB347" s="35"/>
      <c r="ARC347" s="35"/>
      <c r="ARD347" s="35"/>
      <c r="ARE347" s="35"/>
      <c r="ARF347" s="35"/>
      <c r="ARG347" s="35"/>
      <c r="ARH347" s="35"/>
      <c r="ARI347" s="35"/>
      <c r="ARJ347" s="35"/>
      <c r="ARK347" s="35"/>
      <c r="ARL347" s="35"/>
      <c r="ARM347" s="35"/>
      <c r="ARN347" s="35"/>
      <c r="ARO347" s="35"/>
      <c r="ARP347" s="35"/>
      <c r="ARQ347" s="35"/>
      <c r="ARR347" s="35"/>
      <c r="ARS347" s="35"/>
      <c r="ART347" s="35"/>
      <c r="ARU347" s="35"/>
      <c r="ARV347" s="35"/>
      <c r="ARW347" s="35"/>
      <c r="ARX347" s="35"/>
      <c r="ARY347" s="35"/>
      <c r="ARZ347" s="35"/>
      <c r="ASA347" s="35"/>
      <c r="ASB347" s="35"/>
      <c r="ASC347" s="35"/>
      <c r="ASD347" s="35"/>
      <c r="ASE347" s="35"/>
      <c r="ASF347" s="35"/>
      <c r="ASG347" s="35"/>
      <c r="ASH347" s="35"/>
      <c r="ASI347" s="35"/>
      <c r="ASJ347" s="35"/>
      <c r="ASK347" s="35"/>
      <c r="ASL347" s="35"/>
      <c r="ASM347" s="35"/>
      <c r="ASN347" s="35"/>
      <c r="ASO347" s="35"/>
      <c r="ASP347" s="35"/>
      <c r="ASQ347" s="35"/>
      <c r="ASR347" s="35"/>
      <c r="ASS347" s="35"/>
      <c r="AST347" s="35"/>
      <c r="ASU347" s="35"/>
      <c r="ASV347" s="35"/>
      <c r="ASW347" s="35"/>
      <c r="ASX347" s="35"/>
      <c r="ASY347" s="35"/>
      <c r="ASZ347" s="35"/>
      <c r="ATA347" s="35"/>
      <c r="ATB347" s="35"/>
      <c r="ATC347" s="35"/>
      <c r="ATD347" s="35"/>
      <c r="ATE347" s="35"/>
      <c r="ATF347" s="35"/>
      <c r="ATG347" s="35"/>
      <c r="ATH347" s="35"/>
      <c r="ATI347" s="35"/>
      <c r="ATJ347" s="35"/>
      <c r="ATK347" s="35"/>
      <c r="ATL347" s="35"/>
      <c r="ATM347" s="35"/>
      <c r="ATN347" s="35"/>
      <c r="ATO347" s="35"/>
      <c r="ATP347" s="35"/>
      <c r="ATQ347" s="35"/>
      <c r="ATR347" s="35"/>
      <c r="ATS347" s="35"/>
      <c r="ATT347" s="35"/>
      <c r="ATU347" s="35"/>
      <c r="ATV347" s="35"/>
      <c r="ATW347" s="35"/>
      <c r="ATX347" s="35"/>
      <c r="ATY347" s="35"/>
      <c r="ATZ347" s="35"/>
      <c r="AUA347" s="35"/>
      <c r="AUB347" s="35"/>
      <c r="AUC347" s="35"/>
      <c r="AUD347" s="35"/>
      <c r="AUE347" s="35"/>
      <c r="AUF347" s="35"/>
      <c r="AUG347" s="35"/>
      <c r="AUH347" s="35"/>
      <c r="AUI347" s="35"/>
      <c r="AUJ347" s="35"/>
      <c r="AUK347" s="35"/>
      <c r="AUL347" s="35"/>
      <c r="AUM347" s="35"/>
      <c r="AUN347" s="35"/>
      <c r="AUO347" s="35"/>
      <c r="AUP347" s="35"/>
      <c r="AUQ347" s="35"/>
      <c r="AUR347" s="35"/>
      <c r="AUS347" s="35"/>
      <c r="AUT347" s="35"/>
      <c r="AUU347" s="35"/>
      <c r="AUV347" s="35"/>
      <c r="AUW347" s="35"/>
      <c r="AUX347" s="35"/>
      <c r="AUY347" s="35"/>
      <c r="AUZ347" s="35"/>
      <c r="AVA347" s="35"/>
      <c r="AVB347" s="35"/>
      <c r="AVC347" s="35"/>
      <c r="AVD347" s="35"/>
      <c r="AVE347" s="35"/>
      <c r="AVF347" s="35"/>
      <c r="AVG347" s="35"/>
      <c r="AVH347" s="35"/>
      <c r="AVI347" s="35"/>
      <c r="AVJ347" s="35"/>
      <c r="AVK347" s="35"/>
      <c r="AVL347" s="35"/>
      <c r="AVM347" s="35"/>
      <c r="AVN347" s="35"/>
      <c r="AVO347" s="35"/>
      <c r="AVP347" s="35"/>
      <c r="AVQ347" s="35"/>
      <c r="AVR347" s="35"/>
      <c r="AVS347" s="35"/>
      <c r="AVT347" s="35"/>
      <c r="AVU347" s="35"/>
      <c r="AVV347" s="35"/>
      <c r="AVW347" s="35"/>
      <c r="AVX347" s="35"/>
      <c r="AVY347" s="35"/>
      <c r="AVZ347" s="35"/>
      <c r="AWA347" s="35"/>
      <c r="AWB347" s="35"/>
      <c r="AWC347" s="35"/>
      <c r="AWD347" s="35"/>
      <c r="AWE347" s="35"/>
      <c r="AWF347" s="35"/>
      <c r="AWG347" s="35"/>
      <c r="AWH347" s="35"/>
      <c r="AWI347" s="35"/>
      <c r="AWJ347" s="35"/>
      <c r="AWK347" s="35"/>
      <c r="AWL347" s="35"/>
      <c r="AWM347" s="35"/>
      <c r="AWN347" s="35"/>
      <c r="AWO347" s="35"/>
      <c r="AWP347" s="35"/>
      <c r="AWQ347" s="35"/>
      <c r="AWR347" s="35"/>
      <c r="AWS347" s="35"/>
      <c r="AWT347" s="35"/>
      <c r="AWU347" s="35"/>
      <c r="AWV347" s="35"/>
      <c r="AWW347" s="35"/>
      <c r="AWX347" s="35"/>
      <c r="AWY347" s="35"/>
      <c r="AWZ347" s="35"/>
      <c r="AXA347" s="35"/>
      <c r="AXB347" s="35"/>
      <c r="AXC347" s="35"/>
      <c r="AXD347" s="35"/>
      <c r="AXE347" s="35"/>
      <c r="AXF347" s="35"/>
      <c r="AXG347" s="35"/>
      <c r="AXH347" s="35"/>
      <c r="AXI347" s="35"/>
      <c r="AXJ347" s="35"/>
      <c r="AXK347" s="35"/>
      <c r="AXL347" s="35"/>
      <c r="AXM347" s="35"/>
      <c r="AXN347" s="35"/>
      <c r="AXO347" s="35"/>
      <c r="AXP347" s="35"/>
      <c r="AXQ347" s="35"/>
      <c r="AXR347" s="35"/>
      <c r="AXS347" s="35"/>
      <c r="AXT347" s="35"/>
      <c r="AXU347" s="35"/>
      <c r="AXV347" s="35"/>
      <c r="AXW347" s="35"/>
      <c r="AXX347" s="35"/>
      <c r="AXY347" s="35"/>
      <c r="AXZ347" s="35"/>
      <c r="AYA347" s="35"/>
      <c r="AYB347" s="35"/>
      <c r="AYC347" s="35"/>
      <c r="AYD347" s="35"/>
      <c r="AYE347" s="35"/>
      <c r="AYF347" s="35"/>
      <c r="AYG347" s="35"/>
      <c r="AYH347" s="35"/>
      <c r="AYI347" s="35"/>
      <c r="AYJ347" s="35"/>
      <c r="AYK347" s="35"/>
      <c r="AYL347" s="35"/>
      <c r="AYM347" s="35"/>
      <c r="AYN347" s="35"/>
      <c r="AYO347" s="35"/>
      <c r="AYP347" s="35"/>
      <c r="AYQ347" s="35"/>
      <c r="AYR347" s="35"/>
      <c r="AYS347" s="35"/>
      <c r="AYT347" s="35"/>
      <c r="AYU347" s="35"/>
      <c r="AYV347" s="35"/>
      <c r="AYW347" s="35"/>
      <c r="AYX347" s="35"/>
      <c r="AYY347" s="35"/>
      <c r="AYZ347" s="35"/>
      <c r="AZA347" s="35"/>
      <c r="AZB347" s="35"/>
      <c r="AZC347" s="35"/>
      <c r="AZD347" s="35"/>
      <c r="AZE347" s="35"/>
      <c r="AZF347" s="35"/>
      <c r="AZG347" s="35"/>
      <c r="AZH347" s="35"/>
      <c r="AZI347" s="35"/>
      <c r="AZJ347" s="35"/>
      <c r="AZK347" s="35"/>
      <c r="AZL347" s="35"/>
      <c r="AZM347" s="35"/>
      <c r="AZN347" s="35"/>
      <c r="AZO347" s="35"/>
      <c r="AZP347" s="35"/>
      <c r="AZQ347" s="35"/>
      <c r="AZR347" s="35"/>
      <c r="AZS347" s="35"/>
      <c r="AZT347" s="35"/>
      <c r="AZU347" s="35"/>
      <c r="AZV347" s="35"/>
      <c r="AZW347" s="35"/>
      <c r="AZX347" s="35"/>
      <c r="AZY347" s="35"/>
      <c r="AZZ347" s="35"/>
      <c r="BAA347" s="35"/>
      <c r="BAB347" s="35"/>
      <c r="BAC347" s="35"/>
      <c r="BAD347" s="35"/>
      <c r="BAE347" s="35"/>
      <c r="BAF347" s="35"/>
      <c r="BAG347" s="35"/>
      <c r="BAH347" s="35"/>
      <c r="BAI347" s="35"/>
      <c r="BAJ347" s="35"/>
      <c r="BAK347" s="35"/>
      <c r="BAL347" s="35"/>
      <c r="BAM347" s="35"/>
      <c r="BAN347" s="35"/>
      <c r="BAO347" s="35"/>
      <c r="BAP347" s="35"/>
      <c r="BAQ347" s="35"/>
      <c r="BAR347" s="35"/>
      <c r="BAS347" s="35"/>
      <c r="BAT347" s="35"/>
      <c r="BAU347" s="35"/>
      <c r="BAV347" s="35"/>
      <c r="BAW347" s="35"/>
      <c r="BAX347" s="35"/>
      <c r="BAY347" s="35"/>
      <c r="BAZ347" s="35"/>
      <c r="BBA347" s="35"/>
      <c r="BBB347" s="35"/>
      <c r="BBC347" s="35"/>
      <c r="BBD347" s="35"/>
      <c r="BBE347" s="35"/>
      <c r="BBF347" s="35"/>
      <c r="BBG347" s="35"/>
      <c r="BBH347" s="35"/>
      <c r="BBI347" s="35"/>
      <c r="BBJ347" s="35"/>
      <c r="BBK347" s="35"/>
      <c r="BBL347" s="35"/>
      <c r="BBM347" s="35"/>
      <c r="BBN347" s="35"/>
      <c r="BBO347" s="35"/>
      <c r="BBP347" s="35"/>
      <c r="BBQ347" s="35"/>
      <c r="BBR347" s="35"/>
      <c r="BBS347" s="35"/>
      <c r="BBT347" s="35"/>
      <c r="BBU347" s="35"/>
      <c r="BBV347" s="35"/>
      <c r="BBW347" s="35"/>
      <c r="BBX347" s="35"/>
      <c r="BBY347" s="35"/>
      <c r="BBZ347" s="35"/>
      <c r="BCA347" s="35"/>
      <c r="BCB347" s="35"/>
      <c r="BCC347" s="35"/>
      <c r="BCD347" s="35"/>
      <c r="BCE347" s="35"/>
      <c r="BCF347" s="35"/>
      <c r="BCG347" s="35"/>
      <c r="BCH347" s="35"/>
      <c r="BCI347" s="35"/>
      <c r="BCJ347" s="35"/>
      <c r="BCK347" s="35"/>
      <c r="BCL347" s="35"/>
      <c r="BCM347" s="35"/>
      <c r="BCN347" s="35"/>
      <c r="BCO347" s="35"/>
      <c r="BCP347" s="35"/>
      <c r="BCQ347" s="35"/>
      <c r="BCR347" s="35"/>
      <c r="BCS347" s="35"/>
      <c r="BCT347" s="35"/>
      <c r="BCU347" s="35"/>
      <c r="BCV347" s="35"/>
      <c r="BCW347" s="35"/>
      <c r="BCX347" s="35"/>
      <c r="BCY347" s="35"/>
      <c r="BCZ347" s="35"/>
      <c r="BDA347" s="35"/>
      <c r="BDB347" s="35"/>
      <c r="BDC347" s="35"/>
      <c r="BDD347" s="35"/>
      <c r="BDE347" s="35"/>
      <c r="BDF347" s="35"/>
      <c r="BDG347" s="35"/>
      <c r="BDH347" s="35"/>
      <c r="BDI347" s="35"/>
      <c r="BDJ347" s="35"/>
      <c r="BDK347" s="35"/>
      <c r="BDL347" s="35"/>
      <c r="BDM347" s="35"/>
      <c r="BDN347" s="35"/>
      <c r="BDO347" s="35"/>
      <c r="BDP347" s="35"/>
      <c r="BDQ347" s="35"/>
      <c r="BDR347" s="35"/>
      <c r="BDS347" s="35"/>
      <c r="BDT347" s="35"/>
      <c r="BDU347" s="35"/>
      <c r="BDV347" s="35"/>
      <c r="BDW347" s="35"/>
      <c r="BDX347" s="35"/>
      <c r="BDY347" s="35"/>
      <c r="BDZ347" s="35"/>
      <c r="BEA347" s="35"/>
      <c r="BEB347" s="35"/>
      <c r="BEC347" s="35"/>
      <c r="BED347" s="35"/>
      <c r="BEE347" s="35"/>
      <c r="BEF347" s="35"/>
      <c r="BEG347" s="35"/>
      <c r="BEH347" s="35"/>
      <c r="BEI347" s="35"/>
      <c r="BEJ347" s="35"/>
      <c r="BEK347" s="35"/>
      <c r="BEL347" s="35"/>
      <c r="BEM347" s="35"/>
      <c r="BEN347" s="35"/>
      <c r="BEO347" s="35"/>
      <c r="BEP347" s="35"/>
      <c r="BEQ347" s="35"/>
      <c r="BER347" s="35"/>
      <c r="BES347" s="35"/>
      <c r="BET347" s="35"/>
      <c r="BEU347" s="35"/>
      <c r="BEV347" s="35"/>
      <c r="BEW347" s="35"/>
      <c r="BEX347" s="35"/>
      <c r="BEY347" s="35"/>
      <c r="BEZ347" s="35"/>
      <c r="BFA347" s="35"/>
      <c r="BFB347" s="35"/>
      <c r="BFC347" s="35"/>
      <c r="BFD347" s="35"/>
      <c r="BFE347" s="35"/>
      <c r="BFF347" s="35"/>
      <c r="BFG347" s="35"/>
      <c r="BFH347" s="35"/>
      <c r="BFI347" s="35"/>
      <c r="BFJ347" s="35"/>
      <c r="BFK347" s="35"/>
      <c r="BFL347" s="35"/>
      <c r="BFM347" s="35"/>
      <c r="BFN347" s="35"/>
      <c r="BFO347" s="35"/>
      <c r="BFP347" s="35"/>
      <c r="BFQ347" s="35"/>
      <c r="BFR347" s="35"/>
      <c r="BFS347" s="35"/>
      <c r="BFT347" s="35"/>
      <c r="BFU347" s="35"/>
      <c r="BFV347" s="35"/>
      <c r="BFW347" s="35"/>
      <c r="BFX347" s="35"/>
      <c r="BFY347" s="35"/>
      <c r="BFZ347" s="35"/>
      <c r="BGA347" s="35"/>
      <c r="BGB347" s="35"/>
      <c r="BGC347" s="35"/>
      <c r="BGD347" s="35"/>
      <c r="BGE347" s="35"/>
      <c r="BGF347" s="35"/>
      <c r="BGG347" s="35"/>
      <c r="BGH347" s="35"/>
      <c r="BGI347" s="35"/>
      <c r="BGJ347" s="35"/>
      <c r="BGK347" s="35"/>
      <c r="BGL347" s="35"/>
      <c r="BGM347" s="35"/>
      <c r="BGN347" s="35"/>
      <c r="BGO347" s="35"/>
      <c r="BGP347" s="35"/>
      <c r="BGQ347" s="35"/>
      <c r="BGR347" s="35"/>
      <c r="BGS347" s="35"/>
      <c r="BGT347" s="35"/>
      <c r="BGU347" s="35"/>
      <c r="BGV347" s="35"/>
      <c r="BGW347" s="35"/>
      <c r="BGX347" s="35"/>
      <c r="BGY347" s="35"/>
      <c r="BGZ347" s="35"/>
      <c r="BHA347" s="35"/>
      <c r="BHB347" s="35"/>
      <c r="BHC347" s="35"/>
      <c r="BHD347" s="35"/>
      <c r="BHE347" s="35"/>
      <c r="BHF347" s="35"/>
      <c r="BHG347" s="35"/>
      <c r="BHH347" s="35"/>
      <c r="BHI347" s="35"/>
      <c r="BHJ347" s="35"/>
      <c r="BHK347" s="35"/>
      <c r="BHL347" s="35"/>
      <c r="BHM347" s="35"/>
      <c r="BHN347" s="35"/>
      <c r="BHO347" s="35"/>
      <c r="BHP347" s="35"/>
      <c r="BHQ347" s="35"/>
      <c r="BHR347" s="35"/>
      <c r="BHS347" s="35"/>
      <c r="BHT347" s="35"/>
      <c r="BHU347" s="35"/>
      <c r="BHV347" s="35"/>
      <c r="BHW347" s="35"/>
      <c r="BHX347" s="35"/>
      <c r="BHY347" s="35"/>
      <c r="BHZ347" s="35"/>
      <c r="BIA347" s="35"/>
      <c r="BIB347" s="35"/>
      <c r="BIC347" s="35"/>
      <c r="BID347" s="35"/>
      <c r="BIE347" s="35"/>
      <c r="BIF347" s="35"/>
      <c r="BIG347" s="35"/>
      <c r="BIH347" s="35"/>
      <c r="BII347" s="35"/>
      <c r="BIJ347" s="35"/>
      <c r="BIK347" s="35"/>
      <c r="BIL347" s="35"/>
      <c r="BIM347" s="35"/>
      <c r="BIN347" s="35"/>
      <c r="BIO347" s="35"/>
      <c r="BIP347" s="35"/>
      <c r="BIQ347" s="35"/>
      <c r="BIR347" s="35"/>
      <c r="BIS347" s="35"/>
      <c r="BIT347" s="35"/>
      <c r="BIU347" s="35"/>
      <c r="BIV347" s="35"/>
      <c r="BIW347" s="35"/>
      <c r="BIX347" s="35"/>
      <c r="BIY347" s="35"/>
      <c r="BIZ347" s="35"/>
      <c r="BJA347" s="35"/>
      <c r="BJB347" s="35"/>
      <c r="BJC347" s="35"/>
      <c r="BJD347" s="35"/>
      <c r="BJE347" s="35"/>
      <c r="BJF347" s="35"/>
      <c r="BJG347" s="35"/>
      <c r="BJH347" s="35"/>
      <c r="BJI347" s="35"/>
      <c r="BJJ347" s="35"/>
      <c r="BJK347" s="35"/>
      <c r="BJL347" s="35"/>
      <c r="BJM347" s="35"/>
      <c r="BJN347" s="35"/>
      <c r="BJO347" s="35"/>
      <c r="BJP347" s="35"/>
      <c r="BJQ347" s="35"/>
      <c r="BJR347" s="35"/>
      <c r="BJS347" s="35"/>
      <c r="BJT347" s="35"/>
      <c r="BJU347" s="35"/>
      <c r="BJV347" s="35"/>
      <c r="BJW347" s="35"/>
      <c r="BJX347" s="35"/>
      <c r="BJY347" s="35"/>
      <c r="BJZ347" s="35"/>
      <c r="BKA347" s="35"/>
      <c r="BKB347" s="35"/>
      <c r="BKC347" s="35"/>
      <c r="BKD347" s="35"/>
      <c r="BKE347" s="35"/>
      <c r="BKF347" s="35"/>
      <c r="BKG347" s="35"/>
      <c r="BKH347" s="35"/>
      <c r="BKI347" s="35"/>
      <c r="BKJ347" s="35"/>
      <c r="BKK347" s="35"/>
      <c r="BKL347" s="35"/>
      <c r="BKM347" s="35"/>
      <c r="BKN347" s="35"/>
      <c r="BKO347" s="35"/>
      <c r="BKP347" s="35"/>
      <c r="BKQ347" s="35"/>
      <c r="BKR347" s="35"/>
      <c r="BKS347" s="35"/>
      <c r="BKT347" s="35"/>
      <c r="BKU347" s="35"/>
      <c r="BKV347" s="35"/>
      <c r="BKW347" s="35"/>
      <c r="BKX347" s="35"/>
      <c r="BKY347" s="35"/>
      <c r="BKZ347" s="35"/>
      <c r="BLA347" s="35"/>
      <c r="BLB347" s="35"/>
      <c r="BLC347" s="35"/>
      <c r="BLD347" s="35"/>
      <c r="BLE347" s="35"/>
      <c r="BLF347" s="35"/>
      <c r="BLG347" s="35"/>
      <c r="BLH347" s="35"/>
      <c r="BLI347" s="35"/>
      <c r="BLJ347" s="35"/>
      <c r="BLK347" s="35"/>
      <c r="BLL347" s="35"/>
      <c r="BLM347" s="35"/>
      <c r="BLN347" s="35"/>
      <c r="BLO347" s="35"/>
      <c r="BLP347" s="35"/>
      <c r="BLQ347" s="35"/>
      <c r="BLR347" s="35"/>
      <c r="BLS347" s="35"/>
      <c r="BLT347" s="35"/>
      <c r="BLU347" s="35"/>
      <c r="BLV347" s="35"/>
      <c r="BLW347" s="35"/>
      <c r="BLX347" s="35"/>
      <c r="BLY347" s="35"/>
      <c r="BLZ347" s="35"/>
      <c r="BMA347" s="35"/>
      <c r="BMB347" s="35"/>
      <c r="BMC347" s="35"/>
      <c r="BMD347" s="35"/>
      <c r="BME347" s="35"/>
      <c r="BMF347" s="35"/>
      <c r="BMG347" s="35"/>
      <c r="BMH347" s="35"/>
      <c r="BMI347" s="35"/>
      <c r="BMJ347" s="35"/>
      <c r="BMK347" s="35"/>
      <c r="BML347" s="35"/>
      <c r="BMM347" s="35"/>
      <c r="BMN347" s="35"/>
      <c r="BMO347" s="35"/>
      <c r="BMP347" s="35"/>
      <c r="BMQ347" s="35"/>
      <c r="BMR347" s="35"/>
      <c r="BMS347" s="35"/>
      <c r="BMT347" s="35"/>
      <c r="BMU347" s="35"/>
      <c r="BMV347" s="35"/>
      <c r="BMW347" s="35"/>
      <c r="BMX347" s="35"/>
      <c r="BMY347" s="35"/>
      <c r="BMZ347" s="35"/>
      <c r="BNA347" s="35"/>
      <c r="BNB347" s="35"/>
      <c r="BNC347" s="35"/>
      <c r="BND347" s="35"/>
      <c r="BNE347" s="35"/>
      <c r="BNF347" s="35"/>
      <c r="BNG347" s="35"/>
      <c r="BNH347" s="35"/>
      <c r="BNI347" s="35"/>
      <c r="BNJ347" s="35"/>
      <c r="BNK347" s="35"/>
      <c r="BNL347" s="35"/>
      <c r="BNM347" s="35"/>
      <c r="BNN347" s="35"/>
      <c r="BNO347" s="35"/>
      <c r="BNP347" s="35"/>
      <c r="BNQ347" s="35"/>
      <c r="BNR347" s="35"/>
      <c r="BNS347" s="35"/>
      <c r="BNT347" s="35"/>
      <c r="BNU347" s="35"/>
      <c r="BNV347" s="35"/>
      <c r="BNW347" s="35"/>
      <c r="BNX347" s="35"/>
      <c r="BNY347" s="35"/>
      <c r="BNZ347" s="35"/>
      <c r="BOA347" s="35"/>
      <c r="BOB347" s="35"/>
      <c r="BOC347" s="35"/>
      <c r="BOD347" s="35"/>
      <c r="BOE347" s="35"/>
      <c r="BOF347" s="35"/>
      <c r="BOG347" s="35"/>
      <c r="BOH347" s="35"/>
      <c r="BOI347" s="35"/>
      <c r="BOJ347" s="35"/>
      <c r="BOK347" s="35"/>
      <c r="BOL347" s="35"/>
      <c r="BOM347" s="35"/>
      <c r="BON347" s="35"/>
      <c r="BOO347" s="35"/>
      <c r="BOP347" s="35"/>
      <c r="BOQ347" s="35"/>
      <c r="BOR347" s="35"/>
      <c r="BOS347" s="35"/>
      <c r="BOT347" s="35"/>
      <c r="BOU347" s="35"/>
      <c r="BOV347" s="35"/>
      <c r="BOW347" s="35"/>
      <c r="BOX347" s="35"/>
      <c r="BOY347" s="35"/>
      <c r="BOZ347" s="35"/>
      <c r="BPA347" s="35"/>
      <c r="BPB347" s="35"/>
      <c r="BPC347" s="35"/>
      <c r="BPD347" s="35"/>
      <c r="BPE347" s="35"/>
      <c r="BPF347" s="35"/>
      <c r="BPG347" s="35"/>
      <c r="BPH347" s="35"/>
      <c r="BPI347" s="35"/>
      <c r="BPJ347" s="35"/>
      <c r="BPK347" s="35"/>
      <c r="BPL347" s="35"/>
      <c r="BPM347" s="35"/>
      <c r="BPN347" s="35"/>
      <c r="BPO347" s="35"/>
      <c r="BPP347" s="35"/>
      <c r="BPQ347" s="35"/>
      <c r="BPR347" s="35"/>
      <c r="BPS347" s="35"/>
      <c r="BPT347" s="35"/>
      <c r="BPU347" s="35"/>
      <c r="BPV347" s="35"/>
      <c r="BPW347" s="35"/>
      <c r="BPX347" s="35"/>
      <c r="BPY347" s="35"/>
      <c r="BPZ347" s="35"/>
      <c r="BQA347" s="35"/>
      <c r="BQB347" s="35"/>
      <c r="BQC347" s="35"/>
      <c r="BQD347" s="35"/>
      <c r="BQE347" s="35"/>
      <c r="BQF347" s="35"/>
      <c r="BQG347" s="35"/>
      <c r="BQH347" s="35"/>
      <c r="BQI347" s="35"/>
      <c r="BQJ347" s="35"/>
      <c r="BQK347" s="35"/>
      <c r="BQL347" s="35"/>
      <c r="BQM347" s="35"/>
      <c r="BQN347" s="35"/>
      <c r="BQO347" s="35"/>
      <c r="BQP347" s="35"/>
      <c r="BQQ347" s="35"/>
      <c r="BQR347" s="35"/>
      <c r="BQS347" s="35"/>
      <c r="BQT347" s="35"/>
      <c r="BQU347" s="35"/>
      <c r="BQV347" s="35"/>
      <c r="BQW347" s="35"/>
      <c r="BQX347" s="35"/>
      <c r="BQY347" s="35"/>
      <c r="BQZ347" s="35"/>
      <c r="BRA347" s="35"/>
      <c r="BRB347" s="35"/>
      <c r="BRC347" s="35"/>
      <c r="BRD347" s="35"/>
      <c r="BRE347" s="35"/>
      <c r="BRF347" s="35"/>
      <c r="BRG347" s="35"/>
      <c r="BRH347" s="35"/>
      <c r="BRI347" s="35"/>
      <c r="BRJ347" s="35"/>
      <c r="BRK347" s="35"/>
      <c r="BRL347" s="35"/>
      <c r="BRM347" s="35"/>
      <c r="BRN347" s="35"/>
      <c r="BRO347" s="35"/>
      <c r="BRP347" s="35"/>
      <c r="BRQ347" s="35"/>
      <c r="BRR347" s="35"/>
      <c r="BRS347" s="35"/>
      <c r="BRT347" s="35"/>
      <c r="BRU347" s="35"/>
      <c r="BRV347" s="35"/>
      <c r="BRW347" s="35"/>
      <c r="BRX347" s="35"/>
      <c r="BRY347" s="35"/>
      <c r="BRZ347" s="35"/>
      <c r="BSA347" s="35"/>
      <c r="BSB347" s="35"/>
      <c r="BSC347" s="35"/>
      <c r="BSD347" s="35"/>
      <c r="BSE347" s="35"/>
      <c r="BSF347" s="35"/>
      <c r="BSG347" s="35"/>
      <c r="BSH347" s="35"/>
      <c r="BSI347" s="35"/>
      <c r="BSJ347" s="35"/>
      <c r="BSK347" s="35"/>
      <c r="BSL347" s="35"/>
      <c r="BSM347" s="35"/>
      <c r="BSN347" s="35"/>
      <c r="BSO347" s="35"/>
      <c r="BSP347" s="35"/>
      <c r="BSQ347" s="35"/>
      <c r="BSR347" s="35"/>
      <c r="BSS347" s="35"/>
      <c r="BST347" s="35"/>
      <c r="BSU347" s="35"/>
      <c r="BSV347" s="35"/>
      <c r="BSW347" s="35"/>
      <c r="BSX347" s="35"/>
      <c r="BSY347" s="35"/>
      <c r="BSZ347" s="35"/>
      <c r="BTA347" s="35"/>
      <c r="BTB347" s="35"/>
      <c r="BTC347" s="35"/>
      <c r="BTD347" s="35"/>
      <c r="BTE347" s="35"/>
      <c r="BTF347" s="35"/>
      <c r="BTG347" s="35"/>
      <c r="BTH347" s="35"/>
      <c r="BTI347" s="35"/>
      <c r="BTJ347" s="35"/>
      <c r="BTK347" s="35"/>
      <c r="BTL347" s="35"/>
      <c r="BTM347" s="35"/>
      <c r="BTN347" s="35"/>
      <c r="BTO347" s="35"/>
      <c r="BTP347" s="35"/>
      <c r="BTQ347" s="35"/>
      <c r="BTR347" s="35"/>
      <c r="BTS347" s="35"/>
      <c r="BTT347" s="35"/>
      <c r="BTU347" s="35"/>
      <c r="BTV347" s="35"/>
      <c r="BTW347" s="35"/>
      <c r="BTX347" s="35"/>
      <c r="BTY347" s="35"/>
      <c r="BTZ347" s="35"/>
      <c r="BUA347" s="35"/>
      <c r="BUB347" s="35"/>
      <c r="BUC347" s="35"/>
      <c r="BUD347" s="35"/>
      <c r="BUE347" s="35"/>
      <c r="BUF347" s="35"/>
      <c r="BUG347" s="35"/>
      <c r="BUH347" s="35"/>
      <c r="BUI347" s="35"/>
      <c r="BUJ347" s="35"/>
      <c r="BUK347" s="35"/>
      <c r="BUL347" s="35"/>
      <c r="BUM347" s="35"/>
      <c r="BUN347" s="35"/>
      <c r="BUO347" s="35"/>
      <c r="BUP347" s="35"/>
      <c r="BUQ347" s="35"/>
      <c r="BUR347" s="35"/>
      <c r="BUS347" s="35"/>
      <c r="BUT347" s="35"/>
      <c r="BUU347" s="35"/>
      <c r="BUV347" s="35"/>
      <c r="BUW347" s="35"/>
      <c r="BUX347" s="35"/>
      <c r="BUY347" s="35"/>
      <c r="BUZ347" s="35"/>
      <c r="BVA347" s="35"/>
      <c r="BVB347" s="35"/>
      <c r="BVC347" s="35"/>
      <c r="BVD347" s="35"/>
      <c r="BVE347" s="35"/>
      <c r="BVF347" s="35"/>
      <c r="BVG347" s="35"/>
      <c r="BVH347" s="35"/>
      <c r="BVI347" s="35"/>
      <c r="BVJ347" s="35"/>
      <c r="BVK347" s="35"/>
      <c r="BVL347" s="35"/>
      <c r="BVM347" s="35"/>
      <c r="BVN347" s="35"/>
      <c r="BVO347" s="35"/>
      <c r="BVP347" s="35"/>
      <c r="BVQ347" s="35"/>
      <c r="BVR347" s="35"/>
      <c r="BVS347" s="35"/>
      <c r="BVT347" s="35"/>
      <c r="BVU347" s="35"/>
      <c r="BVV347" s="35"/>
      <c r="BVW347" s="35"/>
      <c r="BVX347" s="35"/>
      <c r="BVY347" s="35"/>
      <c r="BVZ347" s="35"/>
      <c r="BWA347" s="35"/>
      <c r="BWB347" s="35"/>
      <c r="BWC347" s="35"/>
      <c r="BWD347" s="35"/>
      <c r="BWE347" s="35"/>
      <c r="BWF347" s="35"/>
      <c r="BWG347" s="35"/>
      <c r="BWH347" s="35"/>
      <c r="BWI347" s="35"/>
      <c r="BWJ347" s="35"/>
      <c r="BWK347" s="35"/>
      <c r="BWL347" s="35"/>
      <c r="BWM347" s="35"/>
      <c r="BWN347" s="35"/>
      <c r="BWO347" s="35"/>
      <c r="BWP347" s="35"/>
      <c r="BWQ347" s="35"/>
      <c r="BWR347" s="35"/>
      <c r="BWS347" s="35"/>
      <c r="BWT347" s="35"/>
      <c r="BWU347" s="35"/>
      <c r="BWV347" s="35"/>
      <c r="BWW347" s="35"/>
      <c r="BWX347" s="35"/>
      <c r="BWY347" s="35"/>
      <c r="BWZ347" s="35"/>
      <c r="BXA347" s="35"/>
      <c r="BXB347" s="35"/>
      <c r="BXC347" s="35"/>
      <c r="BXD347" s="35"/>
      <c r="BXE347" s="35"/>
      <c r="BXF347" s="35"/>
      <c r="BXG347" s="35"/>
      <c r="BXH347" s="35"/>
      <c r="BXI347" s="35"/>
      <c r="BXJ347" s="35"/>
      <c r="BXK347" s="35"/>
      <c r="BXL347" s="35"/>
      <c r="BXM347" s="35"/>
      <c r="BXN347" s="35"/>
      <c r="BXO347" s="35"/>
      <c r="BXP347" s="35"/>
      <c r="BXQ347" s="35"/>
      <c r="BXR347" s="35"/>
      <c r="BXS347" s="35"/>
      <c r="BXT347" s="35"/>
      <c r="BXU347" s="35"/>
      <c r="BXV347" s="35"/>
      <c r="BXW347" s="35"/>
      <c r="BXX347" s="35"/>
      <c r="BXY347" s="35"/>
      <c r="BXZ347" s="35"/>
      <c r="BYA347" s="35"/>
      <c r="BYB347" s="35"/>
      <c r="BYC347" s="35"/>
      <c r="BYD347" s="35"/>
      <c r="BYE347" s="35"/>
      <c r="BYF347" s="35"/>
      <c r="BYG347" s="35"/>
      <c r="BYH347" s="35"/>
      <c r="BYI347" s="35"/>
      <c r="BYJ347" s="35"/>
      <c r="BYK347" s="35"/>
      <c r="BYL347" s="35"/>
      <c r="BYM347" s="35"/>
      <c r="BYN347" s="35"/>
      <c r="BYO347" s="35"/>
      <c r="BYP347" s="35"/>
      <c r="BYQ347" s="35"/>
      <c r="BYR347" s="35"/>
      <c r="BYS347" s="35"/>
      <c r="BYT347" s="35"/>
      <c r="BYU347" s="35"/>
      <c r="BYV347" s="35"/>
      <c r="BYW347" s="35"/>
      <c r="BYX347" s="35"/>
      <c r="BYY347" s="35"/>
      <c r="BYZ347" s="35"/>
      <c r="BZA347" s="35"/>
      <c r="BZB347" s="35"/>
      <c r="BZC347" s="35"/>
      <c r="BZD347" s="35"/>
      <c r="BZE347" s="35"/>
      <c r="BZF347" s="35"/>
      <c r="BZG347" s="35"/>
      <c r="BZH347" s="35"/>
      <c r="BZI347" s="35"/>
      <c r="BZJ347" s="35"/>
      <c r="BZK347" s="35"/>
      <c r="BZL347" s="35"/>
      <c r="BZM347" s="35"/>
      <c r="BZN347" s="35"/>
      <c r="BZO347" s="35"/>
      <c r="BZP347" s="35"/>
      <c r="BZQ347" s="35"/>
      <c r="BZR347" s="35"/>
      <c r="BZS347" s="35"/>
      <c r="BZT347" s="35"/>
      <c r="BZU347" s="35"/>
      <c r="BZV347" s="35"/>
      <c r="BZW347" s="35"/>
      <c r="BZX347" s="35"/>
      <c r="BZY347" s="35"/>
      <c r="BZZ347" s="35"/>
      <c r="CAA347" s="35"/>
      <c r="CAB347" s="35"/>
      <c r="CAC347" s="35"/>
      <c r="CAD347" s="35"/>
      <c r="CAE347" s="35"/>
      <c r="CAF347" s="35"/>
      <c r="CAG347" s="35"/>
      <c r="CAH347" s="35"/>
      <c r="CAI347" s="35"/>
      <c r="CAJ347" s="35"/>
      <c r="CAK347" s="35"/>
      <c r="CAL347" s="35"/>
      <c r="CAM347" s="35"/>
      <c r="CAN347" s="35"/>
      <c r="CAO347" s="35"/>
      <c r="CAP347" s="35"/>
      <c r="CAQ347" s="35"/>
      <c r="CAR347" s="35"/>
      <c r="CAS347" s="35"/>
      <c r="CAT347" s="35"/>
      <c r="CAU347" s="35"/>
      <c r="CAV347" s="35"/>
      <c r="CAW347" s="35"/>
      <c r="CAX347" s="35"/>
      <c r="CAY347" s="35"/>
      <c r="CAZ347" s="35"/>
      <c r="CBA347" s="35"/>
      <c r="CBB347" s="35"/>
      <c r="CBC347" s="35"/>
      <c r="CBD347" s="35"/>
      <c r="CBE347" s="35"/>
      <c r="CBF347" s="35"/>
      <c r="CBG347" s="35"/>
      <c r="CBH347" s="35"/>
      <c r="CBI347" s="35"/>
      <c r="CBJ347" s="35"/>
      <c r="CBK347" s="35"/>
      <c r="CBL347" s="35"/>
      <c r="CBM347" s="35"/>
      <c r="CBN347" s="35"/>
      <c r="CBO347" s="35"/>
      <c r="CBP347" s="35"/>
      <c r="CBQ347" s="35"/>
      <c r="CBR347" s="35"/>
      <c r="CBS347" s="35"/>
      <c r="CBT347" s="35"/>
      <c r="CBU347" s="35"/>
      <c r="CBV347" s="35"/>
      <c r="CBW347" s="35"/>
      <c r="CBX347" s="35"/>
      <c r="CBY347" s="35"/>
      <c r="CBZ347" s="35"/>
      <c r="CCA347" s="35"/>
      <c r="CCB347" s="35"/>
      <c r="CCC347" s="35"/>
      <c r="CCD347" s="35"/>
      <c r="CCE347" s="35"/>
      <c r="CCF347" s="35"/>
      <c r="CCG347" s="35"/>
      <c r="CCH347" s="35"/>
      <c r="CCI347" s="35"/>
      <c r="CCJ347" s="35"/>
      <c r="CCK347" s="35"/>
      <c r="CCL347" s="35"/>
      <c r="CCM347" s="35"/>
      <c r="CCN347" s="35"/>
      <c r="CCO347" s="35"/>
      <c r="CCP347" s="35"/>
      <c r="CCQ347" s="35"/>
      <c r="CCR347" s="35"/>
      <c r="CCS347" s="35"/>
      <c r="CCT347" s="35"/>
      <c r="CCU347" s="35"/>
      <c r="CCV347" s="35"/>
      <c r="CCW347" s="35"/>
      <c r="CCX347" s="35"/>
      <c r="CCY347" s="35"/>
      <c r="CCZ347" s="35"/>
      <c r="CDA347" s="35"/>
      <c r="CDB347" s="35"/>
      <c r="CDC347" s="35"/>
      <c r="CDD347" s="35"/>
      <c r="CDE347" s="35"/>
      <c r="CDF347" s="35"/>
      <c r="CDG347" s="35"/>
      <c r="CDH347" s="35"/>
      <c r="CDI347" s="35"/>
      <c r="CDJ347" s="35"/>
      <c r="CDK347" s="35"/>
      <c r="CDL347" s="35"/>
      <c r="CDM347" s="35"/>
      <c r="CDN347" s="35"/>
      <c r="CDO347" s="35"/>
      <c r="CDP347" s="35"/>
      <c r="CDQ347" s="35"/>
      <c r="CDR347" s="35"/>
      <c r="CDS347" s="35"/>
      <c r="CDT347" s="35"/>
      <c r="CDU347" s="35"/>
      <c r="CDV347" s="35"/>
      <c r="CDW347" s="35"/>
      <c r="CDX347" s="35"/>
      <c r="CDY347" s="35"/>
      <c r="CDZ347" s="35"/>
      <c r="CEA347" s="35"/>
      <c r="CEB347" s="35"/>
      <c r="CEC347" s="35"/>
      <c r="CED347" s="35"/>
      <c r="CEE347" s="35"/>
      <c r="CEF347" s="35"/>
      <c r="CEG347" s="35"/>
      <c r="CEH347" s="35"/>
      <c r="CEI347" s="35"/>
      <c r="CEJ347" s="35"/>
      <c r="CEK347" s="35"/>
      <c r="CEL347" s="35"/>
      <c r="CEM347" s="35"/>
      <c r="CEN347" s="35"/>
      <c r="CEO347" s="35"/>
      <c r="CEP347" s="35"/>
      <c r="CEQ347" s="35"/>
      <c r="CER347" s="35"/>
      <c r="CES347" s="35"/>
      <c r="CET347" s="35"/>
      <c r="CEU347" s="35"/>
      <c r="CEV347" s="35"/>
      <c r="CEW347" s="35"/>
      <c r="CEX347" s="35"/>
      <c r="CEY347" s="35"/>
      <c r="CEZ347" s="35"/>
      <c r="CFA347" s="35"/>
      <c r="CFB347" s="35"/>
      <c r="CFC347" s="35"/>
      <c r="CFD347" s="35"/>
      <c r="CFE347" s="35"/>
      <c r="CFF347" s="35"/>
      <c r="CFG347" s="35"/>
      <c r="CFH347" s="35"/>
      <c r="CFI347" s="35"/>
      <c r="CFJ347" s="35"/>
      <c r="CFK347" s="35"/>
      <c r="CFL347" s="35"/>
      <c r="CFM347" s="35"/>
      <c r="CFN347" s="35"/>
      <c r="CFO347" s="35"/>
      <c r="CFP347" s="35"/>
      <c r="CFQ347" s="35"/>
      <c r="CFR347" s="35"/>
      <c r="CFS347" s="35"/>
      <c r="CFT347" s="35"/>
      <c r="CFU347" s="35"/>
      <c r="CFV347" s="35"/>
      <c r="CFW347" s="35"/>
      <c r="CFX347" s="35"/>
      <c r="CFY347" s="35"/>
      <c r="CFZ347" s="35"/>
      <c r="CGA347" s="35"/>
      <c r="CGB347" s="35"/>
      <c r="CGC347" s="35"/>
      <c r="CGD347" s="35"/>
      <c r="CGE347" s="35"/>
      <c r="CGF347" s="35"/>
      <c r="CGG347" s="35"/>
      <c r="CGH347" s="35"/>
      <c r="CGI347" s="35"/>
      <c r="CGJ347" s="35"/>
      <c r="CGK347" s="35"/>
      <c r="CGL347" s="35"/>
      <c r="CGM347" s="35"/>
      <c r="CGN347" s="35"/>
      <c r="CGO347" s="35"/>
      <c r="CGP347" s="35"/>
      <c r="CGQ347" s="35"/>
      <c r="CGR347" s="35"/>
      <c r="CGS347" s="35"/>
      <c r="CGT347" s="35"/>
      <c r="CGU347" s="35"/>
      <c r="CGV347" s="35"/>
      <c r="CGW347" s="35"/>
      <c r="CGX347" s="35"/>
      <c r="CGY347" s="35"/>
      <c r="CGZ347" s="35"/>
      <c r="CHA347" s="35"/>
      <c r="CHB347" s="35"/>
      <c r="CHC347" s="35"/>
      <c r="CHD347" s="35"/>
      <c r="CHE347" s="35"/>
      <c r="CHF347" s="35"/>
      <c r="CHG347" s="35"/>
      <c r="CHH347" s="35"/>
      <c r="CHI347" s="35"/>
      <c r="CHJ347" s="35"/>
      <c r="CHK347" s="35"/>
      <c r="CHL347" s="35"/>
      <c r="CHM347" s="35"/>
      <c r="CHN347" s="35"/>
      <c r="CHO347" s="35"/>
      <c r="CHP347" s="35"/>
      <c r="CHQ347" s="35"/>
      <c r="CHR347" s="35"/>
      <c r="CHS347" s="35"/>
      <c r="CHT347" s="35"/>
      <c r="CHU347" s="35"/>
      <c r="CHV347" s="35"/>
      <c r="CHW347" s="35"/>
      <c r="CHX347" s="35"/>
      <c r="CHY347" s="35"/>
      <c r="CHZ347" s="35"/>
      <c r="CIA347" s="35"/>
      <c r="CIB347" s="35"/>
      <c r="CIC347" s="35"/>
      <c r="CID347" s="35"/>
      <c r="CIE347" s="35"/>
      <c r="CIF347" s="35"/>
      <c r="CIG347" s="35"/>
      <c r="CIH347" s="35"/>
      <c r="CII347" s="35"/>
      <c r="CIJ347" s="35"/>
      <c r="CIK347" s="35"/>
      <c r="CIL347" s="35"/>
      <c r="CIM347" s="35"/>
      <c r="CIN347" s="35"/>
      <c r="CIO347" s="35"/>
      <c r="CIP347" s="35"/>
      <c r="CIQ347" s="35"/>
      <c r="CIR347" s="35"/>
      <c r="CIS347" s="35"/>
      <c r="CIT347" s="35"/>
      <c r="CIU347" s="35"/>
      <c r="CIV347" s="35"/>
      <c r="CIW347" s="35"/>
      <c r="CIX347" s="35"/>
      <c r="CIY347" s="35"/>
      <c r="CIZ347" s="35"/>
      <c r="CJA347" s="35"/>
      <c r="CJB347" s="35"/>
      <c r="CJC347" s="35"/>
      <c r="CJD347" s="35"/>
      <c r="CJE347" s="35"/>
      <c r="CJF347" s="35"/>
      <c r="CJG347" s="35"/>
      <c r="CJH347" s="35"/>
      <c r="CJI347" s="35"/>
      <c r="CJJ347" s="35"/>
      <c r="CJK347" s="35"/>
      <c r="CJL347" s="35"/>
      <c r="CJM347" s="35"/>
      <c r="CJN347" s="35"/>
      <c r="CJO347" s="35"/>
      <c r="CJP347" s="35"/>
      <c r="CJQ347" s="35"/>
      <c r="CJR347" s="35"/>
      <c r="CJS347" s="35"/>
      <c r="CJT347" s="35"/>
      <c r="CJU347" s="35"/>
      <c r="CJV347" s="35"/>
      <c r="CJW347" s="35"/>
      <c r="CJX347" s="35"/>
      <c r="CJY347" s="35"/>
      <c r="CJZ347" s="35"/>
      <c r="CKA347" s="35"/>
      <c r="CKB347" s="35"/>
      <c r="CKC347" s="35"/>
      <c r="CKD347" s="35"/>
      <c r="CKE347" s="35"/>
      <c r="CKF347" s="35"/>
      <c r="CKG347" s="35"/>
      <c r="CKH347" s="35"/>
      <c r="CKI347" s="35"/>
      <c r="CKJ347" s="35"/>
      <c r="CKK347" s="35"/>
      <c r="CKL347" s="35"/>
      <c r="CKM347" s="35"/>
      <c r="CKN347" s="35"/>
      <c r="CKO347" s="35"/>
      <c r="CKP347" s="35"/>
      <c r="CKQ347" s="35"/>
      <c r="CKR347" s="35"/>
      <c r="CKS347" s="35"/>
      <c r="CKT347" s="35"/>
      <c r="CKU347" s="35"/>
      <c r="CKV347" s="35"/>
      <c r="CKW347" s="35"/>
      <c r="CKX347" s="35"/>
      <c r="CKY347" s="35"/>
      <c r="CKZ347" s="35"/>
      <c r="CLA347" s="35"/>
      <c r="CLB347" s="35"/>
      <c r="CLC347" s="35"/>
      <c r="CLD347" s="35"/>
      <c r="CLE347" s="35"/>
      <c r="CLF347" s="35"/>
      <c r="CLG347" s="35"/>
      <c r="CLH347" s="35"/>
      <c r="CLI347" s="35"/>
      <c r="CLJ347" s="35"/>
      <c r="CLK347" s="35"/>
      <c r="CLL347" s="35"/>
      <c r="CLM347" s="35"/>
      <c r="CLN347" s="35"/>
      <c r="CLO347" s="35"/>
      <c r="CLP347" s="35"/>
      <c r="CLQ347" s="35"/>
      <c r="CLR347" s="35"/>
      <c r="CLS347" s="35"/>
      <c r="CLT347" s="35"/>
      <c r="CLU347" s="35"/>
      <c r="CLV347" s="35"/>
      <c r="CLW347" s="35"/>
      <c r="CLX347" s="35"/>
      <c r="CLY347" s="35"/>
      <c r="CLZ347" s="35"/>
      <c r="CMA347" s="35"/>
      <c r="CMB347" s="35"/>
      <c r="CMC347" s="35"/>
      <c r="CMD347" s="35"/>
      <c r="CME347" s="35"/>
      <c r="CMF347" s="35"/>
      <c r="CMG347" s="35"/>
      <c r="CMH347" s="35"/>
      <c r="CMI347" s="35"/>
      <c r="CMJ347" s="35"/>
      <c r="CMK347" s="35"/>
      <c r="CML347" s="35"/>
      <c r="CMM347" s="35"/>
      <c r="CMN347" s="35"/>
      <c r="CMO347" s="35"/>
      <c r="CMP347" s="35"/>
      <c r="CMQ347" s="35"/>
      <c r="CMR347" s="35"/>
      <c r="CMS347" s="35"/>
      <c r="CMT347" s="35"/>
      <c r="CMU347" s="35"/>
      <c r="CMV347" s="35"/>
      <c r="CMW347" s="35"/>
      <c r="CMX347" s="35"/>
      <c r="CMY347" s="35"/>
      <c r="CMZ347" s="35"/>
      <c r="CNA347" s="35"/>
      <c r="CNB347" s="35"/>
      <c r="CNC347" s="35"/>
      <c r="CND347" s="35"/>
      <c r="CNE347" s="35"/>
      <c r="CNF347" s="35"/>
      <c r="CNG347" s="35"/>
      <c r="CNH347" s="35"/>
      <c r="CNI347" s="35"/>
      <c r="CNJ347" s="35"/>
      <c r="CNK347" s="35"/>
      <c r="CNL347" s="35"/>
      <c r="CNM347" s="35"/>
      <c r="CNN347" s="35"/>
      <c r="CNO347" s="35"/>
      <c r="CNP347" s="35"/>
      <c r="CNQ347" s="35"/>
      <c r="CNR347" s="35"/>
      <c r="CNS347" s="35"/>
      <c r="CNT347" s="35"/>
      <c r="CNU347" s="35"/>
      <c r="CNV347" s="35"/>
      <c r="CNW347" s="35"/>
      <c r="CNX347" s="35"/>
      <c r="CNY347" s="35"/>
      <c r="CNZ347" s="35"/>
      <c r="COA347" s="35"/>
      <c r="COB347" s="35"/>
      <c r="COC347" s="35"/>
      <c r="COD347" s="35"/>
      <c r="COE347" s="35"/>
      <c r="COF347" s="35"/>
      <c r="COG347" s="35"/>
      <c r="COH347" s="35"/>
      <c r="COI347" s="35"/>
      <c r="COJ347" s="35"/>
      <c r="COK347" s="35"/>
      <c r="COL347" s="35"/>
      <c r="COM347" s="35"/>
      <c r="CON347" s="35"/>
      <c r="COO347" s="35"/>
      <c r="COP347" s="35"/>
      <c r="COQ347" s="35"/>
      <c r="COR347" s="35"/>
      <c r="COS347" s="35"/>
      <c r="COT347" s="35"/>
      <c r="COU347" s="35"/>
      <c r="COV347" s="35"/>
      <c r="COW347" s="35"/>
      <c r="COX347" s="35"/>
      <c r="COY347" s="35"/>
      <c r="COZ347" s="35"/>
      <c r="CPA347" s="35"/>
      <c r="CPB347" s="35"/>
      <c r="CPC347" s="35"/>
      <c r="CPD347" s="35"/>
      <c r="CPE347" s="35"/>
      <c r="CPF347" s="35"/>
      <c r="CPG347" s="35"/>
      <c r="CPH347" s="35"/>
      <c r="CPI347" s="35"/>
      <c r="CPJ347" s="35"/>
      <c r="CPK347" s="35"/>
      <c r="CPL347" s="35"/>
      <c r="CPM347" s="35"/>
      <c r="CPN347" s="35"/>
      <c r="CPO347" s="35"/>
      <c r="CPP347" s="35"/>
      <c r="CPQ347" s="35"/>
      <c r="CPR347" s="35"/>
      <c r="CPS347" s="35"/>
      <c r="CPT347" s="35"/>
      <c r="CPU347" s="35"/>
      <c r="CPV347" s="35"/>
      <c r="CPW347" s="35"/>
      <c r="CPX347" s="35"/>
      <c r="CPY347" s="35"/>
      <c r="CPZ347" s="35"/>
      <c r="CQA347" s="35"/>
      <c r="CQB347" s="35"/>
      <c r="CQC347" s="35"/>
      <c r="CQD347" s="35"/>
      <c r="CQE347" s="35"/>
      <c r="CQF347" s="35"/>
      <c r="CQG347" s="35"/>
      <c r="CQH347" s="35"/>
      <c r="CQI347" s="35"/>
      <c r="CQJ347" s="35"/>
      <c r="CQK347" s="35"/>
      <c r="CQL347" s="35"/>
      <c r="CQM347" s="35"/>
      <c r="CQN347" s="35"/>
      <c r="CQO347" s="35"/>
      <c r="CQP347" s="35"/>
      <c r="CQQ347" s="35"/>
      <c r="CQR347" s="35"/>
      <c r="CQS347" s="35"/>
      <c r="CQT347" s="35"/>
      <c r="CQU347" s="35"/>
      <c r="CQV347" s="35"/>
      <c r="CQW347" s="35"/>
      <c r="CQX347" s="35"/>
      <c r="CQY347" s="35"/>
      <c r="CQZ347" s="35"/>
      <c r="CRA347" s="35"/>
      <c r="CRB347" s="35"/>
      <c r="CRC347" s="35"/>
      <c r="CRD347" s="35"/>
      <c r="CRE347" s="35"/>
      <c r="CRF347" s="35"/>
      <c r="CRG347" s="35"/>
      <c r="CRH347" s="35"/>
      <c r="CRI347" s="35"/>
      <c r="CRJ347" s="35"/>
      <c r="CRK347" s="35"/>
      <c r="CRL347" s="35"/>
      <c r="CRM347" s="35"/>
      <c r="CRN347" s="35"/>
      <c r="CRO347" s="35"/>
      <c r="CRP347" s="35"/>
      <c r="CRQ347" s="35"/>
      <c r="CRR347" s="35"/>
      <c r="CRS347" s="35"/>
      <c r="CRT347" s="35"/>
      <c r="CRU347" s="35"/>
      <c r="CRV347" s="35"/>
      <c r="CRW347" s="35"/>
      <c r="CRX347" s="35"/>
      <c r="CRY347" s="35"/>
      <c r="CRZ347" s="35"/>
      <c r="CSA347" s="35"/>
      <c r="CSB347" s="35"/>
      <c r="CSC347" s="35"/>
      <c r="CSD347" s="35"/>
      <c r="CSE347" s="35"/>
      <c r="CSF347" s="35"/>
      <c r="CSG347" s="35"/>
      <c r="CSH347" s="35"/>
      <c r="CSI347" s="35"/>
      <c r="CSJ347" s="35"/>
      <c r="CSK347" s="35"/>
      <c r="CSL347" s="35"/>
      <c r="CSM347" s="35"/>
      <c r="CSN347" s="35"/>
      <c r="CSO347" s="35"/>
      <c r="CSP347" s="35"/>
      <c r="CSQ347" s="35"/>
      <c r="CSR347" s="35"/>
      <c r="CSS347" s="35"/>
      <c r="CST347" s="35"/>
      <c r="CSU347" s="35"/>
      <c r="CSV347" s="35"/>
      <c r="CSW347" s="35"/>
      <c r="CSX347" s="35"/>
      <c r="CSY347" s="35"/>
      <c r="CSZ347" s="35"/>
      <c r="CTA347" s="35"/>
      <c r="CTB347" s="35"/>
      <c r="CTC347" s="35"/>
      <c r="CTD347" s="35"/>
      <c r="CTE347" s="35"/>
      <c r="CTF347" s="35"/>
      <c r="CTG347" s="35"/>
      <c r="CTH347" s="35"/>
      <c r="CTI347" s="35"/>
      <c r="CTJ347" s="35"/>
      <c r="CTK347" s="35"/>
      <c r="CTL347" s="35"/>
      <c r="CTM347" s="35"/>
      <c r="CTN347" s="35"/>
      <c r="CTO347" s="35"/>
      <c r="CTP347" s="35"/>
      <c r="CTQ347" s="35"/>
      <c r="CTR347" s="35"/>
      <c r="CTS347" s="35"/>
      <c r="CTT347" s="35"/>
      <c r="CTU347" s="35"/>
      <c r="CTV347" s="35"/>
      <c r="CTW347" s="35"/>
      <c r="CTX347" s="35"/>
      <c r="CTY347" s="35"/>
      <c r="CTZ347" s="35"/>
      <c r="CUA347" s="35"/>
      <c r="CUB347" s="35"/>
      <c r="CUC347" s="35"/>
      <c r="CUD347" s="35"/>
      <c r="CUE347" s="35"/>
      <c r="CUF347" s="35"/>
      <c r="CUG347" s="35"/>
      <c r="CUH347" s="35"/>
      <c r="CUI347" s="35"/>
      <c r="CUJ347" s="35"/>
      <c r="CUK347" s="35"/>
      <c r="CUL347" s="35"/>
      <c r="CUM347" s="35"/>
      <c r="CUN347" s="35"/>
      <c r="CUO347" s="35"/>
      <c r="CUP347" s="35"/>
      <c r="CUQ347" s="35"/>
      <c r="CUR347" s="35"/>
      <c r="CUS347" s="35"/>
      <c r="CUT347" s="35"/>
      <c r="CUU347" s="35"/>
      <c r="CUV347" s="35"/>
      <c r="CUW347" s="35"/>
      <c r="CUX347" s="35"/>
      <c r="CUY347" s="35"/>
      <c r="CUZ347" s="35"/>
      <c r="CVA347" s="35"/>
      <c r="CVB347" s="35"/>
      <c r="CVC347" s="35"/>
      <c r="CVD347" s="35"/>
      <c r="CVE347" s="35"/>
      <c r="CVF347" s="35"/>
      <c r="CVG347" s="35"/>
      <c r="CVH347" s="35"/>
      <c r="CVI347" s="35"/>
      <c r="CVJ347" s="35"/>
      <c r="CVK347" s="35"/>
      <c r="CVL347" s="35"/>
      <c r="CVM347" s="35"/>
      <c r="CVN347" s="35"/>
      <c r="CVO347" s="35"/>
      <c r="CVP347" s="35"/>
      <c r="CVQ347" s="35"/>
      <c r="CVR347" s="35"/>
      <c r="CVS347" s="35"/>
      <c r="CVT347" s="35"/>
      <c r="CVU347" s="35"/>
      <c r="CVV347" s="35"/>
      <c r="CVW347" s="35"/>
      <c r="CVX347" s="35"/>
      <c r="CVY347" s="35"/>
      <c r="CVZ347" s="35"/>
      <c r="CWA347" s="35"/>
      <c r="CWB347" s="35"/>
      <c r="CWC347" s="35"/>
      <c r="CWD347" s="35"/>
      <c r="CWE347" s="35"/>
      <c r="CWF347" s="35"/>
      <c r="CWG347" s="35"/>
      <c r="CWH347" s="35"/>
      <c r="CWI347" s="35"/>
      <c r="CWJ347" s="35"/>
      <c r="CWK347" s="35"/>
      <c r="CWL347" s="35"/>
      <c r="CWM347" s="35"/>
      <c r="CWN347" s="35"/>
      <c r="CWO347" s="35"/>
      <c r="CWP347" s="35"/>
      <c r="CWQ347" s="35"/>
      <c r="CWR347" s="35"/>
      <c r="CWS347" s="35"/>
      <c r="CWT347" s="35"/>
      <c r="CWU347" s="35"/>
      <c r="CWV347" s="35"/>
      <c r="CWW347" s="35"/>
      <c r="CWX347" s="35"/>
      <c r="CWY347" s="35"/>
      <c r="CWZ347" s="35"/>
      <c r="CXA347" s="35"/>
      <c r="CXB347" s="35"/>
      <c r="CXC347" s="35"/>
      <c r="CXD347" s="35"/>
      <c r="CXE347" s="35"/>
      <c r="CXF347" s="35"/>
      <c r="CXG347" s="35"/>
      <c r="CXH347" s="35"/>
      <c r="CXI347" s="35"/>
      <c r="CXJ347" s="35"/>
      <c r="CXK347" s="35"/>
      <c r="CXL347" s="35"/>
      <c r="CXM347" s="35"/>
      <c r="CXN347" s="35"/>
      <c r="CXO347" s="35"/>
      <c r="CXP347" s="35"/>
      <c r="CXQ347" s="35"/>
      <c r="CXR347" s="35"/>
      <c r="CXS347" s="35"/>
      <c r="CXT347" s="35"/>
      <c r="CXU347" s="35"/>
      <c r="CXV347" s="35"/>
      <c r="CXW347" s="35"/>
      <c r="CXX347" s="35"/>
      <c r="CXY347" s="35"/>
      <c r="CXZ347" s="35"/>
      <c r="CYA347" s="35"/>
      <c r="CYB347" s="35"/>
      <c r="CYC347" s="35"/>
      <c r="CYD347" s="35"/>
      <c r="CYE347" s="35"/>
      <c r="CYF347" s="35"/>
      <c r="CYG347" s="35"/>
      <c r="CYH347" s="35"/>
      <c r="CYI347" s="35"/>
      <c r="CYJ347" s="35"/>
      <c r="CYK347" s="35"/>
      <c r="CYL347" s="35"/>
      <c r="CYM347" s="35"/>
      <c r="CYN347" s="35"/>
      <c r="CYO347" s="35"/>
      <c r="CYP347" s="35"/>
      <c r="CYQ347" s="35"/>
      <c r="CYR347" s="35"/>
      <c r="CYS347" s="35"/>
      <c r="CYT347" s="35"/>
      <c r="CYU347" s="35"/>
      <c r="CYV347" s="35"/>
      <c r="CYW347" s="35"/>
      <c r="CYX347" s="35"/>
      <c r="CYY347" s="35"/>
      <c r="CYZ347" s="35"/>
      <c r="CZA347" s="35"/>
      <c r="CZB347" s="35"/>
      <c r="CZC347" s="35"/>
      <c r="CZD347" s="35"/>
      <c r="CZE347" s="35"/>
      <c r="CZF347" s="35"/>
      <c r="CZG347" s="35"/>
      <c r="CZH347" s="35"/>
      <c r="CZI347" s="35"/>
      <c r="CZJ347" s="35"/>
      <c r="CZK347" s="35"/>
      <c r="CZL347" s="35"/>
      <c r="CZM347" s="35"/>
      <c r="CZN347" s="35"/>
      <c r="CZO347" s="35"/>
      <c r="CZP347" s="35"/>
      <c r="CZQ347" s="35"/>
      <c r="CZR347" s="35"/>
      <c r="CZS347" s="35"/>
      <c r="CZT347" s="35"/>
      <c r="CZU347" s="35"/>
      <c r="CZV347" s="35"/>
      <c r="CZW347" s="35"/>
      <c r="CZX347" s="35"/>
      <c r="CZY347" s="35"/>
      <c r="CZZ347" s="35"/>
      <c r="DAA347" s="35"/>
      <c r="DAB347" s="35"/>
      <c r="DAC347" s="35"/>
      <c r="DAD347" s="35"/>
      <c r="DAE347" s="35"/>
      <c r="DAF347" s="35"/>
      <c r="DAG347" s="35"/>
      <c r="DAH347" s="35"/>
      <c r="DAI347" s="35"/>
      <c r="DAJ347" s="35"/>
      <c r="DAK347" s="35"/>
      <c r="DAL347" s="35"/>
      <c r="DAM347" s="35"/>
      <c r="DAN347" s="35"/>
      <c r="DAO347" s="35"/>
      <c r="DAP347" s="35"/>
      <c r="DAQ347" s="35"/>
      <c r="DAR347" s="35"/>
      <c r="DAS347" s="35"/>
      <c r="DAT347" s="35"/>
      <c r="DAU347" s="35"/>
      <c r="DAV347" s="35"/>
      <c r="DAW347" s="35"/>
      <c r="DAX347" s="35"/>
      <c r="DAY347" s="35"/>
      <c r="DAZ347" s="35"/>
      <c r="DBA347" s="35"/>
      <c r="DBB347" s="35"/>
      <c r="DBC347" s="35"/>
      <c r="DBD347" s="35"/>
      <c r="DBE347" s="35"/>
      <c r="DBF347" s="35"/>
      <c r="DBG347" s="35"/>
      <c r="DBH347" s="35"/>
      <c r="DBI347" s="35"/>
      <c r="DBJ347" s="35"/>
      <c r="DBK347" s="35"/>
      <c r="DBL347" s="35"/>
      <c r="DBM347" s="35"/>
      <c r="DBN347" s="35"/>
      <c r="DBO347" s="35"/>
      <c r="DBP347" s="35"/>
      <c r="DBQ347" s="35"/>
      <c r="DBR347" s="35"/>
      <c r="DBS347" s="35"/>
      <c r="DBT347" s="35"/>
      <c r="DBU347" s="35"/>
      <c r="DBV347" s="35"/>
      <c r="DBW347" s="35"/>
      <c r="DBX347" s="35"/>
      <c r="DBY347" s="35"/>
      <c r="DBZ347" s="35"/>
      <c r="DCA347" s="35"/>
      <c r="DCB347" s="35"/>
      <c r="DCC347" s="35"/>
      <c r="DCD347" s="35"/>
      <c r="DCE347" s="35"/>
      <c r="DCF347" s="35"/>
      <c r="DCG347" s="35"/>
      <c r="DCH347" s="35"/>
      <c r="DCI347" s="35"/>
      <c r="DCJ347" s="35"/>
      <c r="DCK347" s="35"/>
      <c r="DCL347" s="35"/>
      <c r="DCM347" s="35"/>
      <c r="DCN347" s="35"/>
      <c r="DCO347" s="35"/>
      <c r="DCP347" s="35"/>
      <c r="DCQ347" s="35"/>
      <c r="DCR347" s="35"/>
      <c r="DCS347" s="35"/>
      <c r="DCT347" s="35"/>
      <c r="DCU347" s="35"/>
      <c r="DCV347" s="35"/>
      <c r="DCW347" s="35"/>
      <c r="DCX347" s="35"/>
      <c r="DCY347" s="35"/>
      <c r="DCZ347" s="35"/>
      <c r="DDA347" s="35"/>
      <c r="DDB347" s="35"/>
      <c r="DDC347" s="35"/>
      <c r="DDD347" s="35"/>
      <c r="DDE347" s="35"/>
      <c r="DDF347" s="35"/>
      <c r="DDG347" s="35"/>
      <c r="DDH347" s="35"/>
      <c r="DDI347" s="35"/>
      <c r="DDJ347" s="35"/>
      <c r="DDK347" s="35"/>
      <c r="DDL347" s="35"/>
      <c r="DDM347" s="35"/>
      <c r="DDN347" s="35"/>
      <c r="DDO347" s="35"/>
      <c r="DDP347" s="35"/>
      <c r="DDQ347" s="35"/>
      <c r="DDR347" s="35"/>
      <c r="DDS347" s="35"/>
      <c r="DDT347" s="35"/>
      <c r="DDU347" s="35"/>
      <c r="DDV347" s="35"/>
      <c r="DDW347" s="35"/>
      <c r="DDX347" s="35"/>
      <c r="DDY347" s="35"/>
      <c r="DDZ347" s="35"/>
      <c r="DEA347" s="35"/>
      <c r="DEB347" s="35"/>
      <c r="DEC347" s="35"/>
      <c r="DED347" s="35"/>
      <c r="DEE347" s="35"/>
      <c r="DEF347" s="35"/>
      <c r="DEG347" s="35"/>
      <c r="DEH347" s="35"/>
      <c r="DEI347" s="35"/>
      <c r="DEJ347" s="35"/>
      <c r="DEK347" s="35"/>
      <c r="DEL347" s="35"/>
      <c r="DEM347" s="35"/>
      <c r="DEN347" s="35"/>
      <c r="DEO347" s="35"/>
      <c r="DEP347" s="35"/>
      <c r="DEQ347" s="35"/>
      <c r="DER347" s="35"/>
      <c r="DES347" s="35"/>
      <c r="DET347" s="35"/>
      <c r="DEU347" s="35"/>
      <c r="DEV347" s="35"/>
      <c r="DEW347" s="35"/>
      <c r="DEX347" s="35"/>
      <c r="DEY347" s="35"/>
      <c r="DEZ347" s="35"/>
      <c r="DFA347" s="35"/>
      <c r="DFB347" s="35"/>
      <c r="DFC347" s="35"/>
      <c r="DFD347" s="35"/>
      <c r="DFE347" s="35"/>
      <c r="DFF347" s="35"/>
      <c r="DFG347" s="35"/>
      <c r="DFH347" s="35"/>
      <c r="DFI347" s="35"/>
      <c r="DFJ347" s="35"/>
      <c r="DFK347" s="35"/>
      <c r="DFL347" s="35"/>
      <c r="DFM347" s="35"/>
      <c r="DFN347" s="35"/>
      <c r="DFO347" s="35"/>
      <c r="DFP347" s="35"/>
      <c r="DFQ347" s="35"/>
      <c r="DFR347" s="35"/>
      <c r="DFS347" s="35"/>
      <c r="DFT347" s="35"/>
      <c r="DFU347" s="35"/>
      <c r="DFV347" s="35"/>
      <c r="DFW347" s="35"/>
      <c r="DFX347" s="35"/>
      <c r="DFY347" s="35"/>
      <c r="DFZ347" s="35"/>
      <c r="DGA347" s="35"/>
      <c r="DGB347" s="35"/>
      <c r="DGC347" s="35"/>
      <c r="DGD347" s="35"/>
      <c r="DGE347" s="35"/>
      <c r="DGF347" s="35"/>
      <c r="DGG347" s="35"/>
      <c r="DGH347" s="35"/>
      <c r="DGI347" s="35"/>
      <c r="DGJ347" s="35"/>
      <c r="DGK347" s="35"/>
      <c r="DGL347" s="35"/>
      <c r="DGM347" s="35"/>
      <c r="DGN347" s="35"/>
      <c r="DGO347" s="35"/>
      <c r="DGP347" s="35"/>
      <c r="DGQ347" s="35"/>
      <c r="DGR347" s="35"/>
      <c r="DGS347" s="35"/>
      <c r="DGT347" s="35"/>
      <c r="DGU347" s="35"/>
      <c r="DGV347" s="35"/>
      <c r="DGW347" s="35"/>
      <c r="DGX347" s="35"/>
      <c r="DGY347" s="35"/>
      <c r="DGZ347" s="35"/>
      <c r="DHA347" s="35"/>
      <c r="DHB347" s="35"/>
      <c r="DHC347" s="35"/>
      <c r="DHD347" s="35"/>
      <c r="DHE347" s="35"/>
      <c r="DHF347" s="35"/>
      <c r="DHG347" s="35"/>
      <c r="DHH347" s="35"/>
      <c r="DHI347" s="35"/>
      <c r="DHJ347" s="35"/>
      <c r="DHK347" s="35"/>
      <c r="DHL347" s="35"/>
      <c r="DHM347" s="35"/>
      <c r="DHN347" s="35"/>
      <c r="DHO347" s="35"/>
      <c r="DHP347" s="35"/>
      <c r="DHQ347" s="35"/>
      <c r="DHR347" s="35"/>
      <c r="DHS347" s="35"/>
      <c r="DHT347" s="35"/>
      <c r="DHU347" s="35"/>
      <c r="DHV347" s="35"/>
      <c r="DHW347" s="35"/>
      <c r="DHX347" s="35"/>
      <c r="DHY347" s="35"/>
      <c r="DHZ347" s="35"/>
      <c r="DIA347" s="35"/>
      <c r="DIB347" s="35"/>
      <c r="DIC347" s="35"/>
      <c r="DID347" s="35"/>
      <c r="DIE347" s="35"/>
      <c r="DIF347" s="35"/>
      <c r="DIG347" s="35"/>
      <c r="DIH347" s="35"/>
      <c r="DII347" s="35"/>
      <c r="DIJ347" s="35"/>
      <c r="DIK347" s="35"/>
      <c r="DIL347" s="35"/>
      <c r="DIM347" s="35"/>
      <c r="DIN347" s="35"/>
      <c r="DIO347" s="35"/>
      <c r="DIP347" s="35"/>
      <c r="DIQ347" s="35"/>
      <c r="DIR347" s="35"/>
      <c r="DIS347" s="35"/>
      <c r="DIT347" s="35"/>
      <c r="DIU347" s="35"/>
      <c r="DIV347" s="35"/>
      <c r="DIW347" s="35"/>
      <c r="DIX347" s="35"/>
      <c r="DIY347" s="35"/>
      <c r="DIZ347" s="35"/>
      <c r="DJA347" s="35"/>
      <c r="DJB347" s="35"/>
      <c r="DJC347" s="35"/>
      <c r="DJD347" s="35"/>
      <c r="DJE347" s="35"/>
      <c r="DJF347" s="35"/>
      <c r="DJG347" s="35"/>
      <c r="DJH347" s="35"/>
      <c r="DJI347" s="35"/>
      <c r="DJJ347" s="35"/>
      <c r="DJK347" s="35"/>
      <c r="DJL347" s="35"/>
      <c r="DJM347" s="35"/>
      <c r="DJN347" s="35"/>
      <c r="DJO347" s="35"/>
      <c r="DJP347" s="35"/>
      <c r="DJQ347" s="35"/>
      <c r="DJR347" s="35"/>
      <c r="DJS347" s="35"/>
      <c r="DJT347" s="35"/>
      <c r="DJU347" s="35"/>
      <c r="DJV347" s="35"/>
      <c r="DJW347" s="35"/>
      <c r="DJX347" s="35"/>
      <c r="DJY347" s="35"/>
      <c r="DJZ347" s="35"/>
      <c r="DKA347" s="35"/>
      <c r="DKB347" s="35"/>
      <c r="DKC347" s="35"/>
      <c r="DKD347" s="35"/>
      <c r="DKE347" s="35"/>
      <c r="DKF347" s="35"/>
      <c r="DKG347" s="35"/>
      <c r="DKH347" s="35"/>
      <c r="DKI347" s="35"/>
      <c r="DKJ347" s="35"/>
      <c r="DKK347" s="35"/>
      <c r="DKL347" s="35"/>
      <c r="DKM347" s="35"/>
      <c r="DKN347" s="35"/>
      <c r="DKO347" s="35"/>
      <c r="DKP347" s="35"/>
      <c r="DKQ347" s="35"/>
      <c r="DKR347" s="35"/>
      <c r="DKS347" s="35"/>
      <c r="DKT347" s="35"/>
      <c r="DKU347" s="35"/>
      <c r="DKV347" s="35"/>
      <c r="DKW347" s="35"/>
      <c r="DKX347" s="35"/>
      <c r="DKY347" s="35"/>
      <c r="DKZ347" s="35"/>
      <c r="DLA347" s="35"/>
      <c r="DLB347" s="35"/>
      <c r="DLC347" s="35"/>
      <c r="DLD347" s="35"/>
      <c r="DLE347" s="35"/>
      <c r="DLF347" s="35"/>
      <c r="DLG347" s="35"/>
      <c r="DLH347" s="35"/>
      <c r="DLI347" s="35"/>
      <c r="DLJ347" s="35"/>
      <c r="DLK347" s="35"/>
      <c r="DLL347" s="35"/>
      <c r="DLM347" s="35"/>
      <c r="DLN347" s="35"/>
      <c r="DLO347" s="35"/>
      <c r="DLP347" s="35"/>
      <c r="DLQ347" s="35"/>
      <c r="DLR347" s="35"/>
      <c r="DLS347" s="35"/>
      <c r="DLT347" s="35"/>
      <c r="DLU347" s="35"/>
      <c r="DLV347" s="35"/>
      <c r="DLW347" s="35"/>
      <c r="DLX347" s="35"/>
      <c r="DLY347" s="35"/>
      <c r="DLZ347" s="35"/>
      <c r="DMA347" s="35"/>
      <c r="DMB347" s="35"/>
      <c r="DMC347" s="35"/>
      <c r="DMD347" s="35"/>
      <c r="DME347" s="35"/>
      <c r="DMF347" s="35"/>
      <c r="DMG347" s="35"/>
      <c r="DMH347" s="35"/>
      <c r="DMI347" s="35"/>
      <c r="DMJ347" s="35"/>
      <c r="DMK347" s="35"/>
      <c r="DML347" s="35"/>
      <c r="DMM347" s="35"/>
      <c r="DMN347" s="35"/>
      <c r="DMO347" s="35"/>
      <c r="DMP347" s="35"/>
      <c r="DMQ347" s="35"/>
      <c r="DMR347" s="35"/>
      <c r="DMS347" s="35"/>
      <c r="DMT347" s="35"/>
      <c r="DMU347" s="35"/>
      <c r="DMV347" s="35"/>
      <c r="DMW347" s="35"/>
      <c r="DMX347" s="35"/>
      <c r="DMY347" s="35"/>
      <c r="DMZ347" s="35"/>
      <c r="DNA347" s="35"/>
      <c r="DNB347" s="35"/>
      <c r="DNC347" s="35"/>
      <c r="DND347" s="35"/>
      <c r="DNE347" s="35"/>
      <c r="DNF347" s="35"/>
      <c r="DNG347" s="35"/>
      <c r="DNH347" s="35"/>
      <c r="DNI347" s="35"/>
      <c r="DNJ347" s="35"/>
      <c r="DNK347" s="35"/>
      <c r="DNL347" s="35"/>
      <c r="DNM347" s="35"/>
      <c r="DNN347" s="35"/>
      <c r="DNO347" s="35"/>
      <c r="DNP347" s="35"/>
      <c r="DNQ347" s="35"/>
      <c r="DNR347" s="35"/>
      <c r="DNS347" s="35"/>
      <c r="DNT347" s="35"/>
      <c r="DNU347" s="35"/>
      <c r="DNV347" s="35"/>
      <c r="DNW347" s="35"/>
      <c r="DNX347" s="35"/>
      <c r="DNY347" s="35"/>
      <c r="DNZ347" s="35"/>
      <c r="DOA347" s="35"/>
      <c r="DOB347" s="35"/>
      <c r="DOC347" s="35"/>
      <c r="DOD347" s="35"/>
      <c r="DOE347" s="35"/>
      <c r="DOF347" s="35"/>
      <c r="DOG347" s="35"/>
      <c r="DOH347" s="35"/>
      <c r="DOI347" s="35"/>
      <c r="DOJ347" s="35"/>
      <c r="DOK347" s="35"/>
      <c r="DOL347" s="35"/>
      <c r="DOM347" s="35"/>
      <c r="DON347" s="35"/>
      <c r="DOO347" s="35"/>
      <c r="DOP347" s="35"/>
      <c r="DOQ347" s="35"/>
      <c r="DOR347" s="35"/>
      <c r="DOS347" s="35"/>
      <c r="DOT347" s="35"/>
      <c r="DOU347" s="35"/>
      <c r="DOV347" s="35"/>
      <c r="DOW347" s="35"/>
      <c r="DOX347" s="35"/>
      <c r="DOY347" s="35"/>
      <c r="DOZ347" s="35"/>
      <c r="DPA347" s="35"/>
      <c r="DPB347" s="35"/>
      <c r="DPC347" s="35"/>
      <c r="DPD347" s="35"/>
      <c r="DPE347" s="35"/>
      <c r="DPF347" s="35"/>
      <c r="DPG347" s="35"/>
      <c r="DPH347" s="35"/>
      <c r="DPI347" s="35"/>
      <c r="DPJ347" s="35"/>
      <c r="DPK347" s="35"/>
      <c r="DPL347" s="35"/>
      <c r="DPM347" s="35"/>
      <c r="DPN347" s="35"/>
      <c r="DPO347" s="35"/>
      <c r="DPP347" s="35"/>
      <c r="DPQ347" s="35"/>
      <c r="DPR347" s="35"/>
      <c r="DPS347" s="35"/>
      <c r="DPT347" s="35"/>
      <c r="DPU347" s="35"/>
      <c r="DPV347" s="35"/>
      <c r="DPW347" s="35"/>
      <c r="DPX347" s="35"/>
      <c r="DPY347" s="35"/>
      <c r="DPZ347" s="35"/>
      <c r="DQA347" s="35"/>
      <c r="DQB347" s="35"/>
      <c r="DQC347" s="35"/>
      <c r="DQD347" s="35"/>
      <c r="DQE347" s="35"/>
      <c r="DQF347" s="35"/>
      <c r="DQG347" s="35"/>
      <c r="DQH347" s="35"/>
      <c r="DQI347" s="35"/>
      <c r="DQJ347" s="35"/>
      <c r="DQK347" s="35"/>
      <c r="DQL347" s="35"/>
      <c r="DQM347" s="35"/>
      <c r="DQN347" s="35"/>
      <c r="DQO347" s="35"/>
      <c r="DQP347" s="35"/>
      <c r="DQQ347" s="35"/>
      <c r="DQR347" s="35"/>
      <c r="DQS347" s="35"/>
      <c r="DQT347" s="35"/>
      <c r="DQU347" s="35"/>
      <c r="DQV347" s="35"/>
      <c r="DQW347" s="35"/>
      <c r="DQX347" s="35"/>
      <c r="DQY347" s="35"/>
      <c r="DQZ347" s="35"/>
      <c r="DRA347" s="35"/>
      <c r="DRB347" s="35"/>
      <c r="DRC347" s="35"/>
      <c r="DRD347" s="35"/>
      <c r="DRE347" s="35"/>
      <c r="DRF347" s="35"/>
      <c r="DRG347" s="35"/>
      <c r="DRH347" s="35"/>
      <c r="DRI347" s="35"/>
      <c r="DRJ347" s="35"/>
      <c r="DRK347" s="35"/>
      <c r="DRL347" s="35"/>
      <c r="DRM347" s="35"/>
      <c r="DRN347" s="35"/>
      <c r="DRO347" s="35"/>
      <c r="DRP347" s="35"/>
      <c r="DRQ347" s="35"/>
      <c r="DRR347" s="35"/>
      <c r="DRS347" s="35"/>
      <c r="DRT347" s="35"/>
      <c r="DRU347" s="35"/>
      <c r="DRV347" s="35"/>
      <c r="DRW347" s="35"/>
      <c r="DRX347" s="35"/>
      <c r="DRY347" s="35"/>
      <c r="DRZ347" s="35"/>
      <c r="DSA347" s="35"/>
      <c r="DSB347" s="35"/>
      <c r="DSC347" s="35"/>
      <c r="DSD347" s="35"/>
      <c r="DSE347" s="35"/>
      <c r="DSF347" s="35"/>
      <c r="DSG347" s="35"/>
      <c r="DSH347" s="35"/>
      <c r="DSI347" s="35"/>
      <c r="DSJ347" s="35"/>
      <c r="DSK347" s="35"/>
      <c r="DSL347" s="35"/>
      <c r="DSM347" s="35"/>
      <c r="DSN347" s="35"/>
      <c r="DSO347" s="35"/>
      <c r="DSP347" s="35"/>
      <c r="DSQ347" s="35"/>
      <c r="DSR347" s="35"/>
      <c r="DSS347" s="35"/>
      <c r="DST347" s="35"/>
      <c r="DSU347" s="35"/>
      <c r="DSV347" s="35"/>
      <c r="DSW347" s="35"/>
      <c r="DSX347" s="35"/>
      <c r="DSY347" s="35"/>
      <c r="DSZ347" s="35"/>
      <c r="DTA347" s="35"/>
      <c r="DTB347" s="35"/>
      <c r="DTC347" s="35"/>
      <c r="DTD347" s="35"/>
      <c r="DTE347" s="35"/>
      <c r="DTF347" s="35"/>
      <c r="DTG347" s="35"/>
      <c r="DTH347" s="35"/>
      <c r="DTI347" s="35"/>
      <c r="DTJ347" s="35"/>
      <c r="DTK347" s="35"/>
      <c r="DTL347" s="35"/>
      <c r="DTM347" s="35"/>
      <c r="DTN347" s="35"/>
      <c r="DTO347" s="35"/>
      <c r="DTP347" s="35"/>
      <c r="DTQ347" s="35"/>
      <c r="DTR347" s="35"/>
      <c r="DTS347" s="35"/>
      <c r="DTT347" s="35"/>
      <c r="DTU347" s="35"/>
      <c r="DTV347" s="35"/>
      <c r="DTW347" s="35"/>
      <c r="DTX347" s="35"/>
      <c r="DTY347" s="35"/>
      <c r="DTZ347" s="35"/>
      <c r="DUA347" s="35"/>
      <c r="DUB347" s="35"/>
      <c r="DUC347" s="35"/>
      <c r="DUD347" s="35"/>
      <c r="DUE347" s="35"/>
      <c r="DUF347" s="35"/>
      <c r="DUG347" s="35"/>
      <c r="DUH347" s="35"/>
      <c r="DUI347" s="35"/>
      <c r="DUJ347" s="35"/>
      <c r="DUK347" s="35"/>
      <c r="DUL347" s="35"/>
      <c r="DUM347" s="35"/>
      <c r="DUN347" s="35"/>
      <c r="DUO347" s="35"/>
      <c r="DUP347" s="35"/>
      <c r="DUQ347" s="35"/>
      <c r="DUR347" s="35"/>
      <c r="DUS347" s="35"/>
      <c r="DUT347" s="35"/>
      <c r="DUU347" s="35"/>
      <c r="DUV347" s="35"/>
      <c r="DUW347" s="35"/>
      <c r="DUX347" s="35"/>
      <c r="DUY347" s="35"/>
      <c r="DUZ347" s="35"/>
      <c r="DVA347" s="35"/>
      <c r="DVB347" s="35"/>
      <c r="DVC347" s="35"/>
      <c r="DVD347" s="35"/>
      <c r="DVE347" s="35"/>
      <c r="DVF347" s="35"/>
      <c r="DVG347" s="35"/>
      <c r="DVH347" s="35"/>
      <c r="DVI347" s="35"/>
      <c r="DVJ347" s="35"/>
      <c r="DVK347" s="35"/>
      <c r="DVL347" s="35"/>
      <c r="DVM347" s="35"/>
      <c r="DVN347" s="35"/>
      <c r="DVO347" s="35"/>
      <c r="DVP347" s="35"/>
      <c r="DVQ347" s="35"/>
      <c r="DVR347" s="35"/>
      <c r="DVS347" s="35"/>
      <c r="DVT347" s="35"/>
      <c r="DVU347" s="35"/>
      <c r="DVV347" s="35"/>
      <c r="DVW347" s="35"/>
      <c r="DVX347" s="35"/>
      <c r="DVY347" s="35"/>
      <c r="DVZ347" s="35"/>
      <c r="DWA347" s="35"/>
      <c r="DWB347" s="35"/>
      <c r="DWC347" s="35"/>
      <c r="DWD347" s="35"/>
      <c r="DWE347" s="35"/>
      <c r="DWF347" s="35"/>
      <c r="DWG347" s="35"/>
      <c r="DWH347" s="35"/>
      <c r="DWI347" s="35"/>
      <c r="DWJ347" s="35"/>
      <c r="DWK347" s="35"/>
      <c r="DWL347" s="35"/>
      <c r="DWM347" s="35"/>
      <c r="DWN347" s="35"/>
      <c r="DWO347" s="35"/>
      <c r="DWP347" s="35"/>
      <c r="DWQ347" s="35"/>
      <c r="DWR347" s="35"/>
      <c r="DWS347" s="35"/>
      <c r="DWT347" s="35"/>
      <c r="DWU347" s="35"/>
      <c r="DWV347" s="35"/>
      <c r="DWW347" s="35"/>
      <c r="DWX347" s="35"/>
      <c r="DWY347" s="35"/>
      <c r="DWZ347" s="35"/>
      <c r="DXA347" s="35"/>
      <c r="DXB347" s="35"/>
      <c r="DXC347" s="35"/>
      <c r="DXD347" s="35"/>
      <c r="DXE347" s="35"/>
      <c r="DXF347" s="35"/>
      <c r="DXG347" s="35"/>
      <c r="DXH347" s="35"/>
      <c r="DXI347" s="35"/>
      <c r="DXJ347" s="35"/>
      <c r="DXK347" s="35"/>
      <c r="DXL347" s="35"/>
      <c r="DXM347" s="35"/>
      <c r="DXN347" s="35"/>
      <c r="DXO347" s="35"/>
      <c r="DXP347" s="35"/>
      <c r="DXQ347" s="35"/>
      <c r="DXR347" s="35"/>
      <c r="DXS347" s="35"/>
      <c r="DXT347" s="35"/>
      <c r="DXU347" s="35"/>
      <c r="DXV347" s="35"/>
      <c r="DXW347" s="35"/>
      <c r="DXX347" s="35"/>
      <c r="DXY347" s="35"/>
      <c r="DXZ347" s="35"/>
      <c r="DYA347" s="35"/>
      <c r="DYB347" s="35"/>
      <c r="DYC347" s="35"/>
      <c r="DYD347" s="35"/>
      <c r="DYE347" s="35"/>
      <c r="DYF347" s="35"/>
      <c r="DYG347" s="35"/>
      <c r="DYH347" s="35"/>
      <c r="DYI347" s="35"/>
      <c r="DYJ347" s="35"/>
      <c r="DYK347" s="35"/>
      <c r="DYL347" s="35"/>
      <c r="DYM347" s="35"/>
      <c r="DYN347" s="35"/>
      <c r="DYO347" s="35"/>
      <c r="DYP347" s="35"/>
      <c r="DYQ347" s="35"/>
      <c r="DYR347" s="35"/>
      <c r="DYS347" s="35"/>
      <c r="DYT347" s="35"/>
      <c r="DYU347" s="35"/>
      <c r="DYV347" s="35"/>
      <c r="DYW347" s="35"/>
      <c r="DYX347" s="35"/>
      <c r="DYY347" s="35"/>
      <c r="DYZ347" s="35"/>
      <c r="DZA347" s="35"/>
      <c r="DZB347" s="35"/>
      <c r="DZC347" s="35"/>
      <c r="DZD347" s="35"/>
      <c r="DZE347" s="35"/>
      <c r="DZF347" s="35"/>
      <c r="DZG347" s="35"/>
      <c r="DZH347" s="35"/>
      <c r="DZI347" s="35"/>
      <c r="DZJ347" s="35"/>
      <c r="DZK347" s="35"/>
      <c r="DZL347" s="35"/>
      <c r="DZM347" s="35"/>
      <c r="DZN347" s="35"/>
      <c r="DZO347" s="35"/>
      <c r="DZP347" s="35"/>
      <c r="DZQ347" s="35"/>
      <c r="DZR347" s="35"/>
      <c r="DZS347" s="35"/>
      <c r="DZT347" s="35"/>
      <c r="DZU347" s="35"/>
      <c r="DZV347" s="35"/>
      <c r="DZW347" s="35"/>
      <c r="DZX347" s="35"/>
      <c r="DZY347" s="35"/>
      <c r="DZZ347" s="35"/>
      <c r="EAA347" s="35"/>
      <c r="EAB347" s="35"/>
      <c r="EAC347" s="35"/>
      <c r="EAD347" s="35"/>
      <c r="EAE347" s="35"/>
      <c r="EAF347" s="35"/>
      <c r="EAG347" s="35"/>
      <c r="EAH347" s="35"/>
      <c r="EAI347" s="35"/>
      <c r="EAJ347" s="35"/>
      <c r="EAK347" s="35"/>
      <c r="EAL347" s="35"/>
      <c r="EAM347" s="35"/>
      <c r="EAN347" s="35"/>
      <c r="EAO347" s="35"/>
      <c r="EAP347" s="35"/>
      <c r="EAQ347" s="35"/>
      <c r="EAR347" s="35"/>
      <c r="EAS347" s="35"/>
      <c r="EAT347" s="35"/>
      <c r="EAU347" s="35"/>
      <c r="EAV347" s="35"/>
      <c r="EAW347" s="35"/>
      <c r="EAX347" s="35"/>
      <c r="EAY347" s="35"/>
      <c r="EAZ347" s="35"/>
      <c r="EBA347" s="35"/>
      <c r="EBB347" s="35"/>
      <c r="EBC347" s="35"/>
      <c r="EBD347" s="35"/>
      <c r="EBE347" s="35"/>
      <c r="EBF347" s="35"/>
      <c r="EBG347" s="35"/>
      <c r="EBH347" s="35"/>
      <c r="EBI347" s="35"/>
      <c r="EBJ347" s="35"/>
      <c r="EBK347" s="35"/>
      <c r="EBL347" s="35"/>
      <c r="EBM347" s="35"/>
      <c r="EBN347" s="35"/>
      <c r="EBO347" s="35"/>
      <c r="EBP347" s="35"/>
      <c r="EBQ347" s="35"/>
      <c r="EBR347" s="35"/>
      <c r="EBS347" s="35"/>
      <c r="EBT347" s="35"/>
      <c r="EBU347" s="35"/>
      <c r="EBV347" s="35"/>
      <c r="EBW347" s="35"/>
      <c r="EBX347" s="35"/>
      <c r="EBY347" s="35"/>
      <c r="EBZ347" s="35"/>
      <c r="ECA347" s="35"/>
      <c r="ECB347" s="35"/>
      <c r="ECC347" s="35"/>
      <c r="ECD347" s="35"/>
      <c r="ECE347" s="35"/>
      <c r="ECF347" s="35"/>
      <c r="ECG347" s="35"/>
      <c r="ECH347" s="35"/>
      <c r="ECI347" s="35"/>
      <c r="ECJ347" s="35"/>
      <c r="ECK347" s="35"/>
      <c r="ECL347" s="35"/>
      <c r="ECM347" s="35"/>
      <c r="ECN347" s="35"/>
      <c r="ECO347" s="35"/>
      <c r="ECP347" s="35"/>
      <c r="ECQ347" s="35"/>
      <c r="ECR347" s="35"/>
      <c r="ECS347" s="35"/>
      <c r="ECT347" s="35"/>
      <c r="ECU347" s="35"/>
      <c r="ECV347" s="35"/>
      <c r="ECW347" s="35"/>
      <c r="ECX347" s="35"/>
      <c r="ECY347" s="35"/>
      <c r="ECZ347" s="35"/>
      <c r="EDA347" s="35"/>
      <c r="EDB347" s="35"/>
      <c r="EDC347" s="35"/>
      <c r="EDD347" s="35"/>
      <c r="EDE347" s="35"/>
      <c r="EDF347" s="35"/>
      <c r="EDG347" s="35"/>
      <c r="EDH347" s="35"/>
      <c r="EDI347" s="35"/>
      <c r="EDJ347" s="35"/>
      <c r="EDK347" s="35"/>
      <c r="EDL347" s="35"/>
      <c r="EDM347" s="35"/>
      <c r="EDN347" s="35"/>
      <c r="EDO347" s="35"/>
      <c r="EDP347" s="35"/>
      <c r="EDQ347" s="35"/>
      <c r="EDR347" s="35"/>
      <c r="EDS347" s="35"/>
      <c r="EDT347" s="35"/>
      <c r="EDU347" s="35"/>
      <c r="EDV347" s="35"/>
      <c r="EDW347" s="35"/>
      <c r="EDX347" s="35"/>
      <c r="EDY347" s="35"/>
      <c r="EDZ347" s="35"/>
      <c r="EEA347" s="35"/>
      <c r="EEB347" s="35"/>
      <c r="EEC347" s="35"/>
      <c r="EED347" s="35"/>
      <c r="EEE347" s="35"/>
      <c r="EEF347" s="35"/>
      <c r="EEG347" s="35"/>
      <c r="EEH347" s="35"/>
      <c r="EEI347" s="35"/>
      <c r="EEJ347" s="35"/>
      <c r="EEK347" s="35"/>
      <c r="EEL347" s="35"/>
      <c r="EEM347" s="35"/>
      <c r="EEN347" s="35"/>
      <c r="EEO347" s="35"/>
      <c r="EEP347" s="35"/>
      <c r="EEQ347" s="35"/>
      <c r="EER347" s="35"/>
      <c r="EES347" s="35"/>
      <c r="EET347" s="35"/>
      <c r="EEU347" s="35"/>
      <c r="EEV347" s="35"/>
      <c r="EEW347" s="35"/>
      <c r="EEX347" s="35"/>
      <c r="EEY347" s="35"/>
      <c r="EEZ347" s="35"/>
      <c r="EFA347" s="35"/>
      <c r="EFB347" s="35"/>
      <c r="EFC347" s="35"/>
      <c r="EFD347" s="35"/>
      <c r="EFE347" s="35"/>
      <c r="EFF347" s="35"/>
      <c r="EFG347" s="35"/>
      <c r="EFH347" s="35"/>
      <c r="EFI347" s="35"/>
      <c r="EFJ347" s="35"/>
      <c r="EFK347" s="35"/>
      <c r="EFL347" s="35"/>
      <c r="EFM347" s="35"/>
      <c r="EFN347" s="35"/>
      <c r="EFO347" s="35"/>
      <c r="EFP347" s="35"/>
      <c r="EFQ347" s="35"/>
      <c r="EFR347" s="35"/>
      <c r="EFS347" s="35"/>
      <c r="EFT347" s="35"/>
      <c r="EFU347" s="35"/>
      <c r="EFV347" s="35"/>
      <c r="EFW347" s="35"/>
      <c r="EFX347" s="35"/>
      <c r="EFY347" s="35"/>
      <c r="EFZ347" s="35"/>
      <c r="EGA347" s="35"/>
      <c r="EGB347" s="35"/>
      <c r="EGC347" s="35"/>
      <c r="EGD347" s="35"/>
      <c r="EGE347" s="35"/>
      <c r="EGF347" s="35"/>
      <c r="EGG347" s="35"/>
      <c r="EGH347" s="35"/>
      <c r="EGI347" s="35"/>
      <c r="EGJ347" s="35"/>
      <c r="EGK347" s="35"/>
      <c r="EGL347" s="35"/>
      <c r="EGM347" s="35"/>
      <c r="EGN347" s="35"/>
      <c r="EGO347" s="35"/>
      <c r="EGP347" s="35"/>
      <c r="EGQ347" s="35"/>
      <c r="EGR347" s="35"/>
      <c r="EGS347" s="35"/>
      <c r="EGT347" s="35"/>
      <c r="EGU347" s="35"/>
      <c r="EGV347" s="35"/>
      <c r="EGW347" s="35"/>
      <c r="EGX347" s="35"/>
      <c r="EGY347" s="35"/>
      <c r="EGZ347" s="35"/>
      <c r="EHA347" s="35"/>
      <c r="EHB347" s="35"/>
      <c r="EHC347" s="35"/>
      <c r="EHD347" s="35"/>
      <c r="EHE347" s="35"/>
      <c r="EHF347" s="35"/>
      <c r="EHG347" s="35"/>
      <c r="EHH347" s="35"/>
      <c r="EHI347" s="35"/>
      <c r="EHJ347" s="35"/>
      <c r="EHK347" s="35"/>
      <c r="EHL347" s="35"/>
      <c r="EHM347" s="35"/>
      <c r="EHN347" s="35"/>
      <c r="EHO347" s="35"/>
      <c r="EHP347" s="35"/>
      <c r="EHQ347" s="35"/>
      <c r="EHR347" s="35"/>
      <c r="EHS347" s="35"/>
      <c r="EHT347" s="35"/>
      <c r="EHU347" s="35"/>
      <c r="EHV347" s="35"/>
      <c r="EHW347" s="35"/>
      <c r="EHX347" s="35"/>
      <c r="EHY347" s="35"/>
      <c r="EHZ347" s="35"/>
      <c r="EIA347" s="35"/>
      <c r="EIB347" s="35"/>
      <c r="EIC347" s="35"/>
      <c r="EID347" s="35"/>
      <c r="EIE347" s="35"/>
      <c r="EIF347" s="35"/>
      <c r="EIG347" s="35"/>
      <c r="EIH347" s="35"/>
      <c r="EII347" s="35"/>
      <c r="EIJ347" s="35"/>
      <c r="EIK347" s="35"/>
      <c r="EIL347" s="35"/>
      <c r="EIM347" s="35"/>
      <c r="EIN347" s="35"/>
      <c r="EIO347" s="35"/>
      <c r="EIP347" s="35"/>
      <c r="EIQ347" s="35"/>
      <c r="EIR347" s="35"/>
      <c r="EIS347" s="35"/>
      <c r="EIT347" s="35"/>
      <c r="EIU347" s="35"/>
      <c r="EIV347" s="35"/>
      <c r="EIW347" s="35"/>
      <c r="EIX347" s="35"/>
      <c r="EIY347" s="35"/>
      <c r="EIZ347" s="35"/>
      <c r="EJA347" s="35"/>
      <c r="EJB347" s="35"/>
      <c r="EJC347" s="35"/>
      <c r="EJD347" s="35"/>
      <c r="EJE347" s="35"/>
      <c r="EJF347" s="35"/>
      <c r="EJG347" s="35"/>
      <c r="EJH347" s="35"/>
      <c r="EJI347" s="35"/>
      <c r="EJJ347" s="35"/>
      <c r="EJK347" s="35"/>
      <c r="EJL347" s="35"/>
      <c r="EJM347" s="35"/>
      <c r="EJN347" s="35"/>
      <c r="EJO347" s="35"/>
      <c r="EJP347" s="35"/>
      <c r="EJQ347" s="35"/>
      <c r="EJR347" s="35"/>
      <c r="EJS347" s="35"/>
      <c r="EJT347" s="35"/>
      <c r="EJU347" s="35"/>
      <c r="EJV347" s="35"/>
      <c r="EJW347" s="35"/>
      <c r="EJX347" s="35"/>
      <c r="EJY347" s="35"/>
      <c r="EJZ347" s="35"/>
      <c r="EKA347" s="35"/>
      <c r="EKB347" s="35"/>
      <c r="EKC347" s="35"/>
      <c r="EKD347" s="35"/>
      <c r="EKE347" s="35"/>
      <c r="EKF347" s="35"/>
      <c r="EKG347" s="35"/>
      <c r="EKH347" s="35"/>
      <c r="EKI347" s="35"/>
      <c r="EKJ347" s="35"/>
      <c r="EKK347" s="35"/>
      <c r="EKL347" s="35"/>
      <c r="EKM347" s="35"/>
      <c r="EKN347" s="35"/>
      <c r="EKO347" s="35"/>
      <c r="EKP347" s="35"/>
      <c r="EKQ347" s="35"/>
      <c r="EKR347" s="35"/>
      <c r="EKS347" s="35"/>
      <c r="EKT347" s="35"/>
      <c r="EKU347" s="35"/>
      <c r="EKV347" s="35"/>
      <c r="EKW347" s="35"/>
      <c r="EKX347" s="35"/>
      <c r="EKY347" s="35"/>
      <c r="EKZ347" s="35"/>
      <c r="ELA347" s="35"/>
      <c r="ELB347" s="35"/>
      <c r="ELC347" s="35"/>
      <c r="ELD347" s="35"/>
      <c r="ELE347" s="35"/>
      <c r="ELF347" s="35"/>
      <c r="ELG347" s="35"/>
      <c r="ELH347" s="35"/>
      <c r="ELI347" s="35"/>
      <c r="ELJ347" s="35"/>
      <c r="ELK347" s="35"/>
      <c r="ELL347" s="35"/>
      <c r="ELM347" s="35"/>
      <c r="ELN347" s="35"/>
      <c r="ELO347" s="35"/>
      <c r="ELP347" s="35"/>
      <c r="ELQ347" s="35"/>
      <c r="ELR347" s="35"/>
      <c r="ELS347" s="35"/>
      <c r="ELT347" s="35"/>
      <c r="ELU347" s="35"/>
      <c r="ELV347" s="35"/>
      <c r="ELW347" s="35"/>
      <c r="ELX347" s="35"/>
      <c r="ELY347" s="35"/>
      <c r="ELZ347" s="35"/>
      <c r="EMA347" s="35"/>
      <c r="EMB347" s="35"/>
      <c r="EMC347" s="35"/>
      <c r="EMD347" s="35"/>
      <c r="EME347" s="35"/>
      <c r="EMF347" s="35"/>
      <c r="EMG347" s="35"/>
      <c r="EMH347" s="35"/>
      <c r="EMI347" s="35"/>
      <c r="EMJ347" s="35"/>
      <c r="EMK347" s="35"/>
      <c r="EML347" s="35"/>
      <c r="EMM347" s="35"/>
      <c r="EMN347" s="35"/>
      <c r="EMO347" s="35"/>
      <c r="EMP347" s="35"/>
      <c r="EMQ347" s="35"/>
      <c r="EMR347" s="35"/>
      <c r="EMS347" s="35"/>
      <c r="EMT347" s="35"/>
      <c r="EMU347" s="35"/>
      <c r="EMV347" s="35"/>
      <c r="EMW347" s="35"/>
      <c r="EMX347" s="35"/>
      <c r="EMY347" s="35"/>
      <c r="EMZ347" s="35"/>
      <c r="ENA347" s="35"/>
      <c r="ENB347" s="35"/>
      <c r="ENC347" s="35"/>
      <c r="END347" s="35"/>
      <c r="ENE347" s="35"/>
      <c r="ENF347" s="35"/>
      <c r="ENG347" s="35"/>
      <c r="ENH347" s="35"/>
      <c r="ENI347" s="35"/>
      <c r="ENJ347" s="35"/>
      <c r="ENK347" s="35"/>
      <c r="ENL347" s="35"/>
      <c r="ENM347" s="35"/>
      <c r="ENN347" s="35"/>
      <c r="ENO347" s="35"/>
      <c r="ENP347" s="35"/>
      <c r="ENQ347" s="35"/>
      <c r="ENR347" s="35"/>
      <c r="ENS347" s="35"/>
      <c r="ENT347" s="35"/>
      <c r="ENU347" s="35"/>
      <c r="ENV347" s="35"/>
      <c r="ENW347" s="35"/>
      <c r="ENX347" s="35"/>
      <c r="ENY347" s="35"/>
      <c r="ENZ347" s="35"/>
      <c r="EOA347" s="35"/>
      <c r="EOB347" s="35"/>
      <c r="EOC347" s="35"/>
      <c r="EOD347" s="35"/>
      <c r="EOE347" s="35"/>
      <c r="EOF347" s="35"/>
      <c r="EOG347" s="35"/>
      <c r="EOH347" s="35"/>
      <c r="EOI347" s="35"/>
      <c r="EOJ347" s="35"/>
      <c r="EOK347" s="35"/>
      <c r="EOL347" s="35"/>
      <c r="EOM347" s="35"/>
      <c r="EON347" s="35"/>
      <c r="EOO347" s="35"/>
      <c r="EOP347" s="35"/>
      <c r="EOQ347" s="35"/>
      <c r="EOR347" s="35"/>
      <c r="EOS347" s="35"/>
      <c r="EOT347" s="35"/>
      <c r="EOU347" s="35"/>
      <c r="EOV347" s="35"/>
      <c r="EOW347" s="35"/>
      <c r="EOX347" s="35"/>
      <c r="EOY347" s="35"/>
      <c r="EOZ347" s="35"/>
      <c r="EPA347" s="35"/>
      <c r="EPB347" s="35"/>
      <c r="EPC347" s="35"/>
      <c r="EPD347" s="35"/>
      <c r="EPE347" s="35"/>
      <c r="EPF347" s="35"/>
      <c r="EPG347" s="35"/>
      <c r="EPH347" s="35"/>
      <c r="EPI347" s="35"/>
      <c r="EPJ347" s="35"/>
      <c r="EPK347" s="35"/>
      <c r="EPL347" s="35"/>
      <c r="EPM347" s="35"/>
      <c r="EPN347" s="35"/>
      <c r="EPO347" s="35"/>
      <c r="EPP347" s="35"/>
      <c r="EPQ347" s="35"/>
      <c r="EPR347" s="35"/>
      <c r="EPS347" s="35"/>
      <c r="EPT347" s="35"/>
      <c r="EPU347" s="35"/>
      <c r="EPV347" s="35"/>
      <c r="EPW347" s="35"/>
      <c r="EPX347" s="35"/>
      <c r="EPY347" s="35"/>
      <c r="EPZ347" s="35"/>
      <c r="EQA347" s="35"/>
      <c r="EQB347" s="35"/>
      <c r="EQC347" s="35"/>
      <c r="EQD347" s="35"/>
      <c r="EQE347" s="35"/>
      <c r="EQF347" s="35"/>
      <c r="EQG347" s="35"/>
      <c r="EQH347" s="35"/>
      <c r="EQI347" s="35"/>
      <c r="EQJ347" s="35"/>
      <c r="EQK347" s="35"/>
      <c r="EQL347" s="35"/>
      <c r="EQM347" s="35"/>
      <c r="EQN347" s="35"/>
      <c r="EQO347" s="35"/>
      <c r="EQP347" s="35"/>
      <c r="EQQ347" s="35"/>
      <c r="EQR347" s="35"/>
      <c r="EQS347" s="35"/>
      <c r="EQT347" s="35"/>
      <c r="EQU347" s="35"/>
      <c r="EQV347" s="35"/>
      <c r="EQW347" s="35"/>
      <c r="EQX347" s="35"/>
      <c r="EQY347" s="35"/>
      <c r="EQZ347" s="35"/>
      <c r="ERA347" s="35"/>
      <c r="ERB347" s="35"/>
      <c r="ERC347" s="35"/>
      <c r="ERD347" s="35"/>
      <c r="ERE347" s="35"/>
      <c r="ERF347" s="35"/>
      <c r="ERG347" s="35"/>
      <c r="ERH347" s="35"/>
      <c r="ERI347" s="35"/>
      <c r="ERJ347" s="35"/>
      <c r="ERK347" s="35"/>
      <c r="ERL347" s="35"/>
      <c r="ERM347" s="35"/>
      <c r="ERN347" s="35"/>
      <c r="ERO347" s="35"/>
      <c r="ERP347" s="35"/>
      <c r="ERQ347" s="35"/>
      <c r="ERR347" s="35"/>
      <c r="ERS347" s="35"/>
      <c r="ERT347" s="35"/>
      <c r="ERU347" s="35"/>
      <c r="ERV347" s="35"/>
      <c r="ERW347" s="35"/>
      <c r="ERX347" s="35"/>
      <c r="ERY347" s="35"/>
      <c r="ERZ347" s="35"/>
      <c r="ESA347" s="35"/>
      <c r="ESB347" s="35"/>
      <c r="ESC347" s="35"/>
      <c r="ESD347" s="35"/>
      <c r="ESE347" s="35"/>
      <c r="ESF347" s="35"/>
      <c r="ESG347" s="35"/>
      <c r="ESH347" s="35"/>
      <c r="ESI347" s="35"/>
      <c r="ESJ347" s="35"/>
      <c r="ESK347" s="35"/>
      <c r="ESL347" s="35"/>
      <c r="ESM347" s="35"/>
      <c r="ESN347" s="35"/>
      <c r="ESO347" s="35"/>
      <c r="ESP347" s="35"/>
      <c r="ESQ347" s="35"/>
      <c r="ESR347" s="35"/>
      <c r="ESS347" s="35"/>
      <c r="EST347" s="35"/>
      <c r="ESU347" s="35"/>
      <c r="ESV347" s="35"/>
      <c r="ESW347" s="35"/>
      <c r="ESX347" s="35"/>
      <c r="ESY347" s="35"/>
      <c r="ESZ347" s="35"/>
      <c r="ETA347" s="35"/>
      <c r="ETB347" s="35"/>
      <c r="ETC347" s="35"/>
      <c r="ETD347" s="35"/>
      <c r="ETE347" s="35"/>
      <c r="ETF347" s="35"/>
      <c r="ETG347" s="35"/>
      <c r="ETH347" s="35"/>
      <c r="ETI347" s="35"/>
      <c r="ETJ347" s="35"/>
      <c r="ETK347" s="35"/>
      <c r="ETL347" s="35"/>
      <c r="ETM347" s="35"/>
      <c r="ETN347" s="35"/>
      <c r="ETO347" s="35"/>
      <c r="ETP347" s="35"/>
      <c r="ETQ347" s="35"/>
      <c r="ETR347" s="35"/>
      <c r="ETS347" s="35"/>
      <c r="ETT347" s="35"/>
      <c r="ETU347" s="35"/>
      <c r="ETV347" s="35"/>
      <c r="ETW347" s="35"/>
      <c r="ETX347" s="35"/>
      <c r="ETY347" s="35"/>
      <c r="ETZ347" s="35"/>
      <c r="EUA347" s="35"/>
      <c r="EUB347" s="35"/>
      <c r="EUC347" s="35"/>
      <c r="EUD347" s="35"/>
      <c r="EUE347" s="35"/>
      <c r="EUF347" s="35"/>
      <c r="EUG347" s="35"/>
      <c r="EUH347" s="35"/>
      <c r="EUI347" s="35"/>
      <c r="EUJ347" s="35"/>
      <c r="EUK347" s="35"/>
      <c r="EUL347" s="35"/>
      <c r="EUM347" s="35"/>
      <c r="EUN347" s="35"/>
      <c r="EUO347" s="35"/>
      <c r="EUP347" s="35"/>
      <c r="EUQ347" s="35"/>
      <c r="EUR347" s="35"/>
      <c r="EUS347" s="35"/>
      <c r="EUT347" s="35"/>
      <c r="EUU347" s="35"/>
      <c r="EUV347" s="35"/>
      <c r="EUW347" s="35"/>
      <c r="EUX347" s="35"/>
      <c r="EUY347" s="35"/>
      <c r="EUZ347" s="35"/>
      <c r="EVA347" s="35"/>
      <c r="EVB347" s="35"/>
      <c r="EVC347" s="35"/>
      <c r="EVD347" s="35"/>
      <c r="EVE347" s="35"/>
      <c r="EVF347" s="35"/>
      <c r="EVG347" s="35"/>
      <c r="EVH347" s="35"/>
      <c r="EVI347" s="35"/>
      <c r="EVJ347" s="35"/>
      <c r="EVK347" s="35"/>
      <c r="EVL347" s="35"/>
      <c r="EVM347" s="35"/>
      <c r="EVN347" s="35"/>
      <c r="EVO347" s="35"/>
      <c r="EVP347" s="35"/>
      <c r="EVQ347" s="35"/>
      <c r="EVR347" s="35"/>
      <c r="EVS347" s="35"/>
      <c r="EVT347" s="35"/>
      <c r="EVU347" s="35"/>
      <c r="EVV347" s="35"/>
      <c r="EVW347" s="35"/>
      <c r="EVX347" s="35"/>
      <c r="EVY347" s="35"/>
      <c r="EVZ347" s="35"/>
      <c r="EWA347" s="35"/>
      <c r="EWB347" s="35"/>
      <c r="EWC347" s="35"/>
      <c r="EWD347" s="35"/>
      <c r="EWE347" s="35"/>
      <c r="EWF347" s="35"/>
      <c r="EWG347" s="35"/>
      <c r="EWH347" s="35"/>
      <c r="EWI347" s="35"/>
      <c r="EWJ347" s="35"/>
      <c r="EWK347" s="35"/>
      <c r="EWL347" s="35"/>
      <c r="EWM347" s="35"/>
      <c r="EWN347" s="35"/>
      <c r="EWO347" s="35"/>
      <c r="EWP347" s="35"/>
      <c r="EWQ347" s="35"/>
      <c r="EWR347" s="35"/>
      <c r="EWS347" s="35"/>
      <c r="EWT347" s="35"/>
      <c r="EWU347" s="35"/>
      <c r="EWV347" s="35"/>
      <c r="EWW347" s="35"/>
      <c r="EWX347" s="35"/>
      <c r="EWY347" s="35"/>
      <c r="EWZ347" s="35"/>
      <c r="EXA347" s="35"/>
      <c r="EXB347" s="35"/>
      <c r="EXC347" s="35"/>
      <c r="EXD347" s="35"/>
      <c r="EXE347" s="35"/>
      <c r="EXF347" s="35"/>
      <c r="EXG347" s="35"/>
      <c r="EXH347" s="35"/>
      <c r="EXI347" s="35"/>
      <c r="EXJ347" s="35"/>
      <c r="EXK347" s="35"/>
      <c r="EXL347" s="35"/>
      <c r="EXM347" s="35"/>
      <c r="EXN347" s="35"/>
      <c r="EXO347" s="35"/>
      <c r="EXP347" s="35"/>
      <c r="EXQ347" s="35"/>
      <c r="EXR347" s="35"/>
      <c r="EXS347" s="35"/>
      <c r="EXT347" s="35"/>
      <c r="EXU347" s="35"/>
      <c r="EXV347" s="35"/>
      <c r="EXW347" s="35"/>
      <c r="EXX347" s="35"/>
      <c r="EXY347" s="35"/>
      <c r="EXZ347" s="35"/>
      <c r="EYA347" s="35"/>
      <c r="EYB347" s="35"/>
      <c r="EYC347" s="35"/>
      <c r="EYD347" s="35"/>
      <c r="EYE347" s="35"/>
      <c r="EYF347" s="35"/>
      <c r="EYG347" s="35"/>
      <c r="EYH347" s="35"/>
      <c r="EYI347" s="35"/>
      <c r="EYJ347" s="35"/>
      <c r="EYK347" s="35"/>
      <c r="EYL347" s="35"/>
      <c r="EYM347" s="35"/>
      <c r="EYN347" s="35"/>
      <c r="EYO347" s="35"/>
      <c r="EYP347" s="35"/>
      <c r="EYQ347" s="35"/>
      <c r="EYR347" s="35"/>
      <c r="EYS347" s="35"/>
      <c r="EYT347" s="35"/>
      <c r="EYU347" s="35"/>
      <c r="EYV347" s="35"/>
      <c r="EYW347" s="35"/>
      <c r="EYX347" s="35"/>
      <c r="EYY347" s="35"/>
      <c r="EYZ347" s="35"/>
      <c r="EZA347" s="35"/>
      <c r="EZB347" s="35"/>
      <c r="EZC347" s="35"/>
      <c r="EZD347" s="35"/>
      <c r="EZE347" s="35"/>
      <c r="EZF347" s="35"/>
      <c r="EZG347" s="35"/>
      <c r="EZH347" s="35"/>
      <c r="EZI347" s="35"/>
      <c r="EZJ347" s="35"/>
      <c r="EZK347" s="35"/>
      <c r="EZL347" s="35"/>
      <c r="EZM347" s="35"/>
      <c r="EZN347" s="35"/>
      <c r="EZO347" s="35"/>
      <c r="EZP347" s="35"/>
      <c r="EZQ347" s="35"/>
      <c r="EZR347" s="35"/>
      <c r="EZS347" s="35"/>
      <c r="EZT347" s="35"/>
      <c r="EZU347" s="35"/>
      <c r="EZV347" s="35"/>
      <c r="EZW347" s="35"/>
      <c r="EZX347" s="35"/>
      <c r="EZY347" s="35"/>
      <c r="EZZ347" s="35"/>
      <c r="FAA347" s="35"/>
      <c r="FAB347" s="35"/>
      <c r="FAC347" s="35"/>
      <c r="FAD347" s="35"/>
      <c r="FAE347" s="35"/>
      <c r="FAF347" s="35"/>
      <c r="FAG347" s="35"/>
      <c r="FAH347" s="35"/>
      <c r="FAI347" s="35"/>
      <c r="FAJ347" s="35"/>
      <c r="FAK347" s="35"/>
      <c r="FAL347" s="35"/>
      <c r="FAM347" s="35"/>
      <c r="FAN347" s="35"/>
      <c r="FAO347" s="35"/>
      <c r="FAP347" s="35"/>
      <c r="FAQ347" s="35"/>
      <c r="FAR347" s="35"/>
      <c r="FAS347" s="35"/>
      <c r="FAT347" s="35"/>
      <c r="FAU347" s="35"/>
      <c r="FAV347" s="35"/>
      <c r="FAW347" s="35"/>
      <c r="FAX347" s="35"/>
      <c r="FAY347" s="35"/>
      <c r="FAZ347" s="35"/>
      <c r="FBA347" s="35"/>
      <c r="FBB347" s="35"/>
      <c r="FBC347" s="35"/>
      <c r="FBD347" s="35"/>
      <c r="FBE347" s="35"/>
      <c r="FBF347" s="35"/>
      <c r="FBG347" s="35"/>
      <c r="FBH347" s="35"/>
      <c r="FBI347" s="35"/>
      <c r="FBJ347" s="35"/>
      <c r="FBK347" s="35"/>
      <c r="FBL347" s="35"/>
      <c r="FBM347" s="35"/>
      <c r="FBN347" s="35"/>
      <c r="FBO347" s="35"/>
      <c r="FBP347" s="35"/>
      <c r="FBQ347" s="35"/>
      <c r="FBR347" s="35"/>
      <c r="FBS347" s="35"/>
      <c r="FBT347" s="35"/>
      <c r="FBU347" s="35"/>
      <c r="FBV347" s="35"/>
      <c r="FBW347" s="35"/>
      <c r="FBX347" s="35"/>
      <c r="FBY347" s="35"/>
      <c r="FBZ347" s="35"/>
      <c r="FCA347" s="35"/>
      <c r="FCB347" s="35"/>
      <c r="FCC347" s="35"/>
      <c r="FCD347" s="35"/>
      <c r="FCE347" s="35"/>
      <c r="FCF347" s="35"/>
      <c r="FCG347" s="35"/>
      <c r="FCH347" s="35"/>
      <c r="FCI347" s="35"/>
      <c r="FCJ347" s="35"/>
      <c r="FCK347" s="35"/>
      <c r="FCL347" s="35"/>
      <c r="FCM347" s="35"/>
      <c r="FCN347" s="35"/>
      <c r="FCO347" s="35"/>
      <c r="FCP347" s="35"/>
      <c r="FCQ347" s="35"/>
      <c r="FCR347" s="35"/>
      <c r="FCS347" s="35"/>
      <c r="FCT347" s="35"/>
      <c r="FCU347" s="35"/>
      <c r="FCV347" s="35"/>
      <c r="FCW347" s="35"/>
      <c r="FCX347" s="35"/>
      <c r="FCY347" s="35"/>
      <c r="FCZ347" s="35"/>
      <c r="FDA347" s="35"/>
      <c r="FDB347" s="35"/>
      <c r="FDC347" s="35"/>
      <c r="FDD347" s="35"/>
      <c r="FDE347" s="35"/>
      <c r="FDF347" s="35"/>
      <c r="FDG347" s="35"/>
      <c r="FDH347" s="35"/>
      <c r="FDI347" s="35"/>
      <c r="FDJ347" s="35"/>
      <c r="FDK347" s="35"/>
      <c r="FDL347" s="35"/>
      <c r="FDM347" s="35"/>
      <c r="FDN347" s="35"/>
      <c r="FDO347" s="35"/>
      <c r="FDP347" s="35"/>
      <c r="FDQ347" s="35"/>
      <c r="FDR347" s="35"/>
      <c r="FDS347" s="35"/>
      <c r="FDT347" s="35"/>
      <c r="FDU347" s="35"/>
      <c r="FDV347" s="35"/>
      <c r="FDW347" s="35"/>
      <c r="FDX347" s="35"/>
      <c r="FDY347" s="35"/>
      <c r="FDZ347" s="35"/>
      <c r="FEA347" s="35"/>
      <c r="FEB347" s="35"/>
      <c r="FEC347" s="35"/>
      <c r="FED347" s="35"/>
      <c r="FEE347" s="35"/>
      <c r="FEF347" s="35"/>
      <c r="FEG347" s="35"/>
      <c r="FEH347" s="35"/>
      <c r="FEI347" s="35"/>
      <c r="FEJ347" s="35"/>
      <c r="FEK347" s="35"/>
      <c r="FEL347" s="35"/>
      <c r="FEM347" s="35"/>
      <c r="FEN347" s="35"/>
      <c r="FEO347" s="35"/>
      <c r="FEP347" s="35"/>
      <c r="FEQ347" s="35"/>
      <c r="FER347" s="35"/>
      <c r="FES347" s="35"/>
      <c r="FET347" s="35"/>
      <c r="FEU347" s="35"/>
      <c r="FEV347" s="35"/>
      <c r="FEW347" s="35"/>
      <c r="FEX347" s="35"/>
      <c r="FEY347" s="35"/>
      <c r="FEZ347" s="35"/>
      <c r="FFA347" s="35"/>
      <c r="FFB347" s="35"/>
      <c r="FFC347" s="35"/>
      <c r="FFD347" s="35"/>
      <c r="FFE347" s="35"/>
      <c r="FFF347" s="35"/>
      <c r="FFG347" s="35"/>
      <c r="FFH347" s="35"/>
      <c r="FFI347" s="35"/>
      <c r="FFJ347" s="35"/>
      <c r="FFK347" s="35"/>
      <c r="FFL347" s="35"/>
      <c r="FFM347" s="35"/>
      <c r="FFN347" s="35"/>
      <c r="FFO347" s="35"/>
      <c r="FFP347" s="35"/>
      <c r="FFQ347" s="35"/>
      <c r="FFR347" s="35"/>
      <c r="FFS347" s="35"/>
      <c r="FFT347" s="35"/>
      <c r="FFU347" s="35"/>
      <c r="FFV347" s="35"/>
      <c r="FFW347" s="35"/>
      <c r="FFX347" s="35"/>
      <c r="FFY347" s="35"/>
      <c r="FFZ347" s="35"/>
      <c r="FGA347" s="35"/>
      <c r="FGB347" s="35"/>
      <c r="FGC347" s="35"/>
      <c r="FGD347" s="35"/>
      <c r="FGE347" s="35"/>
      <c r="FGF347" s="35"/>
      <c r="FGG347" s="35"/>
      <c r="FGH347" s="35"/>
      <c r="FGI347" s="35"/>
      <c r="FGJ347" s="35"/>
      <c r="FGK347" s="35"/>
      <c r="FGL347" s="35"/>
      <c r="FGM347" s="35"/>
      <c r="FGN347" s="35"/>
      <c r="FGO347" s="35"/>
      <c r="FGP347" s="35"/>
      <c r="FGQ347" s="35"/>
      <c r="FGR347" s="35"/>
      <c r="FGS347" s="35"/>
      <c r="FGT347" s="35"/>
      <c r="FGU347" s="35"/>
      <c r="FGV347" s="35"/>
      <c r="FGW347" s="35"/>
      <c r="FGX347" s="35"/>
      <c r="FGY347" s="35"/>
      <c r="FGZ347" s="35"/>
      <c r="FHA347" s="35"/>
      <c r="FHB347" s="35"/>
      <c r="FHC347" s="35"/>
      <c r="FHD347" s="35"/>
      <c r="FHE347" s="35"/>
      <c r="FHF347" s="35"/>
      <c r="FHG347" s="35"/>
      <c r="FHH347" s="35"/>
      <c r="FHI347" s="35"/>
      <c r="FHJ347" s="35"/>
      <c r="FHK347" s="35"/>
      <c r="FHL347" s="35"/>
      <c r="FHM347" s="35"/>
      <c r="FHN347" s="35"/>
      <c r="FHO347" s="35"/>
      <c r="FHP347" s="35"/>
      <c r="FHQ347" s="35"/>
      <c r="FHR347" s="35"/>
      <c r="FHS347" s="35"/>
      <c r="FHT347" s="35"/>
      <c r="FHU347" s="35"/>
      <c r="FHV347" s="35"/>
      <c r="FHW347" s="35"/>
      <c r="FHX347" s="35"/>
      <c r="FHY347" s="35"/>
      <c r="FHZ347" s="35"/>
      <c r="FIA347" s="35"/>
      <c r="FIB347" s="35"/>
      <c r="FIC347" s="35"/>
      <c r="FID347" s="35"/>
      <c r="FIE347" s="35"/>
      <c r="FIF347" s="35"/>
      <c r="FIG347" s="35"/>
      <c r="FIH347" s="35"/>
      <c r="FII347" s="35"/>
      <c r="FIJ347" s="35"/>
      <c r="FIK347" s="35"/>
      <c r="FIL347" s="35"/>
      <c r="FIM347" s="35"/>
      <c r="FIN347" s="35"/>
      <c r="FIO347" s="35"/>
      <c r="FIP347" s="35"/>
      <c r="FIQ347" s="35"/>
      <c r="FIR347" s="35"/>
      <c r="FIS347" s="35"/>
      <c r="FIT347" s="35"/>
      <c r="FIU347" s="35"/>
      <c r="FIV347" s="35"/>
      <c r="FIW347" s="35"/>
      <c r="FIX347" s="35"/>
      <c r="FIY347" s="35"/>
      <c r="FIZ347" s="35"/>
      <c r="FJA347" s="35"/>
      <c r="FJB347" s="35"/>
      <c r="FJC347" s="35"/>
      <c r="FJD347" s="35"/>
      <c r="FJE347" s="35"/>
      <c r="FJF347" s="35"/>
      <c r="FJG347" s="35"/>
      <c r="FJH347" s="35"/>
      <c r="FJI347" s="35"/>
      <c r="FJJ347" s="35"/>
      <c r="FJK347" s="35"/>
      <c r="FJL347" s="35"/>
      <c r="FJM347" s="35"/>
      <c r="FJN347" s="35"/>
      <c r="FJO347" s="35"/>
      <c r="FJP347" s="35"/>
      <c r="FJQ347" s="35"/>
      <c r="FJR347" s="35"/>
      <c r="FJS347" s="35"/>
      <c r="FJT347" s="35"/>
      <c r="FJU347" s="35"/>
      <c r="FJV347" s="35"/>
      <c r="FJW347" s="35"/>
      <c r="FJX347" s="35"/>
      <c r="FJY347" s="35"/>
      <c r="FJZ347" s="35"/>
      <c r="FKA347" s="35"/>
      <c r="FKB347" s="35"/>
      <c r="FKC347" s="35"/>
      <c r="FKD347" s="35"/>
      <c r="FKE347" s="35"/>
      <c r="FKF347" s="35"/>
      <c r="FKG347" s="35"/>
      <c r="FKH347" s="35"/>
      <c r="FKI347" s="35"/>
      <c r="FKJ347" s="35"/>
      <c r="FKK347" s="35"/>
      <c r="FKL347" s="35"/>
      <c r="FKM347" s="35"/>
      <c r="FKN347" s="35"/>
      <c r="FKO347" s="35"/>
      <c r="FKP347" s="35"/>
      <c r="FKQ347" s="35"/>
      <c r="FKR347" s="35"/>
      <c r="FKS347" s="35"/>
      <c r="FKT347" s="35"/>
      <c r="FKU347" s="35"/>
      <c r="FKV347" s="35"/>
      <c r="FKW347" s="35"/>
      <c r="FKX347" s="35"/>
      <c r="FKY347" s="35"/>
      <c r="FKZ347" s="35"/>
      <c r="FLA347" s="35"/>
      <c r="FLB347" s="35"/>
      <c r="FLC347" s="35"/>
      <c r="FLD347" s="35"/>
      <c r="FLE347" s="35"/>
      <c r="FLF347" s="35"/>
      <c r="FLG347" s="35"/>
      <c r="FLH347" s="35"/>
      <c r="FLI347" s="35"/>
      <c r="FLJ347" s="35"/>
      <c r="FLK347" s="35"/>
      <c r="FLL347" s="35"/>
      <c r="FLM347" s="35"/>
      <c r="FLN347" s="35"/>
      <c r="FLO347" s="35"/>
      <c r="FLP347" s="35"/>
      <c r="FLQ347" s="35"/>
      <c r="FLR347" s="35"/>
      <c r="FLS347" s="35"/>
      <c r="FLT347" s="35"/>
      <c r="FLU347" s="35"/>
      <c r="FLV347" s="35"/>
      <c r="FLW347" s="35"/>
      <c r="FLX347" s="35"/>
      <c r="FLY347" s="35"/>
      <c r="FLZ347" s="35"/>
      <c r="FMA347" s="35"/>
      <c r="FMB347" s="35"/>
      <c r="FMC347" s="35"/>
      <c r="FMD347" s="35"/>
      <c r="FME347" s="35"/>
      <c r="FMF347" s="35"/>
      <c r="FMG347" s="35"/>
      <c r="FMH347" s="35"/>
      <c r="FMI347" s="35"/>
      <c r="FMJ347" s="35"/>
      <c r="FMK347" s="35"/>
      <c r="FML347" s="35"/>
      <c r="FMM347" s="35"/>
      <c r="FMN347" s="35"/>
      <c r="FMO347" s="35"/>
      <c r="FMP347" s="35"/>
      <c r="FMQ347" s="35"/>
      <c r="FMR347" s="35"/>
      <c r="FMS347" s="35"/>
      <c r="FMT347" s="35"/>
      <c r="FMU347" s="35"/>
      <c r="FMV347" s="35"/>
      <c r="FMW347" s="35"/>
      <c r="FMX347" s="35"/>
      <c r="FMY347" s="35"/>
      <c r="FMZ347" s="35"/>
      <c r="FNA347" s="35"/>
      <c r="FNB347" s="35"/>
      <c r="FNC347" s="35"/>
      <c r="FND347" s="35"/>
      <c r="FNE347" s="35"/>
      <c r="FNF347" s="35"/>
      <c r="FNG347" s="35"/>
      <c r="FNH347" s="35"/>
      <c r="FNI347" s="35"/>
      <c r="FNJ347" s="35"/>
      <c r="FNK347" s="35"/>
      <c r="FNL347" s="35"/>
      <c r="FNM347" s="35"/>
      <c r="FNN347" s="35"/>
      <c r="FNO347" s="35"/>
      <c r="FNP347" s="35"/>
      <c r="FNQ347" s="35"/>
      <c r="FNR347" s="35"/>
      <c r="FNS347" s="35"/>
      <c r="FNT347" s="35"/>
      <c r="FNU347" s="35"/>
      <c r="FNV347" s="35"/>
      <c r="FNW347" s="35"/>
      <c r="FNX347" s="35"/>
      <c r="FNY347" s="35"/>
      <c r="FNZ347" s="35"/>
      <c r="FOA347" s="35"/>
      <c r="FOB347" s="35"/>
      <c r="FOC347" s="35"/>
      <c r="FOD347" s="35"/>
      <c r="FOE347" s="35"/>
      <c r="FOF347" s="35"/>
      <c r="FOG347" s="35"/>
      <c r="FOH347" s="35"/>
      <c r="FOI347" s="35"/>
      <c r="FOJ347" s="35"/>
      <c r="FOK347" s="35"/>
      <c r="FOL347" s="35"/>
      <c r="FOM347" s="35"/>
      <c r="FON347" s="35"/>
      <c r="FOO347" s="35"/>
      <c r="FOP347" s="35"/>
      <c r="FOQ347" s="35"/>
      <c r="FOR347" s="35"/>
      <c r="FOS347" s="35"/>
      <c r="FOT347" s="35"/>
      <c r="FOU347" s="35"/>
      <c r="FOV347" s="35"/>
      <c r="FOW347" s="35"/>
      <c r="FOX347" s="35"/>
      <c r="FOY347" s="35"/>
      <c r="FOZ347" s="35"/>
      <c r="FPA347" s="35"/>
      <c r="FPB347" s="35"/>
      <c r="FPC347" s="35"/>
      <c r="FPD347" s="35"/>
      <c r="FPE347" s="35"/>
      <c r="FPF347" s="35"/>
      <c r="FPG347" s="35"/>
      <c r="FPH347" s="35"/>
      <c r="FPI347" s="35"/>
      <c r="FPJ347" s="35"/>
      <c r="FPK347" s="35"/>
      <c r="FPL347" s="35"/>
      <c r="FPM347" s="35"/>
      <c r="FPN347" s="35"/>
      <c r="FPO347" s="35"/>
      <c r="FPP347" s="35"/>
      <c r="FPQ347" s="35"/>
      <c r="FPR347" s="35"/>
      <c r="FPS347" s="35"/>
      <c r="FPT347" s="35"/>
      <c r="FPU347" s="35"/>
      <c r="FPV347" s="35"/>
      <c r="FPW347" s="35"/>
      <c r="FPX347" s="35"/>
      <c r="FPY347" s="35"/>
      <c r="FPZ347" s="35"/>
      <c r="FQA347" s="35"/>
      <c r="FQB347" s="35"/>
      <c r="FQC347" s="35"/>
      <c r="FQD347" s="35"/>
      <c r="FQE347" s="35"/>
      <c r="FQF347" s="35"/>
      <c r="FQG347" s="35"/>
      <c r="FQH347" s="35"/>
      <c r="FQI347" s="35"/>
      <c r="FQJ347" s="35"/>
      <c r="FQK347" s="35"/>
      <c r="FQL347" s="35"/>
      <c r="FQM347" s="35"/>
      <c r="FQN347" s="35"/>
      <c r="FQO347" s="35"/>
      <c r="FQP347" s="35"/>
      <c r="FQQ347" s="35"/>
      <c r="FQR347" s="35"/>
      <c r="FQS347" s="35"/>
      <c r="FQT347" s="35"/>
      <c r="FQU347" s="35"/>
      <c r="FQV347" s="35"/>
      <c r="FQW347" s="35"/>
      <c r="FQX347" s="35"/>
      <c r="FQY347" s="35"/>
      <c r="FQZ347" s="35"/>
      <c r="FRA347" s="35"/>
      <c r="FRB347" s="35"/>
      <c r="FRC347" s="35"/>
      <c r="FRD347" s="35"/>
      <c r="FRE347" s="35"/>
      <c r="FRF347" s="35"/>
      <c r="FRG347" s="35"/>
      <c r="FRH347" s="35"/>
      <c r="FRI347" s="35"/>
      <c r="FRJ347" s="35"/>
      <c r="FRK347" s="35"/>
      <c r="FRL347" s="35"/>
      <c r="FRM347" s="35"/>
      <c r="FRN347" s="35"/>
      <c r="FRO347" s="35"/>
      <c r="FRP347" s="35"/>
      <c r="FRQ347" s="35"/>
      <c r="FRR347" s="35"/>
      <c r="FRS347" s="35"/>
      <c r="FRT347" s="35"/>
      <c r="FRU347" s="35"/>
      <c r="FRV347" s="35"/>
      <c r="FRW347" s="35"/>
      <c r="FRX347" s="35"/>
      <c r="FRY347" s="35"/>
      <c r="FRZ347" s="35"/>
      <c r="FSA347" s="35"/>
      <c r="FSB347" s="35"/>
      <c r="FSC347" s="35"/>
      <c r="FSD347" s="35"/>
      <c r="FSE347" s="35"/>
      <c r="FSF347" s="35"/>
      <c r="FSG347" s="35"/>
      <c r="FSH347" s="35"/>
      <c r="FSI347" s="35"/>
      <c r="FSJ347" s="35"/>
      <c r="FSK347" s="35"/>
      <c r="FSL347" s="35"/>
      <c r="FSM347" s="35"/>
      <c r="FSN347" s="35"/>
      <c r="FSO347" s="35"/>
      <c r="FSP347" s="35"/>
      <c r="FSQ347" s="35"/>
      <c r="FSR347" s="35"/>
      <c r="FSS347" s="35"/>
      <c r="FST347" s="35"/>
      <c r="FSU347" s="35"/>
      <c r="FSV347" s="35"/>
      <c r="FSW347" s="35"/>
      <c r="FSX347" s="35"/>
      <c r="FSY347" s="35"/>
      <c r="FSZ347" s="35"/>
      <c r="FTA347" s="35"/>
      <c r="FTB347" s="35"/>
      <c r="FTC347" s="35"/>
      <c r="FTD347" s="35"/>
      <c r="FTE347" s="35"/>
      <c r="FTF347" s="35"/>
      <c r="FTG347" s="35"/>
      <c r="FTH347" s="35"/>
      <c r="FTI347" s="35"/>
      <c r="FTJ347" s="35"/>
      <c r="FTK347" s="35"/>
      <c r="FTL347" s="35"/>
      <c r="FTM347" s="35"/>
      <c r="FTN347" s="35"/>
      <c r="FTO347" s="35"/>
      <c r="FTP347" s="35"/>
      <c r="FTQ347" s="35"/>
      <c r="FTR347" s="35"/>
      <c r="FTS347" s="35"/>
      <c r="FTT347" s="35"/>
      <c r="FTU347" s="35"/>
      <c r="FTV347" s="35"/>
      <c r="FTW347" s="35"/>
      <c r="FTX347" s="35"/>
      <c r="FTY347" s="35"/>
      <c r="FTZ347" s="35"/>
      <c r="FUA347" s="35"/>
      <c r="FUB347" s="35"/>
      <c r="FUC347" s="35"/>
      <c r="FUD347" s="35"/>
      <c r="FUE347" s="35"/>
      <c r="FUF347" s="35"/>
      <c r="FUG347" s="35"/>
      <c r="FUH347" s="35"/>
      <c r="FUI347" s="35"/>
      <c r="FUJ347" s="35"/>
      <c r="FUK347" s="35"/>
      <c r="FUL347" s="35"/>
      <c r="FUM347" s="35"/>
      <c r="FUN347" s="35"/>
      <c r="FUO347" s="35"/>
      <c r="FUP347" s="35"/>
      <c r="FUQ347" s="35"/>
      <c r="FUR347" s="35"/>
      <c r="FUS347" s="35"/>
      <c r="FUT347" s="35"/>
      <c r="FUU347" s="35"/>
      <c r="FUV347" s="35"/>
      <c r="FUW347" s="35"/>
      <c r="FUX347" s="35"/>
      <c r="FUY347" s="35"/>
      <c r="FUZ347" s="35"/>
      <c r="FVA347" s="35"/>
      <c r="FVB347" s="35"/>
      <c r="FVC347" s="35"/>
      <c r="FVD347" s="35"/>
      <c r="FVE347" s="35"/>
      <c r="FVF347" s="35"/>
      <c r="FVG347" s="35"/>
      <c r="FVH347" s="35"/>
      <c r="FVI347" s="35"/>
      <c r="FVJ347" s="35"/>
      <c r="FVK347" s="35"/>
      <c r="FVL347" s="35"/>
      <c r="FVM347" s="35"/>
      <c r="FVN347" s="35"/>
      <c r="FVO347" s="35"/>
      <c r="FVP347" s="35"/>
      <c r="FVQ347" s="35"/>
      <c r="FVR347" s="35"/>
      <c r="FVS347" s="35"/>
      <c r="FVT347" s="35"/>
      <c r="FVU347" s="35"/>
      <c r="FVV347" s="35"/>
      <c r="FVW347" s="35"/>
      <c r="FVX347" s="35"/>
      <c r="FVY347" s="35"/>
      <c r="FVZ347" s="35"/>
      <c r="FWA347" s="35"/>
      <c r="FWB347" s="35"/>
      <c r="FWC347" s="35"/>
      <c r="FWD347" s="35"/>
      <c r="FWE347" s="35"/>
      <c r="FWF347" s="35"/>
      <c r="FWG347" s="35"/>
      <c r="FWH347" s="35"/>
      <c r="FWI347" s="35"/>
      <c r="FWJ347" s="35"/>
      <c r="FWK347" s="35"/>
      <c r="FWL347" s="35"/>
      <c r="FWM347" s="35"/>
      <c r="FWN347" s="35"/>
      <c r="FWO347" s="35"/>
      <c r="FWP347" s="35"/>
      <c r="FWQ347" s="35"/>
      <c r="FWR347" s="35"/>
      <c r="FWS347" s="35"/>
      <c r="FWT347" s="35"/>
      <c r="FWU347" s="35"/>
      <c r="FWV347" s="35"/>
      <c r="FWW347" s="35"/>
      <c r="FWX347" s="35"/>
      <c r="FWY347" s="35"/>
      <c r="FWZ347" s="35"/>
      <c r="FXA347" s="35"/>
      <c r="FXB347" s="35"/>
      <c r="FXC347" s="35"/>
      <c r="FXD347" s="35"/>
      <c r="FXE347" s="35"/>
      <c r="FXF347" s="35"/>
      <c r="FXG347" s="35"/>
      <c r="FXH347" s="35"/>
      <c r="FXI347" s="35"/>
      <c r="FXJ347" s="35"/>
      <c r="FXK347" s="35"/>
      <c r="FXL347" s="35"/>
      <c r="FXM347" s="35"/>
      <c r="FXN347" s="35"/>
      <c r="FXO347" s="35"/>
      <c r="FXP347" s="35"/>
      <c r="FXQ347" s="35"/>
      <c r="FXR347" s="35"/>
      <c r="FXS347" s="35"/>
      <c r="FXT347" s="35"/>
      <c r="FXU347" s="35"/>
      <c r="FXV347" s="35"/>
      <c r="FXW347" s="35"/>
      <c r="FXX347" s="35"/>
      <c r="FXY347" s="35"/>
      <c r="FXZ347" s="35"/>
      <c r="FYA347" s="35"/>
      <c r="FYB347" s="35"/>
      <c r="FYC347" s="35"/>
      <c r="FYD347" s="35"/>
      <c r="FYE347" s="35"/>
      <c r="FYF347" s="35"/>
      <c r="FYG347" s="35"/>
      <c r="FYH347" s="35"/>
      <c r="FYI347" s="35"/>
      <c r="FYJ347" s="35"/>
      <c r="FYK347" s="35"/>
      <c r="FYL347" s="35"/>
      <c r="FYM347" s="35"/>
      <c r="FYN347" s="35"/>
      <c r="FYO347" s="35"/>
      <c r="FYP347" s="35"/>
      <c r="FYQ347" s="35"/>
      <c r="FYR347" s="35"/>
      <c r="FYS347" s="35"/>
      <c r="FYT347" s="35"/>
      <c r="FYU347" s="35"/>
      <c r="FYV347" s="35"/>
      <c r="FYW347" s="35"/>
      <c r="FYX347" s="35"/>
      <c r="FYY347" s="35"/>
      <c r="FYZ347" s="35"/>
      <c r="FZA347" s="35"/>
      <c r="FZB347" s="35"/>
      <c r="FZC347" s="35"/>
      <c r="FZD347" s="35"/>
      <c r="FZE347" s="35"/>
      <c r="FZF347" s="35"/>
      <c r="FZG347" s="35"/>
      <c r="FZH347" s="35"/>
      <c r="FZI347" s="35"/>
      <c r="FZJ347" s="35"/>
      <c r="FZK347" s="35"/>
      <c r="FZL347" s="35"/>
      <c r="FZM347" s="35"/>
      <c r="FZN347" s="35"/>
      <c r="FZO347" s="35"/>
      <c r="FZP347" s="35"/>
      <c r="FZQ347" s="35"/>
      <c r="FZR347" s="35"/>
      <c r="FZS347" s="35"/>
      <c r="FZT347" s="35"/>
      <c r="FZU347" s="35"/>
      <c r="FZV347" s="35"/>
      <c r="FZW347" s="35"/>
      <c r="FZX347" s="35"/>
      <c r="FZY347" s="35"/>
      <c r="FZZ347" s="35"/>
      <c r="GAA347" s="35"/>
      <c r="GAB347" s="35"/>
      <c r="GAC347" s="35"/>
      <c r="GAD347" s="35"/>
      <c r="GAE347" s="35"/>
      <c r="GAF347" s="35"/>
      <c r="GAG347" s="35"/>
      <c r="GAH347" s="35"/>
      <c r="GAI347" s="35"/>
      <c r="GAJ347" s="35"/>
      <c r="GAK347" s="35"/>
      <c r="GAL347" s="35"/>
      <c r="GAM347" s="35"/>
      <c r="GAN347" s="35"/>
      <c r="GAO347" s="35"/>
      <c r="GAP347" s="35"/>
      <c r="GAQ347" s="35"/>
      <c r="GAR347" s="35"/>
      <c r="GAS347" s="35"/>
      <c r="GAT347" s="35"/>
      <c r="GAU347" s="35"/>
      <c r="GAV347" s="35"/>
      <c r="GAW347" s="35"/>
      <c r="GAX347" s="35"/>
      <c r="GAY347" s="35"/>
      <c r="GAZ347" s="35"/>
      <c r="GBA347" s="35"/>
      <c r="GBB347" s="35"/>
      <c r="GBC347" s="35"/>
      <c r="GBD347" s="35"/>
      <c r="GBE347" s="35"/>
      <c r="GBF347" s="35"/>
      <c r="GBG347" s="35"/>
      <c r="GBH347" s="35"/>
      <c r="GBI347" s="35"/>
      <c r="GBJ347" s="35"/>
      <c r="GBK347" s="35"/>
      <c r="GBL347" s="35"/>
      <c r="GBM347" s="35"/>
      <c r="GBN347" s="35"/>
      <c r="GBO347" s="35"/>
      <c r="GBP347" s="35"/>
      <c r="GBQ347" s="35"/>
      <c r="GBR347" s="35"/>
      <c r="GBS347" s="35"/>
      <c r="GBT347" s="35"/>
      <c r="GBU347" s="35"/>
      <c r="GBV347" s="35"/>
      <c r="GBW347" s="35"/>
      <c r="GBX347" s="35"/>
      <c r="GBY347" s="35"/>
      <c r="GBZ347" s="35"/>
      <c r="GCA347" s="35"/>
      <c r="GCB347" s="35"/>
      <c r="GCC347" s="35"/>
      <c r="GCD347" s="35"/>
      <c r="GCE347" s="35"/>
      <c r="GCF347" s="35"/>
      <c r="GCG347" s="35"/>
      <c r="GCH347" s="35"/>
      <c r="GCI347" s="35"/>
      <c r="GCJ347" s="35"/>
      <c r="GCK347" s="35"/>
      <c r="GCL347" s="35"/>
      <c r="GCM347" s="35"/>
      <c r="GCN347" s="35"/>
      <c r="GCO347" s="35"/>
      <c r="GCP347" s="35"/>
      <c r="GCQ347" s="35"/>
      <c r="GCR347" s="35"/>
      <c r="GCS347" s="35"/>
      <c r="GCT347" s="35"/>
      <c r="GCU347" s="35"/>
      <c r="GCV347" s="35"/>
      <c r="GCW347" s="35"/>
      <c r="GCX347" s="35"/>
      <c r="GCY347" s="35"/>
      <c r="GCZ347" s="35"/>
      <c r="GDA347" s="35"/>
      <c r="GDB347" s="35"/>
      <c r="GDC347" s="35"/>
      <c r="GDD347" s="35"/>
      <c r="GDE347" s="35"/>
      <c r="GDF347" s="35"/>
      <c r="GDG347" s="35"/>
      <c r="GDH347" s="35"/>
      <c r="GDI347" s="35"/>
      <c r="GDJ347" s="35"/>
      <c r="GDK347" s="35"/>
      <c r="GDL347" s="35"/>
      <c r="GDM347" s="35"/>
      <c r="GDN347" s="35"/>
      <c r="GDO347" s="35"/>
      <c r="GDP347" s="35"/>
      <c r="GDQ347" s="35"/>
      <c r="GDR347" s="35"/>
      <c r="GDS347" s="35"/>
      <c r="GDT347" s="35"/>
      <c r="GDU347" s="35"/>
      <c r="GDV347" s="35"/>
      <c r="GDW347" s="35"/>
      <c r="GDX347" s="35"/>
      <c r="GDY347" s="35"/>
      <c r="GDZ347" s="35"/>
      <c r="GEA347" s="35"/>
      <c r="GEB347" s="35"/>
      <c r="GEC347" s="35"/>
      <c r="GED347" s="35"/>
      <c r="GEE347" s="35"/>
      <c r="GEF347" s="35"/>
      <c r="GEG347" s="35"/>
      <c r="GEH347" s="35"/>
      <c r="GEI347" s="35"/>
      <c r="GEJ347" s="35"/>
      <c r="GEK347" s="35"/>
      <c r="GEL347" s="35"/>
      <c r="GEM347" s="35"/>
      <c r="GEN347" s="35"/>
      <c r="GEO347" s="35"/>
      <c r="GEP347" s="35"/>
      <c r="GEQ347" s="35"/>
      <c r="GER347" s="35"/>
      <c r="GES347" s="35"/>
      <c r="GET347" s="35"/>
      <c r="GEU347" s="35"/>
      <c r="GEV347" s="35"/>
      <c r="GEW347" s="35"/>
      <c r="GEX347" s="35"/>
      <c r="GEY347" s="35"/>
      <c r="GEZ347" s="35"/>
      <c r="GFA347" s="35"/>
      <c r="GFB347" s="35"/>
      <c r="GFC347" s="35"/>
      <c r="GFD347" s="35"/>
      <c r="GFE347" s="35"/>
      <c r="GFF347" s="35"/>
      <c r="GFG347" s="35"/>
      <c r="GFH347" s="35"/>
      <c r="GFI347" s="35"/>
      <c r="GFJ347" s="35"/>
      <c r="GFK347" s="35"/>
      <c r="GFL347" s="35"/>
      <c r="GFM347" s="35"/>
      <c r="GFN347" s="35"/>
      <c r="GFO347" s="35"/>
      <c r="GFP347" s="35"/>
      <c r="GFQ347" s="35"/>
      <c r="GFR347" s="35"/>
      <c r="GFS347" s="35"/>
      <c r="GFT347" s="35"/>
      <c r="GFU347" s="35"/>
      <c r="GFV347" s="35"/>
      <c r="GFW347" s="35"/>
      <c r="GFX347" s="35"/>
      <c r="GFY347" s="35"/>
      <c r="GFZ347" s="35"/>
      <c r="GGA347" s="35"/>
      <c r="GGB347" s="35"/>
      <c r="GGC347" s="35"/>
      <c r="GGD347" s="35"/>
      <c r="GGE347" s="35"/>
      <c r="GGF347" s="35"/>
      <c r="GGG347" s="35"/>
      <c r="GGH347" s="35"/>
      <c r="GGI347" s="35"/>
      <c r="GGJ347" s="35"/>
      <c r="GGK347" s="35"/>
      <c r="GGL347" s="35"/>
      <c r="GGM347" s="35"/>
      <c r="GGN347" s="35"/>
      <c r="GGO347" s="35"/>
      <c r="GGP347" s="35"/>
      <c r="GGQ347" s="35"/>
      <c r="GGR347" s="35"/>
      <c r="GGS347" s="35"/>
      <c r="GGT347" s="35"/>
      <c r="GGU347" s="35"/>
      <c r="GGV347" s="35"/>
      <c r="GGW347" s="35"/>
      <c r="GGX347" s="35"/>
      <c r="GGY347" s="35"/>
      <c r="GGZ347" s="35"/>
      <c r="GHA347" s="35"/>
      <c r="GHB347" s="35"/>
      <c r="GHC347" s="35"/>
      <c r="GHD347" s="35"/>
      <c r="GHE347" s="35"/>
      <c r="GHF347" s="35"/>
      <c r="GHG347" s="35"/>
      <c r="GHH347" s="35"/>
      <c r="GHI347" s="35"/>
      <c r="GHJ347" s="35"/>
      <c r="GHK347" s="35"/>
      <c r="GHL347" s="35"/>
      <c r="GHM347" s="35"/>
      <c r="GHN347" s="35"/>
      <c r="GHO347" s="35"/>
      <c r="GHP347" s="35"/>
      <c r="GHQ347" s="35"/>
      <c r="GHR347" s="35"/>
      <c r="GHS347" s="35"/>
      <c r="GHT347" s="35"/>
      <c r="GHU347" s="35"/>
      <c r="GHV347" s="35"/>
      <c r="GHW347" s="35"/>
      <c r="GHX347" s="35"/>
      <c r="GHY347" s="35"/>
      <c r="GHZ347" s="35"/>
      <c r="GIA347" s="35"/>
      <c r="GIB347" s="35"/>
      <c r="GIC347" s="35"/>
      <c r="GID347" s="35"/>
      <c r="GIE347" s="35"/>
      <c r="GIF347" s="35"/>
      <c r="GIG347" s="35"/>
      <c r="GIH347" s="35"/>
      <c r="GII347" s="35"/>
      <c r="GIJ347" s="35"/>
      <c r="GIK347" s="35"/>
      <c r="GIL347" s="35"/>
      <c r="GIM347" s="35"/>
      <c r="GIN347" s="35"/>
      <c r="GIO347" s="35"/>
      <c r="GIP347" s="35"/>
      <c r="GIQ347" s="35"/>
      <c r="GIR347" s="35"/>
      <c r="GIS347" s="35"/>
      <c r="GIT347" s="35"/>
      <c r="GIU347" s="35"/>
      <c r="GIV347" s="35"/>
      <c r="GIW347" s="35"/>
      <c r="GIX347" s="35"/>
      <c r="GIY347" s="35"/>
      <c r="GIZ347" s="35"/>
      <c r="GJA347" s="35"/>
      <c r="GJB347" s="35"/>
      <c r="GJC347" s="35"/>
      <c r="GJD347" s="35"/>
      <c r="GJE347" s="35"/>
      <c r="GJF347" s="35"/>
      <c r="GJG347" s="35"/>
      <c r="GJH347" s="35"/>
      <c r="GJI347" s="35"/>
      <c r="GJJ347" s="35"/>
      <c r="GJK347" s="35"/>
      <c r="GJL347" s="35"/>
      <c r="GJM347" s="35"/>
      <c r="GJN347" s="35"/>
      <c r="GJO347" s="35"/>
      <c r="GJP347" s="35"/>
      <c r="GJQ347" s="35"/>
      <c r="GJR347" s="35"/>
      <c r="GJS347" s="35"/>
      <c r="GJT347" s="35"/>
      <c r="GJU347" s="35"/>
      <c r="GJV347" s="35"/>
      <c r="GJW347" s="35"/>
      <c r="GJX347" s="35"/>
      <c r="GJY347" s="35"/>
      <c r="GJZ347" s="35"/>
      <c r="GKA347" s="35"/>
      <c r="GKB347" s="35"/>
      <c r="GKC347" s="35"/>
      <c r="GKD347" s="35"/>
      <c r="GKE347" s="35"/>
      <c r="GKF347" s="35"/>
      <c r="GKG347" s="35"/>
      <c r="GKH347" s="35"/>
      <c r="GKI347" s="35"/>
      <c r="GKJ347" s="35"/>
      <c r="GKK347" s="35"/>
      <c r="GKL347" s="35"/>
      <c r="GKM347" s="35"/>
      <c r="GKN347" s="35"/>
      <c r="GKO347" s="35"/>
      <c r="GKP347" s="35"/>
      <c r="GKQ347" s="35"/>
      <c r="GKR347" s="35"/>
      <c r="GKS347" s="35"/>
      <c r="GKT347" s="35"/>
      <c r="GKU347" s="35"/>
      <c r="GKV347" s="35"/>
      <c r="GKW347" s="35"/>
      <c r="GKX347" s="35"/>
      <c r="GKY347" s="35"/>
      <c r="GKZ347" s="35"/>
      <c r="GLA347" s="35"/>
      <c r="GLB347" s="35"/>
      <c r="GLC347" s="35"/>
      <c r="GLD347" s="35"/>
      <c r="GLE347" s="35"/>
      <c r="GLF347" s="35"/>
      <c r="GLG347" s="35"/>
      <c r="GLH347" s="35"/>
      <c r="GLI347" s="35"/>
      <c r="GLJ347" s="35"/>
      <c r="GLK347" s="35"/>
      <c r="GLL347" s="35"/>
      <c r="GLM347" s="35"/>
      <c r="GLN347" s="35"/>
      <c r="GLO347" s="35"/>
      <c r="GLP347" s="35"/>
      <c r="GLQ347" s="35"/>
      <c r="GLR347" s="35"/>
      <c r="GLS347" s="35"/>
      <c r="GLT347" s="35"/>
      <c r="GLU347" s="35"/>
      <c r="GLV347" s="35"/>
      <c r="GLW347" s="35"/>
      <c r="GLX347" s="35"/>
      <c r="GLY347" s="35"/>
      <c r="GLZ347" s="35"/>
      <c r="GMA347" s="35"/>
      <c r="GMB347" s="35"/>
      <c r="GMC347" s="35"/>
      <c r="GMD347" s="35"/>
      <c r="GME347" s="35"/>
      <c r="GMF347" s="35"/>
      <c r="GMG347" s="35"/>
      <c r="GMH347" s="35"/>
      <c r="GMI347" s="35"/>
      <c r="GMJ347" s="35"/>
      <c r="GMK347" s="35"/>
      <c r="GML347" s="35"/>
      <c r="GMM347" s="35"/>
      <c r="GMN347" s="35"/>
      <c r="GMO347" s="35"/>
      <c r="GMP347" s="35"/>
      <c r="GMQ347" s="35"/>
      <c r="GMR347" s="35"/>
      <c r="GMS347" s="35"/>
      <c r="GMT347" s="35"/>
      <c r="GMU347" s="35"/>
      <c r="GMV347" s="35"/>
      <c r="GMW347" s="35"/>
      <c r="GMX347" s="35"/>
      <c r="GMY347" s="35"/>
      <c r="GMZ347" s="35"/>
      <c r="GNA347" s="35"/>
      <c r="GNB347" s="35"/>
      <c r="GNC347" s="35"/>
      <c r="GND347" s="35"/>
      <c r="GNE347" s="35"/>
      <c r="GNF347" s="35"/>
      <c r="GNG347" s="35"/>
      <c r="GNH347" s="35"/>
      <c r="GNI347" s="35"/>
      <c r="GNJ347" s="35"/>
      <c r="GNK347" s="35"/>
      <c r="GNL347" s="35"/>
      <c r="GNM347" s="35"/>
      <c r="GNN347" s="35"/>
      <c r="GNO347" s="35"/>
      <c r="GNP347" s="35"/>
      <c r="GNQ347" s="35"/>
      <c r="GNR347" s="35"/>
      <c r="GNS347" s="35"/>
      <c r="GNT347" s="35"/>
      <c r="GNU347" s="35"/>
      <c r="GNV347" s="35"/>
      <c r="GNW347" s="35"/>
      <c r="GNX347" s="35"/>
      <c r="GNY347" s="35"/>
      <c r="GNZ347" s="35"/>
      <c r="GOA347" s="35"/>
      <c r="GOB347" s="35"/>
      <c r="GOC347" s="35"/>
      <c r="GOD347" s="35"/>
      <c r="GOE347" s="35"/>
      <c r="GOF347" s="35"/>
      <c r="GOG347" s="35"/>
      <c r="GOH347" s="35"/>
      <c r="GOI347" s="35"/>
      <c r="GOJ347" s="35"/>
      <c r="GOK347" s="35"/>
      <c r="GOL347" s="35"/>
      <c r="GOM347" s="35"/>
      <c r="GON347" s="35"/>
      <c r="GOO347" s="35"/>
      <c r="GOP347" s="35"/>
      <c r="GOQ347" s="35"/>
      <c r="GOR347" s="35"/>
      <c r="GOS347" s="35"/>
      <c r="GOT347" s="35"/>
      <c r="GOU347" s="35"/>
      <c r="GOV347" s="35"/>
      <c r="GOW347" s="35"/>
      <c r="GOX347" s="35"/>
      <c r="GOY347" s="35"/>
      <c r="GOZ347" s="35"/>
      <c r="GPA347" s="35"/>
      <c r="GPB347" s="35"/>
      <c r="GPC347" s="35"/>
      <c r="GPD347" s="35"/>
      <c r="GPE347" s="35"/>
      <c r="GPF347" s="35"/>
      <c r="GPG347" s="35"/>
      <c r="GPH347" s="35"/>
      <c r="GPI347" s="35"/>
      <c r="GPJ347" s="35"/>
      <c r="GPK347" s="35"/>
      <c r="GPL347" s="35"/>
      <c r="GPM347" s="35"/>
      <c r="GPN347" s="35"/>
      <c r="GPO347" s="35"/>
      <c r="GPP347" s="35"/>
      <c r="GPQ347" s="35"/>
      <c r="GPR347" s="35"/>
      <c r="GPS347" s="35"/>
      <c r="GPT347" s="35"/>
      <c r="GPU347" s="35"/>
      <c r="GPV347" s="35"/>
      <c r="GPW347" s="35"/>
      <c r="GPX347" s="35"/>
      <c r="GPY347" s="35"/>
      <c r="GPZ347" s="35"/>
      <c r="GQA347" s="35"/>
      <c r="GQB347" s="35"/>
      <c r="GQC347" s="35"/>
      <c r="GQD347" s="35"/>
      <c r="GQE347" s="35"/>
      <c r="GQF347" s="35"/>
      <c r="GQG347" s="35"/>
      <c r="GQH347" s="35"/>
      <c r="GQI347" s="35"/>
      <c r="GQJ347" s="35"/>
      <c r="GQK347" s="35"/>
      <c r="GQL347" s="35"/>
      <c r="GQM347" s="35"/>
      <c r="GQN347" s="35"/>
      <c r="GQO347" s="35"/>
      <c r="GQP347" s="35"/>
      <c r="GQQ347" s="35"/>
      <c r="GQR347" s="35"/>
      <c r="GQS347" s="35"/>
      <c r="GQT347" s="35"/>
      <c r="GQU347" s="35"/>
      <c r="GQV347" s="35"/>
      <c r="GQW347" s="35"/>
      <c r="GQX347" s="35"/>
      <c r="GQY347" s="35"/>
      <c r="GQZ347" s="35"/>
      <c r="GRA347" s="35"/>
      <c r="GRB347" s="35"/>
      <c r="GRC347" s="35"/>
      <c r="GRD347" s="35"/>
      <c r="GRE347" s="35"/>
      <c r="GRF347" s="35"/>
      <c r="GRG347" s="35"/>
      <c r="GRH347" s="35"/>
      <c r="GRI347" s="35"/>
      <c r="GRJ347" s="35"/>
      <c r="GRK347" s="35"/>
      <c r="GRL347" s="35"/>
      <c r="GRM347" s="35"/>
      <c r="GRN347" s="35"/>
      <c r="GRO347" s="35"/>
      <c r="GRP347" s="35"/>
      <c r="GRQ347" s="35"/>
      <c r="GRR347" s="35"/>
      <c r="GRS347" s="35"/>
      <c r="GRT347" s="35"/>
      <c r="GRU347" s="35"/>
      <c r="GRV347" s="35"/>
      <c r="GRW347" s="35"/>
      <c r="GRX347" s="35"/>
      <c r="GRY347" s="35"/>
      <c r="GRZ347" s="35"/>
      <c r="GSA347" s="35"/>
      <c r="GSB347" s="35"/>
      <c r="GSC347" s="35"/>
      <c r="GSD347" s="35"/>
      <c r="GSE347" s="35"/>
      <c r="GSF347" s="35"/>
      <c r="GSG347" s="35"/>
      <c r="GSH347" s="35"/>
      <c r="GSI347" s="35"/>
      <c r="GSJ347" s="35"/>
      <c r="GSK347" s="35"/>
      <c r="GSL347" s="35"/>
      <c r="GSM347" s="35"/>
      <c r="GSN347" s="35"/>
      <c r="GSO347" s="35"/>
      <c r="GSP347" s="35"/>
      <c r="GSQ347" s="35"/>
      <c r="GSR347" s="35"/>
      <c r="GSS347" s="35"/>
      <c r="GST347" s="35"/>
      <c r="GSU347" s="35"/>
      <c r="GSV347" s="35"/>
      <c r="GSW347" s="35"/>
      <c r="GSX347" s="35"/>
      <c r="GSY347" s="35"/>
      <c r="GSZ347" s="35"/>
      <c r="GTA347" s="35"/>
      <c r="GTB347" s="35"/>
      <c r="GTC347" s="35"/>
      <c r="GTD347" s="35"/>
      <c r="GTE347" s="35"/>
      <c r="GTF347" s="35"/>
      <c r="GTG347" s="35"/>
      <c r="GTH347" s="35"/>
      <c r="GTI347" s="35"/>
      <c r="GTJ347" s="35"/>
      <c r="GTK347" s="35"/>
      <c r="GTL347" s="35"/>
      <c r="GTM347" s="35"/>
      <c r="GTN347" s="35"/>
      <c r="GTO347" s="35"/>
      <c r="GTP347" s="35"/>
      <c r="GTQ347" s="35"/>
      <c r="GTR347" s="35"/>
      <c r="GTS347" s="35"/>
      <c r="GTT347" s="35"/>
      <c r="GTU347" s="35"/>
      <c r="GTV347" s="35"/>
      <c r="GTW347" s="35"/>
      <c r="GTX347" s="35"/>
      <c r="GTY347" s="35"/>
      <c r="GTZ347" s="35"/>
      <c r="GUA347" s="35"/>
      <c r="GUB347" s="35"/>
      <c r="GUC347" s="35"/>
      <c r="GUD347" s="35"/>
      <c r="GUE347" s="35"/>
      <c r="GUF347" s="35"/>
      <c r="GUG347" s="35"/>
      <c r="GUH347" s="35"/>
      <c r="GUI347" s="35"/>
      <c r="GUJ347" s="35"/>
      <c r="GUK347" s="35"/>
      <c r="GUL347" s="35"/>
      <c r="GUM347" s="35"/>
      <c r="GUN347" s="35"/>
      <c r="GUO347" s="35"/>
      <c r="GUP347" s="35"/>
      <c r="GUQ347" s="35"/>
      <c r="GUR347" s="35"/>
      <c r="GUS347" s="35"/>
      <c r="GUT347" s="35"/>
      <c r="GUU347" s="35"/>
      <c r="GUV347" s="35"/>
      <c r="GUW347" s="35"/>
      <c r="GUX347" s="35"/>
      <c r="GUY347" s="35"/>
      <c r="GUZ347" s="35"/>
      <c r="GVA347" s="35"/>
      <c r="GVB347" s="35"/>
      <c r="GVC347" s="35"/>
      <c r="GVD347" s="35"/>
      <c r="GVE347" s="35"/>
      <c r="GVF347" s="35"/>
      <c r="GVG347" s="35"/>
      <c r="GVH347" s="35"/>
      <c r="GVI347" s="35"/>
      <c r="GVJ347" s="35"/>
      <c r="GVK347" s="35"/>
      <c r="GVL347" s="35"/>
      <c r="GVM347" s="35"/>
      <c r="GVN347" s="35"/>
      <c r="GVO347" s="35"/>
      <c r="GVP347" s="35"/>
      <c r="GVQ347" s="35"/>
      <c r="GVR347" s="35"/>
      <c r="GVS347" s="35"/>
      <c r="GVT347" s="35"/>
      <c r="GVU347" s="35"/>
      <c r="GVV347" s="35"/>
      <c r="GVW347" s="35"/>
      <c r="GVX347" s="35"/>
      <c r="GVY347" s="35"/>
      <c r="GVZ347" s="35"/>
      <c r="GWA347" s="35"/>
      <c r="GWB347" s="35"/>
      <c r="GWC347" s="35"/>
      <c r="GWD347" s="35"/>
      <c r="GWE347" s="35"/>
      <c r="GWF347" s="35"/>
      <c r="GWG347" s="35"/>
      <c r="GWH347" s="35"/>
      <c r="GWI347" s="35"/>
      <c r="GWJ347" s="35"/>
      <c r="GWK347" s="35"/>
      <c r="GWL347" s="35"/>
      <c r="GWM347" s="35"/>
      <c r="GWN347" s="35"/>
      <c r="GWO347" s="35"/>
      <c r="GWP347" s="35"/>
      <c r="GWQ347" s="35"/>
      <c r="GWR347" s="35"/>
      <c r="GWS347" s="35"/>
      <c r="GWT347" s="35"/>
      <c r="GWU347" s="35"/>
      <c r="GWV347" s="35"/>
      <c r="GWW347" s="35"/>
      <c r="GWX347" s="35"/>
      <c r="GWY347" s="35"/>
      <c r="GWZ347" s="35"/>
      <c r="GXA347" s="35"/>
      <c r="GXB347" s="35"/>
      <c r="GXC347" s="35"/>
      <c r="GXD347" s="35"/>
      <c r="GXE347" s="35"/>
      <c r="GXF347" s="35"/>
      <c r="GXG347" s="35"/>
      <c r="GXH347" s="35"/>
      <c r="GXI347" s="35"/>
      <c r="GXJ347" s="35"/>
      <c r="GXK347" s="35"/>
      <c r="GXL347" s="35"/>
      <c r="GXM347" s="35"/>
      <c r="GXN347" s="35"/>
      <c r="GXO347" s="35"/>
      <c r="GXP347" s="35"/>
      <c r="GXQ347" s="35"/>
      <c r="GXR347" s="35"/>
      <c r="GXS347" s="35"/>
      <c r="GXT347" s="35"/>
      <c r="GXU347" s="35"/>
      <c r="GXV347" s="35"/>
      <c r="GXW347" s="35"/>
      <c r="GXX347" s="35"/>
      <c r="GXY347" s="35"/>
      <c r="GXZ347" s="35"/>
      <c r="GYA347" s="35"/>
      <c r="GYB347" s="35"/>
      <c r="GYC347" s="35"/>
      <c r="GYD347" s="35"/>
      <c r="GYE347" s="35"/>
      <c r="GYF347" s="35"/>
      <c r="GYG347" s="35"/>
      <c r="GYH347" s="35"/>
      <c r="GYI347" s="35"/>
      <c r="GYJ347" s="35"/>
      <c r="GYK347" s="35"/>
      <c r="GYL347" s="35"/>
      <c r="GYM347" s="35"/>
      <c r="GYN347" s="35"/>
      <c r="GYO347" s="35"/>
      <c r="GYP347" s="35"/>
      <c r="GYQ347" s="35"/>
      <c r="GYR347" s="35"/>
      <c r="GYS347" s="35"/>
      <c r="GYT347" s="35"/>
      <c r="GYU347" s="35"/>
      <c r="GYV347" s="35"/>
      <c r="GYW347" s="35"/>
      <c r="GYX347" s="35"/>
      <c r="GYY347" s="35"/>
      <c r="GYZ347" s="35"/>
      <c r="GZA347" s="35"/>
      <c r="GZB347" s="35"/>
      <c r="GZC347" s="35"/>
      <c r="GZD347" s="35"/>
      <c r="GZE347" s="35"/>
      <c r="GZF347" s="35"/>
      <c r="GZG347" s="35"/>
      <c r="GZH347" s="35"/>
      <c r="GZI347" s="35"/>
      <c r="GZJ347" s="35"/>
      <c r="GZK347" s="35"/>
      <c r="GZL347" s="35"/>
      <c r="GZM347" s="35"/>
      <c r="GZN347" s="35"/>
      <c r="GZO347" s="35"/>
      <c r="GZP347" s="35"/>
      <c r="GZQ347" s="35"/>
      <c r="GZR347" s="35"/>
      <c r="GZS347" s="35"/>
      <c r="GZT347" s="35"/>
      <c r="GZU347" s="35"/>
      <c r="GZV347" s="35"/>
      <c r="GZW347" s="35"/>
      <c r="GZX347" s="35"/>
      <c r="GZY347" s="35"/>
      <c r="GZZ347" s="35"/>
      <c r="HAA347" s="35"/>
      <c r="HAB347" s="35"/>
      <c r="HAC347" s="35"/>
      <c r="HAD347" s="35"/>
      <c r="HAE347" s="35"/>
      <c r="HAF347" s="35"/>
      <c r="HAG347" s="35"/>
      <c r="HAH347" s="35"/>
      <c r="HAI347" s="35"/>
      <c r="HAJ347" s="35"/>
      <c r="HAK347" s="35"/>
      <c r="HAL347" s="35"/>
      <c r="HAM347" s="35"/>
      <c r="HAN347" s="35"/>
      <c r="HAO347" s="35"/>
      <c r="HAP347" s="35"/>
      <c r="HAQ347" s="35"/>
      <c r="HAR347" s="35"/>
      <c r="HAS347" s="35"/>
      <c r="HAT347" s="35"/>
      <c r="HAU347" s="35"/>
      <c r="HAV347" s="35"/>
      <c r="HAW347" s="35"/>
      <c r="HAX347" s="35"/>
      <c r="HAY347" s="35"/>
      <c r="HAZ347" s="35"/>
      <c r="HBA347" s="35"/>
      <c r="HBB347" s="35"/>
      <c r="HBC347" s="35"/>
      <c r="HBD347" s="35"/>
      <c r="HBE347" s="35"/>
      <c r="HBF347" s="35"/>
      <c r="HBG347" s="35"/>
      <c r="HBH347" s="35"/>
      <c r="HBI347" s="35"/>
      <c r="HBJ347" s="35"/>
      <c r="HBK347" s="35"/>
      <c r="HBL347" s="35"/>
      <c r="HBM347" s="35"/>
      <c r="HBN347" s="35"/>
      <c r="HBO347" s="35"/>
      <c r="HBP347" s="35"/>
      <c r="HBQ347" s="35"/>
      <c r="HBR347" s="35"/>
      <c r="HBS347" s="35"/>
      <c r="HBT347" s="35"/>
      <c r="HBU347" s="35"/>
      <c r="HBV347" s="35"/>
      <c r="HBW347" s="35"/>
      <c r="HBX347" s="35"/>
      <c r="HBY347" s="35"/>
      <c r="HBZ347" s="35"/>
      <c r="HCA347" s="35"/>
      <c r="HCB347" s="35"/>
      <c r="HCC347" s="35"/>
      <c r="HCD347" s="35"/>
      <c r="HCE347" s="35"/>
      <c r="HCF347" s="35"/>
      <c r="HCG347" s="35"/>
      <c r="HCH347" s="35"/>
      <c r="HCI347" s="35"/>
      <c r="HCJ347" s="35"/>
      <c r="HCK347" s="35"/>
      <c r="HCL347" s="35"/>
      <c r="HCM347" s="35"/>
      <c r="HCN347" s="35"/>
      <c r="HCO347" s="35"/>
      <c r="HCP347" s="35"/>
      <c r="HCQ347" s="35"/>
      <c r="HCR347" s="35"/>
      <c r="HCS347" s="35"/>
      <c r="HCT347" s="35"/>
      <c r="HCU347" s="35"/>
      <c r="HCV347" s="35"/>
      <c r="HCW347" s="35"/>
      <c r="HCX347" s="35"/>
      <c r="HCY347" s="35"/>
      <c r="HCZ347" s="35"/>
      <c r="HDA347" s="35"/>
      <c r="HDB347" s="35"/>
      <c r="HDC347" s="35"/>
      <c r="HDD347" s="35"/>
      <c r="HDE347" s="35"/>
      <c r="HDF347" s="35"/>
      <c r="HDG347" s="35"/>
      <c r="HDH347" s="35"/>
      <c r="HDI347" s="35"/>
      <c r="HDJ347" s="35"/>
      <c r="HDK347" s="35"/>
      <c r="HDL347" s="35"/>
      <c r="HDM347" s="35"/>
      <c r="HDN347" s="35"/>
      <c r="HDO347" s="35"/>
      <c r="HDP347" s="35"/>
      <c r="HDQ347" s="35"/>
      <c r="HDR347" s="35"/>
      <c r="HDS347" s="35"/>
      <c r="HDT347" s="35"/>
      <c r="HDU347" s="35"/>
      <c r="HDV347" s="35"/>
      <c r="HDW347" s="35"/>
      <c r="HDX347" s="35"/>
      <c r="HDY347" s="35"/>
      <c r="HDZ347" s="35"/>
      <c r="HEA347" s="35"/>
      <c r="HEB347" s="35"/>
      <c r="HEC347" s="35"/>
      <c r="HED347" s="35"/>
      <c r="HEE347" s="35"/>
      <c r="HEF347" s="35"/>
      <c r="HEG347" s="35"/>
      <c r="HEH347" s="35"/>
      <c r="HEI347" s="35"/>
      <c r="HEJ347" s="35"/>
      <c r="HEK347" s="35"/>
      <c r="HEL347" s="35"/>
      <c r="HEM347" s="35"/>
      <c r="HEN347" s="35"/>
      <c r="HEO347" s="35"/>
      <c r="HEP347" s="35"/>
      <c r="HEQ347" s="35"/>
      <c r="HER347" s="35"/>
      <c r="HES347" s="35"/>
      <c r="HET347" s="35"/>
      <c r="HEU347" s="35"/>
      <c r="HEV347" s="35"/>
      <c r="HEW347" s="35"/>
      <c r="HEX347" s="35"/>
      <c r="HEY347" s="35"/>
      <c r="HEZ347" s="35"/>
      <c r="HFA347" s="35"/>
      <c r="HFB347" s="35"/>
      <c r="HFC347" s="35"/>
      <c r="HFD347" s="35"/>
      <c r="HFE347" s="35"/>
      <c r="HFF347" s="35"/>
      <c r="HFG347" s="35"/>
      <c r="HFH347" s="35"/>
      <c r="HFI347" s="35"/>
      <c r="HFJ347" s="35"/>
      <c r="HFK347" s="35"/>
      <c r="HFL347" s="35"/>
      <c r="HFM347" s="35"/>
      <c r="HFN347" s="35"/>
      <c r="HFO347" s="35"/>
      <c r="HFP347" s="35"/>
      <c r="HFQ347" s="35"/>
      <c r="HFR347" s="35"/>
      <c r="HFS347" s="35"/>
      <c r="HFT347" s="35"/>
      <c r="HFU347" s="35"/>
      <c r="HFV347" s="35"/>
      <c r="HFW347" s="35"/>
      <c r="HFX347" s="35"/>
      <c r="HFY347" s="35"/>
      <c r="HFZ347" s="35"/>
      <c r="HGA347" s="35"/>
      <c r="HGB347" s="35"/>
      <c r="HGC347" s="35"/>
      <c r="HGD347" s="35"/>
      <c r="HGE347" s="35"/>
      <c r="HGF347" s="35"/>
      <c r="HGG347" s="35"/>
      <c r="HGH347" s="35"/>
      <c r="HGI347" s="35"/>
      <c r="HGJ347" s="35"/>
      <c r="HGK347" s="35"/>
      <c r="HGL347" s="35"/>
      <c r="HGM347" s="35"/>
      <c r="HGN347" s="35"/>
      <c r="HGO347" s="35"/>
      <c r="HGP347" s="35"/>
      <c r="HGQ347" s="35"/>
      <c r="HGR347" s="35"/>
      <c r="HGS347" s="35"/>
      <c r="HGT347" s="35"/>
      <c r="HGU347" s="35"/>
      <c r="HGV347" s="35"/>
      <c r="HGW347" s="35"/>
      <c r="HGX347" s="35"/>
      <c r="HGY347" s="35"/>
      <c r="HGZ347" s="35"/>
      <c r="HHA347" s="35"/>
      <c r="HHB347" s="35"/>
      <c r="HHC347" s="35"/>
      <c r="HHD347" s="35"/>
      <c r="HHE347" s="35"/>
      <c r="HHF347" s="35"/>
      <c r="HHG347" s="35"/>
      <c r="HHH347" s="35"/>
      <c r="HHI347" s="35"/>
      <c r="HHJ347" s="35"/>
      <c r="HHK347" s="35"/>
      <c r="HHL347" s="35"/>
      <c r="HHM347" s="35"/>
      <c r="HHN347" s="35"/>
      <c r="HHO347" s="35"/>
      <c r="HHP347" s="35"/>
      <c r="HHQ347" s="35"/>
      <c r="HHR347" s="35"/>
      <c r="HHS347" s="35"/>
      <c r="HHT347" s="35"/>
      <c r="HHU347" s="35"/>
      <c r="HHV347" s="35"/>
      <c r="HHW347" s="35"/>
      <c r="HHX347" s="35"/>
      <c r="HHY347" s="35"/>
      <c r="HHZ347" s="35"/>
      <c r="HIA347" s="35"/>
      <c r="HIB347" s="35"/>
      <c r="HIC347" s="35"/>
      <c r="HID347" s="35"/>
      <c r="HIE347" s="35"/>
      <c r="HIF347" s="35"/>
      <c r="HIG347" s="35"/>
      <c r="HIH347" s="35"/>
      <c r="HII347" s="35"/>
      <c r="HIJ347" s="35"/>
      <c r="HIK347" s="35"/>
      <c r="HIL347" s="35"/>
      <c r="HIM347" s="35"/>
      <c r="HIN347" s="35"/>
      <c r="HIO347" s="35"/>
      <c r="HIP347" s="35"/>
      <c r="HIQ347" s="35"/>
      <c r="HIR347" s="35"/>
      <c r="HIS347" s="35"/>
      <c r="HIT347" s="35"/>
      <c r="HIU347" s="35"/>
      <c r="HIV347" s="35"/>
      <c r="HIW347" s="35"/>
      <c r="HIX347" s="35"/>
      <c r="HIY347" s="35"/>
      <c r="HIZ347" s="35"/>
      <c r="HJA347" s="35"/>
      <c r="HJB347" s="35"/>
      <c r="HJC347" s="35"/>
      <c r="HJD347" s="35"/>
      <c r="HJE347" s="35"/>
      <c r="HJF347" s="35"/>
      <c r="HJG347" s="35"/>
      <c r="HJH347" s="35"/>
      <c r="HJI347" s="35"/>
      <c r="HJJ347" s="35"/>
      <c r="HJK347" s="35"/>
      <c r="HJL347" s="35"/>
      <c r="HJM347" s="35"/>
      <c r="HJN347" s="35"/>
      <c r="HJO347" s="35"/>
      <c r="HJP347" s="35"/>
      <c r="HJQ347" s="35"/>
      <c r="HJR347" s="35"/>
      <c r="HJS347" s="35"/>
      <c r="HJT347" s="35"/>
      <c r="HJU347" s="35"/>
      <c r="HJV347" s="35"/>
      <c r="HJW347" s="35"/>
      <c r="HJX347" s="35"/>
      <c r="HJY347" s="35"/>
      <c r="HJZ347" s="35"/>
      <c r="HKA347" s="35"/>
      <c r="HKB347" s="35"/>
      <c r="HKC347" s="35"/>
      <c r="HKD347" s="35"/>
      <c r="HKE347" s="35"/>
      <c r="HKF347" s="35"/>
      <c r="HKG347" s="35"/>
      <c r="HKH347" s="35"/>
      <c r="HKI347" s="35"/>
      <c r="HKJ347" s="35"/>
      <c r="HKK347" s="35"/>
      <c r="HKL347" s="35"/>
      <c r="HKM347" s="35"/>
      <c r="HKN347" s="35"/>
      <c r="HKO347" s="35"/>
      <c r="HKP347" s="35"/>
      <c r="HKQ347" s="35"/>
      <c r="HKR347" s="35"/>
      <c r="HKS347" s="35"/>
      <c r="HKT347" s="35"/>
      <c r="HKU347" s="35"/>
      <c r="HKV347" s="35"/>
      <c r="HKW347" s="35"/>
      <c r="HKX347" s="35"/>
      <c r="HKY347" s="35"/>
      <c r="HKZ347" s="35"/>
      <c r="HLA347" s="35"/>
      <c r="HLB347" s="35"/>
      <c r="HLC347" s="35"/>
      <c r="HLD347" s="35"/>
      <c r="HLE347" s="35"/>
      <c r="HLF347" s="35"/>
      <c r="HLG347" s="35"/>
      <c r="HLH347" s="35"/>
      <c r="HLI347" s="35"/>
      <c r="HLJ347" s="35"/>
      <c r="HLK347" s="35"/>
      <c r="HLL347" s="35"/>
      <c r="HLM347" s="35"/>
      <c r="HLN347" s="35"/>
      <c r="HLO347" s="35"/>
      <c r="HLP347" s="35"/>
      <c r="HLQ347" s="35"/>
      <c r="HLR347" s="35"/>
      <c r="HLS347" s="35"/>
      <c r="HLT347" s="35"/>
      <c r="HLU347" s="35"/>
      <c r="HLV347" s="35"/>
      <c r="HLW347" s="35"/>
      <c r="HLX347" s="35"/>
      <c r="HLY347" s="35"/>
      <c r="HLZ347" s="35"/>
      <c r="HMA347" s="35"/>
      <c r="HMB347" s="35"/>
      <c r="HMC347" s="35"/>
      <c r="HMD347" s="35"/>
      <c r="HME347" s="35"/>
      <c r="HMF347" s="35"/>
      <c r="HMG347" s="35"/>
      <c r="HMH347" s="35"/>
      <c r="HMI347" s="35"/>
      <c r="HMJ347" s="35"/>
      <c r="HMK347" s="35"/>
      <c r="HML347" s="35"/>
      <c r="HMM347" s="35"/>
      <c r="HMN347" s="35"/>
      <c r="HMO347" s="35"/>
      <c r="HMP347" s="35"/>
      <c r="HMQ347" s="35"/>
      <c r="HMR347" s="35"/>
      <c r="HMS347" s="35"/>
      <c r="HMT347" s="35"/>
      <c r="HMU347" s="35"/>
      <c r="HMV347" s="35"/>
      <c r="HMW347" s="35"/>
      <c r="HMX347" s="35"/>
      <c r="HMY347" s="35"/>
      <c r="HMZ347" s="35"/>
      <c r="HNA347" s="35"/>
      <c r="HNB347" s="35"/>
      <c r="HNC347" s="35"/>
      <c r="HND347" s="35"/>
      <c r="HNE347" s="35"/>
      <c r="HNF347" s="35"/>
      <c r="HNG347" s="35"/>
      <c r="HNH347" s="35"/>
      <c r="HNI347" s="35"/>
      <c r="HNJ347" s="35"/>
      <c r="HNK347" s="35"/>
      <c r="HNL347" s="35"/>
      <c r="HNM347" s="35"/>
      <c r="HNN347" s="35"/>
      <c r="HNO347" s="35"/>
      <c r="HNP347" s="35"/>
      <c r="HNQ347" s="35"/>
      <c r="HNR347" s="35"/>
      <c r="HNS347" s="35"/>
      <c r="HNT347" s="35"/>
      <c r="HNU347" s="35"/>
      <c r="HNV347" s="35"/>
      <c r="HNW347" s="35"/>
      <c r="HNX347" s="35"/>
      <c r="HNY347" s="35"/>
      <c r="HNZ347" s="35"/>
      <c r="HOA347" s="35"/>
      <c r="HOB347" s="35"/>
      <c r="HOC347" s="35"/>
      <c r="HOD347" s="35"/>
      <c r="HOE347" s="35"/>
      <c r="HOF347" s="35"/>
      <c r="HOG347" s="35"/>
      <c r="HOH347" s="35"/>
      <c r="HOI347" s="35"/>
      <c r="HOJ347" s="35"/>
      <c r="HOK347" s="35"/>
      <c r="HOL347" s="35"/>
      <c r="HOM347" s="35"/>
      <c r="HON347" s="35"/>
      <c r="HOO347" s="35"/>
      <c r="HOP347" s="35"/>
      <c r="HOQ347" s="35"/>
      <c r="HOR347" s="35"/>
      <c r="HOS347" s="35"/>
      <c r="HOT347" s="35"/>
      <c r="HOU347" s="35"/>
      <c r="HOV347" s="35"/>
      <c r="HOW347" s="35"/>
      <c r="HOX347" s="35"/>
      <c r="HOY347" s="35"/>
      <c r="HOZ347" s="35"/>
      <c r="HPA347" s="35"/>
      <c r="HPB347" s="35"/>
      <c r="HPC347" s="35"/>
      <c r="HPD347" s="35"/>
      <c r="HPE347" s="35"/>
      <c r="HPF347" s="35"/>
      <c r="HPG347" s="35"/>
      <c r="HPH347" s="35"/>
      <c r="HPI347" s="35"/>
      <c r="HPJ347" s="35"/>
      <c r="HPK347" s="35"/>
      <c r="HPL347" s="35"/>
      <c r="HPM347" s="35"/>
      <c r="HPN347" s="35"/>
      <c r="HPO347" s="35"/>
      <c r="HPP347" s="35"/>
      <c r="HPQ347" s="35"/>
      <c r="HPR347" s="35"/>
      <c r="HPS347" s="35"/>
      <c r="HPT347" s="35"/>
      <c r="HPU347" s="35"/>
      <c r="HPV347" s="35"/>
      <c r="HPW347" s="35"/>
      <c r="HPX347" s="35"/>
      <c r="HPY347" s="35"/>
      <c r="HPZ347" s="35"/>
      <c r="HQA347" s="35"/>
      <c r="HQB347" s="35"/>
      <c r="HQC347" s="35"/>
      <c r="HQD347" s="35"/>
      <c r="HQE347" s="35"/>
      <c r="HQF347" s="35"/>
      <c r="HQG347" s="35"/>
      <c r="HQH347" s="35"/>
      <c r="HQI347" s="35"/>
      <c r="HQJ347" s="35"/>
      <c r="HQK347" s="35"/>
      <c r="HQL347" s="35"/>
      <c r="HQM347" s="35"/>
      <c r="HQN347" s="35"/>
      <c r="HQO347" s="35"/>
      <c r="HQP347" s="35"/>
      <c r="HQQ347" s="35"/>
      <c r="HQR347" s="35"/>
      <c r="HQS347" s="35"/>
      <c r="HQT347" s="35"/>
      <c r="HQU347" s="35"/>
      <c r="HQV347" s="35"/>
      <c r="HQW347" s="35"/>
      <c r="HQX347" s="35"/>
      <c r="HQY347" s="35"/>
      <c r="HQZ347" s="35"/>
      <c r="HRA347" s="35"/>
      <c r="HRB347" s="35"/>
      <c r="HRC347" s="35"/>
      <c r="HRD347" s="35"/>
      <c r="HRE347" s="35"/>
      <c r="HRF347" s="35"/>
      <c r="HRG347" s="35"/>
      <c r="HRH347" s="35"/>
      <c r="HRI347" s="35"/>
      <c r="HRJ347" s="35"/>
      <c r="HRK347" s="35"/>
      <c r="HRL347" s="35"/>
      <c r="HRM347" s="35"/>
      <c r="HRN347" s="35"/>
      <c r="HRO347" s="35"/>
      <c r="HRP347" s="35"/>
      <c r="HRQ347" s="35"/>
      <c r="HRR347" s="35"/>
      <c r="HRS347" s="35"/>
      <c r="HRT347" s="35"/>
      <c r="HRU347" s="35"/>
      <c r="HRV347" s="35"/>
      <c r="HRW347" s="35"/>
      <c r="HRX347" s="35"/>
      <c r="HRY347" s="35"/>
      <c r="HRZ347" s="35"/>
      <c r="HSA347" s="35"/>
      <c r="HSB347" s="35"/>
      <c r="HSC347" s="35"/>
      <c r="HSD347" s="35"/>
      <c r="HSE347" s="35"/>
      <c r="HSF347" s="35"/>
      <c r="HSG347" s="35"/>
      <c r="HSH347" s="35"/>
      <c r="HSI347" s="35"/>
      <c r="HSJ347" s="35"/>
      <c r="HSK347" s="35"/>
      <c r="HSL347" s="35"/>
      <c r="HSM347" s="35"/>
      <c r="HSN347" s="35"/>
      <c r="HSO347" s="35"/>
      <c r="HSP347" s="35"/>
      <c r="HSQ347" s="35"/>
      <c r="HSR347" s="35"/>
      <c r="HSS347" s="35"/>
      <c r="HST347" s="35"/>
      <c r="HSU347" s="35"/>
      <c r="HSV347" s="35"/>
      <c r="HSW347" s="35"/>
      <c r="HSX347" s="35"/>
      <c r="HSY347" s="35"/>
      <c r="HSZ347" s="35"/>
      <c r="HTA347" s="35"/>
      <c r="HTB347" s="35"/>
      <c r="HTC347" s="35"/>
      <c r="HTD347" s="35"/>
      <c r="HTE347" s="35"/>
      <c r="HTF347" s="35"/>
      <c r="HTG347" s="35"/>
      <c r="HTH347" s="35"/>
      <c r="HTI347" s="35"/>
      <c r="HTJ347" s="35"/>
      <c r="HTK347" s="35"/>
      <c r="HTL347" s="35"/>
      <c r="HTM347" s="35"/>
      <c r="HTN347" s="35"/>
      <c r="HTO347" s="35"/>
      <c r="HTP347" s="35"/>
      <c r="HTQ347" s="35"/>
      <c r="HTR347" s="35"/>
      <c r="HTS347" s="35"/>
      <c r="HTT347" s="35"/>
      <c r="HTU347" s="35"/>
      <c r="HTV347" s="35"/>
      <c r="HTW347" s="35"/>
      <c r="HTX347" s="35"/>
      <c r="HTY347" s="35"/>
      <c r="HTZ347" s="35"/>
      <c r="HUA347" s="35"/>
      <c r="HUB347" s="35"/>
      <c r="HUC347" s="35"/>
      <c r="HUD347" s="35"/>
      <c r="HUE347" s="35"/>
      <c r="HUF347" s="35"/>
      <c r="HUG347" s="35"/>
      <c r="HUH347" s="35"/>
      <c r="HUI347" s="35"/>
      <c r="HUJ347" s="35"/>
      <c r="HUK347" s="35"/>
      <c r="HUL347" s="35"/>
      <c r="HUM347" s="35"/>
      <c r="HUN347" s="35"/>
      <c r="HUO347" s="35"/>
      <c r="HUP347" s="35"/>
      <c r="HUQ347" s="35"/>
      <c r="HUR347" s="35"/>
      <c r="HUS347" s="35"/>
      <c r="HUT347" s="35"/>
      <c r="HUU347" s="35"/>
      <c r="HUV347" s="35"/>
      <c r="HUW347" s="35"/>
      <c r="HUX347" s="35"/>
      <c r="HUY347" s="35"/>
      <c r="HUZ347" s="35"/>
      <c r="HVA347" s="35"/>
      <c r="HVB347" s="35"/>
      <c r="HVC347" s="35"/>
      <c r="HVD347" s="35"/>
      <c r="HVE347" s="35"/>
      <c r="HVF347" s="35"/>
      <c r="HVG347" s="35"/>
      <c r="HVH347" s="35"/>
      <c r="HVI347" s="35"/>
      <c r="HVJ347" s="35"/>
      <c r="HVK347" s="35"/>
      <c r="HVL347" s="35"/>
      <c r="HVM347" s="35"/>
      <c r="HVN347" s="35"/>
      <c r="HVO347" s="35"/>
      <c r="HVP347" s="35"/>
      <c r="HVQ347" s="35"/>
      <c r="HVR347" s="35"/>
      <c r="HVS347" s="35"/>
      <c r="HVT347" s="35"/>
      <c r="HVU347" s="35"/>
      <c r="HVV347" s="35"/>
      <c r="HVW347" s="35"/>
      <c r="HVX347" s="35"/>
      <c r="HVY347" s="35"/>
      <c r="HVZ347" s="35"/>
      <c r="HWA347" s="35"/>
      <c r="HWB347" s="35"/>
      <c r="HWC347" s="35"/>
      <c r="HWD347" s="35"/>
      <c r="HWE347" s="35"/>
      <c r="HWF347" s="35"/>
      <c r="HWG347" s="35"/>
      <c r="HWH347" s="35"/>
      <c r="HWI347" s="35"/>
      <c r="HWJ347" s="35"/>
      <c r="HWK347" s="35"/>
      <c r="HWL347" s="35"/>
      <c r="HWM347" s="35"/>
      <c r="HWN347" s="35"/>
      <c r="HWO347" s="35"/>
      <c r="HWP347" s="35"/>
      <c r="HWQ347" s="35"/>
      <c r="HWR347" s="35"/>
      <c r="HWS347" s="35"/>
      <c r="HWT347" s="35"/>
      <c r="HWU347" s="35"/>
      <c r="HWV347" s="35"/>
      <c r="HWW347" s="35"/>
      <c r="HWX347" s="35"/>
      <c r="HWY347" s="35"/>
      <c r="HWZ347" s="35"/>
      <c r="HXA347" s="35"/>
      <c r="HXB347" s="35"/>
      <c r="HXC347" s="35"/>
      <c r="HXD347" s="35"/>
      <c r="HXE347" s="35"/>
      <c r="HXF347" s="35"/>
      <c r="HXG347" s="35"/>
      <c r="HXH347" s="35"/>
      <c r="HXI347" s="35"/>
      <c r="HXJ347" s="35"/>
      <c r="HXK347" s="35"/>
      <c r="HXL347" s="35"/>
      <c r="HXM347" s="35"/>
      <c r="HXN347" s="35"/>
      <c r="HXO347" s="35"/>
      <c r="HXP347" s="35"/>
      <c r="HXQ347" s="35"/>
      <c r="HXR347" s="35"/>
      <c r="HXS347" s="35"/>
      <c r="HXT347" s="35"/>
      <c r="HXU347" s="35"/>
      <c r="HXV347" s="35"/>
      <c r="HXW347" s="35"/>
      <c r="HXX347" s="35"/>
      <c r="HXY347" s="35"/>
      <c r="HXZ347" s="35"/>
      <c r="HYA347" s="35"/>
      <c r="HYB347" s="35"/>
      <c r="HYC347" s="35"/>
      <c r="HYD347" s="35"/>
      <c r="HYE347" s="35"/>
      <c r="HYF347" s="35"/>
      <c r="HYG347" s="35"/>
      <c r="HYH347" s="35"/>
      <c r="HYI347" s="35"/>
      <c r="HYJ347" s="35"/>
      <c r="HYK347" s="35"/>
      <c r="HYL347" s="35"/>
      <c r="HYM347" s="35"/>
      <c r="HYN347" s="35"/>
      <c r="HYO347" s="35"/>
      <c r="HYP347" s="35"/>
      <c r="HYQ347" s="35"/>
      <c r="HYR347" s="35"/>
      <c r="HYS347" s="35"/>
      <c r="HYT347" s="35"/>
      <c r="HYU347" s="35"/>
      <c r="HYV347" s="35"/>
      <c r="HYW347" s="35"/>
      <c r="HYX347" s="35"/>
      <c r="HYY347" s="35"/>
      <c r="HYZ347" s="35"/>
      <c r="HZA347" s="35"/>
      <c r="HZB347" s="35"/>
      <c r="HZC347" s="35"/>
      <c r="HZD347" s="35"/>
      <c r="HZE347" s="35"/>
      <c r="HZF347" s="35"/>
      <c r="HZG347" s="35"/>
      <c r="HZH347" s="35"/>
      <c r="HZI347" s="35"/>
      <c r="HZJ347" s="35"/>
      <c r="HZK347" s="35"/>
      <c r="HZL347" s="35"/>
      <c r="HZM347" s="35"/>
      <c r="HZN347" s="35"/>
      <c r="HZO347" s="35"/>
      <c r="HZP347" s="35"/>
      <c r="HZQ347" s="35"/>
      <c r="HZR347" s="35"/>
      <c r="HZS347" s="35"/>
      <c r="HZT347" s="35"/>
      <c r="HZU347" s="35"/>
      <c r="HZV347" s="35"/>
      <c r="HZW347" s="35"/>
      <c r="HZX347" s="35"/>
      <c r="HZY347" s="35"/>
      <c r="HZZ347" s="35"/>
      <c r="IAA347" s="35"/>
      <c r="IAB347" s="35"/>
      <c r="IAC347" s="35"/>
      <c r="IAD347" s="35"/>
      <c r="IAE347" s="35"/>
      <c r="IAF347" s="35"/>
      <c r="IAG347" s="35"/>
      <c r="IAH347" s="35"/>
      <c r="IAI347" s="35"/>
      <c r="IAJ347" s="35"/>
      <c r="IAK347" s="35"/>
      <c r="IAL347" s="35"/>
      <c r="IAM347" s="35"/>
      <c r="IAN347" s="35"/>
      <c r="IAO347" s="35"/>
      <c r="IAP347" s="35"/>
      <c r="IAQ347" s="35"/>
      <c r="IAR347" s="35"/>
      <c r="IAS347" s="35"/>
      <c r="IAT347" s="35"/>
      <c r="IAU347" s="35"/>
      <c r="IAV347" s="35"/>
      <c r="IAW347" s="35"/>
      <c r="IAX347" s="35"/>
      <c r="IAY347" s="35"/>
      <c r="IAZ347" s="35"/>
      <c r="IBA347" s="35"/>
      <c r="IBB347" s="35"/>
      <c r="IBC347" s="35"/>
      <c r="IBD347" s="35"/>
      <c r="IBE347" s="35"/>
      <c r="IBF347" s="35"/>
      <c r="IBG347" s="35"/>
      <c r="IBH347" s="35"/>
      <c r="IBI347" s="35"/>
      <c r="IBJ347" s="35"/>
      <c r="IBK347" s="35"/>
      <c r="IBL347" s="35"/>
      <c r="IBM347" s="35"/>
      <c r="IBN347" s="35"/>
      <c r="IBO347" s="35"/>
      <c r="IBP347" s="35"/>
      <c r="IBQ347" s="35"/>
      <c r="IBR347" s="35"/>
      <c r="IBS347" s="35"/>
      <c r="IBT347" s="35"/>
      <c r="IBU347" s="35"/>
      <c r="IBV347" s="35"/>
      <c r="IBW347" s="35"/>
      <c r="IBX347" s="35"/>
      <c r="IBY347" s="35"/>
      <c r="IBZ347" s="35"/>
      <c r="ICA347" s="35"/>
      <c r="ICB347" s="35"/>
      <c r="ICC347" s="35"/>
      <c r="ICD347" s="35"/>
      <c r="ICE347" s="35"/>
      <c r="ICF347" s="35"/>
      <c r="ICG347" s="35"/>
      <c r="ICH347" s="35"/>
      <c r="ICI347" s="35"/>
      <c r="ICJ347" s="35"/>
      <c r="ICK347" s="35"/>
      <c r="ICL347" s="35"/>
      <c r="ICM347" s="35"/>
      <c r="ICN347" s="35"/>
      <c r="ICO347" s="35"/>
      <c r="ICP347" s="35"/>
      <c r="ICQ347" s="35"/>
      <c r="ICR347" s="35"/>
      <c r="ICS347" s="35"/>
      <c r="ICT347" s="35"/>
      <c r="ICU347" s="35"/>
      <c r="ICV347" s="35"/>
      <c r="ICW347" s="35"/>
      <c r="ICX347" s="35"/>
      <c r="ICY347" s="35"/>
      <c r="ICZ347" s="35"/>
      <c r="IDA347" s="35"/>
      <c r="IDB347" s="35"/>
      <c r="IDC347" s="35"/>
      <c r="IDD347" s="35"/>
      <c r="IDE347" s="35"/>
      <c r="IDF347" s="35"/>
      <c r="IDG347" s="35"/>
      <c r="IDH347" s="35"/>
      <c r="IDI347" s="35"/>
      <c r="IDJ347" s="35"/>
      <c r="IDK347" s="35"/>
      <c r="IDL347" s="35"/>
      <c r="IDM347" s="35"/>
      <c r="IDN347" s="35"/>
      <c r="IDO347" s="35"/>
      <c r="IDP347" s="35"/>
      <c r="IDQ347" s="35"/>
      <c r="IDR347" s="35"/>
      <c r="IDS347" s="35"/>
      <c r="IDT347" s="35"/>
      <c r="IDU347" s="35"/>
      <c r="IDV347" s="35"/>
      <c r="IDW347" s="35"/>
      <c r="IDX347" s="35"/>
      <c r="IDY347" s="35"/>
      <c r="IDZ347" s="35"/>
      <c r="IEA347" s="35"/>
      <c r="IEB347" s="35"/>
      <c r="IEC347" s="35"/>
      <c r="IED347" s="35"/>
      <c r="IEE347" s="35"/>
      <c r="IEF347" s="35"/>
      <c r="IEG347" s="35"/>
      <c r="IEH347" s="35"/>
      <c r="IEI347" s="35"/>
      <c r="IEJ347" s="35"/>
      <c r="IEK347" s="35"/>
      <c r="IEL347" s="35"/>
      <c r="IEM347" s="35"/>
      <c r="IEN347" s="35"/>
      <c r="IEO347" s="35"/>
      <c r="IEP347" s="35"/>
      <c r="IEQ347" s="35"/>
      <c r="IER347" s="35"/>
      <c r="IES347" s="35"/>
      <c r="IET347" s="35"/>
      <c r="IEU347" s="35"/>
      <c r="IEV347" s="35"/>
      <c r="IEW347" s="35"/>
      <c r="IEX347" s="35"/>
      <c r="IEY347" s="35"/>
      <c r="IEZ347" s="35"/>
      <c r="IFA347" s="35"/>
      <c r="IFB347" s="35"/>
      <c r="IFC347" s="35"/>
      <c r="IFD347" s="35"/>
      <c r="IFE347" s="35"/>
      <c r="IFF347" s="35"/>
      <c r="IFG347" s="35"/>
      <c r="IFH347" s="35"/>
      <c r="IFI347" s="35"/>
      <c r="IFJ347" s="35"/>
      <c r="IFK347" s="35"/>
      <c r="IFL347" s="35"/>
      <c r="IFM347" s="35"/>
      <c r="IFN347" s="35"/>
      <c r="IFO347" s="35"/>
      <c r="IFP347" s="35"/>
      <c r="IFQ347" s="35"/>
      <c r="IFR347" s="35"/>
      <c r="IFS347" s="35"/>
      <c r="IFT347" s="35"/>
      <c r="IFU347" s="35"/>
      <c r="IFV347" s="35"/>
      <c r="IFW347" s="35"/>
      <c r="IFX347" s="35"/>
      <c r="IFY347" s="35"/>
      <c r="IFZ347" s="35"/>
      <c r="IGA347" s="35"/>
      <c r="IGB347" s="35"/>
      <c r="IGC347" s="35"/>
      <c r="IGD347" s="35"/>
      <c r="IGE347" s="35"/>
      <c r="IGF347" s="35"/>
      <c r="IGG347" s="35"/>
      <c r="IGH347" s="35"/>
      <c r="IGI347" s="35"/>
      <c r="IGJ347" s="35"/>
      <c r="IGK347" s="35"/>
      <c r="IGL347" s="35"/>
      <c r="IGM347" s="35"/>
      <c r="IGN347" s="35"/>
      <c r="IGO347" s="35"/>
      <c r="IGP347" s="35"/>
      <c r="IGQ347" s="35"/>
      <c r="IGR347" s="35"/>
      <c r="IGS347" s="35"/>
      <c r="IGT347" s="35"/>
      <c r="IGU347" s="35"/>
      <c r="IGV347" s="35"/>
      <c r="IGW347" s="35"/>
      <c r="IGX347" s="35"/>
      <c r="IGY347" s="35"/>
      <c r="IGZ347" s="35"/>
      <c r="IHA347" s="35"/>
      <c r="IHB347" s="35"/>
      <c r="IHC347" s="35"/>
      <c r="IHD347" s="35"/>
      <c r="IHE347" s="35"/>
      <c r="IHF347" s="35"/>
      <c r="IHG347" s="35"/>
      <c r="IHH347" s="35"/>
      <c r="IHI347" s="35"/>
      <c r="IHJ347" s="35"/>
      <c r="IHK347" s="35"/>
      <c r="IHL347" s="35"/>
      <c r="IHM347" s="35"/>
      <c r="IHN347" s="35"/>
      <c r="IHO347" s="35"/>
      <c r="IHP347" s="35"/>
      <c r="IHQ347" s="35"/>
      <c r="IHR347" s="35"/>
      <c r="IHS347" s="35"/>
      <c r="IHT347" s="35"/>
      <c r="IHU347" s="35"/>
      <c r="IHV347" s="35"/>
      <c r="IHW347" s="35"/>
      <c r="IHX347" s="35"/>
      <c r="IHY347" s="35"/>
      <c r="IHZ347" s="35"/>
      <c r="IIA347" s="35"/>
      <c r="IIB347" s="35"/>
      <c r="IIC347" s="35"/>
      <c r="IID347" s="35"/>
      <c r="IIE347" s="35"/>
      <c r="IIF347" s="35"/>
      <c r="IIG347" s="35"/>
      <c r="IIH347" s="35"/>
      <c r="III347" s="35"/>
      <c r="IIJ347" s="35"/>
      <c r="IIK347" s="35"/>
      <c r="IIL347" s="35"/>
      <c r="IIM347" s="35"/>
      <c r="IIN347" s="35"/>
      <c r="IIO347" s="35"/>
      <c r="IIP347" s="35"/>
      <c r="IIQ347" s="35"/>
      <c r="IIR347" s="35"/>
      <c r="IIS347" s="35"/>
      <c r="IIT347" s="35"/>
      <c r="IIU347" s="35"/>
      <c r="IIV347" s="35"/>
      <c r="IIW347" s="35"/>
      <c r="IIX347" s="35"/>
      <c r="IIY347" s="35"/>
      <c r="IIZ347" s="35"/>
      <c r="IJA347" s="35"/>
      <c r="IJB347" s="35"/>
      <c r="IJC347" s="35"/>
      <c r="IJD347" s="35"/>
      <c r="IJE347" s="35"/>
      <c r="IJF347" s="35"/>
      <c r="IJG347" s="35"/>
      <c r="IJH347" s="35"/>
      <c r="IJI347" s="35"/>
      <c r="IJJ347" s="35"/>
      <c r="IJK347" s="35"/>
      <c r="IJL347" s="35"/>
      <c r="IJM347" s="35"/>
      <c r="IJN347" s="35"/>
      <c r="IJO347" s="35"/>
      <c r="IJP347" s="35"/>
      <c r="IJQ347" s="35"/>
      <c r="IJR347" s="35"/>
      <c r="IJS347" s="35"/>
      <c r="IJT347" s="35"/>
      <c r="IJU347" s="35"/>
      <c r="IJV347" s="35"/>
      <c r="IJW347" s="35"/>
      <c r="IJX347" s="35"/>
      <c r="IJY347" s="35"/>
      <c r="IJZ347" s="35"/>
      <c r="IKA347" s="35"/>
      <c r="IKB347" s="35"/>
      <c r="IKC347" s="35"/>
      <c r="IKD347" s="35"/>
      <c r="IKE347" s="35"/>
      <c r="IKF347" s="35"/>
      <c r="IKG347" s="35"/>
      <c r="IKH347" s="35"/>
      <c r="IKI347" s="35"/>
      <c r="IKJ347" s="35"/>
      <c r="IKK347" s="35"/>
      <c r="IKL347" s="35"/>
      <c r="IKM347" s="35"/>
      <c r="IKN347" s="35"/>
      <c r="IKO347" s="35"/>
      <c r="IKP347" s="35"/>
      <c r="IKQ347" s="35"/>
      <c r="IKR347" s="35"/>
      <c r="IKS347" s="35"/>
      <c r="IKT347" s="35"/>
      <c r="IKU347" s="35"/>
      <c r="IKV347" s="35"/>
      <c r="IKW347" s="35"/>
      <c r="IKX347" s="35"/>
      <c r="IKY347" s="35"/>
      <c r="IKZ347" s="35"/>
      <c r="ILA347" s="35"/>
      <c r="ILB347" s="35"/>
      <c r="ILC347" s="35"/>
      <c r="ILD347" s="35"/>
      <c r="ILE347" s="35"/>
      <c r="ILF347" s="35"/>
      <c r="ILG347" s="35"/>
      <c r="ILH347" s="35"/>
      <c r="ILI347" s="35"/>
      <c r="ILJ347" s="35"/>
      <c r="ILK347" s="35"/>
      <c r="ILL347" s="35"/>
      <c r="ILM347" s="35"/>
      <c r="ILN347" s="35"/>
      <c r="ILO347" s="35"/>
      <c r="ILP347" s="35"/>
      <c r="ILQ347" s="35"/>
      <c r="ILR347" s="35"/>
      <c r="ILS347" s="35"/>
      <c r="ILT347" s="35"/>
      <c r="ILU347" s="35"/>
      <c r="ILV347" s="35"/>
      <c r="ILW347" s="35"/>
      <c r="ILX347" s="35"/>
      <c r="ILY347" s="35"/>
      <c r="ILZ347" s="35"/>
      <c r="IMA347" s="35"/>
      <c r="IMB347" s="35"/>
      <c r="IMC347" s="35"/>
      <c r="IMD347" s="35"/>
      <c r="IME347" s="35"/>
      <c r="IMF347" s="35"/>
      <c r="IMG347" s="35"/>
      <c r="IMH347" s="35"/>
      <c r="IMI347" s="35"/>
      <c r="IMJ347" s="35"/>
      <c r="IMK347" s="35"/>
      <c r="IML347" s="35"/>
      <c r="IMM347" s="35"/>
      <c r="IMN347" s="35"/>
      <c r="IMO347" s="35"/>
      <c r="IMP347" s="35"/>
      <c r="IMQ347" s="35"/>
      <c r="IMR347" s="35"/>
      <c r="IMS347" s="35"/>
      <c r="IMT347" s="35"/>
      <c r="IMU347" s="35"/>
      <c r="IMV347" s="35"/>
      <c r="IMW347" s="35"/>
      <c r="IMX347" s="35"/>
      <c r="IMY347" s="35"/>
      <c r="IMZ347" s="35"/>
      <c r="INA347" s="35"/>
      <c r="INB347" s="35"/>
      <c r="INC347" s="35"/>
      <c r="IND347" s="35"/>
      <c r="INE347" s="35"/>
      <c r="INF347" s="35"/>
      <c r="ING347" s="35"/>
      <c r="INH347" s="35"/>
      <c r="INI347" s="35"/>
      <c r="INJ347" s="35"/>
      <c r="INK347" s="35"/>
      <c r="INL347" s="35"/>
      <c r="INM347" s="35"/>
      <c r="INN347" s="35"/>
      <c r="INO347" s="35"/>
      <c r="INP347" s="35"/>
      <c r="INQ347" s="35"/>
      <c r="INR347" s="35"/>
      <c r="INS347" s="35"/>
      <c r="INT347" s="35"/>
      <c r="INU347" s="35"/>
      <c r="INV347" s="35"/>
      <c r="INW347" s="35"/>
      <c r="INX347" s="35"/>
      <c r="INY347" s="35"/>
      <c r="INZ347" s="35"/>
      <c r="IOA347" s="35"/>
      <c r="IOB347" s="35"/>
      <c r="IOC347" s="35"/>
      <c r="IOD347" s="35"/>
      <c r="IOE347" s="35"/>
      <c r="IOF347" s="35"/>
      <c r="IOG347" s="35"/>
      <c r="IOH347" s="35"/>
      <c r="IOI347" s="35"/>
      <c r="IOJ347" s="35"/>
      <c r="IOK347" s="35"/>
      <c r="IOL347" s="35"/>
      <c r="IOM347" s="35"/>
      <c r="ION347" s="35"/>
      <c r="IOO347" s="35"/>
      <c r="IOP347" s="35"/>
      <c r="IOQ347" s="35"/>
      <c r="IOR347" s="35"/>
      <c r="IOS347" s="35"/>
      <c r="IOT347" s="35"/>
      <c r="IOU347" s="35"/>
      <c r="IOV347" s="35"/>
      <c r="IOW347" s="35"/>
      <c r="IOX347" s="35"/>
      <c r="IOY347" s="35"/>
      <c r="IOZ347" s="35"/>
      <c r="IPA347" s="35"/>
      <c r="IPB347" s="35"/>
      <c r="IPC347" s="35"/>
      <c r="IPD347" s="35"/>
      <c r="IPE347" s="35"/>
      <c r="IPF347" s="35"/>
      <c r="IPG347" s="35"/>
      <c r="IPH347" s="35"/>
      <c r="IPI347" s="35"/>
      <c r="IPJ347" s="35"/>
      <c r="IPK347" s="35"/>
      <c r="IPL347" s="35"/>
      <c r="IPM347" s="35"/>
      <c r="IPN347" s="35"/>
      <c r="IPO347" s="35"/>
      <c r="IPP347" s="35"/>
      <c r="IPQ347" s="35"/>
      <c r="IPR347" s="35"/>
      <c r="IPS347" s="35"/>
      <c r="IPT347" s="35"/>
      <c r="IPU347" s="35"/>
      <c r="IPV347" s="35"/>
      <c r="IPW347" s="35"/>
      <c r="IPX347" s="35"/>
      <c r="IPY347" s="35"/>
      <c r="IPZ347" s="35"/>
      <c r="IQA347" s="35"/>
      <c r="IQB347" s="35"/>
      <c r="IQC347" s="35"/>
      <c r="IQD347" s="35"/>
      <c r="IQE347" s="35"/>
      <c r="IQF347" s="35"/>
      <c r="IQG347" s="35"/>
      <c r="IQH347" s="35"/>
      <c r="IQI347" s="35"/>
      <c r="IQJ347" s="35"/>
      <c r="IQK347" s="35"/>
      <c r="IQL347" s="35"/>
      <c r="IQM347" s="35"/>
      <c r="IQN347" s="35"/>
      <c r="IQO347" s="35"/>
      <c r="IQP347" s="35"/>
      <c r="IQQ347" s="35"/>
      <c r="IQR347" s="35"/>
      <c r="IQS347" s="35"/>
      <c r="IQT347" s="35"/>
      <c r="IQU347" s="35"/>
      <c r="IQV347" s="35"/>
      <c r="IQW347" s="35"/>
      <c r="IQX347" s="35"/>
      <c r="IQY347" s="35"/>
      <c r="IQZ347" s="35"/>
      <c r="IRA347" s="35"/>
      <c r="IRB347" s="35"/>
      <c r="IRC347" s="35"/>
      <c r="IRD347" s="35"/>
      <c r="IRE347" s="35"/>
      <c r="IRF347" s="35"/>
      <c r="IRG347" s="35"/>
      <c r="IRH347" s="35"/>
      <c r="IRI347" s="35"/>
      <c r="IRJ347" s="35"/>
      <c r="IRK347" s="35"/>
      <c r="IRL347" s="35"/>
      <c r="IRM347" s="35"/>
      <c r="IRN347" s="35"/>
      <c r="IRO347" s="35"/>
      <c r="IRP347" s="35"/>
      <c r="IRQ347" s="35"/>
      <c r="IRR347" s="35"/>
      <c r="IRS347" s="35"/>
      <c r="IRT347" s="35"/>
      <c r="IRU347" s="35"/>
      <c r="IRV347" s="35"/>
      <c r="IRW347" s="35"/>
      <c r="IRX347" s="35"/>
      <c r="IRY347" s="35"/>
      <c r="IRZ347" s="35"/>
      <c r="ISA347" s="35"/>
      <c r="ISB347" s="35"/>
      <c r="ISC347" s="35"/>
      <c r="ISD347" s="35"/>
      <c r="ISE347" s="35"/>
      <c r="ISF347" s="35"/>
      <c r="ISG347" s="35"/>
      <c r="ISH347" s="35"/>
      <c r="ISI347" s="35"/>
      <c r="ISJ347" s="35"/>
      <c r="ISK347" s="35"/>
      <c r="ISL347" s="35"/>
      <c r="ISM347" s="35"/>
      <c r="ISN347" s="35"/>
      <c r="ISO347" s="35"/>
      <c r="ISP347" s="35"/>
      <c r="ISQ347" s="35"/>
      <c r="ISR347" s="35"/>
      <c r="ISS347" s="35"/>
      <c r="IST347" s="35"/>
      <c r="ISU347" s="35"/>
      <c r="ISV347" s="35"/>
      <c r="ISW347" s="35"/>
      <c r="ISX347" s="35"/>
      <c r="ISY347" s="35"/>
      <c r="ISZ347" s="35"/>
      <c r="ITA347" s="35"/>
      <c r="ITB347" s="35"/>
      <c r="ITC347" s="35"/>
      <c r="ITD347" s="35"/>
      <c r="ITE347" s="35"/>
      <c r="ITF347" s="35"/>
      <c r="ITG347" s="35"/>
      <c r="ITH347" s="35"/>
      <c r="ITI347" s="35"/>
      <c r="ITJ347" s="35"/>
      <c r="ITK347" s="35"/>
      <c r="ITL347" s="35"/>
      <c r="ITM347" s="35"/>
      <c r="ITN347" s="35"/>
      <c r="ITO347" s="35"/>
      <c r="ITP347" s="35"/>
      <c r="ITQ347" s="35"/>
      <c r="ITR347" s="35"/>
      <c r="ITS347" s="35"/>
      <c r="ITT347" s="35"/>
      <c r="ITU347" s="35"/>
      <c r="ITV347" s="35"/>
      <c r="ITW347" s="35"/>
      <c r="ITX347" s="35"/>
      <c r="ITY347" s="35"/>
      <c r="ITZ347" s="35"/>
      <c r="IUA347" s="35"/>
      <c r="IUB347" s="35"/>
      <c r="IUC347" s="35"/>
      <c r="IUD347" s="35"/>
      <c r="IUE347" s="35"/>
      <c r="IUF347" s="35"/>
      <c r="IUG347" s="35"/>
      <c r="IUH347" s="35"/>
      <c r="IUI347" s="35"/>
      <c r="IUJ347" s="35"/>
      <c r="IUK347" s="35"/>
      <c r="IUL347" s="35"/>
      <c r="IUM347" s="35"/>
      <c r="IUN347" s="35"/>
      <c r="IUO347" s="35"/>
      <c r="IUP347" s="35"/>
      <c r="IUQ347" s="35"/>
      <c r="IUR347" s="35"/>
      <c r="IUS347" s="35"/>
      <c r="IUT347" s="35"/>
      <c r="IUU347" s="35"/>
      <c r="IUV347" s="35"/>
      <c r="IUW347" s="35"/>
      <c r="IUX347" s="35"/>
      <c r="IUY347" s="35"/>
      <c r="IUZ347" s="35"/>
      <c r="IVA347" s="35"/>
      <c r="IVB347" s="35"/>
      <c r="IVC347" s="35"/>
      <c r="IVD347" s="35"/>
      <c r="IVE347" s="35"/>
      <c r="IVF347" s="35"/>
      <c r="IVG347" s="35"/>
      <c r="IVH347" s="35"/>
      <c r="IVI347" s="35"/>
      <c r="IVJ347" s="35"/>
      <c r="IVK347" s="35"/>
      <c r="IVL347" s="35"/>
      <c r="IVM347" s="35"/>
      <c r="IVN347" s="35"/>
      <c r="IVO347" s="35"/>
      <c r="IVP347" s="35"/>
      <c r="IVQ347" s="35"/>
      <c r="IVR347" s="35"/>
      <c r="IVS347" s="35"/>
      <c r="IVT347" s="35"/>
      <c r="IVU347" s="35"/>
      <c r="IVV347" s="35"/>
      <c r="IVW347" s="35"/>
      <c r="IVX347" s="35"/>
      <c r="IVY347" s="35"/>
      <c r="IVZ347" s="35"/>
      <c r="IWA347" s="35"/>
      <c r="IWB347" s="35"/>
      <c r="IWC347" s="35"/>
      <c r="IWD347" s="35"/>
      <c r="IWE347" s="35"/>
      <c r="IWF347" s="35"/>
      <c r="IWG347" s="35"/>
      <c r="IWH347" s="35"/>
      <c r="IWI347" s="35"/>
      <c r="IWJ347" s="35"/>
      <c r="IWK347" s="35"/>
      <c r="IWL347" s="35"/>
      <c r="IWM347" s="35"/>
      <c r="IWN347" s="35"/>
      <c r="IWO347" s="35"/>
      <c r="IWP347" s="35"/>
      <c r="IWQ347" s="35"/>
      <c r="IWR347" s="35"/>
      <c r="IWS347" s="35"/>
      <c r="IWT347" s="35"/>
      <c r="IWU347" s="35"/>
      <c r="IWV347" s="35"/>
      <c r="IWW347" s="35"/>
      <c r="IWX347" s="35"/>
      <c r="IWY347" s="35"/>
      <c r="IWZ347" s="35"/>
      <c r="IXA347" s="35"/>
      <c r="IXB347" s="35"/>
      <c r="IXC347" s="35"/>
      <c r="IXD347" s="35"/>
      <c r="IXE347" s="35"/>
      <c r="IXF347" s="35"/>
      <c r="IXG347" s="35"/>
      <c r="IXH347" s="35"/>
      <c r="IXI347" s="35"/>
      <c r="IXJ347" s="35"/>
      <c r="IXK347" s="35"/>
      <c r="IXL347" s="35"/>
      <c r="IXM347" s="35"/>
      <c r="IXN347" s="35"/>
      <c r="IXO347" s="35"/>
      <c r="IXP347" s="35"/>
      <c r="IXQ347" s="35"/>
      <c r="IXR347" s="35"/>
      <c r="IXS347" s="35"/>
      <c r="IXT347" s="35"/>
      <c r="IXU347" s="35"/>
      <c r="IXV347" s="35"/>
      <c r="IXW347" s="35"/>
      <c r="IXX347" s="35"/>
      <c r="IXY347" s="35"/>
      <c r="IXZ347" s="35"/>
      <c r="IYA347" s="35"/>
      <c r="IYB347" s="35"/>
      <c r="IYC347" s="35"/>
      <c r="IYD347" s="35"/>
      <c r="IYE347" s="35"/>
      <c r="IYF347" s="35"/>
      <c r="IYG347" s="35"/>
      <c r="IYH347" s="35"/>
      <c r="IYI347" s="35"/>
      <c r="IYJ347" s="35"/>
      <c r="IYK347" s="35"/>
      <c r="IYL347" s="35"/>
      <c r="IYM347" s="35"/>
      <c r="IYN347" s="35"/>
      <c r="IYO347" s="35"/>
      <c r="IYP347" s="35"/>
      <c r="IYQ347" s="35"/>
      <c r="IYR347" s="35"/>
      <c r="IYS347" s="35"/>
      <c r="IYT347" s="35"/>
      <c r="IYU347" s="35"/>
      <c r="IYV347" s="35"/>
      <c r="IYW347" s="35"/>
      <c r="IYX347" s="35"/>
      <c r="IYY347" s="35"/>
      <c r="IYZ347" s="35"/>
      <c r="IZA347" s="35"/>
      <c r="IZB347" s="35"/>
      <c r="IZC347" s="35"/>
      <c r="IZD347" s="35"/>
      <c r="IZE347" s="35"/>
      <c r="IZF347" s="35"/>
      <c r="IZG347" s="35"/>
      <c r="IZH347" s="35"/>
      <c r="IZI347" s="35"/>
      <c r="IZJ347" s="35"/>
      <c r="IZK347" s="35"/>
      <c r="IZL347" s="35"/>
      <c r="IZM347" s="35"/>
      <c r="IZN347" s="35"/>
      <c r="IZO347" s="35"/>
      <c r="IZP347" s="35"/>
      <c r="IZQ347" s="35"/>
      <c r="IZR347" s="35"/>
      <c r="IZS347" s="35"/>
      <c r="IZT347" s="35"/>
      <c r="IZU347" s="35"/>
      <c r="IZV347" s="35"/>
      <c r="IZW347" s="35"/>
      <c r="IZX347" s="35"/>
      <c r="IZY347" s="35"/>
      <c r="IZZ347" s="35"/>
      <c r="JAA347" s="35"/>
      <c r="JAB347" s="35"/>
      <c r="JAC347" s="35"/>
      <c r="JAD347" s="35"/>
      <c r="JAE347" s="35"/>
      <c r="JAF347" s="35"/>
      <c r="JAG347" s="35"/>
      <c r="JAH347" s="35"/>
      <c r="JAI347" s="35"/>
      <c r="JAJ347" s="35"/>
      <c r="JAK347" s="35"/>
      <c r="JAL347" s="35"/>
      <c r="JAM347" s="35"/>
      <c r="JAN347" s="35"/>
      <c r="JAO347" s="35"/>
      <c r="JAP347" s="35"/>
      <c r="JAQ347" s="35"/>
      <c r="JAR347" s="35"/>
      <c r="JAS347" s="35"/>
      <c r="JAT347" s="35"/>
      <c r="JAU347" s="35"/>
      <c r="JAV347" s="35"/>
      <c r="JAW347" s="35"/>
      <c r="JAX347" s="35"/>
      <c r="JAY347" s="35"/>
      <c r="JAZ347" s="35"/>
      <c r="JBA347" s="35"/>
      <c r="JBB347" s="35"/>
      <c r="JBC347" s="35"/>
      <c r="JBD347" s="35"/>
      <c r="JBE347" s="35"/>
      <c r="JBF347" s="35"/>
      <c r="JBG347" s="35"/>
      <c r="JBH347" s="35"/>
      <c r="JBI347" s="35"/>
      <c r="JBJ347" s="35"/>
      <c r="JBK347" s="35"/>
      <c r="JBL347" s="35"/>
      <c r="JBM347" s="35"/>
      <c r="JBN347" s="35"/>
      <c r="JBO347" s="35"/>
      <c r="JBP347" s="35"/>
      <c r="JBQ347" s="35"/>
      <c r="JBR347" s="35"/>
      <c r="JBS347" s="35"/>
      <c r="JBT347" s="35"/>
      <c r="JBU347" s="35"/>
      <c r="JBV347" s="35"/>
      <c r="JBW347" s="35"/>
      <c r="JBX347" s="35"/>
      <c r="JBY347" s="35"/>
      <c r="JBZ347" s="35"/>
      <c r="JCA347" s="35"/>
      <c r="JCB347" s="35"/>
      <c r="JCC347" s="35"/>
      <c r="JCD347" s="35"/>
      <c r="JCE347" s="35"/>
      <c r="JCF347" s="35"/>
      <c r="JCG347" s="35"/>
      <c r="JCH347" s="35"/>
      <c r="JCI347" s="35"/>
      <c r="JCJ347" s="35"/>
      <c r="JCK347" s="35"/>
      <c r="JCL347" s="35"/>
      <c r="JCM347" s="35"/>
      <c r="JCN347" s="35"/>
      <c r="JCO347" s="35"/>
      <c r="JCP347" s="35"/>
      <c r="JCQ347" s="35"/>
      <c r="JCR347" s="35"/>
      <c r="JCS347" s="35"/>
      <c r="JCT347" s="35"/>
      <c r="JCU347" s="35"/>
      <c r="JCV347" s="35"/>
      <c r="JCW347" s="35"/>
      <c r="JCX347" s="35"/>
      <c r="JCY347" s="35"/>
      <c r="JCZ347" s="35"/>
      <c r="JDA347" s="35"/>
      <c r="JDB347" s="35"/>
      <c r="JDC347" s="35"/>
      <c r="JDD347" s="35"/>
      <c r="JDE347" s="35"/>
      <c r="JDF347" s="35"/>
      <c r="JDG347" s="35"/>
      <c r="JDH347" s="35"/>
      <c r="JDI347" s="35"/>
      <c r="JDJ347" s="35"/>
      <c r="JDK347" s="35"/>
      <c r="JDL347" s="35"/>
      <c r="JDM347" s="35"/>
      <c r="JDN347" s="35"/>
      <c r="JDO347" s="35"/>
      <c r="JDP347" s="35"/>
      <c r="JDQ347" s="35"/>
      <c r="JDR347" s="35"/>
      <c r="JDS347" s="35"/>
      <c r="JDT347" s="35"/>
      <c r="JDU347" s="35"/>
      <c r="JDV347" s="35"/>
      <c r="JDW347" s="35"/>
      <c r="JDX347" s="35"/>
      <c r="JDY347" s="35"/>
      <c r="JDZ347" s="35"/>
      <c r="JEA347" s="35"/>
      <c r="JEB347" s="35"/>
      <c r="JEC347" s="35"/>
      <c r="JED347" s="35"/>
      <c r="JEE347" s="35"/>
      <c r="JEF347" s="35"/>
      <c r="JEG347" s="35"/>
      <c r="JEH347" s="35"/>
      <c r="JEI347" s="35"/>
      <c r="JEJ347" s="35"/>
      <c r="JEK347" s="35"/>
      <c r="JEL347" s="35"/>
      <c r="JEM347" s="35"/>
      <c r="JEN347" s="35"/>
      <c r="JEO347" s="35"/>
      <c r="JEP347" s="35"/>
      <c r="JEQ347" s="35"/>
      <c r="JER347" s="35"/>
      <c r="JES347" s="35"/>
      <c r="JET347" s="35"/>
      <c r="JEU347" s="35"/>
      <c r="JEV347" s="35"/>
      <c r="JEW347" s="35"/>
      <c r="JEX347" s="35"/>
      <c r="JEY347" s="35"/>
      <c r="JEZ347" s="35"/>
      <c r="JFA347" s="35"/>
      <c r="JFB347" s="35"/>
      <c r="JFC347" s="35"/>
      <c r="JFD347" s="35"/>
      <c r="JFE347" s="35"/>
      <c r="JFF347" s="35"/>
      <c r="JFG347" s="35"/>
      <c r="JFH347" s="35"/>
      <c r="JFI347" s="35"/>
      <c r="JFJ347" s="35"/>
      <c r="JFK347" s="35"/>
      <c r="JFL347" s="35"/>
      <c r="JFM347" s="35"/>
      <c r="JFN347" s="35"/>
      <c r="JFO347" s="35"/>
      <c r="JFP347" s="35"/>
      <c r="JFQ347" s="35"/>
      <c r="JFR347" s="35"/>
      <c r="JFS347" s="35"/>
      <c r="JFT347" s="35"/>
      <c r="JFU347" s="35"/>
      <c r="JFV347" s="35"/>
      <c r="JFW347" s="35"/>
      <c r="JFX347" s="35"/>
      <c r="JFY347" s="35"/>
      <c r="JFZ347" s="35"/>
      <c r="JGA347" s="35"/>
      <c r="JGB347" s="35"/>
      <c r="JGC347" s="35"/>
      <c r="JGD347" s="35"/>
      <c r="JGE347" s="35"/>
      <c r="JGF347" s="35"/>
      <c r="JGG347" s="35"/>
      <c r="JGH347" s="35"/>
      <c r="JGI347" s="35"/>
      <c r="JGJ347" s="35"/>
      <c r="JGK347" s="35"/>
      <c r="JGL347" s="35"/>
      <c r="JGM347" s="35"/>
      <c r="JGN347" s="35"/>
      <c r="JGO347" s="35"/>
      <c r="JGP347" s="35"/>
      <c r="JGQ347" s="35"/>
      <c r="JGR347" s="35"/>
      <c r="JGS347" s="35"/>
      <c r="JGT347" s="35"/>
      <c r="JGU347" s="35"/>
      <c r="JGV347" s="35"/>
      <c r="JGW347" s="35"/>
      <c r="JGX347" s="35"/>
      <c r="JGY347" s="35"/>
      <c r="JGZ347" s="35"/>
      <c r="JHA347" s="35"/>
      <c r="JHB347" s="35"/>
      <c r="JHC347" s="35"/>
      <c r="JHD347" s="35"/>
      <c r="JHE347" s="35"/>
      <c r="JHF347" s="35"/>
      <c r="JHG347" s="35"/>
      <c r="JHH347" s="35"/>
      <c r="JHI347" s="35"/>
      <c r="JHJ347" s="35"/>
      <c r="JHK347" s="35"/>
      <c r="JHL347" s="35"/>
      <c r="JHM347" s="35"/>
      <c r="JHN347" s="35"/>
      <c r="JHO347" s="35"/>
      <c r="JHP347" s="35"/>
      <c r="JHQ347" s="35"/>
      <c r="JHR347" s="35"/>
      <c r="JHS347" s="35"/>
      <c r="JHT347" s="35"/>
      <c r="JHU347" s="35"/>
      <c r="JHV347" s="35"/>
      <c r="JHW347" s="35"/>
      <c r="JHX347" s="35"/>
      <c r="JHY347" s="35"/>
      <c r="JHZ347" s="35"/>
      <c r="JIA347" s="35"/>
      <c r="JIB347" s="35"/>
      <c r="JIC347" s="35"/>
      <c r="JID347" s="35"/>
      <c r="JIE347" s="35"/>
      <c r="JIF347" s="35"/>
      <c r="JIG347" s="35"/>
      <c r="JIH347" s="35"/>
      <c r="JII347" s="35"/>
      <c r="JIJ347" s="35"/>
      <c r="JIK347" s="35"/>
      <c r="JIL347" s="35"/>
      <c r="JIM347" s="35"/>
      <c r="JIN347" s="35"/>
      <c r="JIO347" s="35"/>
      <c r="JIP347" s="35"/>
      <c r="JIQ347" s="35"/>
      <c r="JIR347" s="35"/>
      <c r="JIS347" s="35"/>
      <c r="JIT347" s="35"/>
      <c r="JIU347" s="35"/>
      <c r="JIV347" s="35"/>
      <c r="JIW347" s="35"/>
      <c r="JIX347" s="35"/>
      <c r="JIY347" s="35"/>
      <c r="JIZ347" s="35"/>
      <c r="JJA347" s="35"/>
      <c r="JJB347" s="35"/>
      <c r="JJC347" s="35"/>
      <c r="JJD347" s="35"/>
      <c r="JJE347" s="35"/>
      <c r="JJF347" s="35"/>
      <c r="JJG347" s="35"/>
      <c r="JJH347" s="35"/>
      <c r="JJI347" s="35"/>
      <c r="JJJ347" s="35"/>
      <c r="JJK347" s="35"/>
      <c r="JJL347" s="35"/>
      <c r="JJM347" s="35"/>
      <c r="JJN347" s="35"/>
      <c r="JJO347" s="35"/>
      <c r="JJP347" s="35"/>
      <c r="JJQ347" s="35"/>
      <c r="JJR347" s="35"/>
      <c r="JJS347" s="35"/>
      <c r="JJT347" s="35"/>
      <c r="JJU347" s="35"/>
      <c r="JJV347" s="35"/>
      <c r="JJW347" s="35"/>
      <c r="JJX347" s="35"/>
      <c r="JJY347" s="35"/>
      <c r="JJZ347" s="35"/>
      <c r="JKA347" s="35"/>
      <c r="JKB347" s="35"/>
      <c r="JKC347" s="35"/>
      <c r="JKD347" s="35"/>
      <c r="JKE347" s="35"/>
      <c r="JKF347" s="35"/>
      <c r="JKG347" s="35"/>
      <c r="JKH347" s="35"/>
      <c r="JKI347" s="35"/>
      <c r="JKJ347" s="35"/>
      <c r="JKK347" s="35"/>
      <c r="JKL347" s="35"/>
      <c r="JKM347" s="35"/>
      <c r="JKN347" s="35"/>
      <c r="JKO347" s="35"/>
      <c r="JKP347" s="35"/>
      <c r="JKQ347" s="35"/>
      <c r="JKR347" s="35"/>
      <c r="JKS347" s="35"/>
      <c r="JKT347" s="35"/>
      <c r="JKU347" s="35"/>
      <c r="JKV347" s="35"/>
      <c r="JKW347" s="35"/>
      <c r="JKX347" s="35"/>
      <c r="JKY347" s="35"/>
      <c r="JKZ347" s="35"/>
      <c r="JLA347" s="35"/>
      <c r="JLB347" s="35"/>
      <c r="JLC347" s="35"/>
      <c r="JLD347" s="35"/>
      <c r="JLE347" s="35"/>
      <c r="JLF347" s="35"/>
      <c r="JLG347" s="35"/>
      <c r="JLH347" s="35"/>
      <c r="JLI347" s="35"/>
      <c r="JLJ347" s="35"/>
      <c r="JLK347" s="35"/>
      <c r="JLL347" s="35"/>
      <c r="JLM347" s="35"/>
      <c r="JLN347" s="35"/>
      <c r="JLO347" s="35"/>
      <c r="JLP347" s="35"/>
      <c r="JLQ347" s="35"/>
      <c r="JLR347" s="35"/>
      <c r="JLS347" s="35"/>
      <c r="JLT347" s="35"/>
      <c r="JLU347" s="35"/>
      <c r="JLV347" s="35"/>
      <c r="JLW347" s="35"/>
      <c r="JLX347" s="35"/>
      <c r="JLY347" s="35"/>
      <c r="JLZ347" s="35"/>
      <c r="JMA347" s="35"/>
      <c r="JMB347" s="35"/>
      <c r="JMC347" s="35"/>
      <c r="JMD347" s="35"/>
      <c r="JME347" s="35"/>
      <c r="JMF347" s="35"/>
      <c r="JMG347" s="35"/>
      <c r="JMH347" s="35"/>
      <c r="JMI347" s="35"/>
      <c r="JMJ347" s="35"/>
      <c r="JMK347" s="35"/>
      <c r="JML347" s="35"/>
      <c r="JMM347" s="35"/>
      <c r="JMN347" s="35"/>
      <c r="JMO347" s="35"/>
      <c r="JMP347" s="35"/>
      <c r="JMQ347" s="35"/>
      <c r="JMR347" s="35"/>
      <c r="JMS347" s="35"/>
      <c r="JMT347" s="35"/>
      <c r="JMU347" s="35"/>
      <c r="JMV347" s="35"/>
      <c r="JMW347" s="35"/>
      <c r="JMX347" s="35"/>
      <c r="JMY347" s="35"/>
      <c r="JMZ347" s="35"/>
      <c r="JNA347" s="35"/>
      <c r="JNB347" s="35"/>
      <c r="JNC347" s="35"/>
      <c r="JND347" s="35"/>
      <c r="JNE347" s="35"/>
      <c r="JNF347" s="35"/>
      <c r="JNG347" s="35"/>
      <c r="JNH347" s="35"/>
      <c r="JNI347" s="35"/>
      <c r="JNJ347" s="35"/>
      <c r="JNK347" s="35"/>
      <c r="JNL347" s="35"/>
      <c r="JNM347" s="35"/>
      <c r="JNN347" s="35"/>
      <c r="JNO347" s="35"/>
      <c r="JNP347" s="35"/>
      <c r="JNQ347" s="35"/>
      <c r="JNR347" s="35"/>
      <c r="JNS347" s="35"/>
      <c r="JNT347" s="35"/>
      <c r="JNU347" s="35"/>
      <c r="JNV347" s="35"/>
      <c r="JNW347" s="35"/>
      <c r="JNX347" s="35"/>
      <c r="JNY347" s="35"/>
      <c r="JNZ347" s="35"/>
      <c r="JOA347" s="35"/>
      <c r="JOB347" s="35"/>
      <c r="JOC347" s="35"/>
      <c r="JOD347" s="35"/>
      <c r="JOE347" s="35"/>
      <c r="JOF347" s="35"/>
      <c r="JOG347" s="35"/>
      <c r="JOH347" s="35"/>
      <c r="JOI347" s="35"/>
      <c r="JOJ347" s="35"/>
      <c r="JOK347" s="35"/>
      <c r="JOL347" s="35"/>
      <c r="JOM347" s="35"/>
      <c r="JON347" s="35"/>
      <c r="JOO347" s="35"/>
      <c r="JOP347" s="35"/>
      <c r="JOQ347" s="35"/>
      <c r="JOR347" s="35"/>
      <c r="JOS347" s="35"/>
      <c r="JOT347" s="35"/>
      <c r="JOU347" s="35"/>
      <c r="JOV347" s="35"/>
      <c r="JOW347" s="35"/>
      <c r="JOX347" s="35"/>
      <c r="JOY347" s="35"/>
      <c r="JOZ347" s="35"/>
      <c r="JPA347" s="35"/>
      <c r="JPB347" s="35"/>
      <c r="JPC347" s="35"/>
      <c r="JPD347" s="35"/>
      <c r="JPE347" s="35"/>
      <c r="JPF347" s="35"/>
      <c r="JPG347" s="35"/>
      <c r="JPH347" s="35"/>
      <c r="JPI347" s="35"/>
      <c r="JPJ347" s="35"/>
      <c r="JPK347" s="35"/>
      <c r="JPL347" s="35"/>
      <c r="JPM347" s="35"/>
      <c r="JPN347" s="35"/>
      <c r="JPO347" s="35"/>
      <c r="JPP347" s="35"/>
      <c r="JPQ347" s="35"/>
      <c r="JPR347" s="35"/>
      <c r="JPS347" s="35"/>
      <c r="JPT347" s="35"/>
      <c r="JPU347" s="35"/>
      <c r="JPV347" s="35"/>
      <c r="JPW347" s="35"/>
      <c r="JPX347" s="35"/>
      <c r="JPY347" s="35"/>
      <c r="JPZ347" s="35"/>
      <c r="JQA347" s="35"/>
      <c r="JQB347" s="35"/>
      <c r="JQC347" s="35"/>
      <c r="JQD347" s="35"/>
      <c r="JQE347" s="35"/>
      <c r="JQF347" s="35"/>
      <c r="JQG347" s="35"/>
      <c r="JQH347" s="35"/>
      <c r="JQI347" s="35"/>
      <c r="JQJ347" s="35"/>
      <c r="JQK347" s="35"/>
      <c r="JQL347" s="35"/>
      <c r="JQM347" s="35"/>
      <c r="JQN347" s="35"/>
      <c r="JQO347" s="35"/>
      <c r="JQP347" s="35"/>
      <c r="JQQ347" s="35"/>
      <c r="JQR347" s="35"/>
      <c r="JQS347" s="35"/>
      <c r="JQT347" s="35"/>
      <c r="JQU347" s="35"/>
      <c r="JQV347" s="35"/>
      <c r="JQW347" s="35"/>
      <c r="JQX347" s="35"/>
      <c r="JQY347" s="35"/>
      <c r="JQZ347" s="35"/>
      <c r="JRA347" s="35"/>
      <c r="JRB347" s="35"/>
      <c r="JRC347" s="35"/>
      <c r="JRD347" s="35"/>
      <c r="JRE347" s="35"/>
      <c r="JRF347" s="35"/>
      <c r="JRG347" s="35"/>
      <c r="JRH347" s="35"/>
      <c r="JRI347" s="35"/>
      <c r="JRJ347" s="35"/>
      <c r="JRK347" s="35"/>
      <c r="JRL347" s="35"/>
      <c r="JRM347" s="35"/>
      <c r="JRN347" s="35"/>
      <c r="JRO347" s="35"/>
      <c r="JRP347" s="35"/>
      <c r="JRQ347" s="35"/>
      <c r="JRR347" s="35"/>
      <c r="JRS347" s="35"/>
      <c r="JRT347" s="35"/>
      <c r="JRU347" s="35"/>
      <c r="JRV347" s="35"/>
      <c r="JRW347" s="35"/>
      <c r="JRX347" s="35"/>
      <c r="JRY347" s="35"/>
      <c r="JRZ347" s="35"/>
      <c r="JSA347" s="35"/>
      <c r="JSB347" s="35"/>
      <c r="JSC347" s="35"/>
      <c r="JSD347" s="35"/>
      <c r="JSE347" s="35"/>
      <c r="JSF347" s="35"/>
      <c r="JSG347" s="35"/>
      <c r="JSH347" s="35"/>
      <c r="JSI347" s="35"/>
      <c r="JSJ347" s="35"/>
      <c r="JSK347" s="35"/>
      <c r="JSL347" s="35"/>
      <c r="JSM347" s="35"/>
      <c r="JSN347" s="35"/>
      <c r="JSO347" s="35"/>
      <c r="JSP347" s="35"/>
      <c r="JSQ347" s="35"/>
      <c r="JSR347" s="35"/>
      <c r="JSS347" s="35"/>
      <c r="JST347" s="35"/>
      <c r="JSU347" s="35"/>
      <c r="JSV347" s="35"/>
      <c r="JSW347" s="35"/>
      <c r="JSX347" s="35"/>
      <c r="JSY347" s="35"/>
      <c r="JSZ347" s="35"/>
      <c r="JTA347" s="35"/>
      <c r="JTB347" s="35"/>
      <c r="JTC347" s="35"/>
      <c r="JTD347" s="35"/>
      <c r="JTE347" s="35"/>
      <c r="JTF347" s="35"/>
      <c r="JTG347" s="35"/>
      <c r="JTH347" s="35"/>
      <c r="JTI347" s="35"/>
      <c r="JTJ347" s="35"/>
      <c r="JTK347" s="35"/>
      <c r="JTL347" s="35"/>
      <c r="JTM347" s="35"/>
      <c r="JTN347" s="35"/>
      <c r="JTO347" s="35"/>
      <c r="JTP347" s="35"/>
      <c r="JTQ347" s="35"/>
      <c r="JTR347" s="35"/>
      <c r="JTS347" s="35"/>
      <c r="JTT347" s="35"/>
      <c r="JTU347" s="35"/>
      <c r="JTV347" s="35"/>
      <c r="JTW347" s="35"/>
      <c r="JTX347" s="35"/>
      <c r="JTY347" s="35"/>
      <c r="JTZ347" s="35"/>
      <c r="JUA347" s="35"/>
      <c r="JUB347" s="35"/>
      <c r="JUC347" s="35"/>
      <c r="JUD347" s="35"/>
      <c r="JUE347" s="35"/>
      <c r="JUF347" s="35"/>
      <c r="JUG347" s="35"/>
      <c r="JUH347" s="35"/>
      <c r="JUI347" s="35"/>
      <c r="JUJ347" s="35"/>
      <c r="JUK347" s="35"/>
      <c r="JUL347" s="35"/>
      <c r="JUM347" s="35"/>
      <c r="JUN347" s="35"/>
      <c r="JUO347" s="35"/>
      <c r="JUP347" s="35"/>
      <c r="JUQ347" s="35"/>
      <c r="JUR347" s="35"/>
      <c r="JUS347" s="35"/>
      <c r="JUT347" s="35"/>
      <c r="JUU347" s="35"/>
      <c r="JUV347" s="35"/>
      <c r="JUW347" s="35"/>
      <c r="JUX347" s="35"/>
      <c r="JUY347" s="35"/>
      <c r="JUZ347" s="35"/>
      <c r="JVA347" s="35"/>
      <c r="JVB347" s="35"/>
      <c r="JVC347" s="35"/>
      <c r="JVD347" s="35"/>
      <c r="JVE347" s="35"/>
      <c r="JVF347" s="35"/>
      <c r="JVG347" s="35"/>
      <c r="JVH347" s="35"/>
      <c r="JVI347" s="35"/>
      <c r="JVJ347" s="35"/>
      <c r="JVK347" s="35"/>
      <c r="JVL347" s="35"/>
      <c r="JVM347" s="35"/>
      <c r="JVN347" s="35"/>
      <c r="JVO347" s="35"/>
      <c r="JVP347" s="35"/>
      <c r="JVQ347" s="35"/>
      <c r="JVR347" s="35"/>
      <c r="JVS347" s="35"/>
      <c r="JVT347" s="35"/>
      <c r="JVU347" s="35"/>
      <c r="JVV347" s="35"/>
      <c r="JVW347" s="35"/>
      <c r="JVX347" s="35"/>
      <c r="JVY347" s="35"/>
      <c r="JVZ347" s="35"/>
      <c r="JWA347" s="35"/>
      <c r="JWB347" s="35"/>
      <c r="JWC347" s="35"/>
      <c r="JWD347" s="35"/>
      <c r="JWE347" s="35"/>
      <c r="JWF347" s="35"/>
      <c r="JWG347" s="35"/>
      <c r="JWH347" s="35"/>
      <c r="JWI347" s="35"/>
      <c r="JWJ347" s="35"/>
      <c r="JWK347" s="35"/>
      <c r="JWL347" s="35"/>
      <c r="JWM347" s="35"/>
      <c r="JWN347" s="35"/>
      <c r="JWO347" s="35"/>
      <c r="JWP347" s="35"/>
      <c r="JWQ347" s="35"/>
      <c r="JWR347" s="35"/>
      <c r="JWS347" s="35"/>
      <c r="JWT347" s="35"/>
      <c r="JWU347" s="35"/>
      <c r="JWV347" s="35"/>
      <c r="JWW347" s="35"/>
      <c r="JWX347" s="35"/>
      <c r="JWY347" s="35"/>
      <c r="JWZ347" s="35"/>
      <c r="JXA347" s="35"/>
      <c r="JXB347" s="35"/>
      <c r="JXC347" s="35"/>
      <c r="JXD347" s="35"/>
      <c r="JXE347" s="35"/>
      <c r="JXF347" s="35"/>
      <c r="JXG347" s="35"/>
      <c r="JXH347" s="35"/>
      <c r="JXI347" s="35"/>
      <c r="JXJ347" s="35"/>
      <c r="JXK347" s="35"/>
      <c r="JXL347" s="35"/>
      <c r="JXM347" s="35"/>
      <c r="JXN347" s="35"/>
      <c r="JXO347" s="35"/>
      <c r="JXP347" s="35"/>
      <c r="JXQ347" s="35"/>
      <c r="JXR347" s="35"/>
      <c r="JXS347" s="35"/>
      <c r="JXT347" s="35"/>
      <c r="JXU347" s="35"/>
      <c r="JXV347" s="35"/>
      <c r="JXW347" s="35"/>
      <c r="JXX347" s="35"/>
      <c r="JXY347" s="35"/>
      <c r="JXZ347" s="35"/>
      <c r="JYA347" s="35"/>
      <c r="JYB347" s="35"/>
      <c r="JYC347" s="35"/>
      <c r="JYD347" s="35"/>
      <c r="JYE347" s="35"/>
      <c r="JYF347" s="35"/>
      <c r="JYG347" s="35"/>
      <c r="JYH347" s="35"/>
      <c r="JYI347" s="35"/>
      <c r="JYJ347" s="35"/>
      <c r="JYK347" s="35"/>
      <c r="JYL347" s="35"/>
      <c r="JYM347" s="35"/>
      <c r="JYN347" s="35"/>
      <c r="JYO347" s="35"/>
      <c r="JYP347" s="35"/>
      <c r="JYQ347" s="35"/>
      <c r="JYR347" s="35"/>
      <c r="JYS347" s="35"/>
      <c r="JYT347" s="35"/>
      <c r="JYU347" s="35"/>
      <c r="JYV347" s="35"/>
      <c r="JYW347" s="35"/>
      <c r="JYX347" s="35"/>
      <c r="JYY347" s="35"/>
      <c r="JYZ347" s="35"/>
      <c r="JZA347" s="35"/>
      <c r="JZB347" s="35"/>
      <c r="JZC347" s="35"/>
      <c r="JZD347" s="35"/>
      <c r="JZE347" s="35"/>
      <c r="JZF347" s="35"/>
      <c r="JZG347" s="35"/>
      <c r="JZH347" s="35"/>
      <c r="JZI347" s="35"/>
      <c r="JZJ347" s="35"/>
      <c r="JZK347" s="35"/>
      <c r="JZL347" s="35"/>
      <c r="JZM347" s="35"/>
      <c r="JZN347" s="35"/>
      <c r="JZO347" s="35"/>
      <c r="JZP347" s="35"/>
      <c r="JZQ347" s="35"/>
      <c r="JZR347" s="35"/>
      <c r="JZS347" s="35"/>
      <c r="JZT347" s="35"/>
      <c r="JZU347" s="35"/>
      <c r="JZV347" s="35"/>
      <c r="JZW347" s="35"/>
      <c r="JZX347" s="35"/>
      <c r="JZY347" s="35"/>
      <c r="JZZ347" s="35"/>
      <c r="KAA347" s="35"/>
      <c r="KAB347" s="35"/>
      <c r="KAC347" s="35"/>
      <c r="KAD347" s="35"/>
      <c r="KAE347" s="35"/>
      <c r="KAF347" s="35"/>
      <c r="KAG347" s="35"/>
      <c r="KAH347" s="35"/>
      <c r="KAI347" s="35"/>
      <c r="KAJ347" s="35"/>
      <c r="KAK347" s="35"/>
      <c r="KAL347" s="35"/>
      <c r="KAM347" s="35"/>
      <c r="KAN347" s="35"/>
      <c r="KAO347" s="35"/>
      <c r="KAP347" s="35"/>
      <c r="KAQ347" s="35"/>
      <c r="KAR347" s="35"/>
      <c r="KAS347" s="35"/>
      <c r="KAT347" s="35"/>
      <c r="KAU347" s="35"/>
      <c r="KAV347" s="35"/>
      <c r="KAW347" s="35"/>
      <c r="KAX347" s="35"/>
      <c r="KAY347" s="35"/>
      <c r="KAZ347" s="35"/>
      <c r="KBA347" s="35"/>
      <c r="KBB347" s="35"/>
      <c r="KBC347" s="35"/>
      <c r="KBD347" s="35"/>
      <c r="KBE347" s="35"/>
      <c r="KBF347" s="35"/>
      <c r="KBG347" s="35"/>
      <c r="KBH347" s="35"/>
      <c r="KBI347" s="35"/>
      <c r="KBJ347" s="35"/>
      <c r="KBK347" s="35"/>
      <c r="KBL347" s="35"/>
      <c r="KBM347" s="35"/>
      <c r="KBN347" s="35"/>
      <c r="KBO347" s="35"/>
      <c r="KBP347" s="35"/>
      <c r="KBQ347" s="35"/>
      <c r="KBR347" s="35"/>
      <c r="KBS347" s="35"/>
      <c r="KBT347" s="35"/>
      <c r="KBU347" s="35"/>
      <c r="KBV347" s="35"/>
      <c r="KBW347" s="35"/>
      <c r="KBX347" s="35"/>
      <c r="KBY347" s="35"/>
      <c r="KBZ347" s="35"/>
      <c r="KCA347" s="35"/>
      <c r="KCB347" s="35"/>
      <c r="KCC347" s="35"/>
      <c r="KCD347" s="35"/>
      <c r="KCE347" s="35"/>
      <c r="KCF347" s="35"/>
      <c r="KCG347" s="35"/>
      <c r="KCH347" s="35"/>
      <c r="KCI347" s="35"/>
      <c r="KCJ347" s="35"/>
      <c r="KCK347" s="35"/>
      <c r="KCL347" s="35"/>
      <c r="KCM347" s="35"/>
      <c r="KCN347" s="35"/>
      <c r="KCO347" s="35"/>
      <c r="KCP347" s="35"/>
      <c r="KCQ347" s="35"/>
      <c r="KCR347" s="35"/>
      <c r="KCS347" s="35"/>
      <c r="KCT347" s="35"/>
      <c r="KCU347" s="35"/>
      <c r="KCV347" s="35"/>
      <c r="KCW347" s="35"/>
      <c r="KCX347" s="35"/>
      <c r="KCY347" s="35"/>
      <c r="KCZ347" s="35"/>
      <c r="KDA347" s="35"/>
      <c r="KDB347" s="35"/>
      <c r="KDC347" s="35"/>
      <c r="KDD347" s="35"/>
      <c r="KDE347" s="35"/>
      <c r="KDF347" s="35"/>
      <c r="KDG347" s="35"/>
      <c r="KDH347" s="35"/>
      <c r="KDI347" s="35"/>
      <c r="KDJ347" s="35"/>
      <c r="KDK347" s="35"/>
      <c r="KDL347" s="35"/>
      <c r="KDM347" s="35"/>
      <c r="KDN347" s="35"/>
      <c r="KDO347" s="35"/>
      <c r="KDP347" s="35"/>
      <c r="KDQ347" s="35"/>
      <c r="KDR347" s="35"/>
      <c r="KDS347" s="35"/>
      <c r="KDT347" s="35"/>
      <c r="KDU347" s="35"/>
      <c r="KDV347" s="35"/>
      <c r="KDW347" s="35"/>
      <c r="KDX347" s="35"/>
      <c r="KDY347" s="35"/>
      <c r="KDZ347" s="35"/>
      <c r="KEA347" s="35"/>
      <c r="KEB347" s="35"/>
      <c r="KEC347" s="35"/>
      <c r="KED347" s="35"/>
      <c r="KEE347" s="35"/>
      <c r="KEF347" s="35"/>
      <c r="KEG347" s="35"/>
      <c r="KEH347" s="35"/>
      <c r="KEI347" s="35"/>
      <c r="KEJ347" s="35"/>
      <c r="KEK347" s="35"/>
      <c r="KEL347" s="35"/>
      <c r="KEM347" s="35"/>
      <c r="KEN347" s="35"/>
      <c r="KEO347" s="35"/>
      <c r="KEP347" s="35"/>
      <c r="KEQ347" s="35"/>
      <c r="KER347" s="35"/>
      <c r="KES347" s="35"/>
      <c r="KET347" s="35"/>
      <c r="KEU347" s="35"/>
      <c r="KEV347" s="35"/>
      <c r="KEW347" s="35"/>
      <c r="KEX347" s="35"/>
      <c r="KEY347" s="35"/>
      <c r="KEZ347" s="35"/>
      <c r="KFA347" s="35"/>
      <c r="KFB347" s="35"/>
      <c r="KFC347" s="35"/>
      <c r="KFD347" s="35"/>
      <c r="KFE347" s="35"/>
      <c r="KFF347" s="35"/>
      <c r="KFG347" s="35"/>
      <c r="KFH347" s="35"/>
      <c r="KFI347" s="35"/>
      <c r="KFJ347" s="35"/>
      <c r="KFK347" s="35"/>
      <c r="KFL347" s="35"/>
      <c r="KFM347" s="35"/>
      <c r="KFN347" s="35"/>
      <c r="KFO347" s="35"/>
      <c r="KFP347" s="35"/>
      <c r="KFQ347" s="35"/>
      <c r="KFR347" s="35"/>
      <c r="KFS347" s="35"/>
      <c r="KFT347" s="35"/>
      <c r="KFU347" s="35"/>
      <c r="KFV347" s="35"/>
      <c r="KFW347" s="35"/>
      <c r="KFX347" s="35"/>
      <c r="KFY347" s="35"/>
      <c r="KFZ347" s="35"/>
      <c r="KGA347" s="35"/>
      <c r="KGB347" s="35"/>
      <c r="KGC347" s="35"/>
      <c r="KGD347" s="35"/>
      <c r="KGE347" s="35"/>
      <c r="KGF347" s="35"/>
      <c r="KGG347" s="35"/>
      <c r="KGH347" s="35"/>
      <c r="KGI347" s="35"/>
      <c r="KGJ347" s="35"/>
      <c r="KGK347" s="35"/>
      <c r="KGL347" s="35"/>
      <c r="KGM347" s="35"/>
      <c r="KGN347" s="35"/>
      <c r="KGO347" s="35"/>
      <c r="KGP347" s="35"/>
      <c r="KGQ347" s="35"/>
      <c r="KGR347" s="35"/>
      <c r="KGS347" s="35"/>
      <c r="KGT347" s="35"/>
      <c r="KGU347" s="35"/>
      <c r="KGV347" s="35"/>
      <c r="KGW347" s="35"/>
      <c r="KGX347" s="35"/>
      <c r="KGY347" s="35"/>
      <c r="KGZ347" s="35"/>
      <c r="KHA347" s="35"/>
      <c r="KHB347" s="35"/>
      <c r="KHC347" s="35"/>
      <c r="KHD347" s="35"/>
      <c r="KHE347" s="35"/>
      <c r="KHF347" s="35"/>
      <c r="KHG347" s="35"/>
      <c r="KHH347" s="35"/>
      <c r="KHI347" s="35"/>
      <c r="KHJ347" s="35"/>
      <c r="KHK347" s="35"/>
      <c r="KHL347" s="35"/>
      <c r="KHM347" s="35"/>
      <c r="KHN347" s="35"/>
      <c r="KHO347" s="35"/>
      <c r="KHP347" s="35"/>
      <c r="KHQ347" s="35"/>
      <c r="KHR347" s="35"/>
      <c r="KHS347" s="35"/>
      <c r="KHT347" s="35"/>
      <c r="KHU347" s="35"/>
      <c r="KHV347" s="35"/>
      <c r="KHW347" s="35"/>
      <c r="KHX347" s="35"/>
      <c r="KHY347" s="35"/>
      <c r="KHZ347" s="35"/>
      <c r="KIA347" s="35"/>
      <c r="KIB347" s="35"/>
      <c r="KIC347" s="35"/>
      <c r="KID347" s="35"/>
      <c r="KIE347" s="35"/>
      <c r="KIF347" s="35"/>
      <c r="KIG347" s="35"/>
      <c r="KIH347" s="35"/>
      <c r="KII347" s="35"/>
      <c r="KIJ347" s="35"/>
      <c r="KIK347" s="35"/>
      <c r="KIL347" s="35"/>
      <c r="KIM347" s="35"/>
      <c r="KIN347" s="35"/>
      <c r="KIO347" s="35"/>
      <c r="KIP347" s="35"/>
      <c r="KIQ347" s="35"/>
      <c r="KIR347" s="35"/>
      <c r="KIS347" s="35"/>
      <c r="KIT347" s="35"/>
      <c r="KIU347" s="35"/>
      <c r="KIV347" s="35"/>
      <c r="KIW347" s="35"/>
      <c r="KIX347" s="35"/>
      <c r="KIY347" s="35"/>
      <c r="KIZ347" s="35"/>
      <c r="KJA347" s="35"/>
      <c r="KJB347" s="35"/>
      <c r="KJC347" s="35"/>
      <c r="KJD347" s="35"/>
      <c r="KJE347" s="35"/>
      <c r="KJF347" s="35"/>
      <c r="KJG347" s="35"/>
      <c r="KJH347" s="35"/>
      <c r="KJI347" s="35"/>
      <c r="KJJ347" s="35"/>
      <c r="KJK347" s="35"/>
      <c r="KJL347" s="35"/>
      <c r="KJM347" s="35"/>
      <c r="KJN347" s="35"/>
      <c r="KJO347" s="35"/>
      <c r="KJP347" s="35"/>
      <c r="KJQ347" s="35"/>
      <c r="KJR347" s="35"/>
      <c r="KJS347" s="35"/>
      <c r="KJT347" s="35"/>
      <c r="KJU347" s="35"/>
      <c r="KJV347" s="35"/>
      <c r="KJW347" s="35"/>
      <c r="KJX347" s="35"/>
      <c r="KJY347" s="35"/>
      <c r="KJZ347" s="35"/>
      <c r="KKA347" s="35"/>
      <c r="KKB347" s="35"/>
      <c r="KKC347" s="35"/>
      <c r="KKD347" s="35"/>
      <c r="KKE347" s="35"/>
      <c r="KKF347" s="35"/>
      <c r="KKG347" s="35"/>
      <c r="KKH347" s="35"/>
      <c r="KKI347" s="35"/>
      <c r="KKJ347" s="35"/>
      <c r="KKK347" s="35"/>
      <c r="KKL347" s="35"/>
      <c r="KKM347" s="35"/>
      <c r="KKN347" s="35"/>
      <c r="KKO347" s="35"/>
      <c r="KKP347" s="35"/>
      <c r="KKQ347" s="35"/>
      <c r="KKR347" s="35"/>
      <c r="KKS347" s="35"/>
      <c r="KKT347" s="35"/>
      <c r="KKU347" s="35"/>
      <c r="KKV347" s="35"/>
      <c r="KKW347" s="35"/>
      <c r="KKX347" s="35"/>
      <c r="KKY347" s="35"/>
      <c r="KKZ347" s="35"/>
      <c r="KLA347" s="35"/>
      <c r="KLB347" s="35"/>
      <c r="KLC347" s="35"/>
      <c r="KLD347" s="35"/>
      <c r="KLE347" s="35"/>
      <c r="KLF347" s="35"/>
      <c r="KLG347" s="35"/>
      <c r="KLH347" s="35"/>
      <c r="KLI347" s="35"/>
      <c r="KLJ347" s="35"/>
      <c r="KLK347" s="35"/>
      <c r="KLL347" s="35"/>
      <c r="KLM347" s="35"/>
      <c r="KLN347" s="35"/>
      <c r="KLO347" s="35"/>
      <c r="KLP347" s="35"/>
      <c r="KLQ347" s="35"/>
      <c r="KLR347" s="35"/>
      <c r="KLS347" s="35"/>
      <c r="KLT347" s="35"/>
      <c r="KLU347" s="35"/>
      <c r="KLV347" s="35"/>
      <c r="KLW347" s="35"/>
      <c r="KLX347" s="35"/>
      <c r="KLY347" s="35"/>
      <c r="KLZ347" s="35"/>
      <c r="KMA347" s="35"/>
      <c r="KMB347" s="35"/>
      <c r="KMC347" s="35"/>
      <c r="KMD347" s="35"/>
      <c r="KME347" s="35"/>
      <c r="KMF347" s="35"/>
      <c r="KMG347" s="35"/>
      <c r="KMH347" s="35"/>
      <c r="KMI347" s="35"/>
      <c r="KMJ347" s="35"/>
      <c r="KMK347" s="35"/>
      <c r="KML347" s="35"/>
      <c r="KMM347" s="35"/>
      <c r="KMN347" s="35"/>
      <c r="KMO347" s="35"/>
      <c r="KMP347" s="35"/>
      <c r="KMQ347" s="35"/>
      <c r="KMR347" s="35"/>
      <c r="KMS347" s="35"/>
      <c r="KMT347" s="35"/>
      <c r="KMU347" s="35"/>
      <c r="KMV347" s="35"/>
      <c r="KMW347" s="35"/>
      <c r="KMX347" s="35"/>
      <c r="KMY347" s="35"/>
      <c r="KMZ347" s="35"/>
      <c r="KNA347" s="35"/>
      <c r="KNB347" s="35"/>
      <c r="KNC347" s="35"/>
      <c r="KND347" s="35"/>
      <c r="KNE347" s="35"/>
      <c r="KNF347" s="35"/>
      <c r="KNG347" s="35"/>
      <c r="KNH347" s="35"/>
      <c r="KNI347" s="35"/>
      <c r="KNJ347" s="35"/>
      <c r="KNK347" s="35"/>
      <c r="KNL347" s="35"/>
      <c r="KNM347" s="35"/>
      <c r="KNN347" s="35"/>
      <c r="KNO347" s="35"/>
      <c r="KNP347" s="35"/>
      <c r="KNQ347" s="35"/>
      <c r="KNR347" s="35"/>
      <c r="KNS347" s="35"/>
      <c r="KNT347" s="35"/>
      <c r="KNU347" s="35"/>
      <c r="KNV347" s="35"/>
      <c r="KNW347" s="35"/>
      <c r="KNX347" s="35"/>
      <c r="KNY347" s="35"/>
      <c r="KNZ347" s="35"/>
      <c r="KOA347" s="35"/>
      <c r="KOB347" s="35"/>
      <c r="KOC347" s="35"/>
      <c r="KOD347" s="35"/>
      <c r="KOE347" s="35"/>
      <c r="KOF347" s="35"/>
      <c r="KOG347" s="35"/>
      <c r="KOH347" s="35"/>
      <c r="KOI347" s="35"/>
      <c r="KOJ347" s="35"/>
      <c r="KOK347" s="35"/>
      <c r="KOL347" s="35"/>
      <c r="KOM347" s="35"/>
      <c r="KON347" s="35"/>
      <c r="KOO347" s="35"/>
      <c r="KOP347" s="35"/>
      <c r="KOQ347" s="35"/>
      <c r="KOR347" s="35"/>
      <c r="KOS347" s="35"/>
      <c r="KOT347" s="35"/>
      <c r="KOU347" s="35"/>
      <c r="KOV347" s="35"/>
      <c r="KOW347" s="35"/>
      <c r="KOX347" s="35"/>
      <c r="KOY347" s="35"/>
      <c r="KOZ347" s="35"/>
      <c r="KPA347" s="35"/>
      <c r="KPB347" s="35"/>
      <c r="KPC347" s="35"/>
      <c r="KPD347" s="35"/>
      <c r="KPE347" s="35"/>
      <c r="KPF347" s="35"/>
      <c r="KPG347" s="35"/>
      <c r="KPH347" s="35"/>
      <c r="KPI347" s="35"/>
      <c r="KPJ347" s="35"/>
      <c r="KPK347" s="35"/>
      <c r="KPL347" s="35"/>
      <c r="KPM347" s="35"/>
      <c r="KPN347" s="35"/>
      <c r="KPO347" s="35"/>
      <c r="KPP347" s="35"/>
      <c r="KPQ347" s="35"/>
      <c r="KPR347" s="35"/>
      <c r="KPS347" s="35"/>
      <c r="KPT347" s="35"/>
      <c r="KPU347" s="35"/>
      <c r="KPV347" s="35"/>
      <c r="KPW347" s="35"/>
      <c r="KPX347" s="35"/>
      <c r="KPY347" s="35"/>
      <c r="KPZ347" s="35"/>
      <c r="KQA347" s="35"/>
      <c r="KQB347" s="35"/>
      <c r="KQC347" s="35"/>
      <c r="KQD347" s="35"/>
      <c r="KQE347" s="35"/>
      <c r="KQF347" s="35"/>
      <c r="KQG347" s="35"/>
      <c r="KQH347" s="35"/>
      <c r="KQI347" s="35"/>
      <c r="KQJ347" s="35"/>
      <c r="KQK347" s="35"/>
      <c r="KQL347" s="35"/>
      <c r="KQM347" s="35"/>
      <c r="KQN347" s="35"/>
      <c r="KQO347" s="35"/>
      <c r="KQP347" s="35"/>
      <c r="KQQ347" s="35"/>
      <c r="KQR347" s="35"/>
      <c r="KQS347" s="35"/>
      <c r="KQT347" s="35"/>
      <c r="KQU347" s="35"/>
      <c r="KQV347" s="35"/>
      <c r="KQW347" s="35"/>
      <c r="KQX347" s="35"/>
      <c r="KQY347" s="35"/>
      <c r="KQZ347" s="35"/>
      <c r="KRA347" s="35"/>
      <c r="KRB347" s="35"/>
      <c r="KRC347" s="35"/>
      <c r="KRD347" s="35"/>
      <c r="KRE347" s="35"/>
      <c r="KRF347" s="35"/>
      <c r="KRG347" s="35"/>
      <c r="KRH347" s="35"/>
      <c r="KRI347" s="35"/>
      <c r="KRJ347" s="35"/>
      <c r="KRK347" s="35"/>
      <c r="KRL347" s="35"/>
      <c r="KRM347" s="35"/>
      <c r="KRN347" s="35"/>
      <c r="KRO347" s="35"/>
      <c r="KRP347" s="35"/>
      <c r="KRQ347" s="35"/>
      <c r="KRR347" s="35"/>
      <c r="KRS347" s="35"/>
      <c r="KRT347" s="35"/>
      <c r="KRU347" s="35"/>
      <c r="KRV347" s="35"/>
      <c r="KRW347" s="35"/>
      <c r="KRX347" s="35"/>
      <c r="KRY347" s="35"/>
      <c r="KRZ347" s="35"/>
      <c r="KSA347" s="35"/>
      <c r="KSB347" s="35"/>
      <c r="KSC347" s="35"/>
      <c r="KSD347" s="35"/>
      <c r="KSE347" s="35"/>
      <c r="KSF347" s="35"/>
      <c r="KSG347" s="35"/>
      <c r="KSH347" s="35"/>
      <c r="KSI347" s="35"/>
      <c r="KSJ347" s="35"/>
      <c r="KSK347" s="35"/>
      <c r="KSL347" s="35"/>
      <c r="KSM347" s="35"/>
      <c r="KSN347" s="35"/>
      <c r="KSO347" s="35"/>
      <c r="KSP347" s="35"/>
      <c r="KSQ347" s="35"/>
      <c r="KSR347" s="35"/>
      <c r="KSS347" s="35"/>
      <c r="KST347" s="35"/>
      <c r="KSU347" s="35"/>
      <c r="KSV347" s="35"/>
      <c r="KSW347" s="35"/>
      <c r="KSX347" s="35"/>
      <c r="KSY347" s="35"/>
      <c r="KSZ347" s="35"/>
      <c r="KTA347" s="35"/>
      <c r="KTB347" s="35"/>
      <c r="KTC347" s="35"/>
      <c r="KTD347" s="35"/>
      <c r="KTE347" s="35"/>
      <c r="KTF347" s="35"/>
      <c r="KTG347" s="35"/>
      <c r="KTH347" s="35"/>
      <c r="KTI347" s="35"/>
      <c r="KTJ347" s="35"/>
      <c r="KTK347" s="35"/>
      <c r="KTL347" s="35"/>
      <c r="KTM347" s="35"/>
      <c r="KTN347" s="35"/>
      <c r="KTO347" s="35"/>
      <c r="KTP347" s="35"/>
      <c r="KTQ347" s="35"/>
      <c r="KTR347" s="35"/>
      <c r="KTS347" s="35"/>
      <c r="KTT347" s="35"/>
      <c r="KTU347" s="35"/>
      <c r="KTV347" s="35"/>
      <c r="KTW347" s="35"/>
      <c r="KTX347" s="35"/>
      <c r="KTY347" s="35"/>
      <c r="KTZ347" s="35"/>
      <c r="KUA347" s="35"/>
      <c r="KUB347" s="35"/>
      <c r="KUC347" s="35"/>
      <c r="KUD347" s="35"/>
      <c r="KUE347" s="35"/>
      <c r="KUF347" s="35"/>
      <c r="KUG347" s="35"/>
      <c r="KUH347" s="35"/>
      <c r="KUI347" s="35"/>
      <c r="KUJ347" s="35"/>
      <c r="KUK347" s="35"/>
      <c r="KUL347" s="35"/>
      <c r="KUM347" s="35"/>
      <c r="KUN347" s="35"/>
      <c r="KUO347" s="35"/>
      <c r="KUP347" s="35"/>
      <c r="KUQ347" s="35"/>
      <c r="KUR347" s="35"/>
      <c r="KUS347" s="35"/>
      <c r="KUT347" s="35"/>
      <c r="KUU347" s="35"/>
      <c r="KUV347" s="35"/>
      <c r="KUW347" s="35"/>
      <c r="KUX347" s="35"/>
      <c r="KUY347" s="35"/>
      <c r="KUZ347" s="35"/>
      <c r="KVA347" s="35"/>
      <c r="KVB347" s="35"/>
      <c r="KVC347" s="35"/>
      <c r="KVD347" s="35"/>
      <c r="KVE347" s="35"/>
      <c r="KVF347" s="35"/>
      <c r="KVG347" s="35"/>
      <c r="KVH347" s="35"/>
      <c r="KVI347" s="35"/>
      <c r="KVJ347" s="35"/>
      <c r="KVK347" s="35"/>
      <c r="KVL347" s="35"/>
      <c r="KVM347" s="35"/>
      <c r="KVN347" s="35"/>
      <c r="KVO347" s="35"/>
      <c r="KVP347" s="35"/>
      <c r="KVQ347" s="35"/>
      <c r="KVR347" s="35"/>
      <c r="KVS347" s="35"/>
      <c r="KVT347" s="35"/>
      <c r="KVU347" s="35"/>
      <c r="KVV347" s="35"/>
      <c r="KVW347" s="35"/>
      <c r="KVX347" s="35"/>
      <c r="KVY347" s="35"/>
      <c r="KVZ347" s="35"/>
      <c r="KWA347" s="35"/>
      <c r="KWB347" s="35"/>
      <c r="KWC347" s="35"/>
      <c r="KWD347" s="35"/>
      <c r="KWE347" s="35"/>
      <c r="KWF347" s="35"/>
      <c r="KWG347" s="35"/>
      <c r="KWH347" s="35"/>
      <c r="KWI347" s="35"/>
      <c r="KWJ347" s="35"/>
      <c r="KWK347" s="35"/>
      <c r="KWL347" s="35"/>
      <c r="KWM347" s="35"/>
      <c r="KWN347" s="35"/>
      <c r="KWO347" s="35"/>
      <c r="KWP347" s="35"/>
      <c r="KWQ347" s="35"/>
      <c r="KWR347" s="35"/>
      <c r="KWS347" s="35"/>
      <c r="KWT347" s="35"/>
      <c r="KWU347" s="35"/>
      <c r="KWV347" s="35"/>
      <c r="KWW347" s="35"/>
      <c r="KWX347" s="35"/>
      <c r="KWY347" s="35"/>
      <c r="KWZ347" s="35"/>
      <c r="KXA347" s="35"/>
      <c r="KXB347" s="35"/>
      <c r="KXC347" s="35"/>
      <c r="KXD347" s="35"/>
      <c r="KXE347" s="35"/>
      <c r="KXF347" s="35"/>
      <c r="KXG347" s="35"/>
      <c r="KXH347" s="35"/>
      <c r="KXI347" s="35"/>
      <c r="KXJ347" s="35"/>
      <c r="KXK347" s="35"/>
      <c r="KXL347" s="35"/>
      <c r="KXM347" s="35"/>
      <c r="KXN347" s="35"/>
      <c r="KXO347" s="35"/>
      <c r="KXP347" s="35"/>
      <c r="KXQ347" s="35"/>
      <c r="KXR347" s="35"/>
      <c r="KXS347" s="35"/>
      <c r="KXT347" s="35"/>
      <c r="KXU347" s="35"/>
      <c r="KXV347" s="35"/>
      <c r="KXW347" s="35"/>
      <c r="KXX347" s="35"/>
      <c r="KXY347" s="35"/>
      <c r="KXZ347" s="35"/>
      <c r="KYA347" s="35"/>
      <c r="KYB347" s="35"/>
      <c r="KYC347" s="35"/>
      <c r="KYD347" s="35"/>
      <c r="KYE347" s="35"/>
      <c r="KYF347" s="35"/>
      <c r="KYG347" s="35"/>
      <c r="KYH347" s="35"/>
      <c r="KYI347" s="35"/>
      <c r="KYJ347" s="35"/>
      <c r="KYK347" s="35"/>
      <c r="KYL347" s="35"/>
      <c r="KYM347" s="35"/>
      <c r="KYN347" s="35"/>
      <c r="KYO347" s="35"/>
      <c r="KYP347" s="35"/>
      <c r="KYQ347" s="35"/>
      <c r="KYR347" s="35"/>
      <c r="KYS347" s="35"/>
      <c r="KYT347" s="35"/>
      <c r="KYU347" s="35"/>
      <c r="KYV347" s="35"/>
      <c r="KYW347" s="35"/>
      <c r="KYX347" s="35"/>
      <c r="KYY347" s="35"/>
      <c r="KYZ347" s="35"/>
      <c r="KZA347" s="35"/>
      <c r="KZB347" s="35"/>
      <c r="KZC347" s="35"/>
      <c r="KZD347" s="35"/>
      <c r="KZE347" s="35"/>
      <c r="KZF347" s="35"/>
      <c r="KZG347" s="35"/>
      <c r="KZH347" s="35"/>
      <c r="KZI347" s="35"/>
      <c r="KZJ347" s="35"/>
      <c r="KZK347" s="35"/>
      <c r="KZL347" s="35"/>
      <c r="KZM347" s="35"/>
      <c r="KZN347" s="35"/>
      <c r="KZO347" s="35"/>
      <c r="KZP347" s="35"/>
      <c r="KZQ347" s="35"/>
      <c r="KZR347" s="35"/>
      <c r="KZS347" s="35"/>
      <c r="KZT347" s="35"/>
      <c r="KZU347" s="35"/>
      <c r="KZV347" s="35"/>
      <c r="KZW347" s="35"/>
      <c r="KZX347" s="35"/>
      <c r="KZY347" s="35"/>
      <c r="KZZ347" s="35"/>
      <c r="LAA347" s="35"/>
      <c r="LAB347" s="35"/>
      <c r="LAC347" s="35"/>
      <c r="LAD347" s="35"/>
      <c r="LAE347" s="35"/>
      <c r="LAF347" s="35"/>
      <c r="LAG347" s="35"/>
      <c r="LAH347" s="35"/>
      <c r="LAI347" s="35"/>
      <c r="LAJ347" s="35"/>
      <c r="LAK347" s="35"/>
      <c r="LAL347" s="35"/>
      <c r="LAM347" s="35"/>
      <c r="LAN347" s="35"/>
      <c r="LAO347" s="35"/>
      <c r="LAP347" s="35"/>
      <c r="LAQ347" s="35"/>
      <c r="LAR347" s="35"/>
      <c r="LAS347" s="35"/>
      <c r="LAT347" s="35"/>
      <c r="LAU347" s="35"/>
      <c r="LAV347" s="35"/>
      <c r="LAW347" s="35"/>
      <c r="LAX347" s="35"/>
      <c r="LAY347" s="35"/>
      <c r="LAZ347" s="35"/>
      <c r="LBA347" s="35"/>
      <c r="LBB347" s="35"/>
      <c r="LBC347" s="35"/>
      <c r="LBD347" s="35"/>
      <c r="LBE347" s="35"/>
      <c r="LBF347" s="35"/>
      <c r="LBG347" s="35"/>
      <c r="LBH347" s="35"/>
      <c r="LBI347" s="35"/>
      <c r="LBJ347" s="35"/>
      <c r="LBK347" s="35"/>
      <c r="LBL347" s="35"/>
      <c r="LBM347" s="35"/>
      <c r="LBN347" s="35"/>
      <c r="LBO347" s="35"/>
      <c r="LBP347" s="35"/>
      <c r="LBQ347" s="35"/>
      <c r="LBR347" s="35"/>
      <c r="LBS347" s="35"/>
      <c r="LBT347" s="35"/>
      <c r="LBU347" s="35"/>
      <c r="LBV347" s="35"/>
      <c r="LBW347" s="35"/>
      <c r="LBX347" s="35"/>
      <c r="LBY347" s="35"/>
      <c r="LBZ347" s="35"/>
      <c r="LCA347" s="35"/>
      <c r="LCB347" s="35"/>
      <c r="LCC347" s="35"/>
      <c r="LCD347" s="35"/>
      <c r="LCE347" s="35"/>
      <c r="LCF347" s="35"/>
      <c r="LCG347" s="35"/>
      <c r="LCH347" s="35"/>
      <c r="LCI347" s="35"/>
      <c r="LCJ347" s="35"/>
      <c r="LCK347" s="35"/>
      <c r="LCL347" s="35"/>
      <c r="LCM347" s="35"/>
      <c r="LCN347" s="35"/>
      <c r="LCO347" s="35"/>
      <c r="LCP347" s="35"/>
      <c r="LCQ347" s="35"/>
      <c r="LCR347" s="35"/>
      <c r="LCS347" s="35"/>
      <c r="LCT347" s="35"/>
      <c r="LCU347" s="35"/>
      <c r="LCV347" s="35"/>
      <c r="LCW347" s="35"/>
      <c r="LCX347" s="35"/>
      <c r="LCY347" s="35"/>
      <c r="LCZ347" s="35"/>
      <c r="LDA347" s="35"/>
      <c r="LDB347" s="35"/>
      <c r="LDC347" s="35"/>
      <c r="LDD347" s="35"/>
      <c r="LDE347" s="35"/>
      <c r="LDF347" s="35"/>
      <c r="LDG347" s="35"/>
      <c r="LDH347" s="35"/>
      <c r="LDI347" s="35"/>
      <c r="LDJ347" s="35"/>
      <c r="LDK347" s="35"/>
      <c r="LDL347" s="35"/>
      <c r="LDM347" s="35"/>
      <c r="LDN347" s="35"/>
      <c r="LDO347" s="35"/>
      <c r="LDP347" s="35"/>
      <c r="LDQ347" s="35"/>
      <c r="LDR347" s="35"/>
      <c r="LDS347" s="35"/>
      <c r="LDT347" s="35"/>
      <c r="LDU347" s="35"/>
      <c r="LDV347" s="35"/>
      <c r="LDW347" s="35"/>
      <c r="LDX347" s="35"/>
      <c r="LDY347" s="35"/>
      <c r="LDZ347" s="35"/>
      <c r="LEA347" s="35"/>
      <c r="LEB347" s="35"/>
      <c r="LEC347" s="35"/>
      <c r="LED347" s="35"/>
      <c r="LEE347" s="35"/>
      <c r="LEF347" s="35"/>
      <c r="LEG347" s="35"/>
      <c r="LEH347" s="35"/>
      <c r="LEI347" s="35"/>
      <c r="LEJ347" s="35"/>
      <c r="LEK347" s="35"/>
      <c r="LEL347" s="35"/>
      <c r="LEM347" s="35"/>
      <c r="LEN347" s="35"/>
      <c r="LEO347" s="35"/>
      <c r="LEP347" s="35"/>
      <c r="LEQ347" s="35"/>
      <c r="LER347" s="35"/>
      <c r="LES347" s="35"/>
      <c r="LET347" s="35"/>
      <c r="LEU347" s="35"/>
      <c r="LEV347" s="35"/>
      <c r="LEW347" s="35"/>
      <c r="LEX347" s="35"/>
      <c r="LEY347" s="35"/>
      <c r="LEZ347" s="35"/>
      <c r="LFA347" s="35"/>
      <c r="LFB347" s="35"/>
      <c r="LFC347" s="35"/>
      <c r="LFD347" s="35"/>
      <c r="LFE347" s="35"/>
      <c r="LFF347" s="35"/>
      <c r="LFG347" s="35"/>
      <c r="LFH347" s="35"/>
      <c r="LFI347" s="35"/>
      <c r="LFJ347" s="35"/>
      <c r="LFK347" s="35"/>
      <c r="LFL347" s="35"/>
      <c r="LFM347" s="35"/>
      <c r="LFN347" s="35"/>
      <c r="LFO347" s="35"/>
      <c r="LFP347" s="35"/>
      <c r="LFQ347" s="35"/>
      <c r="LFR347" s="35"/>
      <c r="LFS347" s="35"/>
      <c r="LFT347" s="35"/>
      <c r="LFU347" s="35"/>
      <c r="LFV347" s="35"/>
      <c r="LFW347" s="35"/>
      <c r="LFX347" s="35"/>
      <c r="LFY347" s="35"/>
      <c r="LFZ347" s="35"/>
      <c r="LGA347" s="35"/>
      <c r="LGB347" s="35"/>
      <c r="LGC347" s="35"/>
      <c r="LGD347" s="35"/>
      <c r="LGE347" s="35"/>
      <c r="LGF347" s="35"/>
      <c r="LGG347" s="35"/>
      <c r="LGH347" s="35"/>
      <c r="LGI347" s="35"/>
      <c r="LGJ347" s="35"/>
      <c r="LGK347" s="35"/>
      <c r="LGL347" s="35"/>
      <c r="LGM347" s="35"/>
      <c r="LGN347" s="35"/>
      <c r="LGO347" s="35"/>
      <c r="LGP347" s="35"/>
      <c r="LGQ347" s="35"/>
      <c r="LGR347" s="35"/>
      <c r="LGS347" s="35"/>
      <c r="LGT347" s="35"/>
      <c r="LGU347" s="35"/>
      <c r="LGV347" s="35"/>
      <c r="LGW347" s="35"/>
      <c r="LGX347" s="35"/>
      <c r="LGY347" s="35"/>
      <c r="LGZ347" s="35"/>
      <c r="LHA347" s="35"/>
      <c r="LHB347" s="35"/>
      <c r="LHC347" s="35"/>
      <c r="LHD347" s="35"/>
      <c r="LHE347" s="35"/>
      <c r="LHF347" s="35"/>
      <c r="LHG347" s="35"/>
      <c r="LHH347" s="35"/>
      <c r="LHI347" s="35"/>
      <c r="LHJ347" s="35"/>
      <c r="LHK347" s="35"/>
      <c r="LHL347" s="35"/>
      <c r="LHM347" s="35"/>
      <c r="LHN347" s="35"/>
      <c r="LHO347" s="35"/>
      <c r="LHP347" s="35"/>
      <c r="LHQ347" s="35"/>
      <c r="LHR347" s="35"/>
      <c r="LHS347" s="35"/>
      <c r="LHT347" s="35"/>
      <c r="LHU347" s="35"/>
      <c r="LHV347" s="35"/>
      <c r="LHW347" s="35"/>
      <c r="LHX347" s="35"/>
      <c r="LHY347" s="35"/>
      <c r="LHZ347" s="35"/>
      <c r="LIA347" s="35"/>
      <c r="LIB347" s="35"/>
      <c r="LIC347" s="35"/>
      <c r="LID347" s="35"/>
      <c r="LIE347" s="35"/>
      <c r="LIF347" s="35"/>
      <c r="LIG347" s="35"/>
      <c r="LIH347" s="35"/>
      <c r="LII347" s="35"/>
      <c r="LIJ347" s="35"/>
      <c r="LIK347" s="35"/>
      <c r="LIL347" s="35"/>
      <c r="LIM347" s="35"/>
      <c r="LIN347" s="35"/>
      <c r="LIO347" s="35"/>
      <c r="LIP347" s="35"/>
      <c r="LIQ347" s="35"/>
      <c r="LIR347" s="35"/>
      <c r="LIS347" s="35"/>
      <c r="LIT347" s="35"/>
      <c r="LIU347" s="35"/>
      <c r="LIV347" s="35"/>
      <c r="LIW347" s="35"/>
      <c r="LIX347" s="35"/>
      <c r="LIY347" s="35"/>
      <c r="LIZ347" s="35"/>
      <c r="LJA347" s="35"/>
      <c r="LJB347" s="35"/>
      <c r="LJC347" s="35"/>
      <c r="LJD347" s="35"/>
      <c r="LJE347" s="35"/>
      <c r="LJF347" s="35"/>
      <c r="LJG347" s="35"/>
      <c r="LJH347" s="35"/>
      <c r="LJI347" s="35"/>
      <c r="LJJ347" s="35"/>
      <c r="LJK347" s="35"/>
      <c r="LJL347" s="35"/>
      <c r="LJM347" s="35"/>
      <c r="LJN347" s="35"/>
      <c r="LJO347" s="35"/>
      <c r="LJP347" s="35"/>
      <c r="LJQ347" s="35"/>
      <c r="LJR347" s="35"/>
      <c r="LJS347" s="35"/>
      <c r="LJT347" s="35"/>
      <c r="LJU347" s="35"/>
      <c r="LJV347" s="35"/>
      <c r="LJW347" s="35"/>
      <c r="LJX347" s="35"/>
      <c r="LJY347" s="35"/>
      <c r="LJZ347" s="35"/>
      <c r="LKA347" s="35"/>
      <c r="LKB347" s="35"/>
      <c r="LKC347" s="35"/>
      <c r="LKD347" s="35"/>
      <c r="LKE347" s="35"/>
      <c r="LKF347" s="35"/>
      <c r="LKG347" s="35"/>
      <c r="LKH347" s="35"/>
      <c r="LKI347" s="35"/>
      <c r="LKJ347" s="35"/>
      <c r="LKK347" s="35"/>
      <c r="LKL347" s="35"/>
      <c r="LKM347" s="35"/>
      <c r="LKN347" s="35"/>
      <c r="LKO347" s="35"/>
      <c r="LKP347" s="35"/>
      <c r="LKQ347" s="35"/>
      <c r="LKR347" s="35"/>
      <c r="LKS347" s="35"/>
      <c r="LKT347" s="35"/>
      <c r="LKU347" s="35"/>
      <c r="LKV347" s="35"/>
      <c r="LKW347" s="35"/>
      <c r="LKX347" s="35"/>
      <c r="LKY347" s="35"/>
      <c r="LKZ347" s="35"/>
      <c r="LLA347" s="35"/>
      <c r="LLB347" s="35"/>
      <c r="LLC347" s="35"/>
      <c r="LLD347" s="35"/>
      <c r="LLE347" s="35"/>
      <c r="LLF347" s="35"/>
      <c r="LLG347" s="35"/>
      <c r="LLH347" s="35"/>
      <c r="LLI347" s="35"/>
      <c r="LLJ347" s="35"/>
      <c r="LLK347" s="35"/>
      <c r="LLL347" s="35"/>
      <c r="LLM347" s="35"/>
      <c r="LLN347" s="35"/>
      <c r="LLO347" s="35"/>
      <c r="LLP347" s="35"/>
      <c r="LLQ347" s="35"/>
      <c r="LLR347" s="35"/>
      <c r="LLS347" s="35"/>
      <c r="LLT347" s="35"/>
      <c r="LLU347" s="35"/>
      <c r="LLV347" s="35"/>
      <c r="LLW347" s="35"/>
      <c r="LLX347" s="35"/>
      <c r="LLY347" s="35"/>
      <c r="LLZ347" s="35"/>
      <c r="LMA347" s="35"/>
      <c r="LMB347" s="35"/>
      <c r="LMC347" s="35"/>
      <c r="LMD347" s="35"/>
      <c r="LME347" s="35"/>
      <c r="LMF347" s="35"/>
      <c r="LMG347" s="35"/>
      <c r="LMH347" s="35"/>
      <c r="LMI347" s="35"/>
      <c r="LMJ347" s="35"/>
      <c r="LMK347" s="35"/>
      <c r="LML347" s="35"/>
      <c r="LMM347" s="35"/>
      <c r="LMN347" s="35"/>
      <c r="LMO347" s="35"/>
      <c r="LMP347" s="35"/>
      <c r="LMQ347" s="35"/>
      <c r="LMR347" s="35"/>
      <c r="LMS347" s="35"/>
      <c r="LMT347" s="35"/>
      <c r="LMU347" s="35"/>
      <c r="LMV347" s="35"/>
      <c r="LMW347" s="35"/>
      <c r="LMX347" s="35"/>
      <c r="LMY347" s="35"/>
      <c r="LMZ347" s="35"/>
      <c r="LNA347" s="35"/>
      <c r="LNB347" s="35"/>
      <c r="LNC347" s="35"/>
      <c r="LND347" s="35"/>
      <c r="LNE347" s="35"/>
      <c r="LNF347" s="35"/>
      <c r="LNG347" s="35"/>
      <c r="LNH347" s="35"/>
      <c r="LNI347" s="35"/>
      <c r="LNJ347" s="35"/>
      <c r="LNK347" s="35"/>
      <c r="LNL347" s="35"/>
      <c r="LNM347" s="35"/>
      <c r="LNN347" s="35"/>
      <c r="LNO347" s="35"/>
      <c r="LNP347" s="35"/>
      <c r="LNQ347" s="35"/>
      <c r="LNR347" s="35"/>
      <c r="LNS347" s="35"/>
      <c r="LNT347" s="35"/>
      <c r="LNU347" s="35"/>
      <c r="LNV347" s="35"/>
      <c r="LNW347" s="35"/>
      <c r="LNX347" s="35"/>
      <c r="LNY347" s="35"/>
      <c r="LNZ347" s="35"/>
      <c r="LOA347" s="35"/>
      <c r="LOB347" s="35"/>
      <c r="LOC347" s="35"/>
      <c r="LOD347" s="35"/>
      <c r="LOE347" s="35"/>
      <c r="LOF347" s="35"/>
      <c r="LOG347" s="35"/>
      <c r="LOH347" s="35"/>
      <c r="LOI347" s="35"/>
      <c r="LOJ347" s="35"/>
      <c r="LOK347" s="35"/>
      <c r="LOL347" s="35"/>
      <c r="LOM347" s="35"/>
      <c r="LON347" s="35"/>
      <c r="LOO347" s="35"/>
      <c r="LOP347" s="35"/>
      <c r="LOQ347" s="35"/>
      <c r="LOR347" s="35"/>
      <c r="LOS347" s="35"/>
      <c r="LOT347" s="35"/>
      <c r="LOU347" s="35"/>
      <c r="LOV347" s="35"/>
      <c r="LOW347" s="35"/>
      <c r="LOX347" s="35"/>
      <c r="LOY347" s="35"/>
      <c r="LOZ347" s="35"/>
      <c r="LPA347" s="35"/>
      <c r="LPB347" s="35"/>
      <c r="LPC347" s="35"/>
      <c r="LPD347" s="35"/>
      <c r="LPE347" s="35"/>
      <c r="LPF347" s="35"/>
      <c r="LPG347" s="35"/>
      <c r="LPH347" s="35"/>
      <c r="LPI347" s="35"/>
      <c r="LPJ347" s="35"/>
      <c r="LPK347" s="35"/>
      <c r="LPL347" s="35"/>
      <c r="LPM347" s="35"/>
      <c r="LPN347" s="35"/>
      <c r="LPO347" s="35"/>
      <c r="LPP347" s="35"/>
      <c r="LPQ347" s="35"/>
      <c r="LPR347" s="35"/>
      <c r="LPS347" s="35"/>
      <c r="LPT347" s="35"/>
      <c r="LPU347" s="35"/>
      <c r="LPV347" s="35"/>
      <c r="LPW347" s="35"/>
      <c r="LPX347" s="35"/>
      <c r="LPY347" s="35"/>
      <c r="LPZ347" s="35"/>
      <c r="LQA347" s="35"/>
      <c r="LQB347" s="35"/>
      <c r="LQC347" s="35"/>
      <c r="LQD347" s="35"/>
      <c r="LQE347" s="35"/>
      <c r="LQF347" s="35"/>
      <c r="LQG347" s="35"/>
      <c r="LQH347" s="35"/>
      <c r="LQI347" s="35"/>
      <c r="LQJ347" s="35"/>
      <c r="LQK347" s="35"/>
      <c r="LQL347" s="35"/>
      <c r="LQM347" s="35"/>
      <c r="LQN347" s="35"/>
      <c r="LQO347" s="35"/>
      <c r="LQP347" s="35"/>
      <c r="LQQ347" s="35"/>
      <c r="LQR347" s="35"/>
      <c r="LQS347" s="35"/>
      <c r="LQT347" s="35"/>
      <c r="LQU347" s="35"/>
      <c r="LQV347" s="35"/>
      <c r="LQW347" s="35"/>
      <c r="LQX347" s="35"/>
      <c r="LQY347" s="35"/>
      <c r="LQZ347" s="35"/>
      <c r="LRA347" s="35"/>
      <c r="LRB347" s="35"/>
      <c r="LRC347" s="35"/>
      <c r="LRD347" s="35"/>
      <c r="LRE347" s="35"/>
      <c r="LRF347" s="35"/>
      <c r="LRG347" s="35"/>
      <c r="LRH347" s="35"/>
      <c r="LRI347" s="35"/>
      <c r="LRJ347" s="35"/>
      <c r="LRK347" s="35"/>
      <c r="LRL347" s="35"/>
      <c r="LRM347" s="35"/>
      <c r="LRN347" s="35"/>
      <c r="LRO347" s="35"/>
      <c r="LRP347" s="35"/>
      <c r="LRQ347" s="35"/>
      <c r="LRR347" s="35"/>
      <c r="LRS347" s="35"/>
      <c r="LRT347" s="35"/>
      <c r="LRU347" s="35"/>
      <c r="LRV347" s="35"/>
      <c r="LRW347" s="35"/>
      <c r="LRX347" s="35"/>
      <c r="LRY347" s="35"/>
      <c r="LRZ347" s="35"/>
      <c r="LSA347" s="35"/>
      <c r="LSB347" s="35"/>
      <c r="LSC347" s="35"/>
      <c r="LSD347" s="35"/>
      <c r="LSE347" s="35"/>
      <c r="LSF347" s="35"/>
      <c r="LSG347" s="35"/>
      <c r="LSH347" s="35"/>
      <c r="LSI347" s="35"/>
      <c r="LSJ347" s="35"/>
      <c r="LSK347" s="35"/>
      <c r="LSL347" s="35"/>
      <c r="LSM347" s="35"/>
      <c r="LSN347" s="35"/>
      <c r="LSO347" s="35"/>
      <c r="LSP347" s="35"/>
      <c r="LSQ347" s="35"/>
      <c r="LSR347" s="35"/>
      <c r="LSS347" s="35"/>
      <c r="LST347" s="35"/>
      <c r="LSU347" s="35"/>
      <c r="LSV347" s="35"/>
      <c r="LSW347" s="35"/>
      <c r="LSX347" s="35"/>
      <c r="LSY347" s="35"/>
      <c r="LSZ347" s="35"/>
      <c r="LTA347" s="35"/>
      <c r="LTB347" s="35"/>
      <c r="LTC347" s="35"/>
      <c r="LTD347" s="35"/>
      <c r="LTE347" s="35"/>
      <c r="LTF347" s="35"/>
      <c r="LTG347" s="35"/>
      <c r="LTH347" s="35"/>
      <c r="LTI347" s="35"/>
      <c r="LTJ347" s="35"/>
      <c r="LTK347" s="35"/>
      <c r="LTL347" s="35"/>
      <c r="LTM347" s="35"/>
      <c r="LTN347" s="35"/>
      <c r="LTO347" s="35"/>
      <c r="LTP347" s="35"/>
      <c r="LTQ347" s="35"/>
      <c r="LTR347" s="35"/>
      <c r="LTS347" s="35"/>
      <c r="LTT347" s="35"/>
      <c r="LTU347" s="35"/>
      <c r="LTV347" s="35"/>
      <c r="LTW347" s="35"/>
      <c r="LTX347" s="35"/>
      <c r="LTY347" s="35"/>
      <c r="LTZ347" s="35"/>
      <c r="LUA347" s="35"/>
      <c r="LUB347" s="35"/>
      <c r="LUC347" s="35"/>
      <c r="LUD347" s="35"/>
      <c r="LUE347" s="35"/>
      <c r="LUF347" s="35"/>
      <c r="LUG347" s="35"/>
      <c r="LUH347" s="35"/>
      <c r="LUI347" s="35"/>
      <c r="LUJ347" s="35"/>
      <c r="LUK347" s="35"/>
      <c r="LUL347" s="35"/>
      <c r="LUM347" s="35"/>
      <c r="LUN347" s="35"/>
      <c r="LUO347" s="35"/>
      <c r="LUP347" s="35"/>
      <c r="LUQ347" s="35"/>
      <c r="LUR347" s="35"/>
      <c r="LUS347" s="35"/>
      <c r="LUT347" s="35"/>
      <c r="LUU347" s="35"/>
      <c r="LUV347" s="35"/>
      <c r="LUW347" s="35"/>
      <c r="LUX347" s="35"/>
      <c r="LUY347" s="35"/>
      <c r="LUZ347" s="35"/>
      <c r="LVA347" s="35"/>
      <c r="LVB347" s="35"/>
      <c r="LVC347" s="35"/>
      <c r="LVD347" s="35"/>
      <c r="LVE347" s="35"/>
      <c r="LVF347" s="35"/>
      <c r="LVG347" s="35"/>
      <c r="LVH347" s="35"/>
      <c r="LVI347" s="35"/>
      <c r="LVJ347" s="35"/>
      <c r="LVK347" s="35"/>
      <c r="LVL347" s="35"/>
      <c r="LVM347" s="35"/>
      <c r="LVN347" s="35"/>
      <c r="LVO347" s="35"/>
      <c r="LVP347" s="35"/>
      <c r="LVQ347" s="35"/>
      <c r="LVR347" s="35"/>
      <c r="LVS347" s="35"/>
      <c r="LVT347" s="35"/>
      <c r="LVU347" s="35"/>
      <c r="LVV347" s="35"/>
      <c r="LVW347" s="35"/>
      <c r="LVX347" s="35"/>
      <c r="LVY347" s="35"/>
      <c r="LVZ347" s="35"/>
      <c r="LWA347" s="35"/>
      <c r="LWB347" s="35"/>
      <c r="LWC347" s="35"/>
      <c r="LWD347" s="35"/>
      <c r="LWE347" s="35"/>
      <c r="LWF347" s="35"/>
      <c r="LWG347" s="35"/>
      <c r="LWH347" s="35"/>
      <c r="LWI347" s="35"/>
      <c r="LWJ347" s="35"/>
      <c r="LWK347" s="35"/>
      <c r="LWL347" s="35"/>
      <c r="LWM347" s="35"/>
      <c r="LWN347" s="35"/>
      <c r="LWO347" s="35"/>
      <c r="LWP347" s="35"/>
      <c r="LWQ347" s="35"/>
      <c r="LWR347" s="35"/>
      <c r="LWS347" s="35"/>
      <c r="LWT347" s="35"/>
      <c r="LWU347" s="35"/>
      <c r="LWV347" s="35"/>
      <c r="LWW347" s="35"/>
      <c r="LWX347" s="35"/>
      <c r="LWY347" s="35"/>
      <c r="LWZ347" s="35"/>
      <c r="LXA347" s="35"/>
      <c r="LXB347" s="35"/>
      <c r="LXC347" s="35"/>
      <c r="LXD347" s="35"/>
      <c r="LXE347" s="35"/>
      <c r="LXF347" s="35"/>
      <c r="LXG347" s="35"/>
      <c r="LXH347" s="35"/>
      <c r="LXI347" s="35"/>
      <c r="LXJ347" s="35"/>
      <c r="LXK347" s="35"/>
      <c r="LXL347" s="35"/>
      <c r="LXM347" s="35"/>
      <c r="LXN347" s="35"/>
      <c r="LXO347" s="35"/>
      <c r="LXP347" s="35"/>
      <c r="LXQ347" s="35"/>
      <c r="LXR347" s="35"/>
      <c r="LXS347" s="35"/>
      <c r="LXT347" s="35"/>
      <c r="LXU347" s="35"/>
      <c r="LXV347" s="35"/>
      <c r="LXW347" s="35"/>
      <c r="LXX347" s="35"/>
      <c r="LXY347" s="35"/>
      <c r="LXZ347" s="35"/>
      <c r="LYA347" s="35"/>
      <c r="LYB347" s="35"/>
      <c r="LYC347" s="35"/>
      <c r="LYD347" s="35"/>
      <c r="LYE347" s="35"/>
      <c r="LYF347" s="35"/>
      <c r="LYG347" s="35"/>
      <c r="LYH347" s="35"/>
      <c r="LYI347" s="35"/>
      <c r="LYJ347" s="35"/>
      <c r="LYK347" s="35"/>
      <c r="LYL347" s="35"/>
      <c r="LYM347" s="35"/>
      <c r="LYN347" s="35"/>
      <c r="LYO347" s="35"/>
      <c r="LYP347" s="35"/>
      <c r="LYQ347" s="35"/>
      <c r="LYR347" s="35"/>
      <c r="LYS347" s="35"/>
      <c r="LYT347" s="35"/>
      <c r="LYU347" s="35"/>
      <c r="LYV347" s="35"/>
      <c r="LYW347" s="35"/>
      <c r="LYX347" s="35"/>
      <c r="LYY347" s="35"/>
      <c r="LYZ347" s="35"/>
      <c r="LZA347" s="35"/>
      <c r="LZB347" s="35"/>
      <c r="LZC347" s="35"/>
      <c r="LZD347" s="35"/>
      <c r="LZE347" s="35"/>
      <c r="LZF347" s="35"/>
      <c r="LZG347" s="35"/>
      <c r="LZH347" s="35"/>
      <c r="LZI347" s="35"/>
      <c r="LZJ347" s="35"/>
      <c r="LZK347" s="35"/>
      <c r="LZL347" s="35"/>
      <c r="LZM347" s="35"/>
      <c r="LZN347" s="35"/>
      <c r="LZO347" s="35"/>
      <c r="LZP347" s="35"/>
      <c r="LZQ347" s="35"/>
      <c r="LZR347" s="35"/>
      <c r="LZS347" s="35"/>
      <c r="LZT347" s="35"/>
      <c r="LZU347" s="35"/>
      <c r="LZV347" s="35"/>
      <c r="LZW347" s="35"/>
      <c r="LZX347" s="35"/>
      <c r="LZY347" s="35"/>
      <c r="LZZ347" s="35"/>
      <c r="MAA347" s="35"/>
      <c r="MAB347" s="35"/>
      <c r="MAC347" s="35"/>
      <c r="MAD347" s="35"/>
      <c r="MAE347" s="35"/>
      <c r="MAF347" s="35"/>
      <c r="MAG347" s="35"/>
      <c r="MAH347" s="35"/>
      <c r="MAI347" s="35"/>
      <c r="MAJ347" s="35"/>
      <c r="MAK347" s="35"/>
      <c r="MAL347" s="35"/>
      <c r="MAM347" s="35"/>
      <c r="MAN347" s="35"/>
      <c r="MAO347" s="35"/>
      <c r="MAP347" s="35"/>
      <c r="MAQ347" s="35"/>
      <c r="MAR347" s="35"/>
      <c r="MAS347" s="35"/>
      <c r="MAT347" s="35"/>
      <c r="MAU347" s="35"/>
      <c r="MAV347" s="35"/>
      <c r="MAW347" s="35"/>
      <c r="MAX347" s="35"/>
      <c r="MAY347" s="35"/>
      <c r="MAZ347" s="35"/>
      <c r="MBA347" s="35"/>
      <c r="MBB347" s="35"/>
      <c r="MBC347" s="35"/>
      <c r="MBD347" s="35"/>
      <c r="MBE347" s="35"/>
      <c r="MBF347" s="35"/>
      <c r="MBG347" s="35"/>
      <c r="MBH347" s="35"/>
      <c r="MBI347" s="35"/>
      <c r="MBJ347" s="35"/>
      <c r="MBK347" s="35"/>
      <c r="MBL347" s="35"/>
      <c r="MBM347" s="35"/>
      <c r="MBN347" s="35"/>
      <c r="MBO347" s="35"/>
      <c r="MBP347" s="35"/>
      <c r="MBQ347" s="35"/>
      <c r="MBR347" s="35"/>
      <c r="MBS347" s="35"/>
      <c r="MBT347" s="35"/>
      <c r="MBU347" s="35"/>
      <c r="MBV347" s="35"/>
      <c r="MBW347" s="35"/>
      <c r="MBX347" s="35"/>
      <c r="MBY347" s="35"/>
      <c r="MBZ347" s="35"/>
      <c r="MCA347" s="35"/>
      <c r="MCB347" s="35"/>
      <c r="MCC347" s="35"/>
      <c r="MCD347" s="35"/>
      <c r="MCE347" s="35"/>
      <c r="MCF347" s="35"/>
      <c r="MCG347" s="35"/>
      <c r="MCH347" s="35"/>
      <c r="MCI347" s="35"/>
      <c r="MCJ347" s="35"/>
      <c r="MCK347" s="35"/>
      <c r="MCL347" s="35"/>
      <c r="MCM347" s="35"/>
      <c r="MCN347" s="35"/>
      <c r="MCO347" s="35"/>
      <c r="MCP347" s="35"/>
      <c r="MCQ347" s="35"/>
      <c r="MCR347" s="35"/>
      <c r="MCS347" s="35"/>
      <c r="MCT347" s="35"/>
      <c r="MCU347" s="35"/>
      <c r="MCV347" s="35"/>
      <c r="MCW347" s="35"/>
      <c r="MCX347" s="35"/>
      <c r="MCY347" s="35"/>
      <c r="MCZ347" s="35"/>
      <c r="MDA347" s="35"/>
      <c r="MDB347" s="35"/>
      <c r="MDC347" s="35"/>
      <c r="MDD347" s="35"/>
      <c r="MDE347" s="35"/>
      <c r="MDF347" s="35"/>
      <c r="MDG347" s="35"/>
      <c r="MDH347" s="35"/>
      <c r="MDI347" s="35"/>
      <c r="MDJ347" s="35"/>
      <c r="MDK347" s="35"/>
      <c r="MDL347" s="35"/>
      <c r="MDM347" s="35"/>
      <c r="MDN347" s="35"/>
      <c r="MDO347" s="35"/>
      <c r="MDP347" s="35"/>
      <c r="MDQ347" s="35"/>
      <c r="MDR347" s="35"/>
      <c r="MDS347" s="35"/>
      <c r="MDT347" s="35"/>
      <c r="MDU347" s="35"/>
      <c r="MDV347" s="35"/>
      <c r="MDW347" s="35"/>
      <c r="MDX347" s="35"/>
      <c r="MDY347" s="35"/>
      <c r="MDZ347" s="35"/>
      <c r="MEA347" s="35"/>
      <c r="MEB347" s="35"/>
      <c r="MEC347" s="35"/>
      <c r="MED347" s="35"/>
      <c r="MEE347" s="35"/>
      <c r="MEF347" s="35"/>
      <c r="MEG347" s="35"/>
      <c r="MEH347" s="35"/>
      <c r="MEI347" s="35"/>
      <c r="MEJ347" s="35"/>
      <c r="MEK347" s="35"/>
      <c r="MEL347" s="35"/>
      <c r="MEM347" s="35"/>
      <c r="MEN347" s="35"/>
      <c r="MEO347" s="35"/>
      <c r="MEP347" s="35"/>
      <c r="MEQ347" s="35"/>
      <c r="MER347" s="35"/>
      <c r="MES347" s="35"/>
      <c r="MET347" s="35"/>
      <c r="MEU347" s="35"/>
      <c r="MEV347" s="35"/>
      <c r="MEW347" s="35"/>
      <c r="MEX347" s="35"/>
      <c r="MEY347" s="35"/>
      <c r="MEZ347" s="35"/>
      <c r="MFA347" s="35"/>
      <c r="MFB347" s="35"/>
      <c r="MFC347" s="35"/>
      <c r="MFD347" s="35"/>
      <c r="MFE347" s="35"/>
      <c r="MFF347" s="35"/>
      <c r="MFG347" s="35"/>
      <c r="MFH347" s="35"/>
      <c r="MFI347" s="35"/>
      <c r="MFJ347" s="35"/>
      <c r="MFK347" s="35"/>
      <c r="MFL347" s="35"/>
      <c r="MFM347" s="35"/>
      <c r="MFN347" s="35"/>
      <c r="MFO347" s="35"/>
      <c r="MFP347" s="35"/>
      <c r="MFQ347" s="35"/>
      <c r="MFR347" s="35"/>
      <c r="MFS347" s="35"/>
      <c r="MFT347" s="35"/>
      <c r="MFU347" s="35"/>
      <c r="MFV347" s="35"/>
      <c r="MFW347" s="35"/>
      <c r="MFX347" s="35"/>
      <c r="MFY347" s="35"/>
      <c r="MFZ347" s="35"/>
      <c r="MGA347" s="35"/>
      <c r="MGB347" s="35"/>
      <c r="MGC347" s="35"/>
      <c r="MGD347" s="35"/>
      <c r="MGE347" s="35"/>
      <c r="MGF347" s="35"/>
      <c r="MGG347" s="35"/>
      <c r="MGH347" s="35"/>
      <c r="MGI347" s="35"/>
      <c r="MGJ347" s="35"/>
      <c r="MGK347" s="35"/>
      <c r="MGL347" s="35"/>
      <c r="MGM347" s="35"/>
      <c r="MGN347" s="35"/>
      <c r="MGO347" s="35"/>
      <c r="MGP347" s="35"/>
      <c r="MGQ347" s="35"/>
      <c r="MGR347" s="35"/>
      <c r="MGS347" s="35"/>
      <c r="MGT347" s="35"/>
      <c r="MGU347" s="35"/>
      <c r="MGV347" s="35"/>
      <c r="MGW347" s="35"/>
      <c r="MGX347" s="35"/>
      <c r="MGY347" s="35"/>
      <c r="MGZ347" s="35"/>
      <c r="MHA347" s="35"/>
      <c r="MHB347" s="35"/>
      <c r="MHC347" s="35"/>
      <c r="MHD347" s="35"/>
      <c r="MHE347" s="35"/>
      <c r="MHF347" s="35"/>
      <c r="MHG347" s="35"/>
      <c r="MHH347" s="35"/>
      <c r="MHI347" s="35"/>
      <c r="MHJ347" s="35"/>
      <c r="MHK347" s="35"/>
      <c r="MHL347" s="35"/>
      <c r="MHM347" s="35"/>
      <c r="MHN347" s="35"/>
      <c r="MHO347" s="35"/>
      <c r="MHP347" s="35"/>
      <c r="MHQ347" s="35"/>
      <c r="MHR347" s="35"/>
      <c r="MHS347" s="35"/>
      <c r="MHT347" s="35"/>
      <c r="MHU347" s="35"/>
      <c r="MHV347" s="35"/>
      <c r="MHW347" s="35"/>
      <c r="MHX347" s="35"/>
      <c r="MHY347" s="35"/>
      <c r="MHZ347" s="35"/>
      <c r="MIA347" s="35"/>
      <c r="MIB347" s="35"/>
      <c r="MIC347" s="35"/>
      <c r="MID347" s="35"/>
      <c r="MIE347" s="35"/>
      <c r="MIF347" s="35"/>
      <c r="MIG347" s="35"/>
      <c r="MIH347" s="35"/>
      <c r="MII347" s="35"/>
      <c r="MIJ347" s="35"/>
      <c r="MIK347" s="35"/>
      <c r="MIL347" s="35"/>
      <c r="MIM347" s="35"/>
      <c r="MIN347" s="35"/>
      <c r="MIO347" s="35"/>
      <c r="MIP347" s="35"/>
      <c r="MIQ347" s="35"/>
      <c r="MIR347" s="35"/>
      <c r="MIS347" s="35"/>
      <c r="MIT347" s="35"/>
      <c r="MIU347" s="35"/>
      <c r="MIV347" s="35"/>
      <c r="MIW347" s="35"/>
      <c r="MIX347" s="35"/>
      <c r="MIY347" s="35"/>
      <c r="MIZ347" s="35"/>
      <c r="MJA347" s="35"/>
      <c r="MJB347" s="35"/>
      <c r="MJC347" s="35"/>
      <c r="MJD347" s="35"/>
      <c r="MJE347" s="35"/>
      <c r="MJF347" s="35"/>
      <c r="MJG347" s="35"/>
      <c r="MJH347" s="35"/>
      <c r="MJI347" s="35"/>
      <c r="MJJ347" s="35"/>
      <c r="MJK347" s="35"/>
      <c r="MJL347" s="35"/>
      <c r="MJM347" s="35"/>
      <c r="MJN347" s="35"/>
      <c r="MJO347" s="35"/>
      <c r="MJP347" s="35"/>
      <c r="MJQ347" s="35"/>
      <c r="MJR347" s="35"/>
      <c r="MJS347" s="35"/>
      <c r="MJT347" s="35"/>
      <c r="MJU347" s="35"/>
      <c r="MJV347" s="35"/>
      <c r="MJW347" s="35"/>
      <c r="MJX347" s="35"/>
      <c r="MJY347" s="35"/>
      <c r="MJZ347" s="35"/>
      <c r="MKA347" s="35"/>
      <c r="MKB347" s="35"/>
      <c r="MKC347" s="35"/>
      <c r="MKD347" s="35"/>
      <c r="MKE347" s="35"/>
      <c r="MKF347" s="35"/>
      <c r="MKG347" s="35"/>
      <c r="MKH347" s="35"/>
      <c r="MKI347" s="35"/>
      <c r="MKJ347" s="35"/>
      <c r="MKK347" s="35"/>
      <c r="MKL347" s="35"/>
      <c r="MKM347" s="35"/>
      <c r="MKN347" s="35"/>
      <c r="MKO347" s="35"/>
      <c r="MKP347" s="35"/>
      <c r="MKQ347" s="35"/>
      <c r="MKR347" s="35"/>
      <c r="MKS347" s="35"/>
      <c r="MKT347" s="35"/>
      <c r="MKU347" s="35"/>
      <c r="MKV347" s="35"/>
      <c r="MKW347" s="35"/>
      <c r="MKX347" s="35"/>
      <c r="MKY347" s="35"/>
      <c r="MKZ347" s="35"/>
      <c r="MLA347" s="35"/>
      <c r="MLB347" s="35"/>
      <c r="MLC347" s="35"/>
      <c r="MLD347" s="35"/>
      <c r="MLE347" s="35"/>
      <c r="MLF347" s="35"/>
      <c r="MLG347" s="35"/>
      <c r="MLH347" s="35"/>
      <c r="MLI347" s="35"/>
      <c r="MLJ347" s="35"/>
      <c r="MLK347" s="35"/>
      <c r="MLL347" s="35"/>
      <c r="MLM347" s="35"/>
      <c r="MLN347" s="35"/>
      <c r="MLO347" s="35"/>
      <c r="MLP347" s="35"/>
      <c r="MLQ347" s="35"/>
      <c r="MLR347" s="35"/>
      <c r="MLS347" s="35"/>
      <c r="MLT347" s="35"/>
      <c r="MLU347" s="35"/>
      <c r="MLV347" s="35"/>
      <c r="MLW347" s="35"/>
      <c r="MLX347" s="35"/>
      <c r="MLY347" s="35"/>
      <c r="MLZ347" s="35"/>
      <c r="MMA347" s="35"/>
      <c r="MMB347" s="35"/>
      <c r="MMC347" s="35"/>
      <c r="MMD347" s="35"/>
      <c r="MME347" s="35"/>
      <c r="MMF347" s="35"/>
      <c r="MMG347" s="35"/>
      <c r="MMH347" s="35"/>
      <c r="MMI347" s="35"/>
      <c r="MMJ347" s="35"/>
      <c r="MMK347" s="35"/>
      <c r="MML347" s="35"/>
      <c r="MMM347" s="35"/>
      <c r="MMN347" s="35"/>
      <c r="MMO347" s="35"/>
      <c r="MMP347" s="35"/>
      <c r="MMQ347" s="35"/>
      <c r="MMR347" s="35"/>
      <c r="MMS347" s="35"/>
      <c r="MMT347" s="35"/>
      <c r="MMU347" s="35"/>
      <c r="MMV347" s="35"/>
      <c r="MMW347" s="35"/>
      <c r="MMX347" s="35"/>
      <c r="MMY347" s="35"/>
      <c r="MMZ347" s="35"/>
      <c r="MNA347" s="35"/>
      <c r="MNB347" s="35"/>
      <c r="MNC347" s="35"/>
      <c r="MND347" s="35"/>
      <c r="MNE347" s="35"/>
      <c r="MNF347" s="35"/>
      <c r="MNG347" s="35"/>
      <c r="MNH347" s="35"/>
      <c r="MNI347" s="35"/>
      <c r="MNJ347" s="35"/>
      <c r="MNK347" s="35"/>
      <c r="MNL347" s="35"/>
      <c r="MNM347" s="35"/>
      <c r="MNN347" s="35"/>
      <c r="MNO347" s="35"/>
      <c r="MNP347" s="35"/>
      <c r="MNQ347" s="35"/>
      <c r="MNR347" s="35"/>
      <c r="MNS347" s="35"/>
      <c r="MNT347" s="35"/>
      <c r="MNU347" s="35"/>
      <c r="MNV347" s="35"/>
      <c r="MNW347" s="35"/>
      <c r="MNX347" s="35"/>
      <c r="MNY347" s="35"/>
      <c r="MNZ347" s="35"/>
      <c r="MOA347" s="35"/>
      <c r="MOB347" s="35"/>
      <c r="MOC347" s="35"/>
      <c r="MOD347" s="35"/>
      <c r="MOE347" s="35"/>
      <c r="MOF347" s="35"/>
      <c r="MOG347" s="35"/>
      <c r="MOH347" s="35"/>
      <c r="MOI347" s="35"/>
      <c r="MOJ347" s="35"/>
      <c r="MOK347" s="35"/>
      <c r="MOL347" s="35"/>
      <c r="MOM347" s="35"/>
      <c r="MON347" s="35"/>
      <c r="MOO347" s="35"/>
      <c r="MOP347" s="35"/>
      <c r="MOQ347" s="35"/>
      <c r="MOR347" s="35"/>
      <c r="MOS347" s="35"/>
      <c r="MOT347" s="35"/>
      <c r="MOU347" s="35"/>
      <c r="MOV347" s="35"/>
      <c r="MOW347" s="35"/>
      <c r="MOX347" s="35"/>
      <c r="MOY347" s="35"/>
      <c r="MOZ347" s="35"/>
      <c r="MPA347" s="35"/>
      <c r="MPB347" s="35"/>
      <c r="MPC347" s="35"/>
      <c r="MPD347" s="35"/>
      <c r="MPE347" s="35"/>
      <c r="MPF347" s="35"/>
      <c r="MPG347" s="35"/>
      <c r="MPH347" s="35"/>
      <c r="MPI347" s="35"/>
      <c r="MPJ347" s="35"/>
      <c r="MPK347" s="35"/>
      <c r="MPL347" s="35"/>
      <c r="MPM347" s="35"/>
      <c r="MPN347" s="35"/>
      <c r="MPO347" s="35"/>
      <c r="MPP347" s="35"/>
      <c r="MPQ347" s="35"/>
      <c r="MPR347" s="35"/>
      <c r="MPS347" s="35"/>
      <c r="MPT347" s="35"/>
      <c r="MPU347" s="35"/>
      <c r="MPV347" s="35"/>
      <c r="MPW347" s="35"/>
      <c r="MPX347" s="35"/>
      <c r="MPY347" s="35"/>
      <c r="MPZ347" s="35"/>
      <c r="MQA347" s="35"/>
      <c r="MQB347" s="35"/>
      <c r="MQC347" s="35"/>
      <c r="MQD347" s="35"/>
      <c r="MQE347" s="35"/>
      <c r="MQF347" s="35"/>
      <c r="MQG347" s="35"/>
      <c r="MQH347" s="35"/>
      <c r="MQI347" s="35"/>
      <c r="MQJ347" s="35"/>
      <c r="MQK347" s="35"/>
      <c r="MQL347" s="35"/>
      <c r="MQM347" s="35"/>
      <c r="MQN347" s="35"/>
      <c r="MQO347" s="35"/>
      <c r="MQP347" s="35"/>
      <c r="MQQ347" s="35"/>
      <c r="MQR347" s="35"/>
      <c r="MQS347" s="35"/>
      <c r="MQT347" s="35"/>
      <c r="MQU347" s="35"/>
      <c r="MQV347" s="35"/>
      <c r="MQW347" s="35"/>
      <c r="MQX347" s="35"/>
      <c r="MQY347" s="35"/>
      <c r="MQZ347" s="35"/>
      <c r="MRA347" s="35"/>
      <c r="MRB347" s="35"/>
      <c r="MRC347" s="35"/>
      <c r="MRD347" s="35"/>
      <c r="MRE347" s="35"/>
      <c r="MRF347" s="35"/>
      <c r="MRG347" s="35"/>
      <c r="MRH347" s="35"/>
      <c r="MRI347" s="35"/>
      <c r="MRJ347" s="35"/>
      <c r="MRK347" s="35"/>
      <c r="MRL347" s="35"/>
      <c r="MRM347" s="35"/>
      <c r="MRN347" s="35"/>
      <c r="MRO347" s="35"/>
      <c r="MRP347" s="35"/>
      <c r="MRQ347" s="35"/>
      <c r="MRR347" s="35"/>
      <c r="MRS347" s="35"/>
      <c r="MRT347" s="35"/>
      <c r="MRU347" s="35"/>
      <c r="MRV347" s="35"/>
      <c r="MRW347" s="35"/>
      <c r="MRX347" s="35"/>
      <c r="MRY347" s="35"/>
      <c r="MRZ347" s="35"/>
      <c r="MSA347" s="35"/>
      <c r="MSB347" s="35"/>
      <c r="MSC347" s="35"/>
      <c r="MSD347" s="35"/>
      <c r="MSE347" s="35"/>
      <c r="MSF347" s="35"/>
      <c r="MSG347" s="35"/>
      <c r="MSH347" s="35"/>
      <c r="MSI347" s="35"/>
      <c r="MSJ347" s="35"/>
      <c r="MSK347" s="35"/>
      <c r="MSL347" s="35"/>
      <c r="MSM347" s="35"/>
      <c r="MSN347" s="35"/>
      <c r="MSO347" s="35"/>
      <c r="MSP347" s="35"/>
      <c r="MSQ347" s="35"/>
      <c r="MSR347" s="35"/>
      <c r="MSS347" s="35"/>
      <c r="MST347" s="35"/>
      <c r="MSU347" s="35"/>
      <c r="MSV347" s="35"/>
      <c r="MSW347" s="35"/>
      <c r="MSX347" s="35"/>
      <c r="MSY347" s="35"/>
      <c r="MSZ347" s="35"/>
      <c r="MTA347" s="35"/>
      <c r="MTB347" s="35"/>
      <c r="MTC347" s="35"/>
      <c r="MTD347" s="35"/>
      <c r="MTE347" s="35"/>
      <c r="MTF347" s="35"/>
      <c r="MTG347" s="35"/>
      <c r="MTH347" s="35"/>
      <c r="MTI347" s="35"/>
      <c r="MTJ347" s="35"/>
      <c r="MTK347" s="35"/>
      <c r="MTL347" s="35"/>
      <c r="MTM347" s="35"/>
      <c r="MTN347" s="35"/>
      <c r="MTO347" s="35"/>
      <c r="MTP347" s="35"/>
      <c r="MTQ347" s="35"/>
      <c r="MTR347" s="35"/>
      <c r="MTS347" s="35"/>
      <c r="MTT347" s="35"/>
      <c r="MTU347" s="35"/>
      <c r="MTV347" s="35"/>
      <c r="MTW347" s="35"/>
      <c r="MTX347" s="35"/>
      <c r="MTY347" s="35"/>
      <c r="MTZ347" s="35"/>
      <c r="MUA347" s="35"/>
      <c r="MUB347" s="35"/>
      <c r="MUC347" s="35"/>
      <c r="MUD347" s="35"/>
      <c r="MUE347" s="35"/>
      <c r="MUF347" s="35"/>
      <c r="MUG347" s="35"/>
      <c r="MUH347" s="35"/>
      <c r="MUI347" s="35"/>
      <c r="MUJ347" s="35"/>
      <c r="MUK347" s="35"/>
      <c r="MUL347" s="35"/>
      <c r="MUM347" s="35"/>
      <c r="MUN347" s="35"/>
      <c r="MUO347" s="35"/>
      <c r="MUP347" s="35"/>
      <c r="MUQ347" s="35"/>
      <c r="MUR347" s="35"/>
      <c r="MUS347" s="35"/>
      <c r="MUT347" s="35"/>
      <c r="MUU347" s="35"/>
      <c r="MUV347" s="35"/>
      <c r="MUW347" s="35"/>
      <c r="MUX347" s="35"/>
      <c r="MUY347" s="35"/>
      <c r="MUZ347" s="35"/>
      <c r="MVA347" s="35"/>
      <c r="MVB347" s="35"/>
      <c r="MVC347" s="35"/>
      <c r="MVD347" s="35"/>
      <c r="MVE347" s="35"/>
      <c r="MVF347" s="35"/>
      <c r="MVG347" s="35"/>
      <c r="MVH347" s="35"/>
      <c r="MVI347" s="35"/>
      <c r="MVJ347" s="35"/>
      <c r="MVK347" s="35"/>
      <c r="MVL347" s="35"/>
      <c r="MVM347" s="35"/>
      <c r="MVN347" s="35"/>
      <c r="MVO347" s="35"/>
      <c r="MVP347" s="35"/>
      <c r="MVQ347" s="35"/>
      <c r="MVR347" s="35"/>
      <c r="MVS347" s="35"/>
      <c r="MVT347" s="35"/>
      <c r="MVU347" s="35"/>
      <c r="MVV347" s="35"/>
      <c r="MVW347" s="35"/>
      <c r="MVX347" s="35"/>
      <c r="MVY347" s="35"/>
      <c r="MVZ347" s="35"/>
      <c r="MWA347" s="35"/>
      <c r="MWB347" s="35"/>
      <c r="MWC347" s="35"/>
      <c r="MWD347" s="35"/>
      <c r="MWE347" s="35"/>
      <c r="MWF347" s="35"/>
      <c r="MWG347" s="35"/>
      <c r="MWH347" s="35"/>
      <c r="MWI347" s="35"/>
      <c r="MWJ347" s="35"/>
      <c r="MWK347" s="35"/>
      <c r="MWL347" s="35"/>
      <c r="MWM347" s="35"/>
      <c r="MWN347" s="35"/>
      <c r="MWO347" s="35"/>
      <c r="MWP347" s="35"/>
      <c r="MWQ347" s="35"/>
      <c r="MWR347" s="35"/>
      <c r="MWS347" s="35"/>
      <c r="MWT347" s="35"/>
      <c r="MWU347" s="35"/>
      <c r="MWV347" s="35"/>
      <c r="MWW347" s="35"/>
      <c r="MWX347" s="35"/>
      <c r="MWY347" s="35"/>
      <c r="MWZ347" s="35"/>
      <c r="MXA347" s="35"/>
      <c r="MXB347" s="35"/>
      <c r="MXC347" s="35"/>
      <c r="MXD347" s="35"/>
      <c r="MXE347" s="35"/>
      <c r="MXF347" s="35"/>
      <c r="MXG347" s="35"/>
      <c r="MXH347" s="35"/>
      <c r="MXI347" s="35"/>
      <c r="MXJ347" s="35"/>
      <c r="MXK347" s="35"/>
      <c r="MXL347" s="35"/>
      <c r="MXM347" s="35"/>
      <c r="MXN347" s="35"/>
      <c r="MXO347" s="35"/>
      <c r="MXP347" s="35"/>
      <c r="MXQ347" s="35"/>
      <c r="MXR347" s="35"/>
      <c r="MXS347" s="35"/>
      <c r="MXT347" s="35"/>
      <c r="MXU347" s="35"/>
      <c r="MXV347" s="35"/>
      <c r="MXW347" s="35"/>
      <c r="MXX347" s="35"/>
      <c r="MXY347" s="35"/>
      <c r="MXZ347" s="35"/>
      <c r="MYA347" s="35"/>
      <c r="MYB347" s="35"/>
      <c r="MYC347" s="35"/>
      <c r="MYD347" s="35"/>
      <c r="MYE347" s="35"/>
      <c r="MYF347" s="35"/>
      <c r="MYG347" s="35"/>
      <c r="MYH347" s="35"/>
      <c r="MYI347" s="35"/>
      <c r="MYJ347" s="35"/>
      <c r="MYK347" s="35"/>
      <c r="MYL347" s="35"/>
      <c r="MYM347" s="35"/>
      <c r="MYN347" s="35"/>
      <c r="MYO347" s="35"/>
      <c r="MYP347" s="35"/>
      <c r="MYQ347" s="35"/>
      <c r="MYR347" s="35"/>
      <c r="MYS347" s="35"/>
      <c r="MYT347" s="35"/>
      <c r="MYU347" s="35"/>
      <c r="MYV347" s="35"/>
      <c r="MYW347" s="35"/>
      <c r="MYX347" s="35"/>
      <c r="MYY347" s="35"/>
      <c r="MYZ347" s="35"/>
      <c r="MZA347" s="35"/>
      <c r="MZB347" s="35"/>
      <c r="MZC347" s="35"/>
      <c r="MZD347" s="35"/>
      <c r="MZE347" s="35"/>
      <c r="MZF347" s="35"/>
      <c r="MZG347" s="35"/>
      <c r="MZH347" s="35"/>
      <c r="MZI347" s="35"/>
      <c r="MZJ347" s="35"/>
      <c r="MZK347" s="35"/>
      <c r="MZL347" s="35"/>
      <c r="MZM347" s="35"/>
      <c r="MZN347" s="35"/>
      <c r="MZO347" s="35"/>
      <c r="MZP347" s="35"/>
      <c r="MZQ347" s="35"/>
      <c r="MZR347" s="35"/>
      <c r="MZS347" s="35"/>
      <c r="MZT347" s="35"/>
      <c r="MZU347" s="35"/>
      <c r="MZV347" s="35"/>
      <c r="MZW347" s="35"/>
      <c r="MZX347" s="35"/>
      <c r="MZY347" s="35"/>
      <c r="MZZ347" s="35"/>
      <c r="NAA347" s="35"/>
      <c r="NAB347" s="35"/>
      <c r="NAC347" s="35"/>
      <c r="NAD347" s="35"/>
      <c r="NAE347" s="35"/>
      <c r="NAF347" s="35"/>
      <c r="NAG347" s="35"/>
      <c r="NAH347" s="35"/>
      <c r="NAI347" s="35"/>
      <c r="NAJ347" s="35"/>
      <c r="NAK347" s="35"/>
      <c r="NAL347" s="35"/>
      <c r="NAM347" s="35"/>
      <c r="NAN347" s="35"/>
      <c r="NAO347" s="35"/>
      <c r="NAP347" s="35"/>
      <c r="NAQ347" s="35"/>
      <c r="NAR347" s="35"/>
      <c r="NAS347" s="35"/>
      <c r="NAT347" s="35"/>
      <c r="NAU347" s="35"/>
      <c r="NAV347" s="35"/>
      <c r="NAW347" s="35"/>
      <c r="NAX347" s="35"/>
      <c r="NAY347" s="35"/>
      <c r="NAZ347" s="35"/>
      <c r="NBA347" s="35"/>
      <c r="NBB347" s="35"/>
      <c r="NBC347" s="35"/>
      <c r="NBD347" s="35"/>
      <c r="NBE347" s="35"/>
      <c r="NBF347" s="35"/>
      <c r="NBG347" s="35"/>
      <c r="NBH347" s="35"/>
      <c r="NBI347" s="35"/>
      <c r="NBJ347" s="35"/>
      <c r="NBK347" s="35"/>
      <c r="NBL347" s="35"/>
      <c r="NBM347" s="35"/>
      <c r="NBN347" s="35"/>
      <c r="NBO347" s="35"/>
      <c r="NBP347" s="35"/>
      <c r="NBQ347" s="35"/>
      <c r="NBR347" s="35"/>
      <c r="NBS347" s="35"/>
      <c r="NBT347" s="35"/>
      <c r="NBU347" s="35"/>
      <c r="NBV347" s="35"/>
      <c r="NBW347" s="35"/>
      <c r="NBX347" s="35"/>
      <c r="NBY347" s="35"/>
      <c r="NBZ347" s="35"/>
      <c r="NCA347" s="35"/>
      <c r="NCB347" s="35"/>
      <c r="NCC347" s="35"/>
      <c r="NCD347" s="35"/>
      <c r="NCE347" s="35"/>
      <c r="NCF347" s="35"/>
      <c r="NCG347" s="35"/>
      <c r="NCH347" s="35"/>
      <c r="NCI347" s="35"/>
      <c r="NCJ347" s="35"/>
      <c r="NCK347" s="35"/>
      <c r="NCL347" s="35"/>
      <c r="NCM347" s="35"/>
      <c r="NCN347" s="35"/>
      <c r="NCO347" s="35"/>
      <c r="NCP347" s="35"/>
      <c r="NCQ347" s="35"/>
      <c r="NCR347" s="35"/>
      <c r="NCS347" s="35"/>
      <c r="NCT347" s="35"/>
      <c r="NCU347" s="35"/>
      <c r="NCV347" s="35"/>
      <c r="NCW347" s="35"/>
      <c r="NCX347" s="35"/>
      <c r="NCY347" s="35"/>
      <c r="NCZ347" s="35"/>
      <c r="NDA347" s="35"/>
      <c r="NDB347" s="35"/>
      <c r="NDC347" s="35"/>
      <c r="NDD347" s="35"/>
      <c r="NDE347" s="35"/>
      <c r="NDF347" s="35"/>
      <c r="NDG347" s="35"/>
      <c r="NDH347" s="35"/>
      <c r="NDI347" s="35"/>
      <c r="NDJ347" s="35"/>
      <c r="NDK347" s="35"/>
      <c r="NDL347" s="35"/>
      <c r="NDM347" s="35"/>
      <c r="NDN347" s="35"/>
      <c r="NDO347" s="35"/>
      <c r="NDP347" s="35"/>
      <c r="NDQ347" s="35"/>
      <c r="NDR347" s="35"/>
      <c r="NDS347" s="35"/>
      <c r="NDT347" s="35"/>
      <c r="NDU347" s="35"/>
      <c r="NDV347" s="35"/>
      <c r="NDW347" s="35"/>
      <c r="NDX347" s="35"/>
      <c r="NDY347" s="35"/>
      <c r="NDZ347" s="35"/>
      <c r="NEA347" s="35"/>
      <c r="NEB347" s="35"/>
      <c r="NEC347" s="35"/>
      <c r="NED347" s="35"/>
      <c r="NEE347" s="35"/>
      <c r="NEF347" s="35"/>
      <c r="NEG347" s="35"/>
      <c r="NEH347" s="35"/>
      <c r="NEI347" s="35"/>
      <c r="NEJ347" s="35"/>
      <c r="NEK347" s="35"/>
      <c r="NEL347" s="35"/>
      <c r="NEM347" s="35"/>
      <c r="NEN347" s="35"/>
      <c r="NEO347" s="35"/>
      <c r="NEP347" s="35"/>
      <c r="NEQ347" s="35"/>
      <c r="NER347" s="35"/>
      <c r="NES347" s="35"/>
      <c r="NET347" s="35"/>
      <c r="NEU347" s="35"/>
      <c r="NEV347" s="35"/>
      <c r="NEW347" s="35"/>
      <c r="NEX347" s="35"/>
      <c r="NEY347" s="35"/>
      <c r="NEZ347" s="35"/>
      <c r="NFA347" s="35"/>
      <c r="NFB347" s="35"/>
      <c r="NFC347" s="35"/>
      <c r="NFD347" s="35"/>
      <c r="NFE347" s="35"/>
      <c r="NFF347" s="35"/>
      <c r="NFG347" s="35"/>
      <c r="NFH347" s="35"/>
      <c r="NFI347" s="35"/>
      <c r="NFJ347" s="35"/>
      <c r="NFK347" s="35"/>
      <c r="NFL347" s="35"/>
      <c r="NFM347" s="35"/>
      <c r="NFN347" s="35"/>
      <c r="NFO347" s="35"/>
      <c r="NFP347" s="35"/>
      <c r="NFQ347" s="35"/>
      <c r="NFR347" s="35"/>
      <c r="NFS347" s="35"/>
      <c r="NFT347" s="35"/>
      <c r="NFU347" s="35"/>
      <c r="NFV347" s="35"/>
      <c r="NFW347" s="35"/>
      <c r="NFX347" s="35"/>
      <c r="NFY347" s="35"/>
      <c r="NFZ347" s="35"/>
      <c r="NGA347" s="35"/>
      <c r="NGB347" s="35"/>
      <c r="NGC347" s="35"/>
      <c r="NGD347" s="35"/>
      <c r="NGE347" s="35"/>
      <c r="NGF347" s="35"/>
      <c r="NGG347" s="35"/>
      <c r="NGH347" s="35"/>
      <c r="NGI347" s="35"/>
      <c r="NGJ347" s="35"/>
      <c r="NGK347" s="35"/>
      <c r="NGL347" s="35"/>
      <c r="NGM347" s="35"/>
      <c r="NGN347" s="35"/>
      <c r="NGO347" s="35"/>
      <c r="NGP347" s="35"/>
      <c r="NGQ347" s="35"/>
      <c r="NGR347" s="35"/>
      <c r="NGS347" s="35"/>
      <c r="NGT347" s="35"/>
      <c r="NGU347" s="35"/>
      <c r="NGV347" s="35"/>
      <c r="NGW347" s="35"/>
      <c r="NGX347" s="35"/>
      <c r="NGY347" s="35"/>
      <c r="NGZ347" s="35"/>
      <c r="NHA347" s="35"/>
      <c r="NHB347" s="35"/>
      <c r="NHC347" s="35"/>
      <c r="NHD347" s="35"/>
      <c r="NHE347" s="35"/>
      <c r="NHF347" s="35"/>
      <c r="NHG347" s="35"/>
      <c r="NHH347" s="35"/>
      <c r="NHI347" s="35"/>
      <c r="NHJ347" s="35"/>
      <c r="NHK347" s="35"/>
      <c r="NHL347" s="35"/>
      <c r="NHM347" s="35"/>
      <c r="NHN347" s="35"/>
      <c r="NHO347" s="35"/>
      <c r="NHP347" s="35"/>
      <c r="NHQ347" s="35"/>
      <c r="NHR347" s="35"/>
      <c r="NHS347" s="35"/>
      <c r="NHT347" s="35"/>
      <c r="NHU347" s="35"/>
      <c r="NHV347" s="35"/>
      <c r="NHW347" s="35"/>
      <c r="NHX347" s="35"/>
      <c r="NHY347" s="35"/>
      <c r="NHZ347" s="35"/>
      <c r="NIA347" s="35"/>
      <c r="NIB347" s="35"/>
      <c r="NIC347" s="35"/>
      <c r="NID347" s="35"/>
      <c r="NIE347" s="35"/>
      <c r="NIF347" s="35"/>
      <c r="NIG347" s="35"/>
      <c r="NIH347" s="35"/>
      <c r="NII347" s="35"/>
      <c r="NIJ347" s="35"/>
      <c r="NIK347" s="35"/>
      <c r="NIL347" s="35"/>
      <c r="NIM347" s="35"/>
      <c r="NIN347" s="35"/>
      <c r="NIO347" s="35"/>
      <c r="NIP347" s="35"/>
      <c r="NIQ347" s="35"/>
      <c r="NIR347" s="35"/>
      <c r="NIS347" s="35"/>
      <c r="NIT347" s="35"/>
      <c r="NIU347" s="35"/>
      <c r="NIV347" s="35"/>
      <c r="NIW347" s="35"/>
      <c r="NIX347" s="35"/>
      <c r="NIY347" s="35"/>
      <c r="NIZ347" s="35"/>
      <c r="NJA347" s="35"/>
      <c r="NJB347" s="35"/>
      <c r="NJC347" s="35"/>
      <c r="NJD347" s="35"/>
      <c r="NJE347" s="35"/>
      <c r="NJF347" s="35"/>
      <c r="NJG347" s="35"/>
      <c r="NJH347" s="35"/>
      <c r="NJI347" s="35"/>
      <c r="NJJ347" s="35"/>
      <c r="NJK347" s="35"/>
      <c r="NJL347" s="35"/>
      <c r="NJM347" s="35"/>
      <c r="NJN347" s="35"/>
      <c r="NJO347" s="35"/>
      <c r="NJP347" s="35"/>
      <c r="NJQ347" s="35"/>
      <c r="NJR347" s="35"/>
      <c r="NJS347" s="35"/>
      <c r="NJT347" s="35"/>
      <c r="NJU347" s="35"/>
      <c r="NJV347" s="35"/>
      <c r="NJW347" s="35"/>
      <c r="NJX347" s="35"/>
      <c r="NJY347" s="35"/>
      <c r="NJZ347" s="35"/>
      <c r="NKA347" s="35"/>
      <c r="NKB347" s="35"/>
      <c r="NKC347" s="35"/>
      <c r="NKD347" s="35"/>
      <c r="NKE347" s="35"/>
      <c r="NKF347" s="35"/>
      <c r="NKG347" s="35"/>
      <c r="NKH347" s="35"/>
      <c r="NKI347" s="35"/>
      <c r="NKJ347" s="35"/>
      <c r="NKK347" s="35"/>
      <c r="NKL347" s="35"/>
      <c r="NKM347" s="35"/>
      <c r="NKN347" s="35"/>
      <c r="NKO347" s="35"/>
      <c r="NKP347" s="35"/>
      <c r="NKQ347" s="35"/>
      <c r="NKR347" s="35"/>
      <c r="NKS347" s="35"/>
      <c r="NKT347" s="35"/>
      <c r="NKU347" s="35"/>
      <c r="NKV347" s="35"/>
      <c r="NKW347" s="35"/>
      <c r="NKX347" s="35"/>
      <c r="NKY347" s="35"/>
      <c r="NKZ347" s="35"/>
      <c r="NLA347" s="35"/>
      <c r="NLB347" s="35"/>
      <c r="NLC347" s="35"/>
      <c r="NLD347" s="35"/>
      <c r="NLE347" s="35"/>
      <c r="NLF347" s="35"/>
      <c r="NLG347" s="35"/>
      <c r="NLH347" s="35"/>
      <c r="NLI347" s="35"/>
      <c r="NLJ347" s="35"/>
      <c r="NLK347" s="35"/>
      <c r="NLL347" s="35"/>
      <c r="NLM347" s="35"/>
      <c r="NLN347" s="35"/>
      <c r="NLO347" s="35"/>
      <c r="NLP347" s="35"/>
      <c r="NLQ347" s="35"/>
      <c r="NLR347" s="35"/>
      <c r="NLS347" s="35"/>
      <c r="NLT347" s="35"/>
      <c r="NLU347" s="35"/>
      <c r="NLV347" s="35"/>
      <c r="NLW347" s="35"/>
      <c r="NLX347" s="35"/>
      <c r="NLY347" s="35"/>
      <c r="NLZ347" s="35"/>
      <c r="NMA347" s="35"/>
      <c r="NMB347" s="35"/>
      <c r="NMC347" s="35"/>
      <c r="NMD347" s="35"/>
      <c r="NME347" s="35"/>
      <c r="NMF347" s="35"/>
      <c r="NMG347" s="35"/>
      <c r="NMH347" s="35"/>
      <c r="NMI347" s="35"/>
      <c r="NMJ347" s="35"/>
      <c r="NMK347" s="35"/>
      <c r="NML347" s="35"/>
      <c r="NMM347" s="35"/>
      <c r="NMN347" s="35"/>
      <c r="NMO347" s="35"/>
      <c r="NMP347" s="35"/>
      <c r="NMQ347" s="35"/>
      <c r="NMR347" s="35"/>
      <c r="NMS347" s="35"/>
      <c r="NMT347" s="35"/>
      <c r="NMU347" s="35"/>
      <c r="NMV347" s="35"/>
      <c r="NMW347" s="35"/>
      <c r="NMX347" s="35"/>
      <c r="NMY347" s="35"/>
      <c r="NMZ347" s="35"/>
      <c r="NNA347" s="35"/>
      <c r="NNB347" s="35"/>
      <c r="NNC347" s="35"/>
      <c r="NND347" s="35"/>
      <c r="NNE347" s="35"/>
      <c r="NNF347" s="35"/>
      <c r="NNG347" s="35"/>
      <c r="NNH347" s="35"/>
      <c r="NNI347" s="35"/>
      <c r="NNJ347" s="35"/>
      <c r="NNK347" s="35"/>
      <c r="NNL347" s="35"/>
      <c r="NNM347" s="35"/>
      <c r="NNN347" s="35"/>
      <c r="NNO347" s="35"/>
      <c r="NNP347" s="35"/>
      <c r="NNQ347" s="35"/>
      <c r="NNR347" s="35"/>
      <c r="NNS347" s="35"/>
      <c r="NNT347" s="35"/>
      <c r="NNU347" s="35"/>
      <c r="NNV347" s="35"/>
      <c r="NNW347" s="35"/>
      <c r="NNX347" s="35"/>
      <c r="NNY347" s="35"/>
      <c r="NNZ347" s="35"/>
      <c r="NOA347" s="35"/>
      <c r="NOB347" s="35"/>
      <c r="NOC347" s="35"/>
      <c r="NOD347" s="35"/>
      <c r="NOE347" s="35"/>
      <c r="NOF347" s="35"/>
      <c r="NOG347" s="35"/>
      <c r="NOH347" s="35"/>
      <c r="NOI347" s="35"/>
      <c r="NOJ347" s="35"/>
      <c r="NOK347" s="35"/>
      <c r="NOL347" s="35"/>
      <c r="NOM347" s="35"/>
      <c r="NON347" s="35"/>
      <c r="NOO347" s="35"/>
      <c r="NOP347" s="35"/>
      <c r="NOQ347" s="35"/>
      <c r="NOR347" s="35"/>
      <c r="NOS347" s="35"/>
      <c r="NOT347" s="35"/>
      <c r="NOU347" s="35"/>
      <c r="NOV347" s="35"/>
      <c r="NOW347" s="35"/>
      <c r="NOX347" s="35"/>
      <c r="NOY347" s="35"/>
      <c r="NOZ347" s="35"/>
      <c r="NPA347" s="35"/>
      <c r="NPB347" s="35"/>
      <c r="NPC347" s="35"/>
      <c r="NPD347" s="35"/>
      <c r="NPE347" s="35"/>
      <c r="NPF347" s="35"/>
      <c r="NPG347" s="35"/>
      <c r="NPH347" s="35"/>
      <c r="NPI347" s="35"/>
      <c r="NPJ347" s="35"/>
      <c r="NPK347" s="35"/>
      <c r="NPL347" s="35"/>
      <c r="NPM347" s="35"/>
      <c r="NPN347" s="35"/>
      <c r="NPO347" s="35"/>
      <c r="NPP347" s="35"/>
      <c r="NPQ347" s="35"/>
      <c r="NPR347" s="35"/>
      <c r="NPS347" s="35"/>
      <c r="NPT347" s="35"/>
      <c r="NPU347" s="35"/>
      <c r="NPV347" s="35"/>
      <c r="NPW347" s="35"/>
      <c r="NPX347" s="35"/>
      <c r="NPY347" s="35"/>
      <c r="NPZ347" s="35"/>
      <c r="NQA347" s="35"/>
      <c r="NQB347" s="35"/>
      <c r="NQC347" s="35"/>
      <c r="NQD347" s="35"/>
      <c r="NQE347" s="35"/>
      <c r="NQF347" s="35"/>
      <c r="NQG347" s="35"/>
      <c r="NQH347" s="35"/>
      <c r="NQI347" s="35"/>
      <c r="NQJ347" s="35"/>
      <c r="NQK347" s="35"/>
      <c r="NQL347" s="35"/>
      <c r="NQM347" s="35"/>
      <c r="NQN347" s="35"/>
      <c r="NQO347" s="35"/>
      <c r="NQP347" s="35"/>
      <c r="NQQ347" s="35"/>
      <c r="NQR347" s="35"/>
      <c r="NQS347" s="35"/>
      <c r="NQT347" s="35"/>
      <c r="NQU347" s="35"/>
      <c r="NQV347" s="35"/>
      <c r="NQW347" s="35"/>
      <c r="NQX347" s="35"/>
      <c r="NQY347" s="35"/>
      <c r="NQZ347" s="35"/>
      <c r="NRA347" s="35"/>
      <c r="NRB347" s="35"/>
      <c r="NRC347" s="35"/>
      <c r="NRD347" s="35"/>
      <c r="NRE347" s="35"/>
      <c r="NRF347" s="35"/>
      <c r="NRG347" s="35"/>
      <c r="NRH347" s="35"/>
      <c r="NRI347" s="35"/>
      <c r="NRJ347" s="35"/>
      <c r="NRK347" s="35"/>
      <c r="NRL347" s="35"/>
      <c r="NRM347" s="35"/>
      <c r="NRN347" s="35"/>
      <c r="NRO347" s="35"/>
      <c r="NRP347" s="35"/>
      <c r="NRQ347" s="35"/>
      <c r="NRR347" s="35"/>
      <c r="NRS347" s="35"/>
      <c r="NRT347" s="35"/>
      <c r="NRU347" s="35"/>
      <c r="NRV347" s="35"/>
      <c r="NRW347" s="35"/>
      <c r="NRX347" s="35"/>
      <c r="NRY347" s="35"/>
      <c r="NRZ347" s="35"/>
      <c r="NSA347" s="35"/>
      <c r="NSB347" s="35"/>
      <c r="NSC347" s="35"/>
      <c r="NSD347" s="35"/>
      <c r="NSE347" s="35"/>
      <c r="NSF347" s="35"/>
      <c r="NSG347" s="35"/>
      <c r="NSH347" s="35"/>
      <c r="NSI347" s="35"/>
      <c r="NSJ347" s="35"/>
      <c r="NSK347" s="35"/>
      <c r="NSL347" s="35"/>
      <c r="NSM347" s="35"/>
      <c r="NSN347" s="35"/>
      <c r="NSO347" s="35"/>
      <c r="NSP347" s="35"/>
      <c r="NSQ347" s="35"/>
      <c r="NSR347" s="35"/>
      <c r="NSS347" s="35"/>
      <c r="NST347" s="35"/>
      <c r="NSU347" s="35"/>
      <c r="NSV347" s="35"/>
      <c r="NSW347" s="35"/>
      <c r="NSX347" s="35"/>
      <c r="NSY347" s="35"/>
      <c r="NSZ347" s="35"/>
      <c r="NTA347" s="35"/>
      <c r="NTB347" s="35"/>
      <c r="NTC347" s="35"/>
      <c r="NTD347" s="35"/>
      <c r="NTE347" s="35"/>
      <c r="NTF347" s="35"/>
      <c r="NTG347" s="35"/>
      <c r="NTH347" s="35"/>
      <c r="NTI347" s="35"/>
      <c r="NTJ347" s="35"/>
      <c r="NTK347" s="35"/>
      <c r="NTL347" s="35"/>
      <c r="NTM347" s="35"/>
      <c r="NTN347" s="35"/>
      <c r="NTO347" s="35"/>
      <c r="NTP347" s="35"/>
      <c r="NTQ347" s="35"/>
      <c r="NTR347" s="35"/>
      <c r="NTS347" s="35"/>
      <c r="NTT347" s="35"/>
      <c r="NTU347" s="35"/>
      <c r="NTV347" s="35"/>
      <c r="NTW347" s="35"/>
      <c r="NTX347" s="35"/>
      <c r="NTY347" s="35"/>
      <c r="NTZ347" s="35"/>
      <c r="NUA347" s="35"/>
      <c r="NUB347" s="35"/>
      <c r="NUC347" s="35"/>
      <c r="NUD347" s="35"/>
      <c r="NUE347" s="35"/>
      <c r="NUF347" s="35"/>
      <c r="NUG347" s="35"/>
      <c r="NUH347" s="35"/>
      <c r="NUI347" s="35"/>
      <c r="NUJ347" s="35"/>
      <c r="NUK347" s="35"/>
      <c r="NUL347" s="35"/>
      <c r="NUM347" s="35"/>
      <c r="NUN347" s="35"/>
      <c r="NUO347" s="35"/>
      <c r="NUP347" s="35"/>
      <c r="NUQ347" s="35"/>
      <c r="NUR347" s="35"/>
      <c r="NUS347" s="35"/>
      <c r="NUT347" s="35"/>
      <c r="NUU347" s="35"/>
      <c r="NUV347" s="35"/>
      <c r="NUW347" s="35"/>
      <c r="NUX347" s="35"/>
      <c r="NUY347" s="35"/>
      <c r="NUZ347" s="35"/>
      <c r="NVA347" s="35"/>
      <c r="NVB347" s="35"/>
      <c r="NVC347" s="35"/>
      <c r="NVD347" s="35"/>
      <c r="NVE347" s="35"/>
      <c r="NVF347" s="35"/>
      <c r="NVG347" s="35"/>
      <c r="NVH347" s="35"/>
      <c r="NVI347" s="35"/>
      <c r="NVJ347" s="35"/>
      <c r="NVK347" s="35"/>
      <c r="NVL347" s="35"/>
      <c r="NVM347" s="35"/>
      <c r="NVN347" s="35"/>
      <c r="NVO347" s="35"/>
      <c r="NVP347" s="35"/>
      <c r="NVQ347" s="35"/>
      <c r="NVR347" s="35"/>
      <c r="NVS347" s="35"/>
      <c r="NVT347" s="35"/>
      <c r="NVU347" s="35"/>
      <c r="NVV347" s="35"/>
      <c r="NVW347" s="35"/>
      <c r="NVX347" s="35"/>
      <c r="NVY347" s="35"/>
      <c r="NVZ347" s="35"/>
      <c r="NWA347" s="35"/>
      <c r="NWB347" s="35"/>
      <c r="NWC347" s="35"/>
      <c r="NWD347" s="35"/>
      <c r="NWE347" s="35"/>
      <c r="NWF347" s="35"/>
      <c r="NWG347" s="35"/>
      <c r="NWH347" s="35"/>
      <c r="NWI347" s="35"/>
      <c r="NWJ347" s="35"/>
      <c r="NWK347" s="35"/>
      <c r="NWL347" s="35"/>
      <c r="NWM347" s="35"/>
      <c r="NWN347" s="35"/>
      <c r="NWO347" s="35"/>
      <c r="NWP347" s="35"/>
      <c r="NWQ347" s="35"/>
      <c r="NWR347" s="35"/>
      <c r="NWS347" s="35"/>
      <c r="NWT347" s="35"/>
      <c r="NWU347" s="35"/>
      <c r="NWV347" s="35"/>
      <c r="NWW347" s="35"/>
      <c r="NWX347" s="35"/>
      <c r="NWY347" s="35"/>
      <c r="NWZ347" s="35"/>
      <c r="NXA347" s="35"/>
      <c r="NXB347" s="35"/>
      <c r="NXC347" s="35"/>
      <c r="NXD347" s="35"/>
      <c r="NXE347" s="35"/>
      <c r="NXF347" s="35"/>
      <c r="NXG347" s="35"/>
      <c r="NXH347" s="35"/>
      <c r="NXI347" s="35"/>
      <c r="NXJ347" s="35"/>
      <c r="NXK347" s="35"/>
      <c r="NXL347" s="35"/>
      <c r="NXM347" s="35"/>
      <c r="NXN347" s="35"/>
      <c r="NXO347" s="35"/>
      <c r="NXP347" s="35"/>
      <c r="NXQ347" s="35"/>
      <c r="NXR347" s="35"/>
      <c r="NXS347" s="35"/>
      <c r="NXT347" s="35"/>
      <c r="NXU347" s="35"/>
      <c r="NXV347" s="35"/>
      <c r="NXW347" s="35"/>
      <c r="NXX347" s="35"/>
      <c r="NXY347" s="35"/>
      <c r="NXZ347" s="35"/>
      <c r="NYA347" s="35"/>
      <c r="NYB347" s="35"/>
      <c r="NYC347" s="35"/>
      <c r="NYD347" s="35"/>
      <c r="NYE347" s="35"/>
      <c r="NYF347" s="35"/>
      <c r="NYG347" s="35"/>
      <c r="NYH347" s="35"/>
      <c r="NYI347" s="35"/>
      <c r="NYJ347" s="35"/>
      <c r="NYK347" s="35"/>
      <c r="NYL347" s="35"/>
      <c r="NYM347" s="35"/>
      <c r="NYN347" s="35"/>
      <c r="NYO347" s="35"/>
      <c r="NYP347" s="35"/>
      <c r="NYQ347" s="35"/>
      <c r="NYR347" s="35"/>
      <c r="NYS347" s="35"/>
      <c r="NYT347" s="35"/>
      <c r="NYU347" s="35"/>
      <c r="NYV347" s="35"/>
      <c r="NYW347" s="35"/>
      <c r="NYX347" s="35"/>
      <c r="NYY347" s="35"/>
      <c r="NYZ347" s="35"/>
      <c r="NZA347" s="35"/>
      <c r="NZB347" s="35"/>
      <c r="NZC347" s="35"/>
      <c r="NZD347" s="35"/>
      <c r="NZE347" s="35"/>
      <c r="NZF347" s="35"/>
      <c r="NZG347" s="35"/>
      <c r="NZH347" s="35"/>
      <c r="NZI347" s="35"/>
      <c r="NZJ347" s="35"/>
      <c r="NZK347" s="35"/>
      <c r="NZL347" s="35"/>
      <c r="NZM347" s="35"/>
      <c r="NZN347" s="35"/>
      <c r="NZO347" s="35"/>
      <c r="NZP347" s="35"/>
      <c r="NZQ347" s="35"/>
      <c r="NZR347" s="35"/>
      <c r="NZS347" s="35"/>
      <c r="NZT347" s="35"/>
      <c r="NZU347" s="35"/>
      <c r="NZV347" s="35"/>
      <c r="NZW347" s="35"/>
      <c r="NZX347" s="35"/>
      <c r="NZY347" s="35"/>
      <c r="NZZ347" s="35"/>
      <c r="OAA347" s="35"/>
      <c r="OAB347" s="35"/>
      <c r="OAC347" s="35"/>
      <c r="OAD347" s="35"/>
      <c r="OAE347" s="35"/>
      <c r="OAF347" s="35"/>
      <c r="OAG347" s="35"/>
      <c r="OAH347" s="35"/>
      <c r="OAI347" s="35"/>
      <c r="OAJ347" s="35"/>
      <c r="OAK347" s="35"/>
      <c r="OAL347" s="35"/>
      <c r="OAM347" s="35"/>
      <c r="OAN347" s="35"/>
      <c r="OAO347" s="35"/>
      <c r="OAP347" s="35"/>
      <c r="OAQ347" s="35"/>
      <c r="OAR347" s="35"/>
      <c r="OAS347" s="35"/>
      <c r="OAT347" s="35"/>
      <c r="OAU347" s="35"/>
      <c r="OAV347" s="35"/>
      <c r="OAW347" s="35"/>
      <c r="OAX347" s="35"/>
      <c r="OAY347" s="35"/>
      <c r="OAZ347" s="35"/>
      <c r="OBA347" s="35"/>
      <c r="OBB347" s="35"/>
      <c r="OBC347" s="35"/>
      <c r="OBD347" s="35"/>
      <c r="OBE347" s="35"/>
      <c r="OBF347" s="35"/>
      <c r="OBG347" s="35"/>
      <c r="OBH347" s="35"/>
      <c r="OBI347" s="35"/>
      <c r="OBJ347" s="35"/>
      <c r="OBK347" s="35"/>
      <c r="OBL347" s="35"/>
      <c r="OBM347" s="35"/>
      <c r="OBN347" s="35"/>
      <c r="OBO347" s="35"/>
      <c r="OBP347" s="35"/>
      <c r="OBQ347" s="35"/>
      <c r="OBR347" s="35"/>
      <c r="OBS347" s="35"/>
      <c r="OBT347" s="35"/>
      <c r="OBU347" s="35"/>
      <c r="OBV347" s="35"/>
      <c r="OBW347" s="35"/>
      <c r="OBX347" s="35"/>
      <c r="OBY347" s="35"/>
      <c r="OBZ347" s="35"/>
      <c r="OCA347" s="35"/>
      <c r="OCB347" s="35"/>
      <c r="OCC347" s="35"/>
      <c r="OCD347" s="35"/>
      <c r="OCE347" s="35"/>
      <c r="OCF347" s="35"/>
      <c r="OCG347" s="35"/>
      <c r="OCH347" s="35"/>
      <c r="OCI347" s="35"/>
      <c r="OCJ347" s="35"/>
      <c r="OCK347" s="35"/>
      <c r="OCL347" s="35"/>
      <c r="OCM347" s="35"/>
      <c r="OCN347" s="35"/>
      <c r="OCO347" s="35"/>
      <c r="OCP347" s="35"/>
      <c r="OCQ347" s="35"/>
      <c r="OCR347" s="35"/>
      <c r="OCS347" s="35"/>
      <c r="OCT347" s="35"/>
      <c r="OCU347" s="35"/>
      <c r="OCV347" s="35"/>
      <c r="OCW347" s="35"/>
      <c r="OCX347" s="35"/>
      <c r="OCY347" s="35"/>
      <c r="OCZ347" s="35"/>
      <c r="ODA347" s="35"/>
      <c r="ODB347" s="35"/>
      <c r="ODC347" s="35"/>
      <c r="ODD347" s="35"/>
      <c r="ODE347" s="35"/>
      <c r="ODF347" s="35"/>
      <c r="ODG347" s="35"/>
      <c r="ODH347" s="35"/>
      <c r="ODI347" s="35"/>
      <c r="ODJ347" s="35"/>
      <c r="ODK347" s="35"/>
      <c r="ODL347" s="35"/>
      <c r="ODM347" s="35"/>
      <c r="ODN347" s="35"/>
      <c r="ODO347" s="35"/>
      <c r="ODP347" s="35"/>
      <c r="ODQ347" s="35"/>
      <c r="ODR347" s="35"/>
      <c r="ODS347" s="35"/>
      <c r="ODT347" s="35"/>
      <c r="ODU347" s="35"/>
      <c r="ODV347" s="35"/>
      <c r="ODW347" s="35"/>
      <c r="ODX347" s="35"/>
      <c r="ODY347" s="35"/>
      <c r="ODZ347" s="35"/>
      <c r="OEA347" s="35"/>
      <c r="OEB347" s="35"/>
      <c r="OEC347" s="35"/>
      <c r="OED347" s="35"/>
      <c r="OEE347" s="35"/>
      <c r="OEF347" s="35"/>
      <c r="OEG347" s="35"/>
      <c r="OEH347" s="35"/>
      <c r="OEI347" s="35"/>
      <c r="OEJ347" s="35"/>
      <c r="OEK347" s="35"/>
      <c r="OEL347" s="35"/>
      <c r="OEM347" s="35"/>
      <c r="OEN347" s="35"/>
      <c r="OEO347" s="35"/>
      <c r="OEP347" s="35"/>
      <c r="OEQ347" s="35"/>
      <c r="OER347" s="35"/>
      <c r="OES347" s="35"/>
      <c r="OET347" s="35"/>
      <c r="OEU347" s="35"/>
      <c r="OEV347" s="35"/>
      <c r="OEW347" s="35"/>
      <c r="OEX347" s="35"/>
      <c r="OEY347" s="35"/>
      <c r="OEZ347" s="35"/>
      <c r="OFA347" s="35"/>
      <c r="OFB347" s="35"/>
      <c r="OFC347" s="35"/>
      <c r="OFD347" s="35"/>
      <c r="OFE347" s="35"/>
      <c r="OFF347" s="35"/>
      <c r="OFG347" s="35"/>
      <c r="OFH347" s="35"/>
      <c r="OFI347" s="35"/>
      <c r="OFJ347" s="35"/>
      <c r="OFK347" s="35"/>
      <c r="OFL347" s="35"/>
      <c r="OFM347" s="35"/>
      <c r="OFN347" s="35"/>
      <c r="OFO347" s="35"/>
      <c r="OFP347" s="35"/>
      <c r="OFQ347" s="35"/>
      <c r="OFR347" s="35"/>
      <c r="OFS347" s="35"/>
      <c r="OFT347" s="35"/>
      <c r="OFU347" s="35"/>
      <c r="OFV347" s="35"/>
      <c r="OFW347" s="35"/>
      <c r="OFX347" s="35"/>
      <c r="OFY347" s="35"/>
      <c r="OFZ347" s="35"/>
      <c r="OGA347" s="35"/>
      <c r="OGB347" s="35"/>
      <c r="OGC347" s="35"/>
      <c r="OGD347" s="35"/>
      <c r="OGE347" s="35"/>
      <c r="OGF347" s="35"/>
      <c r="OGG347" s="35"/>
      <c r="OGH347" s="35"/>
      <c r="OGI347" s="35"/>
      <c r="OGJ347" s="35"/>
      <c r="OGK347" s="35"/>
      <c r="OGL347" s="35"/>
      <c r="OGM347" s="35"/>
      <c r="OGN347" s="35"/>
      <c r="OGO347" s="35"/>
      <c r="OGP347" s="35"/>
      <c r="OGQ347" s="35"/>
      <c r="OGR347" s="35"/>
      <c r="OGS347" s="35"/>
      <c r="OGT347" s="35"/>
      <c r="OGU347" s="35"/>
      <c r="OGV347" s="35"/>
      <c r="OGW347" s="35"/>
      <c r="OGX347" s="35"/>
      <c r="OGY347" s="35"/>
      <c r="OGZ347" s="35"/>
      <c r="OHA347" s="35"/>
      <c r="OHB347" s="35"/>
      <c r="OHC347" s="35"/>
      <c r="OHD347" s="35"/>
      <c r="OHE347" s="35"/>
      <c r="OHF347" s="35"/>
      <c r="OHG347" s="35"/>
      <c r="OHH347" s="35"/>
      <c r="OHI347" s="35"/>
      <c r="OHJ347" s="35"/>
      <c r="OHK347" s="35"/>
      <c r="OHL347" s="35"/>
      <c r="OHM347" s="35"/>
      <c r="OHN347" s="35"/>
      <c r="OHO347" s="35"/>
      <c r="OHP347" s="35"/>
      <c r="OHQ347" s="35"/>
      <c r="OHR347" s="35"/>
      <c r="OHS347" s="35"/>
      <c r="OHT347" s="35"/>
      <c r="OHU347" s="35"/>
      <c r="OHV347" s="35"/>
      <c r="OHW347" s="35"/>
      <c r="OHX347" s="35"/>
      <c r="OHY347" s="35"/>
      <c r="OHZ347" s="35"/>
      <c r="OIA347" s="35"/>
      <c r="OIB347" s="35"/>
      <c r="OIC347" s="35"/>
      <c r="OID347" s="35"/>
      <c r="OIE347" s="35"/>
      <c r="OIF347" s="35"/>
      <c r="OIG347" s="35"/>
      <c r="OIH347" s="35"/>
      <c r="OII347" s="35"/>
      <c r="OIJ347" s="35"/>
      <c r="OIK347" s="35"/>
      <c r="OIL347" s="35"/>
      <c r="OIM347" s="35"/>
      <c r="OIN347" s="35"/>
      <c r="OIO347" s="35"/>
      <c r="OIP347" s="35"/>
      <c r="OIQ347" s="35"/>
      <c r="OIR347" s="35"/>
      <c r="OIS347" s="35"/>
      <c r="OIT347" s="35"/>
      <c r="OIU347" s="35"/>
      <c r="OIV347" s="35"/>
      <c r="OIW347" s="35"/>
      <c r="OIX347" s="35"/>
      <c r="OIY347" s="35"/>
      <c r="OIZ347" s="35"/>
      <c r="OJA347" s="35"/>
      <c r="OJB347" s="35"/>
      <c r="OJC347" s="35"/>
      <c r="OJD347" s="35"/>
      <c r="OJE347" s="35"/>
      <c r="OJF347" s="35"/>
      <c r="OJG347" s="35"/>
      <c r="OJH347" s="35"/>
      <c r="OJI347" s="35"/>
      <c r="OJJ347" s="35"/>
      <c r="OJK347" s="35"/>
      <c r="OJL347" s="35"/>
      <c r="OJM347" s="35"/>
      <c r="OJN347" s="35"/>
      <c r="OJO347" s="35"/>
      <c r="OJP347" s="35"/>
      <c r="OJQ347" s="35"/>
      <c r="OJR347" s="35"/>
      <c r="OJS347" s="35"/>
      <c r="OJT347" s="35"/>
      <c r="OJU347" s="35"/>
      <c r="OJV347" s="35"/>
      <c r="OJW347" s="35"/>
      <c r="OJX347" s="35"/>
      <c r="OJY347" s="35"/>
      <c r="OJZ347" s="35"/>
      <c r="OKA347" s="35"/>
      <c r="OKB347" s="35"/>
      <c r="OKC347" s="35"/>
      <c r="OKD347" s="35"/>
      <c r="OKE347" s="35"/>
      <c r="OKF347" s="35"/>
      <c r="OKG347" s="35"/>
      <c r="OKH347" s="35"/>
      <c r="OKI347" s="35"/>
      <c r="OKJ347" s="35"/>
      <c r="OKK347" s="35"/>
      <c r="OKL347" s="35"/>
      <c r="OKM347" s="35"/>
      <c r="OKN347" s="35"/>
      <c r="OKO347" s="35"/>
      <c r="OKP347" s="35"/>
      <c r="OKQ347" s="35"/>
      <c r="OKR347" s="35"/>
      <c r="OKS347" s="35"/>
      <c r="OKT347" s="35"/>
      <c r="OKU347" s="35"/>
      <c r="OKV347" s="35"/>
      <c r="OKW347" s="35"/>
      <c r="OKX347" s="35"/>
      <c r="OKY347" s="35"/>
      <c r="OKZ347" s="35"/>
      <c r="OLA347" s="35"/>
      <c r="OLB347" s="35"/>
      <c r="OLC347" s="35"/>
      <c r="OLD347" s="35"/>
      <c r="OLE347" s="35"/>
      <c r="OLF347" s="35"/>
      <c r="OLG347" s="35"/>
      <c r="OLH347" s="35"/>
      <c r="OLI347" s="35"/>
      <c r="OLJ347" s="35"/>
      <c r="OLK347" s="35"/>
      <c r="OLL347" s="35"/>
      <c r="OLM347" s="35"/>
      <c r="OLN347" s="35"/>
      <c r="OLO347" s="35"/>
      <c r="OLP347" s="35"/>
      <c r="OLQ347" s="35"/>
      <c r="OLR347" s="35"/>
      <c r="OLS347" s="35"/>
      <c r="OLT347" s="35"/>
      <c r="OLU347" s="35"/>
      <c r="OLV347" s="35"/>
      <c r="OLW347" s="35"/>
      <c r="OLX347" s="35"/>
      <c r="OLY347" s="35"/>
      <c r="OLZ347" s="35"/>
      <c r="OMA347" s="35"/>
      <c r="OMB347" s="35"/>
      <c r="OMC347" s="35"/>
      <c r="OMD347" s="35"/>
      <c r="OME347" s="35"/>
      <c r="OMF347" s="35"/>
      <c r="OMG347" s="35"/>
      <c r="OMH347" s="35"/>
      <c r="OMI347" s="35"/>
      <c r="OMJ347" s="35"/>
      <c r="OMK347" s="35"/>
      <c r="OML347" s="35"/>
      <c r="OMM347" s="35"/>
      <c r="OMN347" s="35"/>
      <c r="OMO347" s="35"/>
      <c r="OMP347" s="35"/>
      <c r="OMQ347" s="35"/>
      <c r="OMR347" s="35"/>
      <c r="OMS347" s="35"/>
      <c r="OMT347" s="35"/>
      <c r="OMU347" s="35"/>
      <c r="OMV347" s="35"/>
      <c r="OMW347" s="35"/>
      <c r="OMX347" s="35"/>
      <c r="OMY347" s="35"/>
      <c r="OMZ347" s="35"/>
      <c r="ONA347" s="35"/>
      <c r="ONB347" s="35"/>
      <c r="ONC347" s="35"/>
      <c r="OND347" s="35"/>
      <c r="ONE347" s="35"/>
      <c r="ONF347" s="35"/>
      <c r="ONG347" s="35"/>
      <c r="ONH347" s="35"/>
      <c r="ONI347" s="35"/>
      <c r="ONJ347" s="35"/>
      <c r="ONK347" s="35"/>
      <c r="ONL347" s="35"/>
      <c r="ONM347" s="35"/>
      <c r="ONN347" s="35"/>
      <c r="ONO347" s="35"/>
      <c r="ONP347" s="35"/>
      <c r="ONQ347" s="35"/>
      <c r="ONR347" s="35"/>
      <c r="ONS347" s="35"/>
      <c r="ONT347" s="35"/>
      <c r="ONU347" s="35"/>
      <c r="ONV347" s="35"/>
      <c r="ONW347" s="35"/>
      <c r="ONX347" s="35"/>
      <c r="ONY347" s="35"/>
      <c r="ONZ347" s="35"/>
      <c r="OOA347" s="35"/>
      <c r="OOB347" s="35"/>
      <c r="OOC347" s="35"/>
      <c r="OOD347" s="35"/>
      <c r="OOE347" s="35"/>
      <c r="OOF347" s="35"/>
      <c r="OOG347" s="35"/>
      <c r="OOH347" s="35"/>
      <c r="OOI347" s="35"/>
      <c r="OOJ347" s="35"/>
      <c r="OOK347" s="35"/>
      <c r="OOL347" s="35"/>
      <c r="OOM347" s="35"/>
      <c r="OON347" s="35"/>
      <c r="OOO347" s="35"/>
      <c r="OOP347" s="35"/>
      <c r="OOQ347" s="35"/>
      <c r="OOR347" s="35"/>
      <c r="OOS347" s="35"/>
      <c r="OOT347" s="35"/>
      <c r="OOU347" s="35"/>
      <c r="OOV347" s="35"/>
      <c r="OOW347" s="35"/>
      <c r="OOX347" s="35"/>
      <c r="OOY347" s="35"/>
      <c r="OOZ347" s="35"/>
      <c r="OPA347" s="35"/>
      <c r="OPB347" s="35"/>
      <c r="OPC347" s="35"/>
      <c r="OPD347" s="35"/>
      <c r="OPE347" s="35"/>
      <c r="OPF347" s="35"/>
      <c r="OPG347" s="35"/>
      <c r="OPH347" s="35"/>
      <c r="OPI347" s="35"/>
      <c r="OPJ347" s="35"/>
      <c r="OPK347" s="35"/>
      <c r="OPL347" s="35"/>
      <c r="OPM347" s="35"/>
      <c r="OPN347" s="35"/>
      <c r="OPO347" s="35"/>
      <c r="OPP347" s="35"/>
      <c r="OPQ347" s="35"/>
      <c r="OPR347" s="35"/>
      <c r="OPS347" s="35"/>
      <c r="OPT347" s="35"/>
      <c r="OPU347" s="35"/>
      <c r="OPV347" s="35"/>
      <c r="OPW347" s="35"/>
      <c r="OPX347" s="35"/>
      <c r="OPY347" s="35"/>
      <c r="OPZ347" s="35"/>
      <c r="OQA347" s="35"/>
      <c r="OQB347" s="35"/>
      <c r="OQC347" s="35"/>
      <c r="OQD347" s="35"/>
      <c r="OQE347" s="35"/>
      <c r="OQF347" s="35"/>
      <c r="OQG347" s="35"/>
      <c r="OQH347" s="35"/>
      <c r="OQI347" s="35"/>
      <c r="OQJ347" s="35"/>
      <c r="OQK347" s="35"/>
      <c r="OQL347" s="35"/>
      <c r="OQM347" s="35"/>
      <c r="OQN347" s="35"/>
      <c r="OQO347" s="35"/>
      <c r="OQP347" s="35"/>
      <c r="OQQ347" s="35"/>
      <c r="OQR347" s="35"/>
      <c r="OQS347" s="35"/>
      <c r="OQT347" s="35"/>
      <c r="OQU347" s="35"/>
      <c r="OQV347" s="35"/>
      <c r="OQW347" s="35"/>
      <c r="OQX347" s="35"/>
      <c r="OQY347" s="35"/>
      <c r="OQZ347" s="35"/>
      <c r="ORA347" s="35"/>
      <c r="ORB347" s="35"/>
      <c r="ORC347" s="35"/>
      <c r="ORD347" s="35"/>
      <c r="ORE347" s="35"/>
      <c r="ORF347" s="35"/>
      <c r="ORG347" s="35"/>
      <c r="ORH347" s="35"/>
      <c r="ORI347" s="35"/>
      <c r="ORJ347" s="35"/>
      <c r="ORK347" s="35"/>
      <c r="ORL347" s="35"/>
      <c r="ORM347" s="35"/>
      <c r="ORN347" s="35"/>
      <c r="ORO347" s="35"/>
      <c r="ORP347" s="35"/>
      <c r="ORQ347" s="35"/>
      <c r="ORR347" s="35"/>
      <c r="ORS347" s="35"/>
      <c r="ORT347" s="35"/>
      <c r="ORU347" s="35"/>
      <c r="ORV347" s="35"/>
      <c r="ORW347" s="35"/>
      <c r="ORX347" s="35"/>
      <c r="ORY347" s="35"/>
      <c r="ORZ347" s="35"/>
      <c r="OSA347" s="35"/>
      <c r="OSB347" s="35"/>
      <c r="OSC347" s="35"/>
      <c r="OSD347" s="35"/>
      <c r="OSE347" s="35"/>
      <c r="OSF347" s="35"/>
      <c r="OSG347" s="35"/>
      <c r="OSH347" s="35"/>
      <c r="OSI347" s="35"/>
      <c r="OSJ347" s="35"/>
      <c r="OSK347" s="35"/>
      <c r="OSL347" s="35"/>
      <c r="OSM347" s="35"/>
      <c r="OSN347" s="35"/>
      <c r="OSO347" s="35"/>
      <c r="OSP347" s="35"/>
      <c r="OSQ347" s="35"/>
      <c r="OSR347" s="35"/>
      <c r="OSS347" s="35"/>
      <c r="OST347" s="35"/>
      <c r="OSU347" s="35"/>
      <c r="OSV347" s="35"/>
      <c r="OSW347" s="35"/>
      <c r="OSX347" s="35"/>
      <c r="OSY347" s="35"/>
      <c r="OSZ347" s="35"/>
      <c r="OTA347" s="35"/>
      <c r="OTB347" s="35"/>
      <c r="OTC347" s="35"/>
      <c r="OTD347" s="35"/>
      <c r="OTE347" s="35"/>
      <c r="OTF347" s="35"/>
      <c r="OTG347" s="35"/>
      <c r="OTH347" s="35"/>
      <c r="OTI347" s="35"/>
      <c r="OTJ347" s="35"/>
      <c r="OTK347" s="35"/>
      <c r="OTL347" s="35"/>
      <c r="OTM347" s="35"/>
      <c r="OTN347" s="35"/>
      <c r="OTO347" s="35"/>
      <c r="OTP347" s="35"/>
      <c r="OTQ347" s="35"/>
      <c r="OTR347" s="35"/>
      <c r="OTS347" s="35"/>
      <c r="OTT347" s="35"/>
      <c r="OTU347" s="35"/>
      <c r="OTV347" s="35"/>
      <c r="OTW347" s="35"/>
      <c r="OTX347" s="35"/>
      <c r="OTY347" s="35"/>
      <c r="OTZ347" s="35"/>
      <c r="OUA347" s="35"/>
      <c r="OUB347" s="35"/>
      <c r="OUC347" s="35"/>
      <c r="OUD347" s="35"/>
      <c r="OUE347" s="35"/>
      <c r="OUF347" s="35"/>
      <c r="OUG347" s="35"/>
      <c r="OUH347" s="35"/>
      <c r="OUI347" s="35"/>
      <c r="OUJ347" s="35"/>
      <c r="OUK347" s="35"/>
      <c r="OUL347" s="35"/>
      <c r="OUM347" s="35"/>
      <c r="OUN347" s="35"/>
      <c r="OUO347" s="35"/>
      <c r="OUP347" s="35"/>
      <c r="OUQ347" s="35"/>
      <c r="OUR347" s="35"/>
      <c r="OUS347" s="35"/>
      <c r="OUT347" s="35"/>
      <c r="OUU347" s="35"/>
      <c r="OUV347" s="35"/>
      <c r="OUW347" s="35"/>
      <c r="OUX347" s="35"/>
      <c r="OUY347" s="35"/>
      <c r="OUZ347" s="35"/>
      <c r="OVA347" s="35"/>
      <c r="OVB347" s="35"/>
      <c r="OVC347" s="35"/>
      <c r="OVD347" s="35"/>
      <c r="OVE347" s="35"/>
      <c r="OVF347" s="35"/>
      <c r="OVG347" s="35"/>
      <c r="OVH347" s="35"/>
      <c r="OVI347" s="35"/>
      <c r="OVJ347" s="35"/>
      <c r="OVK347" s="35"/>
      <c r="OVL347" s="35"/>
      <c r="OVM347" s="35"/>
      <c r="OVN347" s="35"/>
      <c r="OVO347" s="35"/>
      <c r="OVP347" s="35"/>
      <c r="OVQ347" s="35"/>
      <c r="OVR347" s="35"/>
      <c r="OVS347" s="35"/>
      <c r="OVT347" s="35"/>
      <c r="OVU347" s="35"/>
      <c r="OVV347" s="35"/>
      <c r="OVW347" s="35"/>
      <c r="OVX347" s="35"/>
      <c r="OVY347" s="35"/>
      <c r="OVZ347" s="35"/>
      <c r="OWA347" s="35"/>
      <c r="OWB347" s="35"/>
      <c r="OWC347" s="35"/>
      <c r="OWD347" s="35"/>
      <c r="OWE347" s="35"/>
      <c r="OWF347" s="35"/>
      <c r="OWG347" s="35"/>
      <c r="OWH347" s="35"/>
      <c r="OWI347" s="35"/>
      <c r="OWJ347" s="35"/>
      <c r="OWK347" s="35"/>
      <c r="OWL347" s="35"/>
      <c r="OWM347" s="35"/>
      <c r="OWN347" s="35"/>
      <c r="OWO347" s="35"/>
      <c r="OWP347" s="35"/>
      <c r="OWQ347" s="35"/>
      <c r="OWR347" s="35"/>
      <c r="OWS347" s="35"/>
      <c r="OWT347" s="35"/>
      <c r="OWU347" s="35"/>
      <c r="OWV347" s="35"/>
      <c r="OWW347" s="35"/>
      <c r="OWX347" s="35"/>
      <c r="OWY347" s="35"/>
      <c r="OWZ347" s="35"/>
      <c r="OXA347" s="35"/>
      <c r="OXB347" s="35"/>
      <c r="OXC347" s="35"/>
      <c r="OXD347" s="35"/>
      <c r="OXE347" s="35"/>
      <c r="OXF347" s="35"/>
      <c r="OXG347" s="35"/>
      <c r="OXH347" s="35"/>
      <c r="OXI347" s="35"/>
      <c r="OXJ347" s="35"/>
      <c r="OXK347" s="35"/>
      <c r="OXL347" s="35"/>
      <c r="OXM347" s="35"/>
      <c r="OXN347" s="35"/>
      <c r="OXO347" s="35"/>
      <c r="OXP347" s="35"/>
      <c r="OXQ347" s="35"/>
      <c r="OXR347" s="35"/>
      <c r="OXS347" s="35"/>
      <c r="OXT347" s="35"/>
      <c r="OXU347" s="35"/>
      <c r="OXV347" s="35"/>
      <c r="OXW347" s="35"/>
      <c r="OXX347" s="35"/>
      <c r="OXY347" s="35"/>
      <c r="OXZ347" s="35"/>
      <c r="OYA347" s="35"/>
      <c r="OYB347" s="35"/>
      <c r="OYC347" s="35"/>
      <c r="OYD347" s="35"/>
      <c r="OYE347" s="35"/>
      <c r="OYF347" s="35"/>
      <c r="OYG347" s="35"/>
      <c r="OYH347" s="35"/>
      <c r="OYI347" s="35"/>
      <c r="OYJ347" s="35"/>
      <c r="OYK347" s="35"/>
      <c r="OYL347" s="35"/>
      <c r="OYM347" s="35"/>
      <c r="OYN347" s="35"/>
      <c r="OYO347" s="35"/>
      <c r="OYP347" s="35"/>
      <c r="OYQ347" s="35"/>
      <c r="OYR347" s="35"/>
      <c r="OYS347" s="35"/>
      <c r="OYT347" s="35"/>
      <c r="OYU347" s="35"/>
      <c r="OYV347" s="35"/>
      <c r="OYW347" s="35"/>
      <c r="OYX347" s="35"/>
      <c r="OYY347" s="35"/>
      <c r="OYZ347" s="35"/>
      <c r="OZA347" s="35"/>
      <c r="OZB347" s="35"/>
      <c r="OZC347" s="35"/>
      <c r="OZD347" s="35"/>
      <c r="OZE347" s="35"/>
      <c r="OZF347" s="35"/>
      <c r="OZG347" s="35"/>
      <c r="OZH347" s="35"/>
      <c r="OZI347" s="35"/>
      <c r="OZJ347" s="35"/>
      <c r="OZK347" s="35"/>
      <c r="OZL347" s="35"/>
      <c r="OZM347" s="35"/>
      <c r="OZN347" s="35"/>
      <c r="OZO347" s="35"/>
      <c r="OZP347" s="35"/>
      <c r="OZQ347" s="35"/>
      <c r="OZR347" s="35"/>
      <c r="OZS347" s="35"/>
      <c r="OZT347" s="35"/>
      <c r="OZU347" s="35"/>
      <c r="OZV347" s="35"/>
      <c r="OZW347" s="35"/>
      <c r="OZX347" s="35"/>
      <c r="OZY347" s="35"/>
      <c r="OZZ347" s="35"/>
      <c r="PAA347" s="35"/>
      <c r="PAB347" s="35"/>
      <c r="PAC347" s="35"/>
      <c r="PAD347" s="35"/>
      <c r="PAE347" s="35"/>
      <c r="PAF347" s="35"/>
      <c r="PAG347" s="35"/>
      <c r="PAH347" s="35"/>
      <c r="PAI347" s="35"/>
      <c r="PAJ347" s="35"/>
      <c r="PAK347" s="35"/>
      <c r="PAL347" s="35"/>
      <c r="PAM347" s="35"/>
      <c r="PAN347" s="35"/>
      <c r="PAO347" s="35"/>
      <c r="PAP347" s="35"/>
      <c r="PAQ347" s="35"/>
      <c r="PAR347" s="35"/>
      <c r="PAS347" s="35"/>
      <c r="PAT347" s="35"/>
      <c r="PAU347" s="35"/>
      <c r="PAV347" s="35"/>
      <c r="PAW347" s="35"/>
      <c r="PAX347" s="35"/>
      <c r="PAY347" s="35"/>
      <c r="PAZ347" s="35"/>
      <c r="PBA347" s="35"/>
      <c r="PBB347" s="35"/>
      <c r="PBC347" s="35"/>
      <c r="PBD347" s="35"/>
      <c r="PBE347" s="35"/>
      <c r="PBF347" s="35"/>
      <c r="PBG347" s="35"/>
      <c r="PBH347" s="35"/>
      <c r="PBI347" s="35"/>
      <c r="PBJ347" s="35"/>
      <c r="PBK347" s="35"/>
      <c r="PBL347" s="35"/>
      <c r="PBM347" s="35"/>
      <c r="PBN347" s="35"/>
      <c r="PBO347" s="35"/>
      <c r="PBP347" s="35"/>
      <c r="PBQ347" s="35"/>
      <c r="PBR347" s="35"/>
      <c r="PBS347" s="35"/>
      <c r="PBT347" s="35"/>
      <c r="PBU347" s="35"/>
      <c r="PBV347" s="35"/>
      <c r="PBW347" s="35"/>
      <c r="PBX347" s="35"/>
      <c r="PBY347" s="35"/>
      <c r="PBZ347" s="35"/>
      <c r="PCA347" s="35"/>
      <c r="PCB347" s="35"/>
      <c r="PCC347" s="35"/>
      <c r="PCD347" s="35"/>
      <c r="PCE347" s="35"/>
      <c r="PCF347" s="35"/>
      <c r="PCG347" s="35"/>
      <c r="PCH347" s="35"/>
      <c r="PCI347" s="35"/>
      <c r="PCJ347" s="35"/>
      <c r="PCK347" s="35"/>
      <c r="PCL347" s="35"/>
      <c r="PCM347" s="35"/>
      <c r="PCN347" s="35"/>
      <c r="PCO347" s="35"/>
      <c r="PCP347" s="35"/>
      <c r="PCQ347" s="35"/>
      <c r="PCR347" s="35"/>
      <c r="PCS347" s="35"/>
      <c r="PCT347" s="35"/>
      <c r="PCU347" s="35"/>
      <c r="PCV347" s="35"/>
      <c r="PCW347" s="35"/>
      <c r="PCX347" s="35"/>
      <c r="PCY347" s="35"/>
      <c r="PCZ347" s="35"/>
      <c r="PDA347" s="35"/>
      <c r="PDB347" s="35"/>
      <c r="PDC347" s="35"/>
      <c r="PDD347" s="35"/>
      <c r="PDE347" s="35"/>
      <c r="PDF347" s="35"/>
      <c r="PDG347" s="35"/>
      <c r="PDH347" s="35"/>
      <c r="PDI347" s="35"/>
      <c r="PDJ347" s="35"/>
      <c r="PDK347" s="35"/>
      <c r="PDL347" s="35"/>
      <c r="PDM347" s="35"/>
      <c r="PDN347" s="35"/>
      <c r="PDO347" s="35"/>
      <c r="PDP347" s="35"/>
      <c r="PDQ347" s="35"/>
      <c r="PDR347" s="35"/>
      <c r="PDS347" s="35"/>
      <c r="PDT347" s="35"/>
      <c r="PDU347" s="35"/>
      <c r="PDV347" s="35"/>
      <c r="PDW347" s="35"/>
      <c r="PDX347" s="35"/>
      <c r="PDY347" s="35"/>
      <c r="PDZ347" s="35"/>
      <c r="PEA347" s="35"/>
      <c r="PEB347" s="35"/>
      <c r="PEC347" s="35"/>
      <c r="PED347" s="35"/>
      <c r="PEE347" s="35"/>
      <c r="PEF347" s="35"/>
      <c r="PEG347" s="35"/>
      <c r="PEH347" s="35"/>
      <c r="PEI347" s="35"/>
      <c r="PEJ347" s="35"/>
      <c r="PEK347" s="35"/>
      <c r="PEL347" s="35"/>
      <c r="PEM347" s="35"/>
      <c r="PEN347" s="35"/>
      <c r="PEO347" s="35"/>
      <c r="PEP347" s="35"/>
      <c r="PEQ347" s="35"/>
      <c r="PER347" s="35"/>
      <c r="PES347" s="35"/>
      <c r="PET347" s="35"/>
      <c r="PEU347" s="35"/>
      <c r="PEV347" s="35"/>
      <c r="PEW347" s="35"/>
      <c r="PEX347" s="35"/>
      <c r="PEY347" s="35"/>
      <c r="PEZ347" s="35"/>
      <c r="PFA347" s="35"/>
      <c r="PFB347" s="35"/>
      <c r="PFC347" s="35"/>
      <c r="PFD347" s="35"/>
      <c r="PFE347" s="35"/>
      <c r="PFF347" s="35"/>
      <c r="PFG347" s="35"/>
      <c r="PFH347" s="35"/>
      <c r="PFI347" s="35"/>
      <c r="PFJ347" s="35"/>
      <c r="PFK347" s="35"/>
      <c r="PFL347" s="35"/>
      <c r="PFM347" s="35"/>
      <c r="PFN347" s="35"/>
      <c r="PFO347" s="35"/>
      <c r="PFP347" s="35"/>
      <c r="PFQ347" s="35"/>
      <c r="PFR347" s="35"/>
      <c r="PFS347" s="35"/>
      <c r="PFT347" s="35"/>
      <c r="PFU347" s="35"/>
      <c r="PFV347" s="35"/>
      <c r="PFW347" s="35"/>
      <c r="PFX347" s="35"/>
      <c r="PFY347" s="35"/>
      <c r="PFZ347" s="35"/>
      <c r="PGA347" s="35"/>
      <c r="PGB347" s="35"/>
      <c r="PGC347" s="35"/>
      <c r="PGD347" s="35"/>
      <c r="PGE347" s="35"/>
      <c r="PGF347" s="35"/>
      <c r="PGG347" s="35"/>
      <c r="PGH347" s="35"/>
      <c r="PGI347" s="35"/>
      <c r="PGJ347" s="35"/>
      <c r="PGK347" s="35"/>
      <c r="PGL347" s="35"/>
      <c r="PGM347" s="35"/>
      <c r="PGN347" s="35"/>
      <c r="PGO347" s="35"/>
      <c r="PGP347" s="35"/>
      <c r="PGQ347" s="35"/>
      <c r="PGR347" s="35"/>
      <c r="PGS347" s="35"/>
      <c r="PGT347" s="35"/>
      <c r="PGU347" s="35"/>
      <c r="PGV347" s="35"/>
      <c r="PGW347" s="35"/>
      <c r="PGX347" s="35"/>
      <c r="PGY347" s="35"/>
      <c r="PGZ347" s="35"/>
      <c r="PHA347" s="35"/>
      <c r="PHB347" s="35"/>
      <c r="PHC347" s="35"/>
      <c r="PHD347" s="35"/>
      <c r="PHE347" s="35"/>
      <c r="PHF347" s="35"/>
      <c r="PHG347" s="35"/>
      <c r="PHH347" s="35"/>
      <c r="PHI347" s="35"/>
      <c r="PHJ347" s="35"/>
      <c r="PHK347" s="35"/>
      <c r="PHL347" s="35"/>
      <c r="PHM347" s="35"/>
      <c r="PHN347" s="35"/>
      <c r="PHO347" s="35"/>
      <c r="PHP347" s="35"/>
      <c r="PHQ347" s="35"/>
      <c r="PHR347" s="35"/>
      <c r="PHS347" s="35"/>
      <c r="PHT347" s="35"/>
      <c r="PHU347" s="35"/>
      <c r="PHV347" s="35"/>
      <c r="PHW347" s="35"/>
      <c r="PHX347" s="35"/>
      <c r="PHY347" s="35"/>
      <c r="PHZ347" s="35"/>
      <c r="PIA347" s="35"/>
      <c r="PIB347" s="35"/>
      <c r="PIC347" s="35"/>
      <c r="PID347" s="35"/>
      <c r="PIE347" s="35"/>
      <c r="PIF347" s="35"/>
      <c r="PIG347" s="35"/>
      <c r="PIH347" s="35"/>
      <c r="PII347" s="35"/>
      <c r="PIJ347" s="35"/>
      <c r="PIK347" s="35"/>
      <c r="PIL347" s="35"/>
      <c r="PIM347" s="35"/>
      <c r="PIN347" s="35"/>
      <c r="PIO347" s="35"/>
      <c r="PIP347" s="35"/>
      <c r="PIQ347" s="35"/>
      <c r="PIR347" s="35"/>
      <c r="PIS347" s="35"/>
      <c r="PIT347" s="35"/>
      <c r="PIU347" s="35"/>
      <c r="PIV347" s="35"/>
      <c r="PIW347" s="35"/>
      <c r="PIX347" s="35"/>
      <c r="PIY347" s="35"/>
      <c r="PIZ347" s="35"/>
      <c r="PJA347" s="35"/>
      <c r="PJB347" s="35"/>
      <c r="PJC347" s="35"/>
      <c r="PJD347" s="35"/>
      <c r="PJE347" s="35"/>
      <c r="PJF347" s="35"/>
      <c r="PJG347" s="35"/>
      <c r="PJH347" s="35"/>
      <c r="PJI347" s="35"/>
      <c r="PJJ347" s="35"/>
      <c r="PJK347" s="35"/>
      <c r="PJL347" s="35"/>
      <c r="PJM347" s="35"/>
      <c r="PJN347" s="35"/>
      <c r="PJO347" s="35"/>
      <c r="PJP347" s="35"/>
      <c r="PJQ347" s="35"/>
      <c r="PJR347" s="35"/>
      <c r="PJS347" s="35"/>
      <c r="PJT347" s="35"/>
      <c r="PJU347" s="35"/>
      <c r="PJV347" s="35"/>
      <c r="PJW347" s="35"/>
      <c r="PJX347" s="35"/>
      <c r="PJY347" s="35"/>
      <c r="PJZ347" s="35"/>
      <c r="PKA347" s="35"/>
      <c r="PKB347" s="35"/>
      <c r="PKC347" s="35"/>
      <c r="PKD347" s="35"/>
      <c r="PKE347" s="35"/>
      <c r="PKF347" s="35"/>
      <c r="PKG347" s="35"/>
      <c r="PKH347" s="35"/>
      <c r="PKI347" s="35"/>
      <c r="PKJ347" s="35"/>
      <c r="PKK347" s="35"/>
      <c r="PKL347" s="35"/>
      <c r="PKM347" s="35"/>
      <c r="PKN347" s="35"/>
      <c r="PKO347" s="35"/>
      <c r="PKP347" s="35"/>
      <c r="PKQ347" s="35"/>
      <c r="PKR347" s="35"/>
      <c r="PKS347" s="35"/>
      <c r="PKT347" s="35"/>
      <c r="PKU347" s="35"/>
      <c r="PKV347" s="35"/>
      <c r="PKW347" s="35"/>
      <c r="PKX347" s="35"/>
      <c r="PKY347" s="35"/>
      <c r="PKZ347" s="35"/>
      <c r="PLA347" s="35"/>
      <c r="PLB347" s="35"/>
      <c r="PLC347" s="35"/>
      <c r="PLD347" s="35"/>
      <c r="PLE347" s="35"/>
      <c r="PLF347" s="35"/>
      <c r="PLG347" s="35"/>
      <c r="PLH347" s="35"/>
      <c r="PLI347" s="35"/>
      <c r="PLJ347" s="35"/>
      <c r="PLK347" s="35"/>
      <c r="PLL347" s="35"/>
      <c r="PLM347" s="35"/>
      <c r="PLN347" s="35"/>
      <c r="PLO347" s="35"/>
      <c r="PLP347" s="35"/>
      <c r="PLQ347" s="35"/>
      <c r="PLR347" s="35"/>
      <c r="PLS347" s="35"/>
      <c r="PLT347" s="35"/>
      <c r="PLU347" s="35"/>
      <c r="PLV347" s="35"/>
      <c r="PLW347" s="35"/>
      <c r="PLX347" s="35"/>
      <c r="PLY347" s="35"/>
      <c r="PLZ347" s="35"/>
      <c r="PMA347" s="35"/>
      <c r="PMB347" s="35"/>
      <c r="PMC347" s="35"/>
      <c r="PMD347" s="35"/>
      <c r="PME347" s="35"/>
      <c r="PMF347" s="35"/>
      <c r="PMG347" s="35"/>
      <c r="PMH347" s="35"/>
      <c r="PMI347" s="35"/>
      <c r="PMJ347" s="35"/>
      <c r="PMK347" s="35"/>
      <c r="PML347" s="35"/>
      <c r="PMM347" s="35"/>
      <c r="PMN347" s="35"/>
      <c r="PMO347" s="35"/>
      <c r="PMP347" s="35"/>
      <c r="PMQ347" s="35"/>
      <c r="PMR347" s="35"/>
      <c r="PMS347" s="35"/>
      <c r="PMT347" s="35"/>
      <c r="PMU347" s="35"/>
      <c r="PMV347" s="35"/>
      <c r="PMW347" s="35"/>
      <c r="PMX347" s="35"/>
      <c r="PMY347" s="35"/>
      <c r="PMZ347" s="35"/>
      <c r="PNA347" s="35"/>
      <c r="PNB347" s="35"/>
      <c r="PNC347" s="35"/>
      <c r="PND347" s="35"/>
      <c r="PNE347" s="35"/>
      <c r="PNF347" s="35"/>
      <c r="PNG347" s="35"/>
      <c r="PNH347" s="35"/>
      <c r="PNI347" s="35"/>
      <c r="PNJ347" s="35"/>
      <c r="PNK347" s="35"/>
      <c r="PNL347" s="35"/>
      <c r="PNM347" s="35"/>
      <c r="PNN347" s="35"/>
      <c r="PNO347" s="35"/>
      <c r="PNP347" s="35"/>
      <c r="PNQ347" s="35"/>
      <c r="PNR347" s="35"/>
      <c r="PNS347" s="35"/>
      <c r="PNT347" s="35"/>
      <c r="PNU347" s="35"/>
      <c r="PNV347" s="35"/>
      <c r="PNW347" s="35"/>
      <c r="PNX347" s="35"/>
      <c r="PNY347" s="35"/>
      <c r="PNZ347" s="35"/>
      <c r="POA347" s="35"/>
      <c r="POB347" s="35"/>
      <c r="POC347" s="35"/>
      <c r="POD347" s="35"/>
      <c r="POE347" s="35"/>
      <c r="POF347" s="35"/>
      <c r="POG347" s="35"/>
      <c r="POH347" s="35"/>
      <c r="POI347" s="35"/>
      <c r="POJ347" s="35"/>
      <c r="POK347" s="35"/>
      <c r="POL347" s="35"/>
      <c r="POM347" s="35"/>
      <c r="PON347" s="35"/>
      <c r="POO347" s="35"/>
      <c r="POP347" s="35"/>
      <c r="POQ347" s="35"/>
      <c r="POR347" s="35"/>
      <c r="POS347" s="35"/>
      <c r="POT347" s="35"/>
      <c r="POU347" s="35"/>
      <c r="POV347" s="35"/>
      <c r="POW347" s="35"/>
      <c r="POX347" s="35"/>
      <c r="POY347" s="35"/>
      <c r="POZ347" s="35"/>
      <c r="PPA347" s="35"/>
      <c r="PPB347" s="35"/>
      <c r="PPC347" s="35"/>
      <c r="PPD347" s="35"/>
      <c r="PPE347" s="35"/>
      <c r="PPF347" s="35"/>
      <c r="PPG347" s="35"/>
      <c r="PPH347" s="35"/>
      <c r="PPI347" s="35"/>
      <c r="PPJ347" s="35"/>
      <c r="PPK347" s="35"/>
      <c r="PPL347" s="35"/>
      <c r="PPM347" s="35"/>
      <c r="PPN347" s="35"/>
      <c r="PPO347" s="35"/>
      <c r="PPP347" s="35"/>
      <c r="PPQ347" s="35"/>
      <c r="PPR347" s="35"/>
      <c r="PPS347" s="35"/>
      <c r="PPT347" s="35"/>
      <c r="PPU347" s="35"/>
      <c r="PPV347" s="35"/>
      <c r="PPW347" s="35"/>
      <c r="PPX347" s="35"/>
      <c r="PPY347" s="35"/>
      <c r="PPZ347" s="35"/>
      <c r="PQA347" s="35"/>
      <c r="PQB347" s="35"/>
      <c r="PQC347" s="35"/>
      <c r="PQD347" s="35"/>
      <c r="PQE347" s="35"/>
      <c r="PQF347" s="35"/>
      <c r="PQG347" s="35"/>
      <c r="PQH347" s="35"/>
      <c r="PQI347" s="35"/>
      <c r="PQJ347" s="35"/>
      <c r="PQK347" s="35"/>
      <c r="PQL347" s="35"/>
      <c r="PQM347" s="35"/>
      <c r="PQN347" s="35"/>
      <c r="PQO347" s="35"/>
      <c r="PQP347" s="35"/>
      <c r="PQQ347" s="35"/>
      <c r="PQR347" s="35"/>
      <c r="PQS347" s="35"/>
      <c r="PQT347" s="35"/>
      <c r="PQU347" s="35"/>
      <c r="PQV347" s="35"/>
      <c r="PQW347" s="35"/>
      <c r="PQX347" s="35"/>
      <c r="PQY347" s="35"/>
      <c r="PQZ347" s="35"/>
      <c r="PRA347" s="35"/>
      <c r="PRB347" s="35"/>
      <c r="PRC347" s="35"/>
      <c r="PRD347" s="35"/>
      <c r="PRE347" s="35"/>
      <c r="PRF347" s="35"/>
      <c r="PRG347" s="35"/>
      <c r="PRH347" s="35"/>
      <c r="PRI347" s="35"/>
      <c r="PRJ347" s="35"/>
      <c r="PRK347" s="35"/>
      <c r="PRL347" s="35"/>
      <c r="PRM347" s="35"/>
      <c r="PRN347" s="35"/>
      <c r="PRO347" s="35"/>
      <c r="PRP347" s="35"/>
      <c r="PRQ347" s="35"/>
      <c r="PRR347" s="35"/>
      <c r="PRS347" s="35"/>
      <c r="PRT347" s="35"/>
      <c r="PRU347" s="35"/>
      <c r="PRV347" s="35"/>
      <c r="PRW347" s="35"/>
      <c r="PRX347" s="35"/>
      <c r="PRY347" s="35"/>
      <c r="PRZ347" s="35"/>
      <c r="PSA347" s="35"/>
      <c r="PSB347" s="35"/>
      <c r="PSC347" s="35"/>
      <c r="PSD347" s="35"/>
      <c r="PSE347" s="35"/>
      <c r="PSF347" s="35"/>
      <c r="PSG347" s="35"/>
      <c r="PSH347" s="35"/>
      <c r="PSI347" s="35"/>
      <c r="PSJ347" s="35"/>
      <c r="PSK347" s="35"/>
      <c r="PSL347" s="35"/>
      <c r="PSM347" s="35"/>
      <c r="PSN347" s="35"/>
      <c r="PSO347" s="35"/>
      <c r="PSP347" s="35"/>
      <c r="PSQ347" s="35"/>
      <c r="PSR347" s="35"/>
      <c r="PSS347" s="35"/>
      <c r="PST347" s="35"/>
      <c r="PSU347" s="35"/>
      <c r="PSV347" s="35"/>
      <c r="PSW347" s="35"/>
      <c r="PSX347" s="35"/>
      <c r="PSY347" s="35"/>
      <c r="PSZ347" s="35"/>
      <c r="PTA347" s="35"/>
      <c r="PTB347" s="35"/>
      <c r="PTC347" s="35"/>
      <c r="PTD347" s="35"/>
      <c r="PTE347" s="35"/>
      <c r="PTF347" s="35"/>
      <c r="PTG347" s="35"/>
      <c r="PTH347" s="35"/>
      <c r="PTI347" s="35"/>
      <c r="PTJ347" s="35"/>
      <c r="PTK347" s="35"/>
      <c r="PTL347" s="35"/>
      <c r="PTM347" s="35"/>
      <c r="PTN347" s="35"/>
      <c r="PTO347" s="35"/>
      <c r="PTP347" s="35"/>
      <c r="PTQ347" s="35"/>
      <c r="PTR347" s="35"/>
      <c r="PTS347" s="35"/>
      <c r="PTT347" s="35"/>
      <c r="PTU347" s="35"/>
      <c r="PTV347" s="35"/>
      <c r="PTW347" s="35"/>
      <c r="PTX347" s="35"/>
      <c r="PTY347" s="35"/>
      <c r="PTZ347" s="35"/>
      <c r="PUA347" s="35"/>
      <c r="PUB347" s="35"/>
      <c r="PUC347" s="35"/>
      <c r="PUD347" s="35"/>
      <c r="PUE347" s="35"/>
      <c r="PUF347" s="35"/>
      <c r="PUG347" s="35"/>
      <c r="PUH347" s="35"/>
      <c r="PUI347" s="35"/>
      <c r="PUJ347" s="35"/>
      <c r="PUK347" s="35"/>
      <c r="PUL347" s="35"/>
      <c r="PUM347" s="35"/>
      <c r="PUN347" s="35"/>
      <c r="PUO347" s="35"/>
      <c r="PUP347" s="35"/>
      <c r="PUQ347" s="35"/>
      <c r="PUR347" s="35"/>
      <c r="PUS347" s="35"/>
      <c r="PUT347" s="35"/>
      <c r="PUU347" s="35"/>
      <c r="PUV347" s="35"/>
      <c r="PUW347" s="35"/>
      <c r="PUX347" s="35"/>
      <c r="PUY347" s="35"/>
      <c r="PUZ347" s="35"/>
      <c r="PVA347" s="35"/>
      <c r="PVB347" s="35"/>
      <c r="PVC347" s="35"/>
      <c r="PVD347" s="35"/>
      <c r="PVE347" s="35"/>
      <c r="PVF347" s="35"/>
      <c r="PVG347" s="35"/>
      <c r="PVH347" s="35"/>
      <c r="PVI347" s="35"/>
      <c r="PVJ347" s="35"/>
      <c r="PVK347" s="35"/>
      <c r="PVL347" s="35"/>
      <c r="PVM347" s="35"/>
      <c r="PVN347" s="35"/>
      <c r="PVO347" s="35"/>
      <c r="PVP347" s="35"/>
      <c r="PVQ347" s="35"/>
      <c r="PVR347" s="35"/>
      <c r="PVS347" s="35"/>
      <c r="PVT347" s="35"/>
      <c r="PVU347" s="35"/>
      <c r="PVV347" s="35"/>
      <c r="PVW347" s="35"/>
      <c r="PVX347" s="35"/>
      <c r="PVY347" s="35"/>
      <c r="PVZ347" s="35"/>
      <c r="PWA347" s="35"/>
      <c r="PWB347" s="35"/>
      <c r="PWC347" s="35"/>
      <c r="PWD347" s="35"/>
      <c r="PWE347" s="35"/>
      <c r="PWF347" s="35"/>
      <c r="PWG347" s="35"/>
      <c r="PWH347" s="35"/>
      <c r="PWI347" s="35"/>
      <c r="PWJ347" s="35"/>
      <c r="PWK347" s="35"/>
      <c r="PWL347" s="35"/>
      <c r="PWM347" s="35"/>
      <c r="PWN347" s="35"/>
      <c r="PWO347" s="35"/>
      <c r="PWP347" s="35"/>
      <c r="PWQ347" s="35"/>
      <c r="PWR347" s="35"/>
      <c r="PWS347" s="35"/>
      <c r="PWT347" s="35"/>
      <c r="PWU347" s="35"/>
      <c r="PWV347" s="35"/>
      <c r="PWW347" s="35"/>
      <c r="PWX347" s="35"/>
      <c r="PWY347" s="35"/>
      <c r="PWZ347" s="35"/>
      <c r="PXA347" s="35"/>
      <c r="PXB347" s="35"/>
      <c r="PXC347" s="35"/>
      <c r="PXD347" s="35"/>
      <c r="PXE347" s="35"/>
      <c r="PXF347" s="35"/>
      <c r="PXG347" s="35"/>
      <c r="PXH347" s="35"/>
      <c r="PXI347" s="35"/>
      <c r="PXJ347" s="35"/>
      <c r="PXK347" s="35"/>
      <c r="PXL347" s="35"/>
      <c r="PXM347" s="35"/>
      <c r="PXN347" s="35"/>
      <c r="PXO347" s="35"/>
      <c r="PXP347" s="35"/>
      <c r="PXQ347" s="35"/>
      <c r="PXR347" s="35"/>
      <c r="PXS347" s="35"/>
      <c r="PXT347" s="35"/>
      <c r="PXU347" s="35"/>
      <c r="PXV347" s="35"/>
      <c r="PXW347" s="35"/>
      <c r="PXX347" s="35"/>
      <c r="PXY347" s="35"/>
      <c r="PXZ347" s="35"/>
      <c r="PYA347" s="35"/>
      <c r="PYB347" s="35"/>
      <c r="PYC347" s="35"/>
      <c r="PYD347" s="35"/>
      <c r="PYE347" s="35"/>
      <c r="PYF347" s="35"/>
      <c r="PYG347" s="35"/>
      <c r="PYH347" s="35"/>
      <c r="PYI347" s="35"/>
      <c r="PYJ347" s="35"/>
      <c r="PYK347" s="35"/>
      <c r="PYL347" s="35"/>
      <c r="PYM347" s="35"/>
      <c r="PYN347" s="35"/>
      <c r="PYO347" s="35"/>
      <c r="PYP347" s="35"/>
      <c r="PYQ347" s="35"/>
      <c r="PYR347" s="35"/>
      <c r="PYS347" s="35"/>
      <c r="PYT347" s="35"/>
      <c r="PYU347" s="35"/>
      <c r="PYV347" s="35"/>
      <c r="PYW347" s="35"/>
      <c r="PYX347" s="35"/>
      <c r="PYY347" s="35"/>
      <c r="PYZ347" s="35"/>
      <c r="PZA347" s="35"/>
      <c r="PZB347" s="35"/>
      <c r="PZC347" s="35"/>
      <c r="PZD347" s="35"/>
      <c r="PZE347" s="35"/>
      <c r="PZF347" s="35"/>
      <c r="PZG347" s="35"/>
      <c r="PZH347" s="35"/>
      <c r="PZI347" s="35"/>
      <c r="PZJ347" s="35"/>
      <c r="PZK347" s="35"/>
      <c r="PZL347" s="35"/>
      <c r="PZM347" s="35"/>
      <c r="PZN347" s="35"/>
      <c r="PZO347" s="35"/>
      <c r="PZP347" s="35"/>
      <c r="PZQ347" s="35"/>
      <c r="PZR347" s="35"/>
      <c r="PZS347" s="35"/>
      <c r="PZT347" s="35"/>
      <c r="PZU347" s="35"/>
      <c r="PZV347" s="35"/>
      <c r="PZW347" s="35"/>
      <c r="PZX347" s="35"/>
      <c r="PZY347" s="35"/>
      <c r="PZZ347" s="35"/>
      <c r="QAA347" s="35"/>
      <c r="QAB347" s="35"/>
      <c r="QAC347" s="35"/>
      <c r="QAD347" s="35"/>
      <c r="QAE347" s="35"/>
      <c r="QAF347" s="35"/>
      <c r="QAG347" s="35"/>
      <c r="QAH347" s="35"/>
      <c r="QAI347" s="35"/>
      <c r="QAJ347" s="35"/>
      <c r="QAK347" s="35"/>
      <c r="QAL347" s="35"/>
      <c r="QAM347" s="35"/>
      <c r="QAN347" s="35"/>
      <c r="QAO347" s="35"/>
      <c r="QAP347" s="35"/>
      <c r="QAQ347" s="35"/>
      <c r="QAR347" s="35"/>
      <c r="QAS347" s="35"/>
      <c r="QAT347" s="35"/>
      <c r="QAU347" s="35"/>
      <c r="QAV347" s="35"/>
      <c r="QAW347" s="35"/>
      <c r="QAX347" s="35"/>
      <c r="QAY347" s="35"/>
      <c r="QAZ347" s="35"/>
      <c r="QBA347" s="35"/>
      <c r="QBB347" s="35"/>
      <c r="QBC347" s="35"/>
      <c r="QBD347" s="35"/>
      <c r="QBE347" s="35"/>
      <c r="QBF347" s="35"/>
      <c r="QBG347" s="35"/>
      <c r="QBH347" s="35"/>
      <c r="QBI347" s="35"/>
      <c r="QBJ347" s="35"/>
      <c r="QBK347" s="35"/>
      <c r="QBL347" s="35"/>
      <c r="QBM347" s="35"/>
      <c r="QBN347" s="35"/>
      <c r="QBO347" s="35"/>
      <c r="QBP347" s="35"/>
      <c r="QBQ347" s="35"/>
      <c r="QBR347" s="35"/>
      <c r="QBS347" s="35"/>
      <c r="QBT347" s="35"/>
      <c r="QBU347" s="35"/>
      <c r="QBV347" s="35"/>
      <c r="QBW347" s="35"/>
      <c r="QBX347" s="35"/>
      <c r="QBY347" s="35"/>
      <c r="QBZ347" s="35"/>
      <c r="QCA347" s="35"/>
      <c r="QCB347" s="35"/>
      <c r="QCC347" s="35"/>
      <c r="QCD347" s="35"/>
      <c r="QCE347" s="35"/>
      <c r="QCF347" s="35"/>
      <c r="QCG347" s="35"/>
      <c r="QCH347" s="35"/>
      <c r="QCI347" s="35"/>
      <c r="QCJ347" s="35"/>
      <c r="QCK347" s="35"/>
      <c r="QCL347" s="35"/>
      <c r="QCM347" s="35"/>
      <c r="QCN347" s="35"/>
      <c r="QCO347" s="35"/>
      <c r="QCP347" s="35"/>
      <c r="QCQ347" s="35"/>
      <c r="QCR347" s="35"/>
      <c r="QCS347" s="35"/>
      <c r="QCT347" s="35"/>
      <c r="QCU347" s="35"/>
      <c r="QCV347" s="35"/>
      <c r="QCW347" s="35"/>
      <c r="QCX347" s="35"/>
      <c r="QCY347" s="35"/>
      <c r="QCZ347" s="35"/>
      <c r="QDA347" s="35"/>
      <c r="QDB347" s="35"/>
      <c r="QDC347" s="35"/>
      <c r="QDD347" s="35"/>
      <c r="QDE347" s="35"/>
      <c r="QDF347" s="35"/>
      <c r="QDG347" s="35"/>
      <c r="QDH347" s="35"/>
      <c r="QDI347" s="35"/>
      <c r="QDJ347" s="35"/>
      <c r="QDK347" s="35"/>
      <c r="QDL347" s="35"/>
      <c r="QDM347" s="35"/>
      <c r="QDN347" s="35"/>
      <c r="QDO347" s="35"/>
      <c r="QDP347" s="35"/>
      <c r="QDQ347" s="35"/>
      <c r="QDR347" s="35"/>
      <c r="QDS347" s="35"/>
      <c r="QDT347" s="35"/>
      <c r="QDU347" s="35"/>
      <c r="QDV347" s="35"/>
      <c r="QDW347" s="35"/>
      <c r="QDX347" s="35"/>
      <c r="QDY347" s="35"/>
      <c r="QDZ347" s="35"/>
      <c r="QEA347" s="35"/>
      <c r="QEB347" s="35"/>
      <c r="QEC347" s="35"/>
      <c r="QED347" s="35"/>
      <c r="QEE347" s="35"/>
      <c r="QEF347" s="35"/>
      <c r="QEG347" s="35"/>
      <c r="QEH347" s="35"/>
      <c r="QEI347" s="35"/>
      <c r="QEJ347" s="35"/>
      <c r="QEK347" s="35"/>
      <c r="QEL347" s="35"/>
      <c r="QEM347" s="35"/>
      <c r="QEN347" s="35"/>
      <c r="QEO347" s="35"/>
      <c r="QEP347" s="35"/>
      <c r="QEQ347" s="35"/>
      <c r="QER347" s="35"/>
      <c r="QES347" s="35"/>
      <c r="QET347" s="35"/>
      <c r="QEU347" s="35"/>
      <c r="QEV347" s="35"/>
      <c r="QEW347" s="35"/>
      <c r="QEX347" s="35"/>
      <c r="QEY347" s="35"/>
      <c r="QEZ347" s="35"/>
      <c r="QFA347" s="35"/>
      <c r="QFB347" s="35"/>
      <c r="QFC347" s="35"/>
      <c r="QFD347" s="35"/>
      <c r="QFE347" s="35"/>
      <c r="QFF347" s="35"/>
      <c r="QFG347" s="35"/>
      <c r="QFH347" s="35"/>
      <c r="QFI347" s="35"/>
      <c r="QFJ347" s="35"/>
      <c r="QFK347" s="35"/>
      <c r="QFL347" s="35"/>
      <c r="QFM347" s="35"/>
      <c r="QFN347" s="35"/>
      <c r="QFO347" s="35"/>
      <c r="QFP347" s="35"/>
      <c r="QFQ347" s="35"/>
      <c r="QFR347" s="35"/>
      <c r="QFS347" s="35"/>
      <c r="QFT347" s="35"/>
      <c r="QFU347" s="35"/>
      <c r="QFV347" s="35"/>
      <c r="QFW347" s="35"/>
      <c r="QFX347" s="35"/>
      <c r="QFY347" s="35"/>
      <c r="QFZ347" s="35"/>
      <c r="QGA347" s="35"/>
      <c r="QGB347" s="35"/>
      <c r="QGC347" s="35"/>
      <c r="QGD347" s="35"/>
      <c r="QGE347" s="35"/>
      <c r="QGF347" s="35"/>
      <c r="QGG347" s="35"/>
      <c r="QGH347" s="35"/>
      <c r="QGI347" s="35"/>
      <c r="QGJ347" s="35"/>
      <c r="QGK347" s="35"/>
      <c r="QGL347" s="35"/>
      <c r="QGM347" s="35"/>
      <c r="QGN347" s="35"/>
      <c r="QGO347" s="35"/>
      <c r="QGP347" s="35"/>
      <c r="QGQ347" s="35"/>
      <c r="QGR347" s="35"/>
      <c r="QGS347" s="35"/>
      <c r="QGT347" s="35"/>
      <c r="QGU347" s="35"/>
      <c r="QGV347" s="35"/>
      <c r="QGW347" s="35"/>
      <c r="QGX347" s="35"/>
      <c r="QGY347" s="35"/>
      <c r="QGZ347" s="35"/>
      <c r="QHA347" s="35"/>
      <c r="QHB347" s="35"/>
      <c r="QHC347" s="35"/>
      <c r="QHD347" s="35"/>
      <c r="QHE347" s="35"/>
      <c r="QHF347" s="35"/>
      <c r="QHG347" s="35"/>
      <c r="QHH347" s="35"/>
      <c r="QHI347" s="35"/>
      <c r="QHJ347" s="35"/>
      <c r="QHK347" s="35"/>
      <c r="QHL347" s="35"/>
      <c r="QHM347" s="35"/>
      <c r="QHN347" s="35"/>
      <c r="QHO347" s="35"/>
      <c r="QHP347" s="35"/>
      <c r="QHQ347" s="35"/>
      <c r="QHR347" s="35"/>
      <c r="QHS347" s="35"/>
      <c r="QHT347" s="35"/>
      <c r="QHU347" s="35"/>
      <c r="QHV347" s="35"/>
      <c r="QHW347" s="35"/>
      <c r="QHX347" s="35"/>
      <c r="QHY347" s="35"/>
      <c r="QHZ347" s="35"/>
      <c r="QIA347" s="35"/>
      <c r="QIB347" s="35"/>
      <c r="QIC347" s="35"/>
      <c r="QID347" s="35"/>
      <c r="QIE347" s="35"/>
      <c r="QIF347" s="35"/>
      <c r="QIG347" s="35"/>
      <c r="QIH347" s="35"/>
      <c r="QII347" s="35"/>
      <c r="QIJ347" s="35"/>
      <c r="QIK347" s="35"/>
      <c r="QIL347" s="35"/>
      <c r="QIM347" s="35"/>
      <c r="QIN347" s="35"/>
      <c r="QIO347" s="35"/>
      <c r="QIP347" s="35"/>
      <c r="QIQ347" s="35"/>
      <c r="QIR347" s="35"/>
      <c r="QIS347" s="35"/>
      <c r="QIT347" s="35"/>
      <c r="QIU347" s="35"/>
      <c r="QIV347" s="35"/>
      <c r="QIW347" s="35"/>
      <c r="QIX347" s="35"/>
      <c r="QIY347" s="35"/>
      <c r="QIZ347" s="35"/>
      <c r="QJA347" s="35"/>
      <c r="QJB347" s="35"/>
      <c r="QJC347" s="35"/>
      <c r="QJD347" s="35"/>
      <c r="QJE347" s="35"/>
      <c r="QJF347" s="35"/>
      <c r="QJG347" s="35"/>
      <c r="QJH347" s="35"/>
      <c r="QJI347" s="35"/>
      <c r="QJJ347" s="35"/>
      <c r="QJK347" s="35"/>
      <c r="QJL347" s="35"/>
      <c r="QJM347" s="35"/>
      <c r="QJN347" s="35"/>
      <c r="QJO347" s="35"/>
      <c r="QJP347" s="35"/>
      <c r="QJQ347" s="35"/>
      <c r="QJR347" s="35"/>
      <c r="QJS347" s="35"/>
      <c r="QJT347" s="35"/>
      <c r="QJU347" s="35"/>
      <c r="QJV347" s="35"/>
      <c r="QJW347" s="35"/>
      <c r="QJX347" s="35"/>
      <c r="QJY347" s="35"/>
      <c r="QJZ347" s="35"/>
      <c r="QKA347" s="35"/>
      <c r="QKB347" s="35"/>
      <c r="QKC347" s="35"/>
      <c r="QKD347" s="35"/>
      <c r="QKE347" s="35"/>
      <c r="QKF347" s="35"/>
      <c r="QKG347" s="35"/>
      <c r="QKH347" s="35"/>
      <c r="QKI347" s="35"/>
      <c r="QKJ347" s="35"/>
      <c r="QKK347" s="35"/>
      <c r="QKL347" s="35"/>
      <c r="QKM347" s="35"/>
      <c r="QKN347" s="35"/>
      <c r="QKO347" s="35"/>
      <c r="QKP347" s="35"/>
      <c r="QKQ347" s="35"/>
      <c r="QKR347" s="35"/>
      <c r="QKS347" s="35"/>
      <c r="QKT347" s="35"/>
      <c r="QKU347" s="35"/>
      <c r="QKV347" s="35"/>
      <c r="QKW347" s="35"/>
      <c r="QKX347" s="35"/>
      <c r="QKY347" s="35"/>
      <c r="QKZ347" s="35"/>
      <c r="QLA347" s="35"/>
      <c r="QLB347" s="35"/>
      <c r="QLC347" s="35"/>
      <c r="QLD347" s="35"/>
      <c r="QLE347" s="35"/>
      <c r="QLF347" s="35"/>
      <c r="QLG347" s="35"/>
      <c r="QLH347" s="35"/>
      <c r="QLI347" s="35"/>
      <c r="QLJ347" s="35"/>
      <c r="QLK347" s="35"/>
      <c r="QLL347" s="35"/>
      <c r="QLM347" s="35"/>
      <c r="QLN347" s="35"/>
      <c r="QLO347" s="35"/>
      <c r="QLP347" s="35"/>
      <c r="QLQ347" s="35"/>
      <c r="QLR347" s="35"/>
      <c r="QLS347" s="35"/>
      <c r="QLT347" s="35"/>
      <c r="QLU347" s="35"/>
      <c r="QLV347" s="35"/>
      <c r="QLW347" s="35"/>
      <c r="QLX347" s="35"/>
      <c r="QLY347" s="35"/>
      <c r="QLZ347" s="35"/>
      <c r="QMA347" s="35"/>
      <c r="QMB347" s="35"/>
      <c r="QMC347" s="35"/>
      <c r="QMD347" s="35"/>
      <c r="QME347" s="35"/>
      <c r="QMF347" s="35"/>
      <c r="QMG347" s="35"/>
      <c r="QMH347" s="35"/>
      <c r="QMI347" s="35"/>
      <c r="QMJ347" s="35"/>
      <c r="QMK347" s="35"/>
      <c r="QML347" s="35"/>
      <c r="QMM347" s="35"/>
      <c r="QMN347" s="35"/>
      <c r="QMO347" s="35"/>
      <c r="QMP347" s="35"/>
      <c r="QMQ347" s="35"/>
      <c r="QMR347" s="35"/>
      <c r="QMS347" s="35"/>
      <c r="QMT347" s="35"/>
      <c r="QMU347" s="35"/>
      <c r="QMV347" s="35"/>
      <c r="QMW347" s="35"/>
      <c r="QMX347" s="35"/>
      <c r="QMY347" s="35"/>
      <c r="QMZ347" s="35"/>
      <c r="QNA347" s="35"/>
      <c r="QNB347" s="35"/>
      <c r="QNC347" s="35"/>
      <c r="QND347" s="35"/>
      <c r="QNE347" s="35"/>
      <c r="QNF347" s="35"/>
      <c r="QNG347" s="35"/>
      <c r="QNH347" s="35"/>
      <c r="QNI347" s="35"/>
      <c r="QNJ347" s="35"/>
      <c r="QNK347" s="35"/>
      <c r="QNL347" s="35"/>
      <c r="QNM347" s="35"/>
      <c r="QNN347" s="35"/>
      <c r="QNO347" s="35"/>
      <c r="QNP347" s="35"/>
      <c r="QNQ347" s="35"/>
      <c r="QNR347" s="35"/>
      <c r="QNS347" s="35"/>
      <c r="QNT347" s="35"/>
      <c r="QNU347" s="35"/>
      <c r="QNV347" s="35"/>
      <c r="QNW347" s="35"/>
      <c r="QNX347" s="35"/>
      <c r="QNY347" s="35"/>
      <c r="QNZ347" s="35"/>
      <c r="QOA347" s="35"/>
      <c r="QOB347" s="35"/>
      <c r="QOC347" s="35"/>
      <c r="QOD347" s="35"/>
      <c r="QOE347" s="35"/>
      <c r="QOF347" s="35"/>
      <c r="QOG347" s="35"/>
      <c r="QOH347" s="35"/>
      <c r="QOI347" s="35"/>
      <c r="QOJ347" s="35"/>
      <c r="QOK347" s="35"/>
      <c r="QOL347" s="35"/>
      <c r="QOM347" s="35"/>
      <c r="QON347" s="35"/>
      <c r="QOO347" s="35"/>
      <c r="QOP347" s="35"/>
      <c r="QOQ347" s="35"/>
      <c r="QOR347" s="35"/>
      <c r="QOS347" s="35"/>
      <c r="QOT347" s="35"/>
      <c r="QOU347" s="35"/>
      <c r="QOV347" s="35"/>
      <c r="QOW347" s="35"/>
      <c r="QOX347" s="35"/>
      <c r="QOY347" s="35"/>
      <c r="QOZ347" s="35"/>
      <c r="QPA347" s="35"/>
      <c r="QPB347" s="35"/>
      <c r="QPC347" s="35"/>
      <c r="QPD347" s="35"/>
      <c r="QPE347" s="35"/>
      <c r="QPF347" s="35"/>
      <c r="QPG347" s="35"/>
      <c r="QPH347" s="35"/>
      <c r="QPI347" s="35"/>
      <c r="QPJ347" s="35"/>
      <c r="QPK347" s="35"/>
      <c r="QPL347" s="35"/>
      <c r="QPM347" s="35"/>
      <c r="QPN347" s="35"/>
      <c r="QPO347" s="35"/>
      <c r="QPP347" s="35"/>
      <c r="QPQ347" s="35"/>
      <c r="QPR347" s="35"/>
      <c r="QPS347" s="35"/>
      <c r="QPT347" s="35"/>
      <c r="QPU347" s="35"/>
      <c r="QPV347" s="35"/>
      <c r="QPW347" s="35"/>
      <c r="QPX347" s="35"/>
      <c r="QPY347" s="35"/>
      <c r="QPZ347" s="35"/>
      <c r="QQA347" s="35"/>
      <c r="QQB347" s="35"/>
      <c r="QQC347" s="35"/>
      <c r="QQD347" s="35"/>
      <c r="QQE347" s="35"/>
      <c r="QQF347" s="35"/>
      <c r="QQG347" s="35"/>
      <c r="QQH347" s="35"/>
      <c r="QQI347" s="35"/>
      <c r="QQJ347" s="35"/>
      <c r="QQK347" s="35"/>
      <c r="QQL347" s="35"/>
      <c r="QQM347" s="35"/>
      <c r="QQN347" s="35"/>
      <c r="QQO347" s="35"/>
      <c r="QQP347" s="35"/>
      <c r="QQQ347" s="35"/>
      <c r="QQR347" s="35"/>
      <c r="QQS347" s="35"/>
      <c r="QQT347" s="35"/>
      <c r="QQU347" s="35"/>
      <c r="QQV347" s="35"/>
      <c r="QQW347" s="35"/>
      <c r="QQX347" s="35"/>
      <c r="QQY347" s="35"/>
      <c r="QQZ347" s="35"/>
      <c r="QRA347" s="35"/>
      <c r="QRB347" s="35"/>
      <c r="QRC347" s="35"/>
      <c r="QRD347" s="35"/>
      <c r="QRE347" s="35"/>
      <c r="QRF347" s="35"/>
      <c r="QRG347" s="35"/>
      <c r="QRH347" s="35"/>
      <c r="QRI347" s="35"/>
      <c r="QRJ347" s="35"/>
      <c r="QRK347" s="35"/>
      <c r="QRL347" s="35"/>
      <c r="QRM347" s="35"/>
      <c r="QRN347" s="35"/>
      <c r="QRO347" s="35"/>
      <c r="QRP347" s="35"/>
      <c r="QRQ347" s="35"/>
      <c r="QRR347" s="35"/>
      <c r="QRS347" s="35"/>
      <c r="QRT347" s="35"/>
      <c r="QRU347" s="35"/>
      <c r="QRV347" s="35"/>
      <c r="QRW347" s="35"/>
      <c r="QRX347" s="35"/>
      <c r="QRY347" s="35"/>
      <c r="QRZ347" s="35"/>
      <c r="QSA347" s="35"/>
      <c r="QSB347" s="35"/>
      <c r="QSC347" s="35"/>
      <c r="QSD347" s="35"/>
      <c r="QSE347" s="35"/>
      <c r="QSF347" s="35"/>
      <c r="QSG347" s="35"/>
      <c r="QSH347" s="35"/>
      <c r="QSI347" s="35"/>
      <c r="QSJ347" s="35"/>
      <c r="QSK347" s="35"/>
      <c r="QSL347" s="35"/>
      <c r="QSM347" s="35"/>
      <c r="QSN347" s="35"/>
      <c r="QSO347" s="35"/>
      <c r="QSP347" s="35"/>
      <c r="QSQ347" s="35"/>
      <c r="QSR347" s="35"/>
      <c r="QSS347" s="35"/>
      <c r="QST347" s="35"/>
      <c r="QSU347" s="35"/>
      <c r="QSV347" s="35"/>
      <c r="QSW347" s="35"/>
      <c r="QSX347" s="35"/>
      <c r="QSY347" s="35"/>
      <c r="QSZ347" s="35"/>
      <c r="QTA347" s="35"/>
      <c r="QTB347" s="35"/>
      <c r="QTC347" s="35"/>
      <c r="QTD347" s="35"/>
      <c r="QTE347" s="35"/>
      <c r="QTF347" s="35"/>
      <c r="QTG347" s="35"/>
      <c r="QTH347" s="35"/>
      <c r="QTI347" s="35"/>
      <c r="QTJ347" s="35"/>
      <c r="QTK347" s="35"/>
      <c r="QTL347" s="35"/>
      <c r="QTM347" s="35"/>
      <c r="QTN347" s="35"/>
      <c r="QTO347" s="35"/>
      <c r="QTP347" s="35"/>
      <c r="QTQ347" s="35"/>
      <c r="QTR347" s="35"/>
      <c r="QTS347" s="35"/>
      <c r="QTT347" s="35"/>
      <c r="QTU347" s="35"/>
      <c r="QTV347" s="35"/>
      <c r="QTW347" s="35"/>
      <c r="QTX347" s="35"/>
      <c r="QTY347" s="35"/>
      <c r="QTZ347" s="35"/>
      <c r="QUA347" s="35"/>
      <c r="QUB347" s="35"/>
      <c r="QUC347" s="35"/>
      <c r="QUD347" s="35"/>
      <c r="QUE347" s="35"/>
      <c r="QUF347" s="35"/>
      <c r="QUG347" s="35"/>
      <c r="QUH347" s="35"/>
      <c r="QUI347" s="35"/>
      <c r="QUJ347" s="35"/>
      <c r="QUK347" s="35"/>
      <c r="QUL347" s="35"/>
      <c r="QUM347" s="35"/>
      <c r="QUN347" s="35"/>
      <c r="QUO347" s="35"/>
      <c r="QUP347" s="35"/>
      <c r="QUQ347" s="35"/>
      <c r="QUR347" s="35"/>
      <c r="QUS347" s="35"/>
      <c r="QUT347" s="35"/>
      <c r="QUU347" s="35"/>
      <c r="QUV347" s="35"/>
      <c r="QUW347" s="35"/>
      <c r="QUX347" s="35"/>
      <c r="QUY347" s="35"/>
      <c r="QUZ347" s="35"/>
      <c r="QVA347" s="35"/>
      <c r="QVB347" s="35"/>
      <c r="QVC347" s="35"/>
      <c r="QVD347" s="35"/>
      <c r="QVE347" s="35"/>
      <c r="QVF347" s="35"/>
      <c r="QVG347" s="35"/>
      <c r="QVH347" s="35"/>
      <c r="QVI347" s="35"/>
      <c r="QVJ347" s="35"/>
      <c r="QVK347" s="35"/>
      <c r="QVL347" s="35"/>
      <c r="QVM347" s="35"/>
      <c r="QVN347" s="35"/>
      <c r="QVO347" s="35"/>
      <c r="QVP347" s="35"/>
      <c r="QVQ347" s="35"/>
      <c r="QVR347" s="35"/>
      <c r="QVS347" s="35"/>
      <c r="QVT347" s="35"/>
      <c r="QVU347" s="35"/>
      <c r="QVV347" s="35"/>
      <c r="QVW347" s="35"/>
      <c r="QVX347" s="35"/>
      <c r="QVY347" s="35"/>
      <c r="QVZ347" s="35"/>
      <c r="QWA347" s="35"/>
      <c r="QWB347" s="35"/>
      <c r="QWC347" s="35"/>
      <c r="QWD347" s="35"/>
      <c r="QWE347" s="35"/>
      <c r="QWF347" s="35"/>
      <c r="QWG347" s="35"/>
      <c r="QWH347" s="35"/>
      <c r="QWI347" s="35"/>
      <c r="QWJ347" s="35"/>
      <c r="QWK347" s="35"/>
      <c r="QWL347" s="35"/>
      <c r="QWM347" s="35"/>
      <c r="QWN347" s="35"/>
      <c r="QWO347" s="35"/>
      <c r="QWP347" s="35"/>
      <c r="QWQ347" s="35"/>
      <c r="QWR347" s="35"/>
      <c r="QWS347" s="35"/>
      <c r="QWT347" s="35"/>
      <c r="QWU347" s="35"/>
      <c r="QWV347" s="35"/>
      <c r="QWW347" s="35"/>
      <c r="QWX347" s="35"/>
      <c r="QWY347" s="35"/>
      <c r="QWZ347" s="35"/>
      <c r="QXA347" s="35"/>
      <c r="QXB347" s="35"/>
      <c r="QXC347" s="35"/>
      <c r="QXD347" s="35"/>
      <c r="QXE347" s="35"/>
      <c r="QXF347" s="35"/>
      <c r="QXG347" s="35"/>
      <c r="QXH347" s="35"/>
      <c r="QXI347" s="35"/>
      <c r="QXJ347" s="35"/>
      <c r="QXK347" s="35"/>
      <c r="QXL347" s="35"/>
      <c r="QXM347" s="35"/>
      <c r="QXN347" s="35"/>
      <c r="QXO347" s="35"/>
      <c r="QXP347" s="35"/>
      <c r="QXQ347" s="35"/>
      <c r="QXR347" s="35"/>
      <c r="QXS347" s="35"/>
      <c r="QXT347" s="35"/>
      <c r="QXU347" s="35"/>
      <c r="QXV347" s="35"/>
      <c r="QXW347" s="35"/>
      <c r="QXX347" s="35"/>
      <c r="QXY347" s="35"/>
      <c r="QXZ347" s="35"/>
      <c r="QYA347" s="35"/>
      <c r="QYB347" s="35"/>
      <c r="QYC347" s="35"/>
      <c r="QYD347" s="35"/>
      <c r="QYE347" s="35"/>
      <c r="QYF347" s="35"/>
      <c r="QYG347" s="35"/>
      <c r="QYH347" s="35"/>
      <c r="QYI347" s="35"/>
      <c r="QYJ347" s="35"/>
      <c r="QYK347" s="35"/>
      <c r="QYL347" s="35"/>
      <c r="QYM347" s="35"/>
      <c r="QYN347" s="35"/>
      <c r="QYO347" s="35"/>
      <c r="QYP347" s="35"/>
      <c r="QYQ347" s="35"/>
      <c r="QYR347" s="35"/>
      <c r="QYS347" s="35"/>
      <c r="QYT347" s="35"/>
      <c r="QYU347" s="35"/>
      <c r="QYV347" s="35"/>
      <c r="QYW347" s="35"/>
      <c r="QYX347" s="35"/>
      <c r="QYY347" s="35"/>
      <c r="QYZ347" s="35"/>
      <c r="QZA347" s="35"/>
      <c r="QZB347" s="35"/>
      <c r="QZC347" s="35"/>
      <c r="QZD347" s="35"/>
      <c r="QZE347" s="35"/>
      <c r="QZF347" s="35"/>
      <c r="QZG347" s="35"/>
      <c r="QZH347" s="35"/>
      <c r="QZI347" s="35"/>
      <c r="QZJ347" s="35"/>
      <c r="QZK347" s="35"/>
      <c r="QZL347" s="35"/>
      <c r="QZM347" s="35"/>
      <c r="QZN347" s="35"/>
      <c r="QZO347" s="35"/>
      <c r="QZP347" s="35"/>
      <c r="QZQ347" s="35"/>
      <c r="QZR347" s="35"/>
      <c r="QZS347" s="35"/>
      <c r="QZT347" s="35"/>
      <c r="QZU347" s="35"/>
      <c r="QZV347" s="35"/>
      <c r="QZW347" s="35"/>
      <c r="QZX347" s="35"/>
      <c r="QZY347" s="35"/>
      <c r="QZZ347" s="35"/>
      <c r="RAA347" s="35"/>
      <c r="RAB347" s="35"/>
      <c r="RAC347" s="35"/>
      <c r="RAD347" s="35"/>
      <c r="RAE347" s="35"/>
      <c r="RAF347" s="35"/>
      <c r="RAG347" s="35"/>
      <c r="RAH347" s="35"/>
      <c r="RAI347" s="35"/>
      <c r="RAJ347" s="35"/>
      <c r="RAK347" s="35"/>
      <c r="RAL347" s="35"/>
      <c r="RAM347" s="35"/>
      <c r="RAN347" s="35"/>
      <c r="RAO347" s="35"/>
      <c r="RAP347" s="35"/>
      <c r="RAQ347" s="35"/>
      <c r="RAR347" s="35"/>
      <c r="RAS347" s="35"/>
      <c r="RAT347" s="35"/>
      <c r="RAU347" s="35"/>
      <c r="RAV347" s="35"/>
      <c r="RAW347" s="35"/>
      <c r="RAX347" s="35"/>
      <c r="RAY347" s="35"/>
      <c r="RAZ347" s="35"/>
      <c r="RBA347" s="35"/>
      <c r="RBB347" s="35"/>
      <c r="RBC347" s="35"/>
      <c r="RBD347" s="35"/>
      <c r="RBE347" s="35"/>
      <c r="RBF347" s="35"/>
      <c r="RBG347" s="35"/>
      <c r="RBH347" s="35"/>
      <c r="RBI347" s="35"/>
      <c r="RBJ347" s="35"/>
      <c r="RBK347" s="35"/>
      <c r="RBL347" s="35"/>
      <c r="RBM347" s="35"/>
      <c r="RBN347" s="35"/>
      <c r="RBO347" s="35"/>
      <c r="RBP347" s="35"/>
      <c r="RBQ347" s="35"/>
      <c r="RBR347" s="35"/>
      <c r="RBS347" s="35"/>
      <c r="RBT347" s="35"/>
      <c r="RBU347" s="35"/>
      <c r="RBV347" s="35"/>
      <c r="RBW347" s="35"/>
      <c r="RBX347" s="35"/>
      <c r="RBY347" s="35"/>
      <c r="RBZ347" s="35"/>
      <c r="RCA347" s="35"/>
      <c r="RCB347" s="35"/>
      <c r="RCC347" s="35"/>
      <c r="RCD347" s="35"/>
      <c r="RCE347" s="35"/>
      <c r="RCF347" s="35"/>
      <c r="RCG347" s="35"/>
      <c r="RCH347" s="35"/>
      <c r="RCI347" s="35"/>
      <c r="RCJ347" s="35"/>
      <c r="RCK347" s="35"/>
      <c r="RCL347" s="35"/>
      <c r="RCM347" s="35"/>
      <c r="RCN347" s="35"/>
      <c r="RCO347" s="35"/>
      <c r="RCP347" s="35"/>
      <c r="RCQ347" s="35"/>
      <c r="RCR347" s="35"/>
      <c r="RCS347" s="35"/>
      <c r="RCT347" s="35"/>
      <c r="RCU347" s="35"/>
      <c r="RCV347" s="35"/>
      <c r="RCW347" s="35"/>
      <c r="RCX347" s="35"/>
      <c r="RCY347" s="35"/>
      <c r="RCZ347" s="35"/>
      <c r="RDA347" s="35"/>
      <c r="RDB347" s="35"/>
      <c r="RDC347" s="35"/>
      <c r="RDD347" s="35"/>
      <c r="RDE347" s="35"/>
      <c r="RDF347" s="35"/>
      <c r="RDG347" s="35"/>
      <c r="RDH347" s="35"/>
      <c r="RDI347" s="35"/>
      <c r="RDJ347" s="35"/>
      <c r="RDK347" s="35"/>
      <c r="RDL347" s="35"/>
      <c r="RDM347" s="35"/>
      <c r="RDN347" s="35"/>
      <c r="RDO347" s="35"/>
      <c r="RDP347" s="35"/>
      <c r="RDQ347" s="35"/>
      <c r="RDR347" s="35"/>
      <c r="RDS347" s="35"/>
      <c r="RDT347" s="35"/>
      <c r="RDU347" s="35"/>
      <c r="RDV347" s="35"/>
      <c r="RDW347" s="35"/>
      <c r="RDX347" s="35"/>
      <c r="RDY347" s="35"/>
      <c r="RDZ347" s="35"/>
      <c r="REA347" s="35"/>
      <c r="REB347" s="35"/>
      <c r="REC347" s="35"/>
      <c r="RED347" s="35"/>
      <c r="REE347" s="35"/>
      <c r="REF347" s="35"/>
      <c r="REG347" s="35"/>
      <c r="REH347" s="35"/>
      <c r="REI347" s="35"/>
      <c r="REJ347" s="35"/>
      <c r="REK347" s="35"/>
      <c r="REL347" s="35"/>
      <c r="REM347" s="35"/>
      <c r="REN347" s="35"/>
      <c r="REO347" s="35"/>
      <c r="REP347" s="35"/>
      <c r="REQ347" s="35"/>
      <c r="RER347" s="35"/>
      <c r="RES347" s="35"/>
      <c r="RET347" s="35"/>
      <c r="REU347" s="35"/>
      <c r="REV347" s="35"/>
      <c r="REW347" s="35"/>
      <c r="REX347" s="35"/>
      <c r="REY347" s="35"/>
      <c r="REZ347" s="35"/>
      <c r="RFA347" s="35"/>
      <c r="RFB347" s="35"/>
      <c r="RFC347" s="35"/>
      <c r="RFD347" s="35"/>
      <c r="RFE347" s="35"/>
      <c r="RFF347" s="35"/>
      <c r="RFG347" s="35"/>
      <c r="RFH347" s="35"/>
      <c r="RFI347" s="35"/>
      <c r="RFJ347" s="35"/>
      <c r="RFK347" s="35"/>
      <c r="RFL347" s="35"/>
      <c r="RFM347" s="35"/>
      <c r="RFN347" s="35"/>
      <c r="RFO347" s="35"/>
      <c r="RFP347" s="35"/>
      <c r="RFQ347" s="35"/>
      <c r="RFR347" s="35"/>
      <c r="RFS347" s="35"/>
      <c r="RFT347" s="35"/>
      <c r="RFU347" s="35"/>
      <c r="RFV347" s="35"/>
      <c r="RFW347" s="35"/>
      <c r="RFX347" s="35"/>
      <c r="RFY347" s="35"/>
      <c r="RFZ347" s="35"/>
      <c r="RGA347" s="35"/>
      <c r="RGB347" s="35"/>
      <c r="RGC347" s="35"/>
      <c r="RGD347" s="35"/>
      <c r="RGE347" s="35"/>
      <c r="RGF347" s="35"/>
      <c r="RGG347" s="35"/>
      <c r="RGH347" s="35"/>
      <c r="RGI347" s="35"/>
      <c r="RGJ347" s="35"/>
      <c r="RGK347" s="35"/>
      <c r="RGL347" s="35"/>
      <c r="RGM347" s="35"/>
      <c r="RGN347" s="35"/>
      <c r="RGO347" s="35"/>
      <c r="RGP347" s="35"/>
      <c r="RGQ347" s="35"/>
      <c r="RGR347" s="35"/>
      <c r="RGS347" s="35"/>
      <c r="RGT347" s="35"/>
      <c r="RGU347" s="35"/>
      <c r="RGV347" s="35"/>
      <c r="RGW347" s="35"/>
      <c r="RGX347" s="35"/>
      <c r="RGY347" s="35"/>
      <c r="RGZ347" s="35"/>
      <c r="RHA347" s="35"/>
      <c r="RHB347" s="35"/>
      <c r="RHC347" s="35"/>
      <c r="RHD347" s="35"/>
      <c r="RHE347" s="35"/>
      <c r="RHF347" s="35"/>
      <c r="RHG347" s="35"/>
      <c r="RHH347" s="35"/>
      <c r="RHI347" s="35"/>
      <c r="RHJ347" s="35"/>
      <c r="RHK347" s="35"/>
      <c r="RHL347" s="35"/>
      <c r="RHM347" s="35"/>
      <c r="RHN347" s="35"/>
      <c r="RHO347" s="35"/>
      <c r="RHP347" s="35"/>
      <c r="RHQ347" s="35"/>
      <c r="RHR347" s="35"/>
      <c r="RHS347" s="35"/>
      <c r="RHT347" s="35"/>
      <c r="RHU347" s="35"/>
      <c r="RHV347" s="35"/>
      <c r="RHW347" s="35"/>
      <c r="RHX347" s="35"/>
      <c r="RHY347" s="35"/>
      <c r="RHZ347" s="35"/>
      <c r="RIA347" s="35"/>
      <c r="RIB347" s="35"/>
      <c r="RIC347" s="35"/>
      <c r="RID347" s="35"/>
      <c r="RIE347" s="35"/>
      <c r="RIF347" s="35"/>
      <c r="RIG347" s="35"/>
      <c r="RIH347" s="35"/>
      <c r="RII347" s="35"/>
      <c r="RIJ347" s="35"/>
      <c r="RIK347" s="35"/>
      <c r="RIL347" s="35"/>
      <c r="RIM347" s="35"/>
      <c r="RIN347" s="35"/>
      <c r="RIO347" s="35"/>
      <c r="RIP347" s="35"/>
      <c r="RIQ347" s="35"/>
      <c r="RIR347" s="35"/>
      <c r="RIS347" s="35"/>
      <c r="RIT347" s="35"/>
      <c r="RIU347" s="35"/>
      <c r="RIV347" s="35"/>
      <c r="RIW347" s="35"/>
      <c r="RIX347" s="35"/>
      <c r="RIY347" s="35"/>
      <c r="RIZ347" s="35"/>
      <c r="RJA347" s="35"/>
      <c r="RJB347" s="35"/>
      <c r="RJC347" s="35"/>
      <c r="RJD347" s="35"/>
      <c r="RJE347" s="35"/>
      <c r="RJF347" s="35"/>
      <c r="RJG347" s="35"/>
      <c r="RJH347" s="35"/>
      <c r="RJI347" s="35"/>
      <c r="RJJ347" s="35"/>
      <c r="RJK347" s="35"/>
      <c r="RJL347" s="35"/>
      <c r="RJM347" s="35"/>
      <c r="RJN347" s="35"/>
      <c r="RJO347" s="35"/>
      <c r="RJP347" s="35"/>
      <c r="RJQ347" s="35"/>
      <c r="RJR347" s="35"/>
      <c r="RJS347" s="35"/>
      <c r="RJT347" s="35"/>
      <c r="RJU347" s="35"/>
      <c r="RJV347" s="35"/>
      <c r="RJW347" s="35"/>
      <c r="RJX347" s="35"/>
      <c r="RJY347" s="35"/>
      <c r="RJZ347" s="35"/>
      <c r="RKA347" s="35"/>
      <c r="RKB347" s="35"/>
      <c r="RKC347" s="35"/>
      <c r="RKD347" s="35"/>
      <c r="RKE347" s="35"/>
      <c r="RKF347" s="35"/>
      <c r="RKG347" s="35"/>
      <c r="RKH347" s="35"/>
      <c r="RKI347" s="35"/>
      <c r="RKJ347" s="35"/>
      <c r="RKK347" s="35"/>
      <c r="RKL347" s="35"/>
      <c r="RKM347" s="35"/>
      <c r="RKN347" s="35"/>
      <c r="RKO347" s="35"/>
      <c r="RKP347" s="35"/>
      <c r="RKQ347" s="35"/>
      <c r="RKR347" s="35"/>
      <c r="RKS347" s="35"/>
      <c r="RKT347" s="35"/>
      <c r="RKU347" s="35"/>
      <c r="RKV347" s="35"/>
      <c r="RKW347" s="35"/>
      <c r="RKX347" s="35"/>
      <c r="RKY347" s="35"/>
      <c r="RKZ347" s="35"/>
      <c r="RLA347" s="35"/>
      <c r="RLB347" s="35"/>
      <c r="RLC347" s="35"/>
      <c r="RLD347" s="35"/>
      <c r="RLE347" s="35"/>
      <c r="RLF347" s="35"/>
      <c r="RLG347" s="35"/>
      <c r="RLH347" s="35"/>
      <c r="RLI347" s="35"/>
      <c r="RLJ347" s="35"/>
      <c r="RLK347" s="35"/>
      <c r="RLL347" s="35"/>
      <c r="RLM347" s="35"/>
      <c r="RLN347" s="35"/>
      <c r="RLO347" s="35"/>
      <c r="RLP347" s="35"/>
      <c r="RLQ347" s="35"/>
      <c r="RLR347" s="35"/>
      <c r="RLS347" s="35"/>
      <c r="RLT347" s="35"/>
      <c r="RLU347" s="35"/>
      <c r="RLV347" s="35"/>
      <c r="RLW347" s="35"/>
      <c r="RLX347" s="35"/>
      <c r="RLY347" s="35"/>
      <c r="RLZ347" s="35"/>
      <c r="RMA347" s="35"/>
      <c r="RMB347" s="35"/>
      <c r="RMC347" s="35"/>
      <c r="RMD347" s="35"/>
      <c r="RME347" s="35"/>
      <c r="RMF347" s="35"/>
      <c r="RMG347" s="35"/>
      <c r="RMH347" s="35"/>
      <c r="RMI347" s="35"/>
      <c r="RMJ347" s="35"/>
      <c r="RMK347" s="35"/>
      <c r="RML347" s="35"/>
      <c r="RMM347" s="35"/>
      <c r="RMN347" s="35"/>
      <c r="RMO347" s="35"/>
      <c r="RMP347" s="35"/>
      <c r="RMQ347" s="35"/>
      <c r="RMR347" s="35"/>
      <c r="RMS347" s="35"/>
      <c r="RMT347" s="35"/>
      <c r="RMU347" s="35"/>
      <c r="RMV347" s="35"/>
      <c r="RMW347" s="35"/>
      <c r="RMX347" s="35"/>
      <c r="RMY347" s="35"/>
      <c r="RMZ347" s="35"/>
      <c r="RNA347" s="35"/>
      <c r="RNB347" s="35"/>
      <c r="RNC347" s="35"/>
      <c r="RND347" s="35"/>
      <c r="RNE347" s="35"/>
      <c r="RNF347" s="35"/>
      <c r="RNG347" s="35"/>
      <c r="RNH347" s="35"/>
      <c r="RNI347" s="35"/>
      <c r="RNJ347" s="35"/>
      <c r="RNK347" s="35"/>
      <c r="RNL347" s="35"/>
      <c r="RNM347" s="35"/>
      <c r="RNN347" s="35"/>
      <c r="RNO347" s="35"/>
      <c r="RNP347" s="35"/>
      <c r="RNQ347" s="35"/>
      <c r="RNR347" s="35"/>
      <c r="RNS347" s="35"/>
      <c r="RNT347" s="35"/>
      <c r="RNU347" s="35"/>
      <c r="RNV347" s="35"/>
      <c r="RNW347" s="35"/>
      <c r="RNX347" s="35"/>
      <c r="RNY347" s="35"/>
      <c r="RNZ347" s="35"/>
      <c r="ROA347" s="35"/>
      <c r="ROB347" s="35"/>
      <c r="ROC347" s="35"/>
      <c r="ROD347" s="35"/>
      <c r="ROE347" s="35"/>
      <c r="ROF347" s="35"/>
      <c r="ROG347" s="35"/>
      <c r="ROH347" s="35"/>
      <c r="ROI347" s="35"/>
      <c r="ROJ347" s="35"/>
      <c r="ROK347" s="35"/>
      <c r="ROL347" s="35"/>
      <c r="ROM347" s="35"/>
      <c r="RON347" s="35"/>
      <c r="ROO347" s="35"/>
      <c r="ROP347" s="35"/>
      <c r="ROQ347" s="35"/>
      <c r="ROR347" s="35"/>
      <c r="ROS347" s="35"/>
      <c r="ROT347" s="35"/>
      <c r="ROU347" s="35"/>
      <c r="ROV347" s="35"/>
      <c r="ROW347" s="35"/>
      <c r="ROX347" s="35"/>
      <c r="ROY347" s="35"/>
      <c r="ROZ347" s="35"/>
      <c r="RPA347" s="35"/>
      <c r="RPB347" s="35"/>
      <c r="RPC347" s="35"/>
      <c r="RPD347" s="35"/>
      <c r="RPE347" s="35"/>
      <c r="RPF347" s="35"/>
      <c r="RPG347" s="35"/>
      <c r="RPH347" s="35"/>
      <c r="RPI347" s="35"/>
      <c r="RPJ347" s="35"/>
      <c r="RPK347" s="35"/>
      <c r="RPL347" s="35"/>
      <c r="RPM347" s="35"/>
      <c r="RPN347" s="35"/>
      <c r="RPO347" s="35"/>
      <c r="RPP347" s="35"/>
      <c r="RPQ347" s="35"/>
      <c r="RPR347" s="35"/>
      <c r="RPS347" s="35"/>
      <c r="RPT347" s="35"/>
      <c r="RPU347" s="35"/>
      <c r="RPV347" s="35"/>
      <c r="RPW347" s="35"/>
      <c r="RPX347" s="35"/>
      <c r="RPY347" s="35"/>
      <c r="RPZ347" s="35"/>
      <c r="RQA347" s="35"/>
      <c r="RQB347" s="35"/>
      <c r="RQC347" s="35"/>
      <c r="RQD347" s="35"/>
      <c r="RQE347" s="35"/>
      <c r="RQF347" s="35"/>
      <c r="RQG347" s="35"/>
      <c r="RQH347" s="35"/>
      <c r="RQI347" s="35"/>
      <c r="RQJ347" s="35"/>
      <c r="RQK347" s="35"/>
      <c r="RQL347" s="35"/>
      <c r="RQM347" s="35"/>
      <c r="RQN347" s="35"/>
      <c r="RQO347" s="35"/>
      <c r="RQP347" s="35"/>
      <c r="RQQ347" s="35"/>
      <c r="RQR347" s="35"/>
      <c r="RQS347" s="35"/>
      <c r="RQT347" s="35"/>
      <c r="RQU347" s="35"/>
      <c r="RQV347" s="35"/>
      <c r="RQW347" s="35"/>
      <c r="RQX347" s="35"/>
      <c r="RQY347" s="35"/>
      <c r="RQZ347" s="35"/>
      <c r="RRA347" s="35"/>
      <c r="RRB347" s="35"/>
      <c r="RRC347" s="35"/>
      <c r="RRD347" s="35"/>
      <c r="RRE347" s="35"/>
      <c r="RRF347" s="35"/>
      <c r="RRG347" s="35"/>
      <c r="RRH347" s="35"/>
      <c r="RRI347" s="35"/>
      <c r="RRJ347" s="35"/>
      <c r="RRK347" s="35"/>
      <c r="RRL347" s="35"/>
      <c r="RRM347" s="35"/>
      <c r="RRN347" s="35"/>
      <c r="RRO347" s="35"/>
      <c r="RRP347" s="35"/>
      <c r="RRQ347" s="35"/>
      <c r="RRR347" s="35"/>
      <c r="RRS347" s="35"/>
      <c r="RRT347" s="35"/>
      <c r="RRU347" s="35"/>
      <c r="RRV347" s="35"/>
      <c r="RRW347" s="35"/>
      <c r="RRX347" s="35"/>
      <c r="RRY347" s="35"/>
      <c r="RRZ347" s="35"/>
      <c r="RSA347" s="35"/>
      <c r="RSB347" s="35"/>
      <c r="RSC347" s="35"/>
      <c r="RSD347" s="35"/>
      <c r="RSE347" s="35"/>
      <c r="RSF347" s="35"/>
      <c r="RSG347" s="35"/>
      <c r="RSH347" s="35"/>
      <c r="RSI347" s="35"/>
      <c r="RSJ347" s="35"/>
      <c r="RSK347" s="35"/>
      <c r="RSL347" s="35"/>
      <c r="RSM347" s="35"/>
      <c r="RSN347" s="35"/>
      <c r="RSO347" s="35"/>
      <c r="RSP347" s="35"/>
      <c r="RSQ347" s="35"/>
      <c r="RSR347" s="35"/>
      <c r="RSS347" s="35"/>
      <c r="RST347" s="35"/>
      <c r="RSU347" s="35"/>
      <c r="RSV347" s="35"/>
      <c r="RSW347" s="35"/>
      <c r="RSX347" s="35"/>
      <c r="RSY347" s="35"/>
      <c r="RSZ347" s="35"/>
      <c r="RTA347" s="35"/>
      <c r="RTB347" s="35"/>
      <c r="RTC347" s="35"/>
      <c r="RTD347" s="35"/>
      <c r="RTE347" s="35"/>
      <c r="RTF347" s="35"/>
      <c r="RTG347" s="35"/>
      <c r="RTH347" s="35"/>
      <c r="RTI347" s="35"/>
      <c r="RTJ347" s="35"/>
      <c r="RTK347" s="35"/>
      <c r="RTL347" s="35"/>
      <c r="RTM347" s="35"/>
      <c r="RTN347" s="35"/>
      <c r="RTO347" s="35"/>
      <c r="RTP347" s="35"/>
      <c r="RTQ347" s="35"/>
      <c r="RTR347" s="35"/>
      <c r="RTS347" s="35"/>
      <c r="RTT347" s="35"/>
      <c r="RTU347" s="35"/>
      <c r="RTV347" s="35"/>
      <c r="RTW347" s="35"/>
      <c r="RTX347" s="35"/>
      <c r="RTY347" s="35"/>
      <c r="RTZ347" s="35"/>
      <c r="RUA347" s="35"/>
      <c r="RUB347" s="35"/>
      <c r="RUC347" s="35"/>
      <c r="RUD347" s="35"/>
      <c r="RUE347" s="35"/>
      <c r="RUF347" s="35"/>
      <c r="RUG347" s="35"/>
      <c r="RUH347" s="35"/>
      <c r="RUI347" s="35"/>
      <c r="RUJ347" s="35"/>
      <c r="RUK347" s="35"/>
      <c r="RUL347" s="35"/>
      <c r="RUM347" s="35"/>
      <c r="RUN347" s="35"/>
      <c r="RUO347" s="35"/>
      <c r="RUP347" s="35"/>
      <c r="RUQ347" s="35"/>
      <c r="RUR347" s="35"/>
      <c r="RUS347" s="35"/>
      <c r="RUT347" s="35"/>
      <c r="RUU347" s="35"/>
      <c r="RUV347" s="35"/>
      <c r="RUW347" s="35"/>
      <c r="RUX347" s="35"/>
      <c r="RUY347" s="35"/>
      <c r="RUZ347" s="35"/>
      <c r="RVA347" s="35"/>
      <c r="RVB347" s="35"/>
      <c r="RVC347" s="35"/>
      <c r="RVD347" s="35"/>
      <c r="RVE347" s="35"/>
      <c r="RVF347" s="35"/>
      <c r="RVG347" s="35"/>
      <c r="RVH347" s="35"/>
      <c r="RVI347" s="35"/>
      <c r="RVJ347" s="35"/>
      <c r="RVK347" s="35"/>
      <c r="RVL347" s="35"/>
      <c r="RVM347" s="35"/>
      <c r="RVN347" s="35"/>
      <c r="RVO347" s="35"/>
      <c r="RVP347" s="35"/>
      <c r="RVQ347" s="35"/>
      <c r="RVR347" s="35"/>
      <c r="RVS347" s="35"/>
      <c r="RVT347" s="35"/>
      <c r="RVU347" s="35"/>
      <c r="RVV347" s="35"/>
      <c r="RVW347" s="35"/>
      <c r="RVX347" s="35"/>
      <c r="RVY347" s="35"/>
      <c r="RVZ347" s="35"/>
      <c r="RWA347" s="35"/>
      <c r="RWB347" s="35"/>
      <c r="RWC347" s="35"/>
      <c r="RWD347" s="35"/>
      <c r="RWE347" s="35"/>
      <c r="RWF347" s="35"/>
      <c r="RWG347" s="35"/>
      <c r="RWH347" s="35"/>
      <c r="RWI347" s="35"/>
      <c r="RWJ347" s="35"/>
      <c r="RWK347" s="35"/>
      <c r="RWL347" s="35"/>
      <c r="RWM347" s="35"/>
      <c r="RWN347" s="35"/>
      <c r="RWO347" s="35"/>
      <c r="RWP347" s="35"/>
      <c r="RWQ347" s="35"/>
      <c r="RWR347" s="35"/>
      <c r="RWS347" s="35"/>
      <c r="RWT347" s="35"/>
      <c r="RWU347" s="35"/>
      <c r="RWV347" s="35"/>
      <c r="RWW347" s="35"/>
      <c r="RWX347" s="35"/>
      <c r="RWY347" s="35"/>
      <c r="RWZ347" s="35"/>
      <c r="RXA347" s="35"/>
      <c r="RXB347" s="35"/>
      <c r="RXC347" s="35"/>
      <c r="RXD347" s="35"/>
      <c r="RXE347" s="35"/>
      <c r="RXF347" s="35"/>
      <c r="RXG347" s="35"/>
      <c r="RXH347" s="35"/>
      <c r="RXI347" s="35"/>
      <c r="RXJ347" s="35"/>
      <c r="RXK347" s="35"/>
      <c r="RXL347" s="35"/>
      <c r="RXM347" s="35"/>
      <c r="RXN347" s="35"/>
      <c r="RXO347" s="35"/>
      <c r="RXP347" s="35"/>
      <c r="RXQ347" s="35"/>
      <c r="RXR347" s="35"/>
      <c r="RXS347" s="35"/>
      <c r="RXT347" s="35"/>
      <c r="RXU347" s="35"/>
      <c r="RXV347" s="35"/>
      <c r="RXW347" s="35"/>
      <c r="RXX347" s="35"/>
      <c r="RXY347" s="35"/>
      <c r="RXZ347" s="35"/>
      <c r="RYA347" s="35"/>
      <c r="RYB347" s="35"/>
      <c r="RYC347" s="35"/>
      <c r="RYD347" s="35"/>
      <c r="RYE347" s="35"/>
      <c r="RYF347" s="35"/>
      <c r="RYG347" s="35"/>
      <c r="RYH347" s="35"/>
      <c r="RYI347" s="35"/>
      <c r="RYJ347" s="35"/>
      <c r="RYK347" s="35"/>
      <c r="RYL347" s="35"/>
      <c r="RYM347" s="35"/>
      <c r="RYN347" s="35"/>
      <c r="RYO347" s="35"/>
      <c r="RYP347" s="35"/>
      <c r="RYQ347" s="35"/>
      <c r="RYR347" s="35"/>
      <c r="RYS347" s="35"/>
      <c r="RYT347" s="35"/>
      <c r="RYU347" s="35"/>
      <c r="RYV347" s="35"/>
      <c r="RYW347" s="35"/>
      <c r="RYX347" s="35"/>
      <c r="RYY347" s="35"/>
      <c r="RYZ347" s="35"/>
      <c r="RZA347" s="35"/>
      <c r="RZB347" s="35"/>
      <c r="RZC347" s="35"/>
      <c r="RZD347" s="35"/>
      <c r="RZE347" s="35"/>
      <c r="RZF347" s="35"/>
      <c r="RZG347" s="35"/>
      <c r="RZH347" s="35"/>
      <c r="RZI347" s="35"/>
      <c r="RZJ347" s="35"/>
      <c r="RZK347" s="35"/>
      <c r="RZL347" s="35"/>
      <c r="RZM347" s="35"/>
      <c r="RZN347" s="35"/>
      <c r="RZO347" s="35"/>
      <c r="RZP347" s="35"/>
      <c r="RZQ347" s="35"/>
      <c r="RZR347" s="35"/>
      <c r="RZS347" s="35"/>
      <c r="RZT347" s="35"/>
      <c r="RZU347" s="35"/>
      <c r="RZV347" s="35"/>
      <c r="RZW347" s="35"/>
      <c r="RZX347" s="35"/>
      <c r="RZY347" s="35"/>
      <c r="RZZ347" s="35"/>
      <c r="SAA347" s="35"/>
      <c r="SAB347" s="35"/>
      <c r="SAC347" s="35"/>
      <c r="SAD347" s="35"/>
      <c r="SAE347" s="35"/>
      <c r="SAF347" s="35"/>
      <c r="SAG347" s="35"/>
      <c r="SAH347" s="35"/>
      <c r="SAI347" s="35"/>
      <c r="SAJ347" s="35"/>
      <c r="SAK347" s="35"/>
      <c r="SAL347" s="35"/>
      <c r="SAM347" s="35"/>
      <c r="SAN347" s="35"/>
      <c r="SAO347" s="35"/>
      <c r="SAP347" s="35"/>
      <c r="SAQ347" s="35"/>
      <c r="SAR347" s="35"/>
      <c r="SAS347" s="35"/>
      <c r="SAT347" s="35"/>
      <c r="SAU347" s="35"/>
      <c r="SAV347" s="35"/>
      <c r="SAW347" s="35"/>
      <c r="SAX347" s="35"/>
      <c r="SAY347" s="35"/>
      <c r="SAZ347" s="35"/>
      <c r="SBA347" s="35"/>
      <c r="SBB347" s="35"/>
      <c r="SBC347" s="35"/>
      <c r="SBD347" s="35"/>
      <c r="SBE347" s="35"/>
      <c r="SBF347" s="35"/>
      <c r="SBG347" s="35"/>
      <c r="SBH347" s="35"/>
      <c r="SBI347" s="35"/>
      <c r="SBJ347" s="35"/>
      <c r="SBK347" s="35"/>
      <c r="SBL347" s="35"/>
      <c r="SBM347" s="35"/>
      <c r="SBN347" s="35"/>
      <c r="SBO347" s="35"/>
      <c r="SBP347" s="35"/>
      <c r="SBQ347" s="35"/>
      <c r="SBR347" s="35"/>
      <c r="SBS347" s="35"/>
      <c r="SBT347" s="35"/>
      <c r="SBU347" s="35"/>
      <c r="SBV347" s="35"/>
      <c r="SBW347" s="35"/>
      <c r="SBX347" s="35"/>
      <c r="SBY347" s="35"/>
      <c r="SBZ347" s="35"/>
      <c r="SCA347" s="35"/>
      <c r="SCB347" s="35"/>
      <c r="SCC347" s="35"/>
      <c r="SCD347" s="35"/>
      <c r="SCE347" s="35"/>
      <c r="SCF347" s="35"/>
      <c r="SCG347" s="35"/>
      <c r="SCH347" s="35"/>
      <c r="SCI347" s="35"/>
      <c r="SCJ347" s="35"/>
      <c r="SCK347" s="35"/>
      <c r="SCL347" s="35"/>
      <c r="SCM347" s="35"/>
      <c r="SCN347" s="35"/>
      <c r="SCO347" s="35"/>
      <c r="SCP347" s="35"/>
      <c r="SCQ347" s="35"/>
      <c r="SCR347" s="35"/>
      <c r="SCS347" s="35"/>
      <c r="SCT347" s="35"/>
      <c r="SCU347" s="35"/>
      <c r="SCV347" s="35"/>
      <c r="SCW347" s="35"/>
      <c r="SCX347" s="35"/>
      <c r="SCY347" s="35"/>
      <c r="SCZ347" s="35"/>
      <c r="SDA347" s="35"/>
      <c r="SDB347" s="35"/>
      <c r="SDC347" s="35"/>
      <c r="SDD347" s="35"/>
      <c r="SDE347" s="35"/>
      <c r="SDF347" s="35"/>
      <c r="SDG347" s="35"/>
      <c r="SDH347" s="35"/>
      <c r="SDI347" s="35"/>
      <c r="SDJ347" s="35"/>
      <c r="SDK347" s="35"/>
      <c r="SDL347" s="35"/>
      <c r="SDM347" s="35"/>
      <c r="SDN347" s="35"/>
      <c r="SDO347" s="35"/>
      <c r="SDP347" s="35"/>
      <c r="SDQ347" s="35"/>
      <c r="SDR347" s="35"/>
      <c r="SDS347" s="35"/>
      <c r="SDT347" s="35"/>
      <c r="SDU347" s="35"/>
      <c r="SDV347" s="35"/>
      <c r="SDW347" s="35"/>
      <c r="SDX347" s="35"/>
      <c r="SDY347" s="35"/>
      <c r="SDZ347" s="35"/>
      <c r="SEA347" s="35"/>
      <c r="SEB347" s="35"/>
      <c r="SEC347" s="35"/>
      <c r="SED347" s="35"/>
      <c r="SEE347" s="35"/>
      <c r="SEF347" s="35"/>
      <c r="SEG347" s="35"/>
      <c r="SEH347" s="35"/>
      <c r="SEI347" s="35"/>
      <c r="SEJ347" s="35"/>
      <c r="SEK347" s="35"/>
      <c r="SEL347" s="35"/>
      <c r="SEM347" s="35"/>
      <c r="SEN347" s="35"/>
      <c r="SEO347" s="35"/>
      <c r="SEP347" s="35"/>
      <c r="SEQ347" s="35"/>
      <c r="SER347" s="35"/>
      <c r="SES347" s="35"/>
      <c r="SET347" s="35"/>
      <c r="SEU347" s="35"/>
      <c r="SEV347" s="35"/>
      <c r="SEW347" s="35"/>
      <c r="SEX347" s="35"/>
      <c r="SEY347" s="35"/>
      <c r="SEZ347" s="35"/>
      <c r="SFA347" s="35"/>
      <c r="SFB347" s="35"/>
      <c r="SFC347" s="35"/>
      <c r="SFD347" s="35"/>
      <c r="SFE347" s="35"/>
      <c r="SFF347" s="35"/>
      <c r="SFG347" s="35"/>
      <c r="SFH347" s="35"/>
      <c r="SFI347" s="35"/>
      <c r="SFJ347" s="35"/>
      <c r="SFK347" s="35"/>
      <c r="SFL347" s="35"/>
      <c r="SFM347" s="35"/>
      <c r="SFN347" s="35"/>
      <c r="SFO347" s="35"/>
      <c r="SFP347" s="35"/>
      <c r="SFQ347" s="35"/>
      <c r="SFR347" s="35"/>
      <c r="SFS347" s="35"/>
      <c r="SFT347" s="35"/>
      <c r="SFU347" s="35"/>
      <c r="SFV347" s="35"/>
      <c r="SFW347" s="35"/>
      <c r="SFX347" s="35"/>
      <c r="SFY347" s="35"/>
      <c r="SFZ347" s="35"/>
      <c r="SGA347" s="35"/>
      <c r="SGB347" s="35"/>
      <c r="SGC347" s="35"/>
      <c r="SGD347" s="35"/>
      <c r="SGE347" s="35"/>
      <c r="SGF347" s="35"/>
      <c r="SGG347" s="35"/>
      <c r="SGH347" s="35"/>
      <c r="SGI347" s="35"/>
      <c r="SGJ347" s="35"/>
      <c r="SGK347" s="35"/>
      <c r="SGL347" s="35"/>
      <c r="SGM347" s="35"/>
      <c r="SGN347" s="35"/>
      <c r="SGO347" s="35"/>
      <c r="SGP347" s="35"/>
      <c r="SGQ347" s="35"/>
      <c r="SGR347" s="35"/>
      <c r="SGS347" s="35"/>
      <c r="SGT347" s="35"/>
      <c r="SGU347" s="35"/>
      <c r="SGV347" s="35"/>
      <c r="SGW347" s="35"/>
      <c r="SGX347" s="35"/>
      <c r="SGY347" s="35"/>
      <c r="SGZ347" s="35"/>
      <c r="SHA347" s="35"/>
      <c r="SHB347" s="35"/>
      <c r="SHC347" s="35"/>
      <c r="SHD347" s="35"/>
      <c r="SHE347" s="35"/>
      <c r="SHF347" s="35"/>
      <c r="SHG347" s="35"/>
      <c r="SHH347" s="35"/>
      <c r="SHI347" s="35"/>
      <c r="SHJ347" s="35"/>
      <c r="SHK347" s="35"/>
      <c r="SHL347" s="35"/>
      <c r="SHM347" s="35"/>
      <c r="SHN347" s="35"/>
      <c r="SHO347" s="35"/>
      <c r="SHP347" s="35"/>
      <c r="SHQ347" s="35"/>
      <c r="SHR347" s="35"/>
      <c r="SHS347" s="35"/>
      <c r="SHT347" s="35"/>
      <c r="SHU347" s="35"/>
      <c r="SHV347" s="35"/>
      <c r="SHW347" s="35"/>
      <c r="SHX347" s="35"/>
      <c r="SHY347" s="35"/>
      <c r="SHZ347" s="35"/>
      <c r="SIA347" s="35"/>
      <c r="SIB347" s="35"/>
      <c r="SIC347" s="35"/>
      <c r="SID347" s="35"/>
      <c r="SIE347" s="35"/>
      <c r="SIF347" s="35"/>
      <c r="SIG347" s="35"/>
      <c r="SIH347" s="35"/>
      <c r="SII347" s="35"/>
      <c r="SIJ347" s="35"/>
      <c r="SIK347" s="35"/>
      <c r="SIL347" s="35"/>
      <c r="SIM347" s="35"/>
      <c r="SIN347" s="35"/>
      <c r="SIO347" s="35"/>
      <c r="SIP347" s="35"/>
      <c r="SIQ347" s="35"/>
      <c r="SIR347" s="35"/>
      <c r="SIS347" s="35"/>
      <c r="SIT347" s="35"/>
      <c r="SIU347" s="35"/>
      <c r="SIV347" s="35"/>
      <c r="SIW347" s="35"/>
      <c r="SIX347" s="35"/>
      <c r="SIY347" s="35"/>
      <c r="SIZ347" s="35"/>
      <c r="SJA347" s="35"/>
      <c r="SJB347" s="35"/>
      <c r="SJC347" s="35"/>
      <c r="SJD347" s="35"/>
      <c r="SJE347" s="35"/>
      <c r="SJF347" s="35"/>
      <c r="SJG347" s="35"/>
      <c r="SJH347" s="35"/>
      <c r="SJI347" s="35"/>
      <c r="SJJ347" s="35"/>
      <c r="SJK347" s="35"/>
      <c r="SJL347" s="35"/>
      <c r="SJM347" s="35"/>
      <c r="SJN347" s="35"/>
      <c r="SJO347" s="35"/>
      <c r="SJP347" s="35"/>
      <c r="SJQ347" s="35"/>
      <c r="SJR347" s="35"/>
      <c r="SJS347" s="35"/>
      <c r="SJT347" s="35"/>
      <c r="SJU347" s="35"/>
      <c r="SJV347" s="35"/>
      <c r="SJW347" s="35"/>
      <c r="SJX347" s="35"/>
      <c r="SJY347" s="35"/>
      <c r="SJZ347" s="35"/>
      <c r="SKA347" s="35"/>
      <c r="SKB347" s="35"/>
      <c r="SKC347" s="35"/>
      <c r="SKD347" s="35"/>
      <c r="SKE347" s="35"/>
      <c r="SKF347" s="35"/>
      <c r="SKG347" s="35"/>
      <c r="SKH347" s="35"/>
      <c r="SKI347" s="35"/>
      <c r="SKJ347" s="35"/>
      <c r="SKK347" s="35"/>
      <c r="SKL347" s="35"/>
      <c r="SKM347" s="35"/>
      <c r="SKN347" s="35"/>
      <c r="SKO347" s="35"/>
      <c r="SKP347" s="35"/>
      <c r="SKQ347" s="35"/>
      <c r="SKR347" s="35"/>
      <c r="SKS347" s="35"/>
      <c r="SKT347" s="35"/>
      <c r="SKU347" s="35"/>
      <c r="SKV347" s="35"/>
      <c r="SKW347" s="35"/>
      <c r="SKX347" s="35"/>
      <c r="SKY347" s="35"/>
      <c r="SKZ347" s="35"/>
      <c r="SLA347" s="35"/>
      <c r="SLB347" s="35"/>
      <c r="SLC347" s="35"/>
      <c r="SLD347" s="35"/>
      <c r="SLE347" s="35"/>
      <c r="SLF347" s="35"/>
      <c r="SLG347" s="35"/>
      <c r="SLH347" s="35"/>
      <c r="SLI347" s="35"/>
      <c r="SLJ347" s="35"/>
      <c r="SLK347" s="35"/>
      <c r="SLL347" s="35"/>
      <c r="SLM347" s="35"/>
      <c r="SLN347" s="35"/>
      <c r="SLO347" s="35"/>
      <c r="SLP347" s="35"/>
      <c r="SLQ347" s="35"/>
      <c r="SLR347" s="35"/>
      <c r="SLS347" s="35"/>
      <c r="SLT347" s="35"/>
      <c r="SLU347" s="35"/>
      <c r="SLV347" s="35"/>
      <c r="SLW347" s="35"/>
      <c r="SLX347" s="35"/>
      <c r="SLY347" s="35"/>
      <c r="SLZ347" s="35"/>
      <c r="SMA347" s="35"/>
      <c r="SMB347" s="35"/>
      <c r="SMC347" s="35"/>
      <c r="SMD347" s="35"/>
      <c r="SME347" s="35"/>
      <c r="SMF347" s="35"/>
      <c r="SMG347" s="35"/>
      <c r="SMH347" s="35"/>
      <c r="SMI347" s="35"/>
      <c r="SMJ347" s="35"/>
      <c r="SMK347" s="35"/>
      <c r="SML347" s="35"/>
      <c r="SMM347" s="35"/>
      <c r="SMN347" s="35"/>
      <c r="SMO347" s="35"/>
      <c r="SMP347" s="35"/>
      <c r="SMQ347" s="35"/>
      <c r="SMR347" s="35"/>
      <c r="SMS347" s="35"/>
      <c r="SMT347" s="35"/>
      <c r="SMU347" s="35"/>
      <c r="SMV347" s="35"/>
      <c r="SMW347" s="35"/>
      <c r="SMX347" s="35"/>
      <c r="SMY347" s="35"/>
      <c r="SMZ347" s="35"/>
      <c r="SNA347" s="35"/>
      <c r="SNB347" s="35"/>
      <c r="SNC347" s="35"/>
      <c r="SND347" s="35"/>
      <c r="SNE347" s="35"/>
      <c r="SNF347" s="35"/>
      <c r="SNG347" s="35"/>
      <c r="SNH347" s="35"/>
      <c r="SNI347" s="35"/>
      <c r="SNJ347" s="35"/>
      <c r="SNK347" s="35"/>
      <c r="SNL347" s="35"/>
      <c r="SNM347" s="35"/>
      <c r="SNN347" s="35"/>
      <c r="SNO347" s="35"/>
      <c r="SNP347" s="35"/>
      <c r="SNQ347" s="35"/>
      <c r="SNR347" s="35"/>
      <c r="SNS347" s="35"/>
      <c r="SNT347" s="35"/>
      <c r="SNU347" s="35"/>
      <c r="SNV347" s="35"/>
      <c r="SNW347" s="35"/>
      <c r="SNX347" s="35"/>
      <c r="SNY347" s="35"/>
      <c r="SNZ347" s="35"/>
      <c r="SOA347" s="35"/>
      <c r="SOB347" s="35"/>
      <c r="SOC347" s="35"/>
      <c r="SOD347" s="35"/>
      <c r="SOE347" s="35"/>
      <c r="SOF347" s="35"/>
      <c r="SOG347" s="35"/>
      <c r="SOH347" s="35"/>
      <c r="SOI347" s="35"/>
      <c r="SOJ347" s="35"/>
      <c r="SOK347" s="35"/>
      <c r="SOL347" s="35"/>
      <c r="SOM347" s="35"/>
      <c r="SON347" s="35"/>
      <c r="SOO347" s="35"/>
      <c r="SOP347" s="35"/>
      <c r="SOQ347" s="35"/>
      <c r="SOR347" s="35"/>
      <c r="SOS347" s="35"/>
      <c r="SOT347" s="35"/>
      <c r="SOU347" s="35"/>
      <c r="SOV347" s="35"/>
      <c r="SOW347" s="35"/>
      <c r="SOX347" s="35"/>
      <c r="SOY347" s="35"/>
      <c r="SOZ347" s="35"/>
      <c r="SPA347" s="35"/>
      <c r="SPB347" s="35"/>
      <c r="SPC347" s="35"/>
      <c r="SPD347" s="35"/>
      <c r="SPE347" s="35"/>
      <c r="SPF347" s="35"/>
      <c r="SPG347" s="35"/>
      <c r="SPH347" s="35"/>
      <c r="SPI347" s="35"/>
      <c r="SPJ347" s="35"/>
      <c r="SPK347" s="35"/>
      <c r="SPL347" s="35"/>
      <c r="SPM347" s="35"/>
      <c r="SPN347" s="35"/>
      <c r="SPO347" s="35"/>
      <c r="SPP347" s="35"/>
      <c r="SPQ347" s="35"/>
      <c r="SPR347" s="35"/>
      <c r="SPS347" s="35"/>
      <c r="SPT347" s="35"/>
      <c r="SPU347" s="35"/>
      <c r="SPV347" s="35"/>
      <c r="SPW347" s="35"/>
      <c r="SPX347" s="35"/>
      <c r="SPY347" s="35"/>
      <c r="SPZ347" s="35"/>
      <c r="SQA347" s="35"/>
      <c r="SQB347" s="35"/>
      <c r="SQC347" s="35"/>
      <c r="SQD347" s="35"/>
      <c r="SQE347" s="35"/>
      <c r="SQF347" s="35"/>
      <c r="SQG347" s="35"/>
      <c r="SQH347" s="35"/>
      <c r="SQI347" s="35"/>
      <c r="SQJ347" s="35"/>
      <c r="SQK347" s="35"/>
      <c r="SQL347" s="35"/>
      <c r="SQM347" s="35"/>
      <c r="SQN347" s="35"/>
      <c r="SQO347" s="35"/>
      <c r="SQP347" s="35"/>
      <c r="SQQ347" s="35"/>
      <c r="SQR347" s="35"/>
      <c r="SQS347" s="35"/>
      <c r="SQT347" s="35"/>
      <c r="SQU347" s="35"/>
      <c r="SQV347" s="35"/>
      <c r="SQW347" s="35"/>
      <c r="SQX347" s="35"/>
      <c r="SQY347" s="35"/>
      <c r="SQZ347" s="35"/>
      <c r="SRA347" s="35"/>
      <c r="SRB347" s="35"/>
      <c r="SRC347" s="35"/>
      <c r="SRD347" s="35"/>
      <c r="SRE347" s="35"/>
      <c r="SRF347" s="35"/>
      <c r="SRG347" s="35"/>
      <c r="SRH347" s="35"/>
      <c r="SRI347" s="35"/>
      <c r="SRJ347" s="35"/>
      <c r="SRK347" s="35"/>
      <c r="SRL347" s="35"/>
      <c r="SRM347" s="35"/>
      <c r="SRN347" s="35"/>
      <c r="SRO347" s="35"/>
      <c r="SRP347" s="35"/>
      <c r="SRQ347" s="35"/>
      <c r="SRR347" s="35"/>
      <c r="SRS347" s="35"/>
      <c r="SRT347" s="35"/>
      <c r="SRU347" s="35"/>
      <c r="SRV347" s="35"/>
      <c r="SRW347" s="35"/>
      <c r="SRX347" s="35"/>
      <c r="SRY347" s="35"/>
      <c r="SRZ347" s="35"/>
      <c r="SSA347" s="35"/>
      <c r="SSB347" s="35"/>
      <c r="SSC347" s="35"/>
      <c r="SSD347" s="35"/>
      <c r="SSE347" s="35"/>
      <c r="SSF347" s="35"/>
      <c r="SSG347" s="35"/>
      <c r="SSH347" s="35"/>
      <c r="SSI347" s="35"/>
      <c r="SSJ347" s="35"/>
      <c r="SSK347" s="35"/>
      <c r="SSL347" s="35"/>
      <c r="SSM347" s="35"/>
      <c r="SSN347" s="35"/>
      <c r="SSO347" s="35"/>
      <c r="SSP347" s="35"/>
      <c r="SSQ347" s="35"/>
      <c r="SSR347" s="35"/>
      <c r="SSS347" s="35"/>
      <c r="SST347" s="35"/>
      <c r="SSU347" s="35"/>
      <c r="SSV347" s="35"/>
      <c r="SSW347" s="35"/>
      <c r="SSX347" s="35"/>
      <c r="SSY347" s="35"/>
      <c r="SSZ347" s="35"/>
      <c r="STA347" s="35"/>
      <c r="STB347" s="35"/>
      <c r="STC347" s="35"/>
      <c r="STD347" s="35"/>
      <c r="STE347" s="35"/>
      <c r="STF347" s="35"/>
      <c r="STG347" s="35"/>
      <c r="STH347" s="35"/>
      <c r="STI347" s="35"/>
      <c r="STJ347" s="35"/>
      <c r="STK347" s="35"/>
      <c r="STL347" s="35"/>
      <c r="STM347" s="35"/>
      <c r="STN347" s="35"/>
      <c r="STO347" s="35"/>
      <c r="STP347" s="35"/>
      <c r="STQ347" s="35"/>
      <c r="STR347" s="35"/>
      <c r="STS347" s="35"/>
      <c r="STT347" s="35"/>
      <c r="STU347" s="35"/>
      <c r="STV347" s="35"/>
      <c r="STW347" s="35"/>
      <c r="STX347" s="35"/>
      <c r="STY347" s="35"/>
      <c r="STZ347" s="35"/>
      <c r="SUA347" s="35"/>
      <c r="SUB347" s="35"/>
      <c r="SUC347" s="35"/>
      <c r="SUD347" s="35"/>
      <c r="SUE347" s="35"/>
      <c r="SUF347" s="35"/>
      <c r="SUG347" s="35"/>
      <c r="SUH347" s="35"/>
      <c r="SUI347" s="35"/>
      <c r="SUJ347" s="35"/>
      <c r="SUK347" s="35"/>
      <c r="SUL347" s="35"/>
      <c r="SUM347" s="35"/>
      <c r="SUN347" s="35"/>
      <c r="SUO347" s="35"/>
      <c r="SUP347" s="35"/>
      <c r="SUQ347" s="35"/>
      <c r="SUR347" s="35"/>
      <c r="SUS347" s="35"/>
      <c r="SUT347" s="35"/>
      <c r="SUU347" s="35"/>
      <c r="SUV347" s="35"/>
      <c r="SUW347" s="35"/>
      <c r="SUX347" s="35"/>
      <c r="SUY347" s="35"/>
      <c r="SUZ347" s="35"/>
      <c r="SVA347" s="35"/>
      <c r="SVB347" s="35"/>
      <c r="SVC347" s="35"/>
      <c r="SVD347" s="35"/>
      <c r="SVE347" s="35"/>
      <c r="SVF347" s="35"/>
      <c r="SVG347" s="35"/>
      <c r="SVH347" s="35"/>
      <c r="SVI347" s="35"/>
      <c r="SVJ347" s="35"/>
      <c r="SVK347" s="35"/>
      <c r="SVL347" s="35"/>
      <c r="SVM347" s="35"/>
      <c r="SVN347" s="35"/>
      <c r="SVO347" s="35"/>
      <c r="SVP347" s="35"/>
      <c r="SVQ347" s="35"/>
      <c r="SVR347" s="35"/>
      <c r="SVS347" s="35"/>
      <c r="SVT347" s="35"/>
      <c r="SVU347" s="35"/>
      <c r="SVV347" s="35"/>
      <c r="SVW347" s="35"/>
      <c r="SVX347" s="35"/>
      <c r="SVY347" s="35"/>
      <c r="SVZ347" s="35"/>
      <c r="SWA347" s="35"/>
      <c r="SWB347" s="35"/>
      <c r="SWC347" s="35"/>
      <c r="SWD347" s="35"/>
      <c r="SWE347" s="35"/>
      <c r="SWF347" s="35"/>
      <c r="SWG347" s="35"/>
      <c r="SWH347" s="35"/>
      <c r="SWI347" s="35"/>
      <c r="SWJ347" s="35"/>
      <c r="SWK347" s="35"/>
      <c r="SWL347" s="35"/>
      <c r="SWM347" s="35"/>
      <c r="SWN347" s="35"/>
      <c r="SWO347" s="35"/>
      <c r="SWP347" s="35"/>
      <c r="SWQ347" s="35"/>
      <c r="SWR347" s="35"/>
      <c r="SWS347" s="35"/>
      <c r="SWT347" s="35"/>
      <c r="SWU347" s="35"/>
      <c r="SWV347" s="35"/>
      <c r="SWW347" s="35"/>
      <c r="SWX347" s="35"/>
      <c r="SWY347" s="35"/>
      <c r="SWZ347" s="35"/>
      <c r="SXA347" s="35"/>
      <c r="SXB347" s="35"/>
      <c r="SXC347" s="35"/>
      <c r="SXD347" s="35"/>
      <c r="SXE347" s="35"/>
      <c r="SXF347" s="35"/>
      <c r="SXG347" s="35"/>
      <c r="SXH347" s="35"/>
      <c r="SXI347" s="35"/>
      <c r="SXJ347" s="35"/>
      <c r="SXK347" s="35"/>
      <c r="SXL347" s="35"/>
      <c r="SXM347" s="35"/>
      <c r="SXN347" s="35"/>
      <c r="SXO347" s="35"/>
      <c r="SXP347" s="35"/>
      <c r="SXQ347" s="35"/>
      <c r="SXR347" s="35"/>
      <c r="SXS347" s="35"/>
      <c r="SXT347" s="35"/>
      <c r="SXU347" s="35"/>
      <c r="SXV347" s="35"/>
      <c r="SXW347" s="35"/>
      <c r="SXX347" s="35"/>
      <c r="SXY347" s="35"/>
      <c r="SXZ347" s="35"/>
      <c r="SYA347" s="35"/>
      <c r="SYB347" s="35"/>
      <c r="SYC347" s="35"/>
      <c r="SYD347" s="35"/>
      <c r="SYE347" s="35"/>
      <c r="SYF347" s="35"/>
      <c r="SYG347" s="35"/>
      <c r="SYH347" s="35"/>
      <c r="SYI347" s="35"/>
      <c r="SYJ347" s="35"/>
      <c r="SYK347" s="35"/>
      <c r="SYL347" s="35"/>
      <c r="SYM347" s="35"/>
      <c r="SYN347" s="35"/>
      <c r="SYO347" s="35"/>
      <c r="SYP347" s="35"/>
      <c r="SYQ347" s="35"/>
      <c r="SYR347" s="35"/>
      <c r="SYS347" s="35"/>
      <c r="SYT347" s="35"/>
      <c r="SYU347" s="35"/>
      <c r="SYV347" s="35"/>
      <c r="SYW347" s="35"/>
      <c r="SYX347" s="35"/>
      <c r="SYY347" s="35"/>
      <c r="SYZ347" s="35"/>
      <c r="SZA347" s="35"/>
      <c r="SZB347" s="35"/>
      <c r="SZC347" s="35"/>
      <c r="SZD347" s="35"/>
      <c r="SZE347" s="35"/>
      <c r="SZF347" s="35"/>
      <c r="SZG347" s="35"/>
      <c r="SZH347" s="35"/>
      <c r="SZI347" s="35"/>
      <c r="SZJ347" s="35"/>
      <c r="SZK347" s="35"/>
      <c r="SZL347" s="35"/>
      <c r="SZM347" s="35"/>
      <c r="SZN347" s="35"/>
      <c r="SZO347" s="35"/>
      <c r="SZP347" s="35"/>
      <c r="SZQ347" s="35"/>
      <c r="SZR347" s="35"/>
      <c r="SZS347" s="35"/>
      <c r="SZT347" s="35"/>
      <c r="SZU347" s="35"/>
      <c r="SZV347" s="35"/>
      <c r="SZW347" s="35"/>
      <c r="SZX347" s="35"/>
      <c r="SZY347" s="35"/>
      <c r="SZZ347" s="35"/>
      <c r="TAA347" s="35"/>
      <c r="TAB347" s="35"/>
      <c r="TAC347" s="35"/>
      <c r="TAD347" s="35"/>
      <c r="TAE347" s="35"/>
      <c r="TAF347" s="35"/>
      <c r="TAG347" s="35"/>
      <c r="TAH347" s="35"/>
      <c r="TAI347" s="35"/>
      <c r="TAJ347" s="35"/>
      <c r="TAK347" s="35"/>
      <c r="TAL347" s="35"/>
      <c r="TAM347" s="35"/>
      <c r="TAN347" s="35"/>
      <c r="TAO347" s="35"/>
      <c r="TAP347" s="35"/>
      <c r="TAQ347" s="35"/>
      <c r="TAR347" s="35"/>
      <c r="TAS347" s="35"/>
      <c r="TAT347" s="35"/>
      <c r="TAU347" s="35"/>
      <c r="TAV347" s="35"/>
      <c r="TAW347" s="35"/>
      <c r="TAX347" s="35"/>
      <c r="TAY347" s="35"/>
      <c r="TAZ347" s="35"/>
      <c r="TBA347" s="35"/>
      <c r="TBB347" s="35"/>
      <c r="TBC347" s="35"/>
      <c r="TBD347" s="35"/>
      <c r="TBE347" s="35"/>
      <c r="TBF347" s="35"/>
      <c r="TBG347" s="35"/>
      <c r="TBH347" s="35"/>
      <c r="TBI347" s="35"/>
      <c r="TBJ347" s="35"/>
      <c r="TBK347" s="35"/>
      <c r="TBL347" s="35"/>
      <c r="TBM347" s="35"/>
      <c r="TBN347" s="35"/>
      <c r="TBO347" s="35"/>
      <c r="TBP347" s="35"/>
      <c r="TBQ347" s="35"/>
      <c r="TBR347" s="35"/>
      <c r="TBS347" s="35"/>
      <c r="TBT347" s="35"/>
      <c r="TBU347" s="35"/>
      <c r="TBV347" s="35"/>
      <c r="TBW347" s="35"/>
      <c r="TBX347" s="35"/>
      <c r="TBY347" s="35"/>
      <c r="TBZ347" s="35"/>
      <c r="TCA347" s="35"/>
      <c r="TCB347" s="35"/>
      <c r="TCC347" s="35"/>
      <c r="TCD347" s="35"/>
      <c r="TCE347" s="35"/>
      <c r="TCF347" s="35"/>
      <c r="TCG347" s="35"/>
      <c r="TCH347" s="35"/>
      <c r="TCI347" s="35"/>
      <c r="TCJ347" s="35"/>
      <c r="TCK347" s="35"/>
      <c r="TCL347" s="35"/>
      <c r="TCM347" s="35"/>
      <c r="TCN347" s="35"/>
      <c r="TCO347" s="35"/>
      <c r="TCP347" s="35"/>
      <c r="TCQ347" s="35"/>
      <c r="TCR347" s="35"/>
      <c r="TCS347" s="35"/>
      <c r="TCT347" s="35"/>
      <c r="TCU347" s="35"/>
      <c r="TCV347" s="35"/>
      <c r="TCW347" s="35"/>
      <c r="TCX347" s="35"/>
      <c r="TCY347" s="35"/>
      <c r="TCZ347" s="35"/>
      <c r="TDA347" s="35"/>
      <c r="TDB347" s="35"/>
      <c r="TDC347" s="35"/>
      <c r="TDD347" s="35"/>
      <c r="TDE347" s="35"/>
      <c r="TDF347" s="35"/>
      <c r="TDG347" s="35"/>
      <c r="TDH347" s="35"/>
      <c r="TDI347" s="35"/>
      <c r="TDJ347" s="35"/>
      <c r="TDK347" s="35"/>
      <c r="TDL347" s="35"/>
      <c r="TDM347" s="35"/>
      <c r="TDN347" s="35"/>
      <c r="TDO347" s="35"/>
      <c r="TDP347" s="35"/>
      <c r="TDQ347" s="35"/>
      <c r="TDR347" s="35"/>
      <c r="TDS347" s="35"/>
      <c r="TDT347" s="35"/>
      <c r="TDU347" s="35"/>
      <c r="TDV347" s="35"/>
      <c r="TDW347" s="35"/>
      <c r="TDX347" s="35"/>
      <c r="TDY347" s="35"/>
      <c r="TDZ347" s="35"/>
      <c r="TEA347" s="35"/>
      <c r="TEB347" s="35"/>
      <c r="TEC347" s="35"/>
      <c r="TED347" s="35"/>
      <c r="TEE347" s="35"/>
      <c r="TEF347" s="35"/>
      <c r="TEG347" s="35"/>
      <c r="TEH347" s="35"/>
      <c r="TEI347" s="35"/>
      <c r="TEJ347" s="35"/>
      <c r="TEK347" s="35"/>
      <c r="TEL347" s="35"/>
      <c r="TEM347" s="35"/>
      <c r="TEN347" s="35"/>
      <c r="TEO347" s="35"/>
      <c r="TEP347" s="35"/>
      <c r="TEQ347" s="35"/>
      <c r="TER347" s="35"/>
      <c r="TES347" s="35"/>
      <c r="TET347" s="35"/>
      <c r="TEU347" s="35"/>
      <c r="TEV347" s="35"/>
      <c r="TEW347" s="35"/>
      <c r="TEX347" s="35"/>
      <c r="TEY347" s="35"/>
      <c r="TEZ347" s="35"/>
      <c r="TFA347" s="35"/>
      <c r="TFB347" s="35"/>
      <c r="TFC347" s="35"/>
      <c r="TFD347" s="35"/>
      <c r="TFE347" s="35"/>
      <c r="TFF347" s="35"/>
      <c r="TFG347" s="35"/>
      <c r="TFH347" s="35"/>
      <c r="TFI347" s="35"/>
      <c r="TFJ347" s="35"/>
      <c r="TFK347" s="35"/>
      <c r="TFL347" s="35"/>
      <c r="TFM347" s="35"/>
      <c r="TFN347" s="35"/>
      <c r="TFO347" s="35"/>
      <c r="TFP347" s="35"/>
      <c r="TFQ347" s="35"/>
      <c r="TFR347" s="35"/>
      <c r="TFS347" s="35"/>
      <c r="TFT347" s="35"/>
      <c r="TFU347" s="35"/>
      <c r="TFV347" s="35"/>
      <c r="TFW347" s="35"/>
      <c r="TFX347" s="35"/>
      <c r="TFY347" s="35"/>
      <c r="TFZ347" s="35"/>
      <c r="TGA347" s="35"/>
      <c r="TGB347" s="35"/>
      <c r="TGC347" s="35"/>
      <c r="TGD347" s="35"/>
      <c r="TGE347" s="35"/>
      <c r="TGF347" s="35"/>
      <c r="TGG347" s="35"/>
      <c r="TGH347" s="35"/>
      <c r="TGI347" s="35"/>
      <c r="TGJ347" s="35"/>
      <c r="TGK347" s="35"/>
      <c r="TGL347" s="35"/>
      <c r="TGM347" s="35"/>
      <c r="TGN347" s="35"/>
      <c r="TGO347" s="35"/>
      <c r="TGP347" s="35"/>
      <c r="TGQ347" s="35"/>
      <c r="TGR347" s="35"/>
      <c r="TGS347" s="35"/>
      <c r="TGT347" s="35"/>
      <c r="TGU347" s="35"/>
      <c r="TGV347" s="35"/>
      <c r="TGW347" s="35"/>
      <c r="TGX347" s="35"/>
      <c r="TGY347" s="35"/>
      <c r="TGZ347" s="35"/>
      <c r="THA347" s="35"/>
      <c r="THB347" s="35"/>
      <c r="THC347" s="35"/>
      <c r="THD347" s="35"/>
      <c r="THE347" s="35"/>
      <c r="THF347" s="35"/>
      <c r="THG347" s="35"/>
      <c r="THH347" s="35"/>
      <c r="THI347" s="35"/>
      <c r="THJ347" s="35"/>
      <c r="THK347" s="35"/>
      <c r="THL347" s="35"/>
      <c r="THM347" s="35"/>
      <c r="THN347" s="35"/>
      <c r="THO347" s="35"/>
      <c r="THP347" s="35"/>
      <c r="THQ347" s="35"/>
      <c r="THR347" s="35"/>
      <c r="THS347" s="35"/>
      <c r="THT347" s="35"/>
      <c r="THU347" s="35"/>
      <c r="THV347" s="35"/>
      <c r="THW347" s="35"/>
      <c r="THX347" s="35"/>
      <c r="THY347" s="35"/>
      <c r="THZ347" s="35"/>
      <c r="TIA347" s="35"/>
      <c r="TIB347" s="35"/>
      <c r="TIC347" s="35"/>
      <c r="TID347" s="35"/>
      <c r="TIE347" s="35"/>
      <c r="TIF347" s="35"/>
      <c r="TIG347" s="35"/>
      <c r="TIH347" s="35"/>
      <c r="TII347" s="35"/>
      <c r="TIJ347" s="35"/>
      <c r="TIK347" s="35"/>
      <c r="TIL347" s="35"/>
      <c r="TIM347" s="35"/>
      <c r="TIN347" s="35"/>
      <c r="TIO347" s="35"/>
      <c r="TIP347" s="35"/>
      <c r="TIQ347" s="35"/>
      <c r="TIR347" s="35"/>
      <c r="TIS347" s="35"/>
      <c r="TIT347" s="35"/>
      <c r="TIU347" s="35"/>
      <c r="TIV347" s="35"/>
      <c r="TIW347" s="35"/>
      <c r="TIX347" s="35"/>
      <c r="TIY347" s="35"/>
      <c r="TIZ347" s="35"/>
      <c r="TJA347" s="35"/>
      <c r="TJB347" s="35"/>
      <c r="TJC347" s="35"/>
      <c r="TJD347" s="35"/>
      <c r="TJE347" s="35"/>
      <c r="TJF347" s="35"/>
      <c r="TJG347" s="35"/>
      <c r="TJH347" s="35"/>
      <c r="TJI347" s="35"/>
      <c r="TJJ347" s="35"/>
      <c r="TJK347" s="35"/>
      <c r="TJL347" s="35"/>
      <c r="TJM347" s="35"/>
      <c r="TJN347" s="35"/>
      <c r="TJO347" s="35"/>
      <c r="TJP347" s="35"/>
      <c r="TJQ347" s="35"/>
      <c r="TJR347" s="35"/>
      <c r="TJS347" s="35"/>
      <c r="TJT347" s="35"/>
      <c r="TJU347" s="35"/>
      <c r="TJV347" s="35"/>
      <c r="TJW347" s="35"/>
      <c r="TJX347" s="35"/>
      <c r="TJY347" s="35"/>
      <c r="TJZ347" s="35"/>
      <c r="TKA347" s="35"/>
      <c r="TKB347" s="35"/>
      <c r="TKC347" s="35"/>
      <c r="TKD347" s="35"/>
      <c r="TKE347" s="35"/>
      <c r="TKF347" s="35"/>
      <c r="TKG347" s="35"/>
      <c r="TKH347" s="35"/>
      <c r="TKI347" s="35"/>
      <c r="TKJ347" s="35"/>
      <c r="TKK347" s="35"/>
      <c r="TKL347" s="35"/>
      <c r="TKM347" s="35"/>
      <c r="TKN347" s="35"/>
      <c r="TKO347" s="35"/>
      <c r="TKP347" s="35"/>
      <c r="TKQ347" s="35"/>
      <c r="TKR347" s="35"/>
      <c r="TKS347" s="35"/>
      <c r="TKT347" s="35"/>
      <c r="TKU347" s="35"/>
      <c r="TKV347" s="35"/>
      <c r="TKW347" s="35"/>
      <c r="TKX347" s="35"/>
      <c r="TKY347" s="35"/>
      <c r="TKZ347" s="35"/>
      <c r="TLA347" s="35"/>
      <c r="TLB347" s="35"/>
      <c r="TLC347" s="35"/>
      <c r="TLD347" s="35"/>
      <c r="TLE347" s="35"/>
      <c r="TLF347" s="35"/>
      <c r="TLG347" s="35"/>
      <c r="TLH347" s="35"/>
      <c r="TLI347" s="35"/>
      <c r="TLJ347" s="35"/>
      <c r="TLK347" s="35"/>
      <c r="TLL347" s="35"/>
      <c r="TLM347" s="35"/>
      <c r="TLN347" s="35"/>
      <c r="TLO347" s="35"/>
      <c r="TLP347" s="35"/>
      <c r="TLQ347" s="35"/>
      <c r="TLR347" s="35"/>
      <c r="TLS347" s="35"/>
      <c r="TLT347" s="35"/>
      <c r="TLU347" s="35"/>
      <c r="TLV347" s="35"/>
      <c r="TLW347" s="35"/>
      <c r="TLX347" s="35"/>
      <c r="TLY347" s="35"/>
      <c r="TLZ347" s="35"/>
      <c r="TMA347" s="35"/>
      <c r="TMB347" s="35"/>
      <c r="TMC347" s="35"/>
      <c r="TMD347" s="35"/>
      <c r="TME347" s="35"/>
      <c r="TMF347" s="35"/>
      <c r="TMG347" s="35"/>
      <c r="TMH347" s="35"/>
      <c r="TMI347" s="35"/>
      <c r="TMJ347" s="35"/>
      <c r="TMK347" s="35"/>
      <c r="TML347" s="35"/>
      <c r="TMM347" s="35"/>
      <c r="TMN347" s="35"/>
      <c r="TMO347" s="35"/>
      <c r="TMP347" s="35"/>
      <c r="TMQ347" s="35"/>
      <c r="TMR347" s="35"/>
      <c r="TMS347" s="35"/>
      <c r="TMT347" s="35"/>
      <c r="TMU347" s="35"/>
      <c r="TMV347" s="35"/>
      <c r="TMW347" s="35"/>
      <c r="TMX347" s="35"/>
      <c r="TMY347" s="35"/>
      <c r="TMZ347" s="35"/>
      <c r="TNA347" s="35"/>
      <c r="TNB347" s="35"/>
      <c r="TNC347" s="35"/>
      <c r="TND347" s="35"/>
      <c r="TNE347" s="35"/>
      <c r="TNF347" s="35"/>
      <c r="TNG347" s="35"/>
      <c r="TNH347" s="35"/>
      <c r="TNI347" s="35"/>
      <c r="TNJ347" s="35"/>
      <c r="TNK347" s="35"/>
      <c r="TNL347" s="35"/>
      <c r="TNM347" s="35"/>
      <c r="TNN347" s="35"/>
      <c r="TNO347" s="35"/>
      <c r="TNP347" s="35"/>
      <c r="TNQ347" s="35"/>
      <c r="TNR347" s="35"/>
      <c r="TNS347" s="35"/>
      <c r="TNT347" s="35"/>
      <c r="TNU347" s="35"/>
      <c r="TNV347" s="35"/>
      <c r="TNW347" s="35"/>
      <c r="TNX347" s="35"/>
      <c r="TNY347" s="35"/>
      <c r="TNZ347" s="35"/>
      <c r="TOA347" s="35"/>
      <c r="TOB347" s="35"/>
      <c r="TOC347" s="35"/>
      <c r="TOD347" s="35"/>
      <c r="TOE347" s="35"/>
      <c r="TOF347" s="35"/>
      <c r="TOG347" s="35"/>
      <c r="TOH347" s="35"/>
      <c r="TOI347" s="35"/>
      <c r="TOJ347" s="35"/>
      <c r="TOK347" s="35"/>
      <c r="TOL347" s="35"/>
      <c r="TOM347" s="35"/>
      <c r="TON347" s="35"/>
      <c r="TOO347" s="35"/>
      <c r="TOP347" s="35"/>
      <c r="TOQ347" s="35"/>
      <c r="TOR347" s="35"/>
      <c r="TOS347" s="35"/>
      <c r="TOT347" s="35"/>
      <c r="TOU347" s="35"/>
      <c r="TOV347" s="35"/>
      <c r="TOW347" s="35"/>
      <c r="TOX347" s="35"/>
      <c r="TOY347" s="35"/>
      <c r="TOZ347" s="35"/>
      <c r="TPA347" s="35"/>
      <c r="TPB347" s="35"/>
      <c r="TPC347" s="35"/>
      <c r="TPD347" s="35"/>
      <c r="TPE347" s="35"/>
      <c r="TPF347" s="35"/>
      <c r="TPG347" s="35"/>
      <c r="TPH347" s="35"/>
      <c r="TPI347" s="35"/>
      <c r="TPJ347" s="35"/>
      <c r="TPK347" s="35"/>
      <c r="TPL347" s="35"/>
      <c r="TPM347" s="35"/>
      <c r="TPN347" s="35"/>
      <c r="TPO347" s="35"/>
      <c r="TPP347" s="35"/>
      <c r="TPQ347" s="35"/>
      <c r="TPR347" s="35"/>
      <c r="TPS347" s="35"/>
      <c r="TPT347" s="35"/>
      <c r="TPU347" s="35"/>
      <c r="TPV347" s="35"/>
      <c r="TPW347" s="35"/>
      <c r="TPX347" s="35"/>
      <c r="TPY347" s="35"/>
      <c r="TPZ347" s="35"/>
      <c r="TQA347" s="35"/>
      <c r="TQB347" s="35"/>
      <c r="TQC347" s="35"/>
      <c r="TQD347" s="35"/>
      <c r="TQE347" s="35"/>
      <c r="TQF347" s="35"/>
      <c r="TQG347" s="35"/>
      <c r="TQH347" s="35"/>
      <c r="TQI347" s="35"/>
      <c r="TQJ347" s="35"/>
      <c r="TQK347" s="35"/>
      <c r="TQL347" s="35"/>
      <c r="TQM347" s="35"/>
      <c r="TQN347" s="35"/>
      <c r="TQO347" s="35"/>
      <c r="TQP347" s="35"/>
      <c r="TQQ347" s="35"/>
      <c r="TQR347" s="35"/>
      <c r="TQS347" s="35"/>
      <c r="TQT347" s="35"/>
      <c r="TQU347" s="35"/>
      <c r="TQV347" s="35"/>
      <c r="TQW347" s="35"/>
      <c r="TQX347" s="35"/>
      <c r="TQY347" s="35"/>
      <c r="TQZ347" s="35"/>
      <c r="TRA347" s="35"/>
      <c r="TRB347" s="35"/>
      <c r="TRC347" s="35"/>
      <c r="TRD347" s="35"/>
      <c r="TRE347" s="35"/>
      <c r="TRF347" s="35"/>
      <c r="TRG347" s="35"/>
      <c r="TRH347" s="35"/>
      <c r="TRI347" s="35"/>
      <c r="TRJ347" s="35"/>
      <c r="TRK347" s="35"/>
      <c r="TRL347" s="35"/>
      <c r="TRM347" s="35"/>
      <c r="TRN347" s="35"/>
      <c r="TRO347" s="35"/>
      <c r="TRP347" s="35"/>
      <c r="TRQ347" s="35"/>
      <c r="TRR347" s="35"/>
      <c r="TRS347" s="35"/>
      <c r="TRT347" s="35"/>
      <c r="TRU347" s="35"/>
      <c r="TRV347" s="35"/>
      <c r="TRW347" s="35"/>
      <c r="TRX347" s="35"/>
      <c r="TRY347" s="35"/>
      <c r="TRZ347" s="35"/>
      <c r="TSA347" s="35"/>
      <c r="TSB347" s="35"/>
      <c r="TSC347" s="35"/>
      <c r="TSD347" s="35"/>
      <c r="TSE347" s="35"/>
      <c r="TSF347" s="35"/>
      <c r="TSG347" s="35"/>
      <c r="TSH347" s="35"/>
      <c r="TSI347" s="35"/>
      <c r="TSJ347" s="35"/>
      <c r="TSK347" s="35"/>
      <c r="TSL347" s="35"/>
      <c r="TSM347" s="35"/>
      <c r="TSN347" s="35"/>
      <c r="TSO347" s="35"/>
      <c r="TSP347" s="35"/>
      <c r="TSQ347" s="35"/>
      <c r="TSR347" s="35"/>
      <c r="TSS347" s="35"/>
      <c r="TST347" s="35"/>
      <c r="TSU347" s="35"/>
      <c r="TSV347" s="35"/>
      <c r="TSW347" s="35"/>
      <c r="TSX347" s="35"/>
      <c r="TSY347" s="35"/>
      <c r="TSZ347" s="35"/>
      <c r="TTA347" s="35"/>
      <c r="TTB347" s="35"/>
      <c r="TTC347" s="35"/>
      <c r="TTD347" s="35"/>
      <c r="TTE347" s="35"/>
      <c r="TTF347" s="35"/>
      <c r="TTG347" s="35"/>
      <c r="TTH347" s="35"/>
      <c r="TTI347" s="35"/>
      <c r="TTJ347" s="35"/>
      <c r="TTK347" s="35"/>
      <c r="TTL347" s="35"/>
      <c r="TTM347" s="35"/>
      <c r="TTN347" s="35"/>
      <c r="TTO347" s="35"/>
      <c r="TTP347" s="35"/>
      <c r="TTQ347" s="35"/>
      <c r="TTR347" s="35"/>
      <c r="TTS347" s="35"/>
      <c r="TTT347" s="35"/>
      <c r="TTU347" s="35"/>
      <c r="TTV347" s="35"/>
      <c r="TTW347" s="35"/>
      <c r="TTX347" s="35"/>
      <c r="TTY347" s="35"/>
      <c r="TTZ347" s="35"/>
      <c r="TUA347" s="35"/>
      <c r="TUB347" s="35"/>
      <c r="TUC347" s="35"/>
      <c r="TUD347" s="35"/>
      <c r="TUE347" s="35"/>
      <c r="TUF347" s="35"/>
      <c r="TUG347" s="35"/>
      <c r="TUH347" s="35"/>
      <c r="TUI347" s="35"/>
      <c r="TUJ347" s="35"/>
      <c r="TUK347" s="35"/>
      <c r="TUL347" s="35"/>
      <c r="TUM347" s="35"/>
      <c r="TUN347" s="35"/>
      <c r="TUO347" s="35"/>
      <c r="TUP347" s="35"/>
      <c r="TUQ347" s="35"/>
      <c r="TUR347" s="35"/>
      <c r="TUS347" s="35"/>
      <c r="TUT347" s="35"/>
      <c r="TUU347" s="35"/>
      <c r="TUV347" s="35"/>
      <c r="TUW347" s="35"/>
      <c r="TUX347" s="35"/>
      <c r="TUY347" s="35"/>
      <c r="TUZ347" s="35"/>
      <c r="TVA347" s="35"/>
      <c r="TVB347" s="35"/>
      <c r="TVC347" s="35"/>
      <c r="TVD347" s="35"/>
      <c r="TVE347" s="35"/>
      <c r="TVF347" s="35"/>
      <c r="TVG347" s="35"/>
      <c r="TVH347" s="35"/>
      <c r="TVI347" s="35"/>
      <c r="TVJ347" s="35"/>
      <c r="TVK347" s="35"/>
      <c r="TVL347" s="35"/>
      <c r="TVM347" s="35"/>
      <c r="TVN347" s="35"/>
      <c r="TVO347" s="35"/>
      <c r="TVP347" s="35"/>
      <c r="TVQ347" s="35"/>
      <c r="TVR347" s="35"/>
      <c r="TVS347" s="35"/>
      <c r="TVT347" s="35"/>
      <c r="TVU347" s="35"/>
      <c r="TVV347" s="35"/>
      <c r="TVW347" s="35"/>
      <c r="TVX347" s="35"/>
      <c r="TVY347" s="35"/>
      <c r="TVZ347" s="35"/>
      <c r="TWA347" s="35"/>
      <c r="TWB347" s="35"/>
      <c r="TWC347" s="35"/>
      <c r="TWD347" s="35"/>
      <c r="TWE347" s="35"/>
      <c r="TWF347" s="35"/>
      <c r="TWG347" s="35"/>
      <c r="TWH347" s="35"/>
      <c r="TWI347" s="35"/>
      <c r="TWJ347" s="35"/>
      <c r="TWK347" s="35"/>
      <c r="TWL347" s="35"/>
      <c r="TWM347" s="35"/>
      <c r="TWN347" s="35"/>
      <c r="TWO347" s="35"/>
      <c r="TWP347" s="35"/>
      <c r="TWQ347" s="35"/>
      <c r="TWR347" s="35"/>
      <c r="TWS347" s="35"/>
      <c r="TWT347" s="35"/>
      <c r="TWU347" s="35"/>
      <c r="TWV347" s="35"/>
      <c r="TWW347" s="35"/>
      <c r="TWX347" s="35"/>
      <c r="TWY347" s="35"/>
      <c r="TWZ347" s="35"/>
      <c r="TXA347" s="35"/>
      <c r="TXB347" s="35"/>
      <c r="TXC347" s="35"/>
      <c r="TXD347" s="35"/>
      <c r="TXE347" s="35"/>
      <c r="TXF347" s="35"/>
      <c r="TXG347" s="35"/>
      <c r="TXH347" s="35"/>
      <c r="TXI347" s="35"/>
      <c r="TXJ347" s="35"/>
      <c r="TXK347" s="35"/>
      <c r="TXL347" s="35"/>
      <c r="TXM347" s="35"/>
      <c r="TXN347" s="35"/>
      <c r="TXO347" s="35"/>
      <c r="TXP347" s="35"/>
      <c r="TXQ347" s="35"/>
      <c r="TXR347" s="35"/>
      <c r="TXS347" s="35"/>
      <c r="TXT347" s="35"/>
      <c r="TXU347" s="35"/>
      <c r="TXV347" s="35"/>
      <c r="TXW347" s="35"/>
      <c r="TXX347" s="35"/>
      <c r="TXY347" s="35"/>
      <c r="TXZ347" s="35"/>
      <c r="TYA347" s="35"/>
      <c r="TYB347" s="35"/>
      <c r="TYC347" s="35"/>
      <c r="TYD347" s="35"/>
      <c r="TYE347" s="35"/>
      <c r="TYF347" s="35"/>
      <c r="TYG347" s="35"/>
      <c r="TYH347" s="35"/>
      <c r="TYI347" s="35"/>
      <c r="TYJ347" s="35"/>
      <c r="TYK347" s="35"/>
      <c r="TYL347" s="35"/>
      <c r="TYM347" s="35"/>
      <c r="TYN347" s="35"/>
      <c r="TYO347" s="35"/>
      <c r="TYP347" s="35"/>
      <c r="TYQ347" s="35"/>
      <c r="TYR347" s="35"/>
      <c r="TYS347" s="35"/>
      <c r="TYT347" s="35"/>
      <c r="TYU347" s="35"/>
      <c r="TYV347" s="35"/>
      <c r="TYW347" s="35"/>
      <c r="TYX347" s="35"/>
      <c r="TYY347" s="35"/>
      <c r="TYZ347" s="35"/>
      <c r="TZA347" s="35"/>
      <c r="TZB347" s="35"/>
      <c r="TZC347" s="35"/>
      <c r="TZD347" s="35"/>
      <c r="TZE347" s="35"/>
      <c r="TZF347" s="35"/>
      <c r="TZG347" s="35"/>
      <c r="TZH347" s="35"/>
      <c r="TZI347" s="35"/>
      <c r="TZJ347" s="35"/>
      <c r="TZK347" s="35"/>
      <c r="TZL347" s="35"/>
      <c r="TZM347" s="35"/>
      <c r="TZN347" s="35"/>
      <c r="TZO347" s="35"/>
      <c r="TZP347" s="35"/>
      <c r="TZQ347" s="35"/>
      <c r="TZR347" s="35"/>
      <c r="TZS347" s="35"/>
      <c r="TZT347" s="35"/>
      <c r="TZU347" s="35"/>
      <c r="TZV347" s="35"/>
      <c r="TZW347" s="35"/>
      <c r="TZX347" s="35"/>
      <c r="TZY347" s="35"/>
      <c r="TZZ347" s="35"/>
      <c r="UAA347" s="35"/>
      <c r="UAB347" s="35"/>
      <c r="UAC347" s="35"/>
      <c r="UAD347" s="35"/>
      <c r="UAE347" s="35"/>
      <c r="UAF347" s="35"/>
      <c r="UAG347" s="35"/>
      <c r="UAH347" s="35"/>
      <c r="UAI347" s="35"/>
      <c r="UAJ347" s="35"/>
      <c r="UAK347" s="35"/>
      <c r="UAL347" s="35"/>
      <c r="UAM347" s="35"/>
      <c r="UAN347" s="35"/>
      <c r="UAO347" s="35"/>
      <c r="UAP347" s="35"/>
      <c r="UAQ347" s="35"/>
      <c r="UAR347" s="35"/>
      <c r="UAS347" s="35"/>
      <c r="UAT347" s="35"/>
      <c r="UAU347" s="35"/>
      <c r="UAV347" s="35"/>
      <c r="UAW347" s="35"/>
      <c r="UAX347" s="35"/>
      <c r="UAY347" s="35"/>
      <c r="UAZ347" s="35"/>
      <c r="UBA347" s="35"/>
      <c r="UBB347" s="35"/>
      <c r="UBC347" s="35"/>
      <c r="UBD347" s="35"/>
      <c r="UBE347" s="35"/>
      <c r="UBF347" s="35"/>
      <c r="UBG347" s="35"/>
      <c r="UBH347" s="35"/>
      <c r="UBI347" s="35"/>
      <c r="UBJ347" s="35"/>
      <c r="UBK347" s="35"/>
      <c r="UBL347" s="35"/>
      <c r="UBM347" s="35"/>
      <c r="UBN347" s="35"/>
      <c r="UBO347" s="35"/>
      <c r="UBP347" s="35"/>
      <c r="UBQ347" s="35"/>
      <c r="UBR347" s="35"/>
      <c r="UBS347" s="35"/>
      <c r="UBT347" s="35"/>
      <c r="UBU347" s="35"/>
      <c r="UBV347" s="35"/>
      <c r="UBW347" s="35"/>
      <c r="UBX347" s="35"/>
      <c r="UBY347" s="35"/>
      <c r="UBZ347" s="35"/>
      <c r="UCA347" s="35"/>
      <c r="UCB347" s="35"/>
      <c r="UCC347" s="35"/>
      <c r="UCD347" s="35"/>
      <c r="UCE347" s="35"/>
      <c r="UCF347" s="35"/>
      <c r="UCG347" s="35"/>
      <c r="UCH347" s="35"/>
      <c r="UCI347" s="35"/>
      <c r="UCJ347" s="35"/>
      <c r="UCK347" s="35"/>
      <c r="UCL347" s="35"/>
      <c r="UCM347" s="35"/>
      <c r="UCN347" s="35"/>
      <c r="UCO347" s="35"/>
      <c r="UCP347" s="35"/>
      <c r="UCQ347" s="35"/>
      <c r="UCR347" s="35"/>
      <c r="UCS347" s="35"/>
      <c r="UCT347" s="35"/>
      <c r="UCU347" s="35"/>
      <c r="UCV347" s="35"/>
      <c r="UCW347" s="35"/>
      <c r="UCX347" s="35"/>
      <c r="UCY347" s="35"/>
      <c r="UCZ347" s="35"/>
      <c r="UDA347" s="35"/>
      <c r="UDB347" s="35"/>
      <c r="UDC347" s="35"/>
      <c r="UDD347" s="35"/>
      <c r="UDE347" s="35"/>
      <c r="UDF347" s="35"/>
      <c r="UDG347" s="35"/>
      <c r="UDH347" s="35"/>
      <c r="UDI347" s="35"/>
      <c r="UDJ347" s="35"/>
      <c r="UDK347" s="35"/>
      <c r="UDL347" s="35"/>
      <c r="UDM347" s="35"/>
      <c r="UDN347" s="35"/>
      <c r="UDO347" s="35"/>
      <c r="UDP347" s="35"/>
      <c r="UDQ347" s="35"/>
      <c r="UDR347" s="35"/>
      <c r="UDS347" s="35"/>
      <c r="UDT347" s="35"/>
      <c r="UDU347" s="35"/>
      <c r="UDV347" s="35"/>
      <c r="UDW347" s="35"/>
      <c r="UDX347" s="35"/>
      <c r="UDY347" s="35"/>
      <c r="UDZ347" s="35"/>
      <c r="UEA347" s="35"/>
      <c r="UEB347" s="35"/>
      <c r="UEC347" s="35"/>
      <c r="UED347" s="35"/>
      <c r="UEE347" s="35"/>
      <c r="UEF347" s="35"/>
      <c r="UEG347" s="35"/>
      <c r="UEH347" s="35"/>
      <c r="UEI347" s="35"/>
      <c r="UEJ347" s="35"/>
      <c r="UEK347" s="35"/>
      <c r="UEL347" s="35"/>
      <c r="UEM347" s="35"/>
      <c r="UEN347" s="35"/>
      <c r="UEO347" s="35"/>
      <c r="UEP347" s="35"/>
      <c r="UEQ347" s="35"/>
      <c r="UER347" s="35"/>
      <c r="UES347" s="35"/>
      <c r="UET347" s="35"/>
      <c r="UEU347" s="35"/>
      <c r="UEV347" s="35"/>
      <c r="UEW347" s="35"/>
      <c r="UEX347" s="35"/>
      <c r="UEY347" s="35"/>
      <c r="UEZ347" s="35"/>
      <c r="UFA347" s="35"/>
      <c r="UFB347" s="35"/>
      <c r="UFC347" s="35"/>
      <c r="UFD347" s="35"/>
      <c r="UFE347" s="35"/>
      <c r="UFF347" s="35"/>
      <c r="UFG347" s="35"/>
      <c r="UFH347" s="35"/>
      <c r="UFI347" s="35"/>
      <c r="UFJ347" s="35"/>
      <c r="UFK347" s="35"/>
      <c r="UFL347" s="35"/>
      <c r="UFM347" s="35"/>
      <c r="UFN347" s="35"/>
      <c r="UFO347" s="35"/>
      <c r="UFP347" s="35"/>
      <c r="UFQ347" s="35"/>
      <c r="UFR347" s="35"/>
      <c r="UFS347" s="35"/>
      <c r="UFT347" s="35"/>
      <c r="UFU347" s="35"/>
      <c r="UFV347" s="35"/>
      <c r="UFW347" s="35"/>
      <c r="UFX347" s="35"/>
      <c r="UFY347" s="35"/>
      <c r="UFZ347" s="35"/>
      <c r="UGA347" s="35"/>
      <c r="UGB347" s="35"/>
      <c r="UGC347" s="35"/>
      <c r="UGD347" s="35"/>
      <c r="UGE347" s="35"/>
      <c r="UGF347" s="35"/>
      <c r="UGG347" s="35"/>
      <c r="UGH347" s="35"/>
      <c r="UGI347" s="35"/>
      <c r="UGJ347" s="35"/>
      <c r="UGK347" s="35"/>
      <c r="UGL347" s="35"/>
      <c r="UGM347" s="35"/>
      <c r="UGN347" s="35"/>
      <c r="UGO347" s="35"/>
      <c r="UGP347" s="35"/>
      <c r="UGQ347" s="35"/>
      <c r="UGR347" s="35"/>
      <c r="UGS347" s="35"/>
      <c r="UGT347" s="35"/>
      <c r="UGU347" s="35"/>
      <c r="UGV347" s="35"/>
      <c r="UGW347" s="35"/>
      <c r="UGX347" s="35"/>
      <c r="UGY347" s="35"/>
      <c r="UGZ347" s="35"/>
      <c r="UHA347" s="35"/>
      <c r="UHB347" s="35"/>
      <c r="UHC347" s="35"/>
      <c r="UHD347" s="35"/>
      <c r="UHE347" s="35"/>
      <c r="UHF347" s="35"/>
      <c r="UHG347" s="35"/>
      <c r="UHH347" s="35"/>
      <c r="UHI347" s="35"/>
      <c r="UHJ347" s="35"/>
      <c r="UHK347" s="35"/>
      <c r="UHL347" s="35"/>
      <c r="UHM347" s="35"/>
      <c r="UHN347" s="35"/>
      <c r="UHO347" s="35"/>
      <c r="UHP347" s="35"/>
      <c r="UHQ347" s="35"/>
      <c r="UHR347" s="35"/>
      <c r="UHS347" s="35"/>
      <c r="UHT347" s="35"/>
      <c r="UHU347" s="35"/>
      <c r="UHV347" s="35"/>
      <c r="UHW347" s="35"/>
      <c r="UHX347" s="35"/>
      <c r="UHY347" s="35"/>
      <c r="UHZ347" s="35"/>
      <c r="UIA347" s="35"/>
      <c r="UIB347" s="35"/>
      <c r="UIC347" s="35"/>
      <c r="UID347" s="35"/>
      <c r="UIE347" s="35"/>
      <c r="UIF347" s="35"/>
      <c r="UIG347" s="35"/>
      <c r="UIH347" s="35"/>
      <c r="UII347" s="35"/>
      <c r="UIJ347" s="35"/>
      <c r="UIK347" s="35"/>
      <c r="UIL347" s="35"/>
      <c r="UIM347" s="35"/>
      <c r="UIN347" s="35"/>
      <c r="UIO347" s="35"/>
      <c r="UIP347" s="35"/>
      <c r="UIQ347" s="35"/>
      <c r="UIR347" s="35"/>
      <c r="UIS347" s="35"/>
      <c r="UIT347" s="35"/>
      <c r="UIU347" s="35"/>
      <c r="UIV347" s="35"/>
      <c r="UIW347" s="35"/>
      <c r="UIX347" s="35"/>
      <c r="UIY347" s="35"/>
      <c r="UIZ347" s="35"/>
      <c r="UJA347" s="35"/>
      <c r="UJB347" s="35"/>
      <c r="UJC347" s="35"/>
      <c r="UJD347" s="35"/>
      <c r="UJE347" s="35"/>
      <c r="UJF347" s="35"/>
      <c r="UJG347" s="35"/>
      <c r="UJH347" s="35"/>
      <c r="UJI347" s="35"/>
      <c r="UJJ347" s="35"/>
      <c r="UJK347" s="35"/>
      <c r="UJL347" s="35"/>
      <c r="UJM347" s="35"/>
      <c r="UJN347" s="35"/>
      <c r="UJO347" s="35"/>
      <c r="UJP347" s="35"/>
      <c r="UJQ347" s="35"/>
      <c r="UJR347" s="35"/>
      <c r="UJS347" s="35"/>
      <c r="UJT347" s="35"/>
      <c r="UJU347" s="35"/>
      <c r="UJV347" s="35"/>
      <c r="UJW347" s="35"/>
      <c r="UJX347" s="35"/>
      <c r="UJY347" s="35"/>
      <c r="UJZ347" s="35"/>
      <c r="UKA347" s="35"/>
      <c r="UKB347" s="35"/>
      <c r="UKC347" s="35"/>
      <c r="UKD347" s="35"/>
      <c r="UKE347" s="35"/>
      <c r="UKF347" s="35"/>
      <c r="UKG347" s="35"/>
      <c r="UKH347" s="35"/>
      <c r="UKI347" s="35"/>
      <c r="UKJ347" s="35"/>
      <c r="UKK347" s="35"/>
      <c r="UKL347" s="35"/>
      <c r="UKM347" s="35"/>
      <c r="UKN347" s="35"/>
      <c r="UKO347" s="35"/>
      <c r="UKP347" s="35"/>
      <c r="UKQ347" s="35"/>
      <c r="UKR347" s="35"/>
      <c r="UKS347" s="35"/>
      <c r="UKT347" s="35"/>
      <c r="UKU347" s="35"/>
      <c r="UKV347" s="35"/>
      <c r="UKW347" s="35"/>
      <c r="UKX347" s="35"/>
      <c r="UKY347" s="35"/>
      <c r="UKZ347" s="35"/>
      <c r="ULA347" s="35"/>
      <c r="ULB347" s="35"/>
      <c r="ULC347" s="35"/>
      <c r="ULD347" s="35"/>
      <c r="ULE347" s="35"/>
      <c r="ULF347" s="35"/>
      <c r="ULG347" s="35"/>
      <c r="ULH347" s="35"/>
      <c r="ULI347" s="35"/>
      <c r="ULJ347" s="35"/>
      <c r="ULK347" s="35"/>
      <c r="ULL347" s="35"/>
      <c r="ULM347" s="35"/>
      <c r="ULN347" s="35"/>
      <c r="ULO347" s="35"/>
      <c r="ULP347" s="35"/>
      <c r="ULQ347" s="35"/>
      <c r="ULR347" s="35"/>
      <c r="ULS347" s="35"/>
      <c r="ULT347" s="35"/>
      <c r="ULU347" s="35"/>
      <c r="ULV347" s="35"/>
      <c r="ULW347" s="35"/>
      <c r="ULX347" s="35"/>
      <c r="ULY347" s="35"/>
      <c r="ULZ347" s="35"/>
      <c r="UMA347" s="35"/>
      <c r="UMB347" s="35"/>
      <c r="UMC347" s="35"/>
      <c r="UMD347" s="35"/>
      <c r="UME347" s="35"/>
      <c r="UMF347" s="35"/>
      <c r="UMG347" s="35"/>
      <c r="UMH347" s="35"/>
      <c r="UMI347" s="35"/>
      <c r="UMJ347" s="35"/>
      <c r="UMK347" s="35"/>
      <c r="UML347" s="35"/>
      <c r="UMM347" s="35"/>
      <c r="UMN347" s="35"/>
      <c r="UMO347" s="35"/>
      <c r="UMP347" s="35"/>
      <c r="UMQ347" s="35"/>
      <c r="UMR347" s="35"/>
      <c r="UMS347" s="35"/>
      <c r="UMT347" s="35"/>
      <c r="UMU347" s="35"/>
      <c r="UMV347" s="35"/>
      <c r="UMW347" s="35"/>
      <c r="UMX347" s="35"/>
      <c r="UMY347" s="35"/>
      <c r="UMZ347" s="35"/>
      <c r="UNA347" s="35"/>
      <c r="UNB347" s="35"/>
      <c r="UNC347" s="35"/>
      <c r="UND347" s="35"/>
      <c r="UNE347" s="35"/>
      <c r="UNF347" s="35"/>
      <c r="UNG347" s="35"/>
      <c r="UNH347" s="35"/>
      <c r="UNI347" s="35"/>
      <c r="UNJ347" s="35"/>
      <c r="UNK347" s="35"/>
      <c r="UNL347" s="35"/>
      <c r="UNM347" s="35"/>
      <c r="UNN347" s="35"/>
      <c r="UNO347" s="35"/>
      <c r="UNP347" s="35"/>
      <c r="UNQ347" s="35"/>
      <c r="UNR347" s="35"/>
      <c r="UNS347" s="35"/>
      <c r="UNT347" s="35"/>
      <c r="UNU347" s="35"/>
      <c r="UNV347" s="35"/>
      <c r="UNW347" s="35"/>
      <c r="UNX347" s="35"/>
      <c r="UNY347" s="35"/>
      <c r="UNZ347" s="35"/>
      <c r="UOA347" s="35"/>
      <c r="UOB347" s="35"/>
      <c r="UOC347" s="35"/>
      <c r="UOD347" s="35"/>
      <c r="UOE347" s="35"/>
      <c r="UOF347" s="35"/>
      <c r="UOG347" s="35"/>
      <c r="UOH347" s="35"/>
      <c r="UOI347" s="35"/>
      <c r="UOJ347" s="35"/>
      <c r="UOK347" s="35"/>
      <c r="UOL347" s="35"/>
      <c r="UOM347" s="35"/>
      <c r="UON347" s="35"/>
      <c r="UOO347" s="35"/>
      <c r="UOP347" s="35"/>
      <c r="UOQ347" s="35"/>
      <c r="UOR347" s="35"/>
      <c r="UOS347" s="35"/>
      <c r="UOT347" s="35"/>
      <c r="UOU347" s="35"/>
      <c r="UOV347" s="35"/>
      <c r="UOW347" s="35"/>
      <c r="UOX347" s="35"/>
      <c r="UOY347" s="35"/>
      <c r="UOZ347" s="35"/>
      <c r="UPA347" s="35"/>
      <c r="UPB347" s="35"/>
      <c r="UPC347" s="35"/>
      <c r="UPD347" s="35"/>
      <c r="UPE347" s="35"/>
      <c r="UPF347" s="35"/>
      <c r="UPG347" s="35"/>
      <c r="UPH347" s="35"/>
      <c r="UPI347" s="35"/>
      <c r="UPJ347" s="35"/>
      <c r="UPK347" s="35"/>
      <c r="UPL347" s="35"/>
      <c r="UPM347" s="35"/>
      <c r="UPN347" s="35"/>
      <c r="UPO347" s="35"/>
      <c r="UPP347" s="35"/>
      <c r="UPQ347" s="35"/>
      <c r="UPR347" s="35"/>
      <c r="UPS347" s="35"/>
      <c r="UPT347" s="35"/>
      <c r="UPU347" s="35"/>
      <c r="UPV347" s="35"/>
      <c r="UPW347" s="35"/>
      <c r="UPX347" s="35"/>
      <c r="UPY347" s="35"/>
      <c r="UPZ347" s="35"/>
      <c r="UQA347" s="35"/>
      <c r="UQB347" s="35"/>
      <c r="UQC347" s="35"/>
      <c r="UQD347" s="35"/>
      <c r="UQE347" s="35"/>
      <c r="UQF347" s="35"/>
      <c r="UQG347" s="35"/>
      <c r="UQH347" s="35"/>
      <c r="UQI347" s="35"/>
      <c r="UQJ347" s="35"/>
      <c r="UQK347" s="35"/>
      <c r="UQL347" s="35"/>
      <c r="UQM347" s="35"/>
      <c r="UQN347" s="35"/>
      <c r="UQO347" s="35"/>
      <c r="UQP347" s="35"/>
      <c r="UQQ347" s="35"/>
      <c r="UQR347" s="35"/>
      <c r="UQS347" s="35"/>
      <c r="UQT347" s="35"/>
      <c r="UQU347" s="35"/>
      <c r="UQV347" s="35"/>
      <c r="UQW347" s="35"/>
      <c r="UQX347" s="35"/>
      <c r="UQY347" s="35"/>
      <c r="UQZ347" s="35"/>
      <c r="URA347" s="35"/>
      <c r="URB347" s="35"/>
      <c r="URC347" s="35"/>
      <c r="URD347" s="35"/>
      <c r="URE347" s="35"/>
      <c r="URF347" s="35"/>
      <c r="URG347" s="35"/>
      <c r="URH347" s="35"/>
      <c r="URI347" s="35"/>
      <c r="URJ347" s="35"/>
      <c r="URK347" s="35"/>
      <c r="URL347" s="35"/>
      <c r="URM347" s="35"/>
      <c r="URN347" s="35"/>
      <c r="URO347" s="35"/>
      <c r="URP347" s="35"/>
      <c r="URQ347" s="35"/>
      <c r="URR347" s="35"/>
      <c r="URS347" s="35"/>
      <c r="URT347" s="35"/>
      <c r="URU347" s="35"/>
      <c r="URV347" s="35"/>
      <c r="URW347" s="35"/>
      <c r="URX347" s="35"/>
      <c r="URY347" s="35"/>
      <c r="URZ347" s="35"/>
      <c r="USA347" s="35"/>
      <c r="USB347" s="35"/>
      <c r="USC347" s="35"/>
      <c r="USD347" s="35"/>
      <c r="USE347" s="35"/>
      <c r="USF347" s="35"/>
      <c r="USG347" s="35"/>
      <c r="USH347" s="35"/>
      <c r="USI347" s="35"/>
      <c r="USJ347" s="35"/>
      <c r="USK347" s="35"/>
      <c r="USL347" s="35"/>
      <c r="USM347" s="35"/>
      <c r="USN347" s="35"/>
      <c r="USO347" s="35"/>
      <c r="USP347" s="35"/>
      <c r="USQ347" s="35"/>
      <c r="USR347" s="35"/>
      <c r="USS347" s="35"/>
      <c r="UST347" s="35"/>
      <c r="USU347" s="35"/>
      <c r="USV347" s="35"/>
      <c r="USW347" s="35"/>
      <c r="USX347" s="35"/>
      <c r="USY347" s="35"/>
      <c r="USZ347" s="35"/>
      <c r="UTA347" s="35"/>
      <c r="UTB347" s="35"/>
      <c r="UTC347" s="35"/>
      <c r="UTD347" s="35"/>
      <c r="UTE347" s="35"/>
      <c r="UTF347" s="35"/>
      <c r="UTG347" s="35"/>
      <c r="UTH347" s="35"/>
      <c r="UTI347" s="35"/>
      <c r="UTJ347" s="35"/>
      <c r="UTK347" s="35"/>
      <c r="UTL347" s="35"/>
      <c r="UTM347" s="35"/>
      <c r="UTN347" s="35"/>
      <c r="UTO347" s="35"/>
      <c r="UTP347" s="35"/>
      <c r="UTQ347" s="35"/>
      <c r="UTR347" s="35"/>
      <c r="UTS347" s="35"/>
      <c r="UTT347" s="35"/>
      <c r="UTU347" s="35"/>
      <c r="UTV347" s="35"/>
      <c r="UTW347" s="35"/>
      <c r="UTX347" s="35"/>
      <c r="UTY347" s="35"/>
      <c r="UTZ347" s="35"/>
      <c r="UUA347" s="35"/>
      <c r="UUB347" s="35"/>
      <c r="UUC347" s="35"/>
      <c r="UUD347" s="35"/>
      <c r="UUE347" s="35"/>
      <c r="UUF347" s="35"/>
      <c r="UUG347" s="35"/>
      <c r="UUH347" s="35"/>
      <c r="UUI347" s="35"/>
      <c r="UUJ347" s="35"/>
      <c r="UUK347" s="35"/>
      <c r="UUL347" s="35"/>
      <c r="UUM347" s="35"/>
      <c r="UUN347" s="35"/>
      <c r="UUO347" s="35"/>
      <c r="UUP347" s="35"/>
      <c r="UUQ347" s="35"/>
      <c r="UUR347" s="35"/>
      <c r="UUS347" s="35"/>
      <c r="UUT347" s="35"/>
      <c r="UUU347" s="35"/>
      <c r="UUV347" s="35"/>
      <c r="UUW347" s="35"/>
      <c r="UUX347" s="35"/>
      <c r="UUY347" s="35"/>
      <c r="UUZ347" s="35"/>
      <c r="UVA347" s="35"/>
      <c r="UVB347" s="35"/>
      <c r="UVC347" s="35"/>
      <c r="UVD347" s="35"/>
      <c r="UVE347" s="35"/>
      <c r="UVF347" s="35"/>
      <c r="UVG347" s="35"/>
      <c r="UVH347" s="35"/>
      <c r="UVI347" s="35"/>
      <c r="UVJ347" s="35"/>
      <c r="UVK347" s="35"/>
      <c r="UVL347" s="35"/>
      <c r="UVM347" s="35"/>
      <c r="UVN347" s="35"/>
      <c r="UVO347" s="35"/>
      <c r="UVP347" s="35"/>
      <c r="UVQ347" s="35"/>
      <c r="UVR347" s="35"/>
      <c r="UVS347" s="35"/>
      <c r="UVT347" s="35"/>
      <c r="UVU347" s="35"/>
      <c r="UVV347" s="35"/>
      <c r="UVW347" s="35"/>
      <c r="UVX347" s="35"/>
      <c r="UVY347" s="35"/>
      <c r="UVZ347" s="35"/>
      <c r="UWA347" s="35"/>
      <c r="UWB347" s="35"/>
      <c r="UWC347" s="35"/>
      <c r="UWD347" s="35"/>
      <c r="UWE347" s="35"/>
      <c r="UWF347" s="35"/>
      <c r="UWG347" s="35"/>
      <c r="UWH347" s="35"/>
      <c r="UWI347" s="35"/>
      <c r="UWJ347" s="35"/>
      <c r="UWK347" s="35"/>
      <c r="UWL347" s="35"/>
      <c r="UWM347" s="35"/>
      <c r="UWN347" s="35"/>
      <c r="UWO347" s="35"/>
      <c r="UWP347" s="35"/>
      <c r="UWQ347" s="35"/>
      <c r="UWR347" s="35"/>
      <c r="UWS347" s="35"/>
      <c r="UWT347" s="35"/>
      <c r="UWU347" s="35"/>
      <c r="UWV347" s="35"/>
      <c r="UWW347" s="35"/>
      <c r="UWX347" s="35"/>
      <c r="UWY347" s="35"/>
      <c r="UWZ347" s="35"/>
      <c r="UXA347" s="35"/>
      <c r="UXB347" s="35"/>
      <c r="UXC347" s="35"/>
      <c r="UXD347" s="35"/>
      <c r="UXE347" s="35"/>
      <c r="UXF347" s="35"/>
      <c r="UXG347" s="35"/>
      <c r="UXH347" s="35"/>
      <c r="UXI347" s="35"/>
      <c r="UXJ347" s="35"/>
      <c r="UXK347" s="35"/>
      <c r="UXL347" s="35"/>
      <c r="UXM347" s="35"/>
      <c r="UXN347" s="35"/>
      <c r="UXO347" s="35"/>
      <c r="UXP347" s="35"/>
      <c r="UXQ347" s="35"/>
      <c r="UXR347" s="35"/>
      <c r="UXS347" s="35"/>
      <c r="UXT347" s="35"/>
      <c r="UXU347" s="35"/>
      <c r="UXV347" s="35"/>
      <c r="UXW347" s="35"/>
      <c r="UXX347" s="35"/>
      <c r="UXY347" s="35"/>
      <c r="UXZ347" s="35"/>
      <c r="UYA347" s="35"/>
      <c r="UYB347" s="35"/>
      <c r="UYC347" s="35"/>
      <c r="UYD347" s="35"/>
      <c r="UYE347" s="35"/>
      <c r="UYF347" s="35"/>
      <c r="UYG347" s="35"/>
      <c r="UYH347" s="35"/>
      <c r="UYI347" s="35"/>
      <c r="UYJ347" s="35"/>
      <c r="UYK347" s="35"/>
      <c r="UYL347" s="35"/>
      <c r="UYM347" s="35"/>
      <c r="UYN347" s="35"/>
      <c r="UYO347" s="35"/>
      <c r="UYP347" s="35"/>
      <c r="UYQ347" s="35"/>
      <c r="UYR347" s="35"/>
      <c r="UYS347" s="35"/>
      <c r="UYT347" s="35"/>
      <c r="UYU347" s="35"/>
      <c r="UYV347" s="35"/>
      <c r="UYW347" s="35"/>
      <c r="UYX347" s="35"/>
      <c r="UYY347" s="35"/>
      <c r="UYZ347" s="35"/>
      <c r="UZA347" s="35"/>
      <c r="UZB347" s="35"/>
      <c r="UZC347" s="35"/>
      <c r="UZD347" s="35"/>
      <c r="UZE347" s="35"/>
      <c r="UZF347" s="35"/>
      <c r="UZG347" s="35"/>
      <c r="UZH347" s="35"/>
      <c r="UZI347" s="35"/>
      <c r="UZJ347" s="35"/>
      <c r="UZK347" s="35"/>
      <c r="UZL347" s="35"/>
      <c r="UZM347" s="35"/>
      <c r="UZN347" s="35"/>
      <c r="UZO347" s="35"/>
      <c r="UZP347" s="35"/>
      <c r="UZQ347" s="35"/>
      <c r="UZR347" s="35"/>
      <c r="UZS347" s="35"/>
      <c r="UZT347" s="35"/>
      <c r="UZU347" s="35"/>
      <c r="UZV347" s="35"/>
      <c r="UZW347" s="35"/>
      <c r="UZX347" s="35"/>
      <c r="UZY347" s="35"/>
      <c r="UZZ347" s="35"/>
      <c r="VAA347" s="35"/>
      <c r="VAB347" s="35"/>
      <c r="VAC347" s="35"/>
      <c r="VAD347" s="35"/>
      <c r="VAE347" s="35"/>
      <c r="VAF347" s="35"/>
      <c r="VAG347" s="35"/>
      <c r="VAH347" s="35"/>
      <c r="VAI347" s="35"/>
      <c r="VAJ347" s="35"/>
      <c r="VAK347" s="35"/>
      <c r="VAL347" s="35"/>
      <c r="VAM347" s="35"/>
      <c r="VAN347" s="35"/>
      <c r="VAO347" s="35"/>
      <c r="VAP347" s="35"/>
      <c r="VAQ347" s="35"/>
      <c r="VAR347" s="35"/>
      <c r="VAS347" s="35"/>
      <c r="VAT347" s="35"/>
      <c r="VAU347" s="35"/>
      <c r="VAV347" s="35"/>
      <c r="VAW347" s="35"/>
      <c r="VAX347" s="35"/>
      <c r="VAY347" s="35"/>
      <c r="VAZ347" s="35"/>
      <c r="VBA347" s="35"/>
      <c r="VBB347" s="35"/>
      <c r="VBC347" s="35"/>
      <c r="VBD347" s="35"/>
      <c r="VBE347" s="35"/>
      <c r="VBF347" s="35"/>
      <c r="VBG347" s="35"/>
      <c r="VBH347" s="35"/>
      <c r="VBI347" s="35"/>
      <c r="VBJ347" s="35"/>
      <c r="VBK347" s="35"/>
      <c r="VBL347" s="35"/>
      <c r="VBM347" s="35"/>
      <c r="VBN347" s="35"/>
      <c r="VBO347" s="35"/>
      <c r="VBP347" s="35"/>
      <c r="VBQ347" s="35"/>
      <c r="VBR347" s="35"/>
      <c r="VBS347" s="35"/>
      <c r="VBT347" s="35"/>
      <c r="VBU347" s="35"/>
      <c r="VBV347" s="35"/>
      <c r="VBW347" s="35"/>
      <c r="VBX347" s="35"/>
      <c r="VBY347" s="35"/>
      <c r="VBZ347" s="35"/>
      <c r="VCA347" s="35"/>
      <c r="VCB347" s="35"/>
      <c r="VCC347" s="35"/>
      <c r="VCD347" s="35"/>
      <c r="VCE347" s="35"/>
      <c r="VCF347" s="35"/>
      <c r="VCG347" s="35"/>
      <c r="VCH347" s="35"/>
      <c r="VCI347" s="35"/>
      <c r="VCJ347" s="35"/>
      <c r="VCK347" s="35"/>
      <c r="VCL347" s="35"/>
      <c r="VCM347" s="35"/>
      <c r="VCN347" s="35"/>
      <c r="VCO347" s="35"/>
      <c r="VCP347" s="35"/>
      <c r="VCQ347" s="35"/>
      <c r="VCR347" s="35"/>
      <c r="VCS347" s="35"/>
      <c r="VCT347" s="35"/>
      <c r="VCU347" s="35"/>
      <c r="VCV347" s="35"/>
      <c r="VCW347" s="35"/>
      <c r="VCX347" s="35"/>
      <c r="VCY347" s="35"/>
      <c r="VCZ347" s="35"/>
      <c r="VDA347" s="35"/>
      <c r="VDB347" s="35"/>
      <c r="VDC347" s="35"/>
      <c r="VDD347" s="35"/>
      <c r="VDE347" s="35"/>
      <c r="VDF347" s="35"/>
      <c r="VDG347" s="35"/>
      <c r="VDH347" s="35"/>
      <c r="VDI347" s="35"/>
      <c r="VDJ347" s="35"/>
      <c r="VDK347" s="35"/>
      <c r="VDL347" s="35"/>
      <c r="VDM347" s="35"/>
      <c r="VDN347" s="35"/>
      <c r="VDO347" s="35"/>
      <c r="VDP347" s="35"/>
      <c r="VDQ347" s="35"/>
      <c r="VDR347" s="35"/>
      <c r="VDS347" s="35"/>
      <c r="VDT347" s="35"/>
      <c r="VDU347" s="35"/>
      <c r="VDV347" s="35"/>
      <c r="VDW347" s="35"/>
      <c r="VDX347" s="35"/>
      <c r="VDY347" s="35"/>
      <c r="VDZ347" s="35"/>
      <c r="VEA347" s="35"/>
      <c r="VEB347" s="35"/>
      <c r="VEC347" s="35"/>
      <c r="VED347" s="35"/>
      <c r="VEE347" s="35"/>
      <c r="VEF347" s="35"/>
      <c r="VEG347" s="35"/>
      <c r="VEH347" s="35"/>
      <c r="VEI347" s="35"/>
      <c r="VEJ347" s="35"/>
      <c r="VEK347" s="35"/>
      <c r="VEL347" s="35"/>
      <c r="VEM347" s="35"/>
      <c r="VEN347" s="35"/>
      <c r="VEO347" s="35"/>
      <c r="VEP347" s="35"/>
      <c r="VEQ347" s="35"/>
      <c r="VER347" s="35"/>
      <c r="VES347" s="35"/>
      <c r="VET347" s="35"/>
      <c r="VEU347" s="35"/>
      <c r="VEV347" s="35"/>
      <c r="VEW347" s="35"/>
      <c r="VEX347" s="35"/>
      <c r="VEY347" s="35"/>
      <c r="VEZ347" s="35"/>
      <c r="VFA347" s="35"/>
      <c r="VFB347" s="35"/>
      <c r="VFC347" s="35"/>
      <c r="VFD347" s="35"/>
      <c r="VFE347" s="35"/>
      <c r="VFF347" s="35"/>
      <c r="VFG347" s="35"/>
      <c r="VFH347" s="35"/>
      <c r="VFI347" s="35"/>
      <c r="VFJ347" s="35"/>
      <c r="VFK347" s="35"/>
      <c r="VFL347" s="35"/>
      <c r="VFM347" s="35"/>
      <c r="VFN347" s="35"/>
      <c r="VFO347" s="35"/>
      <c r="VFP347" s="35"/>
      <c r="VFQ347" s="35"/>
      <c r="VFR347" s="35"/>
      <c r="VFS347" s="35"/>
      <c r="VFT347" s="35"/>
      <c r="VFU347" s="35"/>
      <c r="VFV347" s="35"/>
      <c r="VFW347" s="35"/>
      <c r="VFX347" s="35"/>
      <c r="VFY347" s="35"/>
      <c r="VFZ347" s="35"/>
      <c r="VGA347" s="35"/>
      <c r="VGB347" s="35"/>
      <c r="VGC347" s="35"/>
      <c r="VGD347" s="35"/>
      <c r="VGE347" s="35"/>
      <c r="VGF347" s="35"/>
      <c r="VGG347" s="35"/>
      <c r="VGH347" s="35"/>
      <c r="VGI347" s="35"/>
      <c r="VGJ347" s="35"/>
      <c r="VGK347" s="35"/>
      <c r="VGL347" s="35"/>
      <c r="VGM347" s="35"/>
      <c r="VGN347" s="35"/>
      <c r="VGO347" s="35"/>
      <c r="VGP347" s="35"/>
      <c r="VGQ347" s="35"/>
      <c r="VGR347" s="35"/>
      <c r="VGS347" s="35"/>
      <c r="VGT347" s="35"/>
      <c r="VGU347" s="35"/>
      <c r="VGV347" s="35"/>
      <c r="VGW347" s="35"/>
      <c r="VGX347" s="35"/>
      <c r="VGY347" s="35"/>
      <c r="VGZ347" s="35"/>
      <c r="VHA347" s="35"/>
      <c r="VHB347" s="35"/>
      <c r="VHC347" s="35"/>
      <c r="VHD347" s="35"/>
      <c r="VHE347" s="35"/>
      <c r="VHF347" s="35"/>
      <c r="VHG347" s="35"/>
      <c r="VHH347" s="35"/>
      <c r="VHI347" s="35"/>
      <c r="VHJ347" s="35"/>
      <c r="VHK347" s="35"/>
      <c r="VHL347" s="35"/>
      <c r="VHM347" s="35"/>
      <c r="VHN347" s="35"/>
      <c r="VHO347" s="35"/>
      <c r="VHP347" s="35"/>
      <c r="VHQ347" s="35"/>
      <c r="VHR347" s="35"/>
      <c r="VHS347" s="35"/>
      <c r="VHT347" s="35"/>
      <c r="VHU347" s="35"/>
      <c r="VHV347" s="35"/>
      <c r="VHW347" s="35"/>
      <c r="VHX347" s="35"/>
      <c r="VHY347" s="35"/>
      <c r="VHZ347" s="35"/>
      <c r="VIA347" s="35"/>
      <c r="VIB347" s="35"/>
      <c r="VIC347" s="35"/>
      <c r="VID347" s="35"/>
      <c r="VIE347" s="35"/>
      <c r="VIF347" s="35"/>
      <c r="VIG347" s="35"/>
      <c r="VIH347" s="35"/>
      <c r="VII347" s="35"/>
      <c r="VIJ347" s="35"/>
      <c r="VIK347" s="35"/>
      <c r="VIL347" s="35"/>
      <c r="VIM347" s="35"/>
      <c r="VIN347" s="35"/>
      <c r="VIO347" s="35"/>
      <c r="VIP347" s="35"/>
      <c r="VIQ347" s="35"/>
      <c r="VIR347" s="35"/>
      <c r="VIS347" s="35"/>
      <c r="VIT347" s="35"/>
      <c r="VIU347" s="35"/>
      <c r="VIV347" s="35"/>
      <c r="VIW347" s="35"/>
      <c r="VIX347" s="35"/>
      <c r="VIY347" s="35"/>
      <c r="VIZ347" s="35"/>
      <c r="VJA347" s="35"/>
      <c r="VJB347" s="35"/>
      <c r="VJC347" s="35"/>
      <c r="VJD347" s="35"/>
      <c r="VJE347" s="35"/>
      <c r="VJF347" s="35"/>
      <c r="VJG347" s="35"/>
      <c r="VJH347" s="35"/>
      <c r="VJI347" s="35"/>
      <c r="VJJ347" s="35"/>
      <c r="VJK347" s="35"/>
      <c r="VJL347" s="35"/>
      <c r="VJM347" s="35"/>
      <c r="VJN347" s="35"/>
      <c r="VJO347" s="35"/>
      <c r="VJP347" s="35"/>
      <c r="VJQ347" s="35"/>
      <c r="VJR347" s="35"/>
      <c r="VJS347" s="35"/>
      <c r="VJT347" s="35"/>
      <c r="VJU347" s="35"/>
      <c r="VJV347" s="35"/>
      <c r="VJW347" s="35"/>
      <c r="VJX347" s="35"/>
      <c r="VJY347" s="35"/>
      <c r="VJZ347" s="35"/>
      <c r="VKA347" s="35"/>
      <c r="VKB347" s="35"/>
      <c r="VKC347" s="35"/>
      <c r="VKD347" s="35"/>
      <c r="VKE347" s="35"/>
      <c r="VKF347" s="35"/>
      <c r="VKG347" s="35"/>
      <c r="VKH347" s="35"/>
      <c r="VKI347" s="35"/>
      <c r="VKJ347" s="35"/>
      <c r="VKK347" s="35"/>
      <c r="VKL347" s="35"/>
      <c r="VKM347" s="35"/>
      <c r="VKN347" s="35"/>
      <c r="VKO347" s="35"/>
      <c r="VKP347" s="35"/>
      <c r="VKQ347" s="35"/>
      <c r="VKR347" s="35"/>
      <c r="VKS347" s="35"/>
      <c r="VKT347" s="35"/>
      <c r="VKU347" s="35"/>
      <c r="VKV347" s="35"/>
      <c r="VKW347" s="35"/>
      <c r="VKX347" s="35"/>
      <c r="VKY347" s="35"/>
      <c r="VKZ347" s="35"/>
      <c r="VLA347" s="35"/>
      <c r="VLB347" s="35"/>
      <c r="VLC347" s="35"/>
      <c r="VLD347" s="35"/>
      <c r="VLE347" s="35"/>
      <c r="VLF347" s="35"/>
      <c r="VLG347" s="35"/>
      <c r="VLH347" s="35"/>
      <c r="VLI347" s="35"/>
      <c r="VLJ347" s="35"/>
      <c r="VLK347" s="35"/>
      <c r="VLL347" s="35"/>
      <c r="VLM347" s="35"/>
      <c r="VLN347" s="35"/>
      <c r="VLO347" s="35"/>
      <c r="VLP347" s="35"/>
      <c r="VLQ347" s="35"/>
      <c r="VLR347" s="35"/>
      <c r="VLS347" s="35"/>
      <c r="VLT347" s="35"/>
      <c r="VLU347" s="35"/>
      <c r="VLV347" s="35"/>
      <c r="VLW347" s="35"/>
      <c r="VLX347" s="35"/>
      <c r="VLY347" s="35"/>
      <c r="VLZ347" s="35"/>
      <c r="VMA347" s="35"/>
      <c r="VMB347" s="35"/>
      <c r="VMC347" s="35"/>
      <c r="VMD347" s="35"/>
      <c r="VME347" s="35"/>
      <c r="VMF347" s="35"/>
      <c r="VMG347" s="35"/>
      <c r="VMH347" s="35"/>
      <c r="VMI347" s="35"/>
      <c r="VMJ347" s="35"/>
      <c r="VMK347" s="35"/>
      <c r="VML347" s="35"/>
      <c r="VMM347" s="35"/>
      <c r="VMN347" s="35"/>
      <c r="VMO347" s="35"/>
      <c r="VMP347" s="35"/>
      <c r="VMQ347" s="35"/>
      <c r="VMR347" s="35"/>
      <c r="VMS347" s="35"/>
      <c r="VMT347" s="35"/>
      <c r="VMU347" s="35"/>
      <c r="VMV347" s="35"/>
      <c r="VMW347" s="35"/>
      <c r="VMX347" s="35"/>
      <c r="VMY347" s="35"/>
      <c r="VMZ347" s="35"/>
      <c r="VNA347" s="35"/>
      <c r="VNB347" s="35"/>
      <c r="VNC347" s="35"/>
      <c r="VND347" s="35"/>
      <c r="VNE347" s="35"/>
      <c r="VNF347" s="35"/>
      <c r="VNG347" s="35"/>
      <c r="VNH347" s="35"/>
      <c r="VNI347" s="35"/>
      <c r="VNJ347" s="35"/>
      <c r="VNK347" s="35"/>
      <c r="VNL347" s="35"/>
      <c r="VNM347" s="35"/>
      <c r="VNN347" s="35"/>
      <c r="VNO347" s="35"/>
      <c r="VNP347" s="35"/>
      <c r="VNQ347" s="35"/>
      <c r="VNR347" s="35"/>
      <c r="VNS347" s="35"/>
      <c r="VNT347" s="35"/>
      <c r="VNU347" s="35"/>
      <c r="VNV347" s="35"/>
      <c r="VNW347" s="35"/>
      <c r="VNX347" s="35"/>
      <c r="VNY347" s="35"/>
      <c r="VNZ347" s="35"/>
      <c r="VOA347" s="35"/>
      <c r="VOB347" s="35"/>
      <c r="VOC347" s="35"/>
      <c r="VOD347" s="35"/>
      <c r="VOE347" s="35"/>
      <c r="VOF347" s="35"/>
      <c r="VOG347" s="35"/>
      <c r="VOH347" s="35"/>
      <c r="VOI347" s="35"/>
      <c r="VOJ347" s="35"/>
      <c r="VOK347" s="35"/>
      <c r="VOL347" s="35"/>
      <c r="VOM347" s="35"/>
      <c r="VON347" s="35"/>
      <c r="VOO347" s="35"/>
      <c r="VOP347" s="35"/>
      <c r="VOQ347" s="35"/>
      <c r="VOR347" s="35"/>
      <c r="VOS347" s="35"/>
      <c r="VOT347" s="35"/>
      <c r="VOU347" s="35"/>
      <c r="VOV347" s="35"/>
      <c r="VOW347" s="35"/>
      <c r="VOX347" s="35"/>
      <c r="VOY347" s="35"/>
      <c r="VOZ347" s="35"/>
      <c r="VPA347" s="35"/>
      <c r="VPB347" s="35"/>
      <c r="VPC347" s="35"/>
      <c r="VPD347" s="35"/>
      <c r="VPE347" s="35"/>
      <c r="VPF347" s="35"/>
      <c r="VPG347" s="35"/>
      <c r="VPH347" s="35"/>
      <c r="VPI347" s="35"/>
      <c r="VPJ347" s="35"/>
      <c r="VPK347" s="35"/>
      <c r="VPL347" s="35"/>
      <c r="VPM347" s="35"/>
      <c r="VPN347" s="35"/>
      <c r="VPO347" s="35"/>
      <c r="VPP347" s="35"/>
      <c r="VPQ347" s="35"/>
      <c r="VPR347" s="35"/>
      <c r="VPS347" s="35"/>
      <c r="VPT347" s="35"/>
      <c r="VPU347" s="35"/>
      <c r="VPV347" s="35"/>
      <c r="VPW347" s="35"/>
      <c r="VPX347" s="35"/>
      <c r="VPY347" s="35"/>
      <c r="VPZ347" s="35"/>
      <c r="VQA347" s="35"/>
      <c r="VQB347" s="35"/>
      <c r="VQC347" s="35"/>
      <c r="VQD347" s="35"/>
      <c r="VQE347" s="35"/>
      <c r="VQF347" s="35"/>
      <c r="VQG347" s="35"/>
      <c r="VQH347" s="35"/>
      <c r="VQI347" s="35"/>
      <c r="VQJ347" s="35"/>
      <c r="VQK347" s="35"/>
      <c r="VQL347" s="35"/>
      <c r="VQM347" s="35"/>
      <c r="VQN347" s="35"/>
      <c r="VQO347" s="35"/>
      <c r="VQP347" s="35"/>
      <c r="VQQ347" s="35"/>
      <c r="VQR347" s="35"/>
      <c r="VQS347" s="35"/>
      <c r="VQT347" s="35"/>
      <c r="VQU347" s="35"/>
      <c r="VQV347" s="35"/>
      <c r="VQW347" s="35"/>
      <c r="VQX347" s="35"/>
      <c r="VQY347" s="35"/>
      <c r="VQZ347" s="35"/>
      <c r="VRA347" s="35"/>
      <c r="VRB347" s="35"/>
      <c r="VRC347" s="35"/>
      <c r="VRD347" s="35"/>
      <c r="VRE347" s="35"/>
      <c r="VRF347" s="35"/>
      <c r="VRG347" s="35"/>
      <c r="VRH347" s="35"/>
      <c r="VRI347" s="35"/>
      <c r="VRJ347" s="35"/>
      <c r="VRK347" s="35"/>
      <c r="VRL347" s="35"/>
      <c r="VRM347" s="35"/>
      <c r="VRN347" s="35"/>
      <c r="VRO347" s="35"/>
      <c r="VRP347" s="35"/>
      <c r="VRQ347" s="35"/>
      <c r="VRR347" s="35"/>
      <c r="VRS347" s="35"/>
      <c r="VRT347" s="35"/>
      <c r="VRU347" s="35"/>
      <c r="VRV347" s="35"/>
      <c r="VRW347" s="35"/>
      <c r="VRX347" s="35"/>
      <c r="VRY347" s="35"/>
      <c r="VRZ347" s="35"/>
      <c r="VSA347" s="35"/>
      <c r="VSB347" s="35"/>
      <c r="VSC347" s="35"/>
      <c r="VSD347" s="35"/>
      <c r="VSE347" s="35"/>
      <c r="VSF347" s="35"/>
      <c r="VSG347" s="35"/>
      <c r="VSH347" s="35"/>
      <c r="VSI347" s="35"/>
      <c r="VSJ347" s="35"/>
      <c r="VSK347" s="35"/>
      <c r="VSL347" s="35"/>
      <c r="VSM347" s="35"/>
      <c r="VSN347" s="35"/>
      <c r="VSO347" s="35"/>
      <c r="VSP347" s="35"/>
      <c r="VSQ347" s="35"/>
      <c r="VSR347" s="35"/>
      <c r="VSS347" s="35"/>
      <c r="VST347" s="35"/>
      <c r="VSU347" s="35"/>
      <c r="VSV347" s="35"/>
      <c r="VSW347" s="35"/>
      <c r="VSX347" s="35"/>
      <c r="VSY347" s="35"/>
      <c r="VSZ347" s="35"/>
      <c r="VTA347" s="35"/>
      <c r="VTB347" s="35"/>
      <c r="VTC347" s="35"/>
      <c r="VTD347" s="35"/>
      <c r="VTE347" s="35"/>
      <c r="VTF347" s="35"/>
      <c r="VTG347" s="35"/>
      <c r="VTH347" s="35"/>
      <c r="VTI347" s="35"/>
      <c r="VTJ347" s="35"/>
      <c r="VTK347" s="35"/>
      <c r="VTL347" s="35"/>
      <c r="VTM347" s="35"/>
      <c r="VTN347" s="35"/>
      <c r="VTO347" s="35"/>
      <c r="VTP347" s="35"/>
      <c r="VTQ347" s="35"/>
      <c r="VTR347" s="35"/>
      <c r="VTS347" s="35"/>
      <c r="VTT347" s="35"/>
      <c r="VTU347" s="35"/>
      <c r="VTV347" s="35"/>
      <c r="VTW347" s="35"/>
      <c r="VTX347" s="35"/>
      <c r="VTY347" s="35"/>
      <c r="VTZ347" s="35"/>
      <c r="VUA347" s="35"/>
      <c r="VUB347" s="35"/>
      <c r="VUC347" s="35"/>
      <c r="VUD347" s="35"/>
      <c r="VUE347" s="35"/>
      <c r="VUF347" s="35"/>
      <c r="VUG347" s="35"/>
      <c r="VUH347" s="35"/>
      <c r="VUI347" s="35"/>
      <c r="VUJ347" s="35"/>
      <c r="VUK347" s="35"/>
      <c r="VUL347" s="35"/>
      <c r="VUM347" s="35"/>
      <c r="VUN347" s="35"/>
      <c r="VUO347" s="35"/>
      <c r="VUP347" s="35"/>
      <c r="VUQ347" s="35"/>
      <c r="VUR347" s="35"/>
      <c r="VUS347" s="35"/>
      <c r="VUT347" s="35"/>
      <c r="VUU347" s="35"/>
      <c r="VUV347" s="35"/>
      <c r="VUW347" s="35"/>
      <c r="VUX347" s="35"/>
      <c r="VUY347" s="35"/>
      <c r="VUZ347" s="35"/>
      <c r="VVA347" s="35"/>
      <c r="VVB347" s="35"/>
      <c r="VVC347" s="35"/>
      <c r="VVD347" s="35"/>
      <c r="VVE347" s="35"/>
      <c r="VVF347" s="35"/>
      <c r="VVG347" s="35"/>
      <c r="VVH347" s="35"/>
      <c r="VVI347" s="35"/>
      <c r="VVJ347" s="35"/>
      <c r="VVK347" s="35"/>
      <c r="VVL347" s="35"/>
      <c r="VVM347" s="35"/>
      <c r="VVN347" s="35"/>
      <c r="VVO347" s="35"/>
      <c r="VVP347" s="35"/>
      <c r="VVQ347" s="35"/>
      <c r="VVR347" s="35"/>
      <c r="VVS347" s="35"/>
      <c r="VVT347" s="35"/>
      <c r="VVU347" s="35"/>
      <c r="VVV347" s="35"/>
      <c r="VVW347" s="35"/>
      <c r="VVX347" s="35"/>
      <c r="VVY347" s="35"/>
      <c r="VVZ347" s="35"/>
      <c r="VWA347" s="35"/>
      <c r="VWB347" s="35"/>
      <c r="VWC347" s="35"/>
      <c r="VWD347" s="35"/>
      <c r="VWE347" s="35"/>
      <c r="VWF347" s="35"/>
      <c r="VWG347" s="35"/>
      <c r="VWH347" s="35"/>
      <c r="VWI347" s="35"/>
      <c r="VWJ347" s="35"/>
      <c r="VWK347" s="35"/>
      <c r="VWL347" s="35"/>
      <c r="VWM347" s="35"/>
      <c r="VWN347" s="35"/>
      <c r="VWO347" s="35"/>
      <c r="VWP347" s="35"/>
      <c r="VWQ347" s="35"/>
      <c r="VWR347" s="35"/>
      <c r="VWS347" s="35"/>
      <c r="VWT347" s="35"/>
      <c r="VWU347" s="35"/>
      <c r="VWV347" s="35"/>
      <c r="VWW347" s="35"/>
      <c r="VWX347" s="35"/>
      <c r="VWY347" s="35"/>
      <c r="VWZ347" s="35"/>
      <c r="VXA347" s="35"/>
      <c r="VXB347" s="35"/>
      <c r="VXC347" s="35"/>
      <c r="VXD347" s="35"/>
      <c r="VXE347" s="35"/>
      <c r="VXF347" s="35"/>
      <c r="VXG347" s="35"/>
      <c r="VXH347" s="35"/>
      <c r="VXI347" s="35"/>
      <c r="VXJ347" s="35"/>
      <c r="VXK347" s="35"/>
      <c r="VXL347" s="35"/>
      <c r="VXM347" s="35"/>
      <c r="VXN347" s="35"/>
      <c r="VXO347" s="35"/>
      <c r="VXP347" s="35"/>
      <c r="VXQ347" s="35"/>
      <c r="VXR347" s="35"/>
      <c r="VXS347" s="35"/>
      <c r="VXT347" s="35"/>
      <c r="VXU347" s="35"/>
      <c r="VXV347" s="35"/>
      <c r="VXW347" s="35"/>
      <c r="VXX347" s="35"/>
      <c r="VXY347" s="35"/>
      <c r="VXZ347" s="35"/>
      <c r="VYA347" s="35"/>
      <c r="VYB347" s="35"/>
      <c r="VYC347" s="35"/>
      <c r="VYD347" s="35"/>
      <c r="VYE347" s="35"/>
      <c r="VYF347" s="35"/>
      <c r="VYG347" s="35"/>
      <c r="VYH347" s="35"/>
      <c r="VYI347" s="35"/>
      <c r="VYJ347" s="35"/>
      <c r="VYK347" s="35"/>
      <c r="VYL347" s="35"/>
      <c r="VYM347" s="35"/>
      <c r="VYN347" s="35"/>
      <c r="VYO347" s="35"/>
      <c r="VYP347" s="35"/>
      <c r="VYQ347" s="35"/>
      <c r="VYR347" s="35"/>
      <c r="VYS347" s="35"/>
      <c r="VYT347" s="35"/>
      <c r="VYU347" s="35"/>
      <c r="VYV347" s="35"/>
      <c r="VYW347" s="35"/>
      <c r="VYX347" s="35"/>
      <c r="VYY347" s="35"/>
      <c r="VYZ347" s="35"/>
      <c r="VZA347" s="35"/>
      <c r="VZB347" s="35"/>
      <c r="VZC347" s="35"/>
      <c r="VZD347" s="35"/>
      <c r="VZE347" s="35"/>
      <c r="VZF347" s="35"/>
      <c r="VZG347" s="35"/>
      <c r="VZH347" s="35"/>
      <c r="VZI347" s="35"/>
      <c r="VZJ347" s="35"/>
      <c r="VZK347" s="35"/>
      <c r="VZL347" s="35"/>
      <c r="VZM347" s="35"/>
      <c r="VZN347" s="35"/>
      <c r="VZO347" s="35"/>
      <c r="VZP347" s="35"/>
      <c r="VZQ347" s="35"/>
      <c r="VZR347" s="35"/>
      <c r="VZS347" s="35"/>
      <c r="VZT347" s="35"/>
      <c r="VZU347" s="35"/>
      <c r="VZV347" s="35"/>
      <c r="VZW347" s="35"/>
      <c r="VZX347" s="35"/>
      <c r="VZY347" s="35"/>
      <c r="VZZ347" s="35"/>
      <c r="WAA347" s="35"/>
      <c r="WAB347" s="35"/>
      <c r="WAC347" s="35"/>
      <c r="WAD347" s="35"/>
      <c r="WAE347" s="35"/>
      <c r="WAF347" s="35"/>
      <c r="WAG347" s="35"/>
      <c r="WAH347" s="35"/>
      <c r="WAI347" s="35"/>
      <c r="WAJ347" s="35"/>
      <c r="WAK347" s="35"/>
      <c r="WAL347" s="35"/>
      <c r="WAM347" s="35"/>
      <c r="WAN347" s="35"/>
      <c r="WAO347" s="35"/>
      <c r="WAP347" s="35"/>
      <c r="WAQ347" s="35"/>
      <c r="WAR347" s="35"/>
      <c r="WAS347" s="35"/>
      <c r="WAT347" s="35"/>
      <c r="WAU347" s="35"/>
      <c r="WAV347" s="35"/>
      <c r="WAW347" s="35"/>
      <c r="WAX347" s="35"/>
      <c r="WAY347" s="35"/>
      <c r="WAZ347" s="35"/>
      <c r="WBA347" s="35"/>
      <c r="WBB347" s="35"/>
      <c r="WBC347" s="35"/>
      <c r="WBD347" s="35"/>
      <c r="WBE347" s="35"/>
      <c r="WBF347" s="35"/>
      <c r="WBG347" s="35"/>
      <c r="WBH347" s="35"/>
      <c r="WBI347" s="35"/>
      <c r="WBJ347" s="35"/>
      <c r="WBK347" s="35"/>
      <c r="WBL347" s="35"/>
      <c r="WBM347" s="35"/>
      <c r="WBN347" s="35"/>
      <c r="WBO347" s="35"/>
      <c r="WBP347" s="35"/>
      <c r="WBQ347" s="35"/>
      <c r="WBR347" s="35"/>
      <c r="WBS347" s="35"/>
      <c r="WBT347" s="35"/>
      <c r="WBU347" s="35"/>
      <c r="WBV347" s="35"/>
      <c r="WBW347" s="35"/>
      <c r="WBX347" s="35"/>
      <c r="WBY347" s="35"/>
      <c r="WBZ347" s="35"/>
      <c r="WCA347" s="35"/>
      <c r="WCB347" s="35"/>
      <c r="WCC347" s="35"/>
      <c r="WCD347" s="35"/>
      <c r="WCE347" s="35"/>
      <c r="WCF347" s="35"/>
      <c r="WCG347" s="35"/>
      <c r="WCH347" s="35"/>
      <c r="WCI347" s="35"/>
      <c r="WCJ347" s="35"/>
      <c r="WCK347" s="35"/>
      <c r="WCL347" s="35"/>
      <c r="WCM347" s="35"/>
      <c r="WCN347" s="35"/>
      <c r="WCO347" s="35"/>
      <c r="WCP347" s="35"/>
      <c r="WCQ347" s="35"/>
      <c r="WCR347" s="35"/>
      <c r="WCS347" s="35"/>
      <c r="WCT347" s="35"/>
      <c r="WCU347" s="35"/>
      <c r="WCV347" s="35"/>
      <c r="WCW347" s="35"/>
      <c r="WCX347" s="35"/>
      <c r="WCY347" s="35"/>
      <c r="WCZ347" s="35"/>
      <c r="WDA347" s="35"/>
      <c r="WDB347" s="35"/>
      <c r="WDC347" s="35"/>
      <c r="WDD347" s="35"/>
      <c r="WDE347" s="35"/>
      <c r="WDF347" s="35"/>
      <c r="WDG347" s="35"/>
      <c r="WDH347" s="35"/>
      <c r="WDI347" s="35"/>
      <c r="WDJ347" s="35"/>
      <c r="WDK347" s="35"/>
      <c r="WDL347" s="35"/>
      <c r="WDM347" s="35"/>
      <c r="WDN347" s="35"/>
      <c r="WDO347" s="35"/>
      <c r="WDP347" s="35"/>
      <c r="WDQ347" s="35"/>
      <c r="WDR347" s="35"/>
      <c r="WDS347" s="35"/>
      <c r="WDT347" s="35"/>
      <c r="WDU347" s="35"/>
      <c r="WDV347" s="35"/>
      <c r="WDW347" s="35"/>
      <c r="WDX347" s="35"/>
      <c r="WDY347" s="35"/>
      <c r="WDZ347" s="35"/>
      <c r="WEA347" s="35"/>
      <c r="WEB347" s="35"/>
      <c r="WEC347" s="35"/>
      <c r="WED347" s="35"/>
      <c r="WEE347" s="35"/>
      <c r="WEF347" s="35"/>
      <c r="WEG347" s="35"/>
      <c r="WEH347" s="35"/>
      <c r="WEI347" s="35"/>
      <c r="WEJ347" s="35"/>
      <c r="WEK347" s="35"/>
      <c r="WEL347" s="35"/>
      <c r="WEM347" s="35"/>
      <c r="WEN347" s="35"/>
      <c r="WEO347" s="35"/>
      <c r="WEP347" s="35"/>
      <c r="WEQ347" s="35"/>
      <c r="WER347" s="35"/>
      <c r="WES347" s="35"/>
      <c r="WET347" s="35"/>
      <c r="WEU347" s="35"/>
      <c r="WEV347" s="35"/>
      <c r="WEW347" s="35"/>
      <c r="WEX347" s="35"/>
      <c r="WEY347" s="35"/>
      <c r="WEZ347" s="35"/>
      <c r="WFA347" s="35"/>
      <c r="WFB347" s="35"/>
      <c r="WFC347" s="35"/>
      <c r="WFD347" s="35"/>
      <c r="WFE347" s="35"/>
      <c r="WFF347" s="35"/>
      <c r="WFG347" s="35"/>
      <c r="WFH347" s="35"/>
      <c r="WFI347" s="35"/>
      <c r="WFJ347" s="35"/>
      <c r="WFK347" s="35"/>
      <c r="WFL347" s="35"/>
      <c r="WFM347" s="35"/>
      <c r="WFN347" s="35"/>
      <c r="WFO347" s="35"/>
      <c r="WFP347" s="35"/>
      <c r="WFQ347" s="35"/>
      <c r="WFR347" s="35"/>
      <c r="WFS347" s="35"/>
      <c r="WFT347" s="35"/>
      <c r="WFU347" s="35"/>
      <c r="WFV347" s="35"/>
      <c r="WFW347" s="35"/>
      <c r="WFX347" s="35"/>
      <c r="WFY347" s="35"/>
      <c r="WFZ347" s="35"/>
      <c r="WGA347" s="35"/>
      <c r="WGB347" s="35"/>
      <c r="WGC347" s="35"/>
      <c r="WGD347" s="35"/>
      <c r="WGE347" s="35"/>
      <c r="WGF347" s="35"/>
      <c r="WGG347" s="35"/>
      <c r="WGH347" s="35"/>
      <c r="WGI347" s="35"/>
      <c r="WGJ347" s="35"/>
      <c r="WGK347" s="35"/>
      <c r="WGL347" s="35"/>
      <c r="WGM347" s="35"/>
      <c r="WGN347" s="35"/>
      <c r="WGO347" s="35"/>
      <c r="WGP347" s="35"/>
      <c r="WGQ347" s="35"/>
      <c r="WGR347" s="35"/>
      <c r="WGS347" s="35"/>
      <c r="WGT347" s="35"/>
      <c r="WGU347" s="35"/>
      <c r="WGV347" s="35"/>
      <c r="WGW347" s="35"/>
      <c r="WGX347" s="35"/>
      <c r="WGY347" s="35"/>
      <c r="WGZ347" s="35"/>
      <c r="WHA347" s="35"/>
      <c r="WHB347" s="35"/>
      <c r="WHC347" s="35"/>
      <c r="WHD347" s="35"/>
      <c r="WHE347" s="35"/>
      <c r="WHF347" s="35"/>
      <c r="WHG347" s="35"/>
      <c r="WHH347" s="35"/>
      <c r="WHI347" s="35"/>
      <c r="WHJ347" s="35"/>
      <c r="WHK347" s="35"/>
      <c r="WHL347" s="35"/>
      <c r="WHM347" s="35"/>
      <c r="WHN347" s="35"/>
      <c r="WHO347" s="35"/>
      <c r="WHP347" s="35"/>
      <c r="WHQ347" s="35"/>
      <c r="WHR347" s="35"/>
      <c r="WHS347" s="35"/>
      <c r="WHT347" s="35"/>
      <c r="WHU347" s="35"/>
      <c r="WHV347" s="35"/>
      <c r="WHW347" s="35"/>
      <c r="WHX347" s="35"/>
      <c r="WHY347" s="35"/>
      <c r="WHZ347" s="35"/>
      <c r="WIA347" s="35"/>
      <c r="WIB347" s="35"/>
      <c r="WIC347" s="35"/>
      <c r="WID347" s="35"/>
      <c r="WIE347" s="35"/>
      <c r="WIF347" s="35"/>
      <c r="WIG347" s="35"/>
      <c r="WIH347" s="35"/>
      <c r="WII347" s="35"/>
      <c r="WIJ347" s="35"/>
      <c r="WIK347" s="35"/>
      <c r="WIL347" s="35"/>
      <c r="WIM347" s="35"/>
      <c r="WIN347" s="35"/>
      <c r="WIO347" s="35"/>
      <c r="WIP347" s="35"/>
      <c r="WIQ347" s="35"/>
      <c r="WIR347" s="35"/>
      <c r="WIS347" s="35"/>
      <c r="WIT347" s="35"/>
      <c r="WIU347" s="35"/>
      <c r="WIV347" s="35"/>
      <c r="WIW347" s="35"/>
      <c r="WIX347" s="35"/>
      <c r="WIY347" s="35"/>
      <c r="WIZ347" s="35"/>
      <c r="WJA347" s="35"/>
      <c r="WJB347" s="35"/>
      <c r="WJC347" s="35"/>
      <c r="WJD347" s="35"/>
      <c r="WJE347" s="35"/>
      <c r="WJF347" s="35"/>
      <c r="WJG347" s="35"/>
      <c r="WJH347" s="35"/>
      <c r="WJI347" s="35"/>
      <c r="WJJ347" s="35"/>
      <c r="WJK347" s="35"/>
      <c r="WJL347" s="35"/>
      <c r="WJM347" s="35"/>
      <c r="WJN347" s="35"/>
      <c r="WJO347" s="35"/>
      <c r="WJP347" s="35"/>
      <c r="WJQ347" s="35"/>
      <c r="WJR347" s="35"/>
      <c r="WJS347" s="35"/>
      <c r="WJT347" s="35"/>
      <c r="WJU347" s="35"/>
      <c r="WJV347" s="35"/>
      <c r="WJW347" s="35"/>
      <c r="WJX347" s="35"/>
      <c r="WJY347" s="35"/>
      <c r="WJZ347" s="35"/>
      <c r="WKA347" s="35"/>
      <c r="WKB347" s="35"/>
      <c r="WKC347" s="35"/>
      <c r="WKD347" s="35"/>
      <c r="WKE347" s="35"/>
      <c r="WKF347" s="35"/>
      <c r="WKG347" s="35"/>
      <c r="WKH347" s="35"/>
      <c r="WKI347" s="35"/>
      <c r="WKJ347" s="35"/>
      <c r="WKK347" s="35"/>
      <c r="WKL347" s="35"/>
      <c r="WKM347" s="35"/>
      <c r="WKN347" s="35"/>
      <c r="WKO347" s="35"/>
      <c r="WKP347" s="35"/>
      <c r="WKQ347" s="35"/>
      <c r="WKR347" s="35"/>
      <c r="WKS347" s="35"/>
      <c r="WKT347" s="35"/>
      <c r="WKU347" s="35"/>
      <c r="WKV347" s="35"/>
      <c r="WKW347" s="35"/>
      <c r="WKX347" s="35"/>
      <c r="WKY347" s="35"/>
      <c r="WKZ347" s="35"/>
      <c r="WLA347" s="35"/>
      <c r="WLB347" s="35"/>
      <c r="WLC347" s="35"/>
      <c r="WLD347" s="35"/>
      <c r="WLE347" s="35"/>
      <c r="WLF347" s="35"/>
      <c r="WLG347" s="35"/>
      <c r="WLH347" s="35"/>
      <c r="WLI347" s="35"/>
      <c r="WLJ347" s="35"/>
      <c r="WLK347" s="35"/>
      <c r="WLL347" s="35"/>
      <c r="WLM347" s="35"/>
      <c r="WLN347" s="35"/>
      <c r="WLO347" s="35"/>
      <c r="WLP347" s="35"/>
      <c r="WLQ347" s="35"/>
      <c r="WLR347" s="35"/>
      <c r="WLS347" s="35"/>
      <c r="WLT347" s="35"/>
      <c r="WLU347" s="35"/>
      <c r="WLV347" s="35"/>
      <c r="WLW347" s="35"/>
      <c r="WLX347" s="35"/>
      <c r="WLY347" s="35"/>
      <c r="WLZ347" s="35"/>
      <c r="WMA347" s="35"/>
      <c r="WMB347" s="35"/>
      <c r="WMC347" s="35"/>
      <c r="WMD347" s="35"/>
      <c r="WME347" s="35"/>
      <c r="WMF347" s="35"/>
      <c r="WMG347" s="35"/>
      <c r="WMH347" s="35"/>
      <c r="WMI347" s="35"/>
      <c r="WMJ347" s="35"/>
      <c r="WMK347" s="35"/>
      <c r="WML347" s="35"/>
      <c r="WMM347" s="35"/>
      <c r="WMN347" s="35"/>
      <c r="WMO347" s="35"/>
      <c r="WMP347" s="35"/>
      <c r="WMQ347" s="35"/>
      <c r="WMR347" s="35"/>
      <c r="WMS347" s="35"/>
      <c r="WMT347" s="35"/>
      <c r="WMU347" s="35"/>
      <c r="WMV347" s="35"/>
      <c r="WMW347" s="35"/>
      <c r="WMX347" s="35"/>
      <c r="WMY347" s="35"/>
      <c r="WMZ347" s="35"/>
      <c r="WNA347" s="35"/>
      <c r="WNB347" s="35"/>
      <c r="WNC347" s="35"/>
      <c r="WND347" s="35"/>
      <c r="WNE347" s="35"/>
      <c r="WNF347" s="35"/>
      <c r="WNG347" s="35"/>
      <c r="WNH347" s="35"/>
      <c r="WNI347" s="35"/>
      <c r="WNJ347" s="35"/>
      <c r="WNK347" s="35"/>
      <c r="WNL347" s="35"/>
      <c r="WNM347" s="35"/>
      <c r="WNN347" s="35"/>
      <c r="WNO347" s="35"/>
      <c r="WNP347" s="35"/>
      <c r="WNQ347" s="35"/>
      <c r="WNR347" s="35"/>
      <c r="WNS347" s="35"/>
      <c r="WNT347" s="35"/>
      <c r="WNU347" s="35"/>
      <c r="WNV347" s="35"/>
      <c r="WNW347" s="35"/>
      <c r="WNX347" s="35"/>
      <c r="WNY347" s="35"/>
      <c r="WNZ347" s="35"/>
      <c r="WOA347" s="35"/>
      <c r="WOB347" s="35"/>
      <c r="WOC347" s="35"/>
      <c r="WOD347" s="35"/>
      <c r="WOE347" s="35"/>
      <c r="WOF347" s="35"/>
      <c r="WOG347" s="35"/>
      <c r="WOH347" s="35"/>
      <c r="WOI347" s="35"/>
      <c r="WOJ347" s="35"/>
      <c r="WOK347" s="35"/>
      <c r="WOL347" s="35"/>
      <c r="WOM347" s="35"/>
      <c r="WON347" s="35"/>
      <c r="WOO347" s="35"/>
      <c r="WOP347" s="35"/>
      <c r="WOQ347" s="35"/>
      <c r="WOR347" s="35"/>
      <c r="WOS347" s="35"/>
      <c r="WOT347" s="35"/>
      <c r="WOU347" s="35"/>
      <c r="WOV347" s="35"/>
      <c r="WOW347" s="35"/>
      <c r="WOX347" s="35"/>
      <c r="WOY347" s="35"/>
      <c r="WOZ347" s="35"/>
      <c r="WPA347" s="35"/>
      <c r="WPB347" s="35"/>
      <c r="WPC347" s="35"/>
      <c r="WPD347" s="35"/>
      <c r="WPE347" s="35"/>
      <c r="WPF347" s="35"/>
      <c r="WPG347" s="35"/>
      <c r="WPH347" s="35"/>
      <c r="WPI347" s="35"/>
      <c r="WPJ347" s="35"/>
      <c r="WPK347" s="35"/>
      <c r="WPL347" s="35"/>
      <c r="WPM347" s="35"/>
      <c r="WPN347" s="35"/>
      <c r="WPO347" s="35"/>
      <c r="WPP347" s="35"/>
      <c r="WPQ347" s="35"/>
      <c r="WPR347" s="35"/>
      <c r="WPS347" s="35"/>
      <c r="WPT347" s="35"/>
      <c r="WPU347" s="35"/>
      <c r="WPV347" s="35"/>
      <c r="WPW347" s="35"/>
      <c r="WPX347" s="35"/>
      <c r="WPY347" s="35"/>
      <c r="WPZ347" s="35"/>
      <c r="WQA347" s="35"/>
      <c r="WQB347" s="35"/>
      <c r="WQC347" s="35"/>
      <c r="WQD347" s="35"/>
      <c r="WQE347" s="35"/>
      <c r="WQF347" s="35"/>
      <c r="WQG347" s="35"/>
      <c r="WQH347" s="35"/>
      <c r="WQI347" s="35"/>
      <c r="WQJ347" s="35"/>
      <c r="WQK347" s="35"/>
      <c r="WQL347" s="35"/>
      <c r="WQM347" s="35"/>
      <c r="WQN347" s="35"/>
      <c r="WQO347" s="35"/>
      <c r="WQP347" s="35"/>
      <c r="WQQ347" s="35"/>
      <c r="WQR347" s="35"/>
      <c r="WQS347" s="35"/>
      <c r="WQT347" s="35"/>
      <c r="WQU347" s="35"/>
      <c r="WQV347" s="35"/>
      <c r="WQW347" s="35"/>
      <c r="WQX347" s="35"/>
      <c r="WQY347" s="35"/>
      <c r="WQZ347" s="35"/>
      <c r="WRA347" s="35"/>
      <c r="WRB347" s="35"/>
      <c r="WRC347" s="35"/>
      <c r="WRD347" s="35"/>
      <c r="WRE347" s="35"/>
      <c r="WRF347" s="35"/>
      <c r="WRG347" s="35"/>
      <c r="WRH347" s="35"/>
      <c r="WRI347" s="35"/>
      <c r="WRJ347" s="35"/>
      <c r="WRK347" s="35"/>
      <c r="WRL347" s="35"/>
      <c r="WRM347" s="35"/>
      <c r="WRN347" s="35"/>
      <c r="WRO347" s="35"/>
      <c r="WRP347" s="35"/>
      <c r="WRQ347" s="35"/>
      <c r="WRR347" s="35"/>
      <c r="WRS347" s="35"/>
      <c r="WRT347" s="35"/>
      <c r="WRU347" s="35"/>
      <c r="WRV347" s="35"/>
      <c r="WRW347" s="35"/>
      <c r="WRX347" s="35"/>
      <c r="WRY347" s="35"/>
      <c r="WRZ347" s="35"/>
      <c r="WSA347" s="35"/>
      <c r="WSB347" s="35"/>
      <c r="WSC347" s="35"/>
      <c r="WSD347" s="35"/>
      <c r="WSE347" s="35"/>
      <c r="WSF347" s="35"/>
      <c r="WSG347" s="35"/>
      <c r="WSH347" s="35"/>
      <c r="WSI347" s="35"/>
      <c r="WSJ347" s="35"/>
      <c r="WSK347" s="35"/>
      <c r="WSL347" s="35"/>
      <c r="WSM347" s="35"/>
      <c r="WSN347" s="35"/>
      <c r="WSO347" s="35"/>
      <c r="WSP347" s="35"/>
      <c r="WSQ347" s="35"/>
      <c r="WSR347" s="35"/>
      <c r="WSS347" s="35"/>
      <c r="WST347" s="35"/>
      <c r="WSU347" s="35"/>
      <c r="WSV347" s="35"/>
      <c r="WSW347" s="35"/>
      <c r="WSX347" s="35"/>
      <c r="WSY347" s="35"/>
      <c r="WSZ347" s="35"/>
      <c r="WTA347" s="35"/>
      <c r="WTB347" s="35"/>
      <c r="WTC347" s="35"/>
      <c r="WTD347" s="35"/>
      <c r="WTE347" s="35"/>
      <c r="WTF347" s="35"/>
      <c r="WTG347" s="35"/>
      <c r="WTH347" s="35"/>
      <c r="WTI347" s="35"/>
      <c r="WTJ347" s="35"/>
      <c r="WTK347" s="35"/>
      <c r="WTL347" s="35"/>
      <c r="WTM347" s="35"/>
      <c r="WTN347" s="35"/>
      <c r="WTO347" s="35"/>
      <c r="WTP347" s="35"/>
      <c r="WTQ347" s="35"/>
      <c r="WTR347" s="35"/>
      <c r="WTS347" s="35"/>
      <c r="WTT347" s="35"/>
      <c r="WTU347" s="35"/>
      <c r="WTV347" s="35"/>
      <c r="WTW347" s="35"/>
      <c r="WTX347" s="35"/>
      <c r="WTY347" s="35"/>
      <c r="WTZ347" s="35"/>
      <c r="WUA347" s="35"/>
      <c r="WUB347" s="35"/>
      <c r="WUC347" s="35"/>
      <c r="WUD347" s="35"/>
      <c r="WUE347" s="35"/>
      <c r="WUF347" s="35"/>
      <c r="WUG347" s="35"/>
      <c r="WUH347" s="35"/>
      <c r="WUI347" s="35"/>
      <c r="WUJ347" s="35"/>
      <c r="WUK347" s="35"/>
      <c r="WUL347" s="35"/>
      <c r="WUM347" s="35"/>
      <c r="WUN347" s="35"/>
      <c r="WUO347" s="35"/>
      <c r="WUP347" s="35"/>
      <c r="WUQ347" s="35"/>
      <c r="WUR347" s="35"/>
      <c r="WUS347" s="35"/>
      <c r="WUT347" s="35"/>
      <c r="WUU347" s="35"/>
      <c r="WUV347" s="35"/>
      <c r="WUW347" s="35"/>
      <c r="WUX347" s="35"/>
      <c r="WUY347" s="35"/>
      <c r="WUZ347" s="35"/>
      <c r="WVA347" s="35"/>
      <c r="WVB347" s="35"/>
      <c r="WVC347" s="35"/>
      <c r="WVD347" s="35"/>
      <c r="WVE347" s="35"/>
      <c r="WVF347" s="35"/>
      <c r="WVG347" s="35"/>
      <c r="WVH347" s="35"/>
      <c r="WVI347" s="35"/>
      <c r="WVJ347" s="35"/>
      <c r="WVK347" s="35"/>
      <c r="WVL347" s="35"/>
      <c r="WVM347" s="35"/>
      <c r="WVN347" s="35"/>
      <c r="WVO347" s="35"/>
      <c r="WVP347" s="35"/>
      <c r="WVQ347" s="35"/>
      <c r="WVR347" s="35"/>
      <c r="WVS347" s="35"/>
      <c r="WVT347" s="35"/>
      <c r="WVU347" s="35"/>
      <c r="WVV347" s="35"/>
      <c r="WVW347" s="35"/>
      <c r="WVX347" s="35"/>
      <c r="WVY347" s="35"/>
      <c r="WVZ347" s="35"/>
      <c r="WWA347" s="35"/>
      <c r="WWB347" s="35"/>
      <c r="WWC347" s="35"/>
      <c r="WWD347" s="35"/>
      <c r="WWE347" s="35"/>
      <c r="WWF347" s="35"/>
      <c r="WWG347" s="35"/>
      <c r="WWH347" s="35"/>
      <c r="WWI347" s="35"/>
      <c r="WWJ347" s="35"/>
      <c r="WWK347" s="35"/>
      <c r="WWL347" s="35"/>
      <c r="WWM347" s="35"/>
      <c r="WWN347" s="35"/>
      <c r="WWO347" s="35"/>
      <c r="WWP347" s="35"/>
      <c r="WWQ347" s="35"/>
      <c r="WWR347" s="35"/>
      <c r="WWS347" s="35"/>
      <c r="WWT347" s="35"/>
      <c r="WWU347" s="35"/>
      <c r="WWV347" s="35"/>
      <c r="WWW347" s="35"/>
      <c r="WWX347" s="35"/>
      <c r="WWY347" s="35"/>
      <c r="WWZ347" s="35"/>
      <c r="WXA347" s="35"/>
      <c r="WXB347" s="35"/>
      <c r="WXC347" s="35"/>
      <c r="WXD347" s="35"/>
      <c r="WXE347" s="35"/>
      <c r="WXF347" s="35"/>
      <c r="WXG347" s="35"/>
      <c r="WXH347" s="35"/>
      <c r="WXI347" s="35"/>
      <c r="WXJ347" s="35"/>
      <c r="WXK347" s="35"/>
      <c r="WXL347" s="35"/>
      <c r="WXM347" s="35"/>
      <c r="WXN347" s="35"/>
      <c r="WXO347" s="35"/>
      <c r="WXP347" s="35"/>
      <c r="WXQ347" s="35"/>
      <c r="WXR347" s="35"/>
      <c r="WXS347" s="35"/>
      <c r="WXT347" s="35"/>
      <c r="WXU347" s="35"/>
      <c r="WXV347" s="35"/>
      <c r="WXW347" s="35"/>
      <c r="WXX347" s="35"/>
      <c r="WXY347" s="35"/>
      <c r="WXZ347" s="35"/>
      <c r="WYA347" s="35"/>
      <c r="WYB347" s="35"/>
      <c r="WYC347" s="35"/>
      <c r="WYD347" s="35"/>
      <c r="WYE347" s="35"/>
      <c r="WYF347" s="35"/>
      <c r="WYG347" s="35"/>
      <c r="WYH347" s="35"/>
      <c r="WYI347" s="35"/>
      <c r="WYJ347" s="35"/>
      <c r="WYK347" s="35"/>
      <c r="WYL347" s="35"/>
      <c r="WYM347" s="35"/>
      <c r="WYN347" s="35"/>
      <c r="WYO347" s="35"/>
      <c r="WYP347" s="35"/>
      <c r="WYQ347" s="35"/>
      <c r="WYR347" s="35"/>
      <c r="WYS347" s="35"/>
      <c r="WYT347" s="35"/>
      <c r="WYU347" s="35"/>
      <c r="WYV347" s="35"/>
      <c r="WYW347" s="35"/>
      <c r="WYX347" s="35"/>
      <c r="WYY347" s="35"/>
      <c r="WYZ347" s="35"/>
      <c r="WZA347" s="35"/>
      <c r="WZB347" s="35"/>
      <c r="WZC347" s="35"/>
      <c r="WZD347" s="35"/>
      <c r="WZE347" s="35"/>
      <c r="WZF347" s="35"/>
      <c r="WZG347" s="35"/>
      <c r="WZH347" s="35"/>
      <c r="WZI347" s="35"/>
      <c r="WZJ347" s="35"/>
      <c r="WZK347" s="35"/>
      <c r="WZL347" s="35"/>
      <c r="WZM347" s="35"/>
      <c r="WZN347" s="35"/>
      <c r="WZO347" s="35"/>
      <c r="WZP347" s="35"/>
      <c r="WZQ347" s="35"/>
      <c r="WZR347" s="35"/>
      <c r="WZS347" s="35"/>
      <c r="WZT347" s="35"/>
      <c r="WZU347" s="35"/>
      <c r="WZV347" s="35"/>
      <c r="WZW347" s="35"/>
      <c r="WZX347" s="35"/>
      <c r="WZY347" s="35"/>
      <c r="WZZ347" s="35"/>
      <c r="XAA347" s="35"/>
      <c r="XAB347" s="35"/>
      <c r="XAC347" s="35"/>
      <c r="XAD347" s="35"/>
      <c r="XAE347" s="35"/>
      <c r="XAF347" s="35"/>
      <c r="XAG347" s="35"/>
      <c r="XAH347" s="35"/>
      <c r="XAI347" s="35"/>
      <c r="XAJ347" s="35"/>
      <c r="XAK347" s="35"/>
      <c r="XAL347" s="35"/>
      <c r="XAM347" s="35"/>
      <c r="XAN347" s="35"/>
      <c r="XAO347" s="35"/>
      <c r="XAP347" s="35"/>
      <c r="XAQ347" s="35"/>
      <c r="XAR347" s="35"/>
      <c r="XAS347" s="35"/>
      <c r="XAT347" s="35"/>
      <c r="XAU347" s="35"/>
      <c r="XAV347" s="35"/>
      <c r="XAW347" s="35"/>
      <c r="XAX347" s="35"/>
      <c r="XAY347" s="35"/>
      <c r="XAZ347" s="35"/>
      <c r="XBA347" s="35"/>
      <c r="XBB347" s="35"/>
      <c r="XBC347" s="35"/>
      <c r="XBD347" s="35"/>
      <c r="XBE347" s="35"/>
      <c r="XBF347" s="35"/>
      <c r="XBG347" s="35"/>
      <c r="XBH347" s="35"/>
      <c r="XBI347" s="35"/>
      <c r="XBJ347" s="35"/>
      <c r="XBK347" s="35"/>
      <c r="XBL347" s="35"/>
      <c r="XBM347" s="35"/>
      <c r="XBN347" s="35"/>
      <c r="XBO347" s="35"/>
      <c r="XBP347" s="35"/>
      <c r="XBQ347" s="35"/>
      <c r="XBR347" s="35"/>
      <c r="XBS347" s="35"/>
      <c r="XBT347" s="35"/>
      <c r="XBU347" s="35"/>
      <c r="XBV347" s="35"/>
      <c r="XBW347" s="35"/>
      <c r="XBX347" s="35"/>
      <c r="XBY347" s="35"/>
      <c r="XBZ347" s="35"/>
      <c r="XCA347" s="35"/>
      <c r="XCB347" s="35"/>
      <c r="XCC347" s="35"/>
      <c r="XCD347" s="35"/>
      <c r="XCE347" s="35"/>
      <c r="XCF347" s="35"/>
      <c r="XCG347" s="35"/>
      <c r="XCH347" s="35"/>
      <c r="XCI347" s="35"/>
      <c r="XCJ347" s="35"/>
      <c r="XCK347" s="35"/>
      <c r="XCL347" s="35"/>
      <c r="XCM347" s="35"/>
      <c r="XCN347" s="35"/>
      <c r="XCO347" s="35"/>
      <c r="XCP347" s="35"/>
      <c r="XCQ347" s="35"/>
      <c r="XCR347" s="35"/>
      <c r="XCS347" s="35"/>
      <c r="XCT347" s="35"/>
      <c r="XCU347" s="35"/>
      <c r="XCV347" s="35"/>
      <c r="XCW347" s="35"/>
      <c r="XCX347" s="35"/>
      <c r="XCY347" s="35"/>
      <c r="XCZ347" s="35"/>
      <c r="XDA347" s="35"/>
      <c r="XDB347" s="35"/>
      <c r="XDC347" s="35"/>
      <c r="XDD347" s="35"/>
      <c r="XDE347" s="35"/>
      <c r="XDF347" s="35"/>
      <c r="XDG347" s="35"/>
      <c r="XDH347" s="35"/>
      <c r="XDI347" s="35"/>
      <c r="XDJ347" s="35"/>
      <c r="XDK347" s="35"/>
      <c r="XDL347" s="35"/>
      <c r="XDM347" s="35"/>
      <c r="XDN347" s="35"/>
      <c r="XDO347" s="35"/>
      <c r="XDP347" s="35"/>
      <c r="XDQ347" s="35"/>
      <c r="XDR347" s="35"/>
      <c r="XDS347" s="35"/>
      <c r="XDT347" s="35"/>
      <c r="XDU347" s="35"/>
      <c r="XDV347" s="35"/>
      <c r="XDW347" s="35"/>
      <c r="XDX347" s="35"/>
      <c r="XDY347" s="35"/>
      <c r="XDZ347" s="35"/>
      <c r="XEA347" s="35"/>
      <c r="XEB347" s="35"/>
      <c r="XEC347" s="35"/>
      <c r="XED347" s="35"/>
      <c r="XEE347" s="35"/>
      <c r="XEF347" s="35"/>
      <c r="XEG347" s="35"/>
      <c r="XEH347" s="35"/>
      <c r="XEI347" s="35"/>
      <c r="XEJ347" s="35"/>
      <c r="XEK347" s="35"/>
      <c r="XEL347" s="35"/>
      <c r="XEM347" s="35"/>
      <c r="XEN347" s="35"/>
      <c r="XEO347" s="35"/>
      <c r="XEP347" s="35"/>
      <c r="XEQ347" s="35"/>
      <c r="XER347" s="35"/>
      <c r="XES347" s="35"/>
      <c r="XET347" s="35"/>
      <c r="XEU347" s="35"/>
      <c r="XEV347" s="35"/>
      <c r="XEW347" s="35"/>
      <c r="XEX347" s="35"/>
      <c r="XEY347" s="35"/>
      <c r="XEZ347" s="35"/>
      <c r="XFA347" s="35"/>
    </row>
    <row r="348" spans="1:16381" s="35" customFormat="1" ht="48" customHeight="1">
      <c r="A348" s="53"/>
      <c r="B348" s="28" t="s">
        <v>3</v>
      </c>
      <c r="C348" s="52" t="s">
        <v>159</v>
      </c>
      <c r="D348" s="52" t="s">
        <v>160</v>
      </c>
      <c r="E348" s="52" t="s">
        <v>161</v>
      </c>
      <c r="F348" s="52" t="s">
        <v>133</v>
      </c>
      <c r="G348" s="52" t="s">
        <v>869</v>
      </c>
      <c r="H348" s="47">
        <v>4312605</v>
      </c>
      <c r="I348" s="52" t="s">
        <v>686</v>
      </c>
      <c r="J348" s="29" t="s">
        <v>76</v>
      </c>
      <c r="K348" s="71" t="s">
        <v>868</v>
      </c>
      <c r="L348" s="72" t="s">
        <v>275</v>
      </c>
      <c r="M348" s="52" t="str">
        <f t="shared" ref="M348:M356" si="31">G348</f>
        <v>Amparar la adición al contrato No. 1474 de 2025, cuyo objeto es: Prestar el Servicios de mantenimiento y reparación de maquinaria y otro equipo DATACENTER</v>
      </c>
      <c r="N348" s="31">
        <v>1</v>
      </c>
      <c r="O348" s="31">
        <v>1</v>
      </c>
      <c r="P348" s="73">
        <v>12</v>
      </c>
      <c r="Q348" s="74" t="s">
        <v>79</v>
      </c>
      <c r="R348" s="74" t="s">
        <v>80</v>
      </c>
      <c r="S348" s="52" t="s">
        <v>1</v>
      </c>
      <c r="T348" s="75">
        <f t="shared" ref="T348:T354" si="32">H348</f>
        <v>4312605</v>
      </c>
      <c r="U348" s="76">
        <f t="shared" ref="U348:U354" si="33">T348</f>
        <v>4312605</v>
      </c>
      <c r="V348" s="31" t="s">
        <v>76</v>
      </c>
      <c r="W348" s="31" t="s">
        <v>81</v>
      </c>
      <c r="X348" s="77" t="s">
        <v>82</v>
      </c>
      <c r="Y348" s="32" t="s">
        <v>83</v>
      </c>
      <c r="Z348" s="33" t="s">
        <v>3</v>
      </c>
      <c r="AA348" s="30" t="s">
        <v>84</v>
      </c>
      <c r="AB348" s="78" t="s">
        <v>85</v>
      </c>
      <c r="AC348" s="31" t="s">
        <v>76</v>
      </c>
      <c r="AD348" s="31" t="s">
        <v>86</v>
      </c>
      <c r="AE348" s="79" t="s">
        <v>87</v>
      </c>
      <c r="AF348" s="79" t="s">
        <v>88</v>
      </c>
      <c r="AG348" s="79" t="s">
        <v>89</v>
      </c>
      <c r="AH348" s="79" t="s">
        <v>90</v>
      </c>
      <c r="AI348" s="79" t="s">
        <v>90</v>
      </c>
      <c r="AJ348" s="79" t="s">
        <v>90</v>
      </c>
      <c r="AK348" s="80"/>
      <c r="AL348" s="80"/>
      <c r="AM348" s="80"/>
    </row>
    <row r="349" spans="1:16381" s="35" customFormat="1" ht="48" customHeight="1">
      <c r="A349" s="53"/>
      <c r="B349" s="28" t="s">
        <v>3</v>
      </c>
      <c r="C349" s="52" t="s">
        <v>159</v>
      </c>
      <c r="D349" s="52" t="s">
        <v>160</v>
      </c>
      <c r="E349" s="52" t="s">
        <v>73</v>
      </c>
      <c r="F349" s="52" t="s">
        <v>592</v>
      </c>
      <c r="G349" s="52" t="s">
        <v>869</v>
      </c>
      <c r="H349" s="47">
        <v>12091188</v>
      </c>
      <c r="I349" s="52" t="s">
        <v>686</v>
      </c>
      <c r="J349" s="29" t="s">
        <v>429</v>
      </c>
      <c r="K349" s="71" t="s">
        <v>868</v>
      </c>
      <c r="L349" s="72" t="s">
        <v>275</v>
      </c>
      <c r="M349" s="52" t="str">
        <f t="shared" si="31"/>
        <v>Amparar la adición al contrato No. 1474 de 2025, cuyo objeto es: Prestar el Servicios de mantenimiento y reparación de maquinaria y otro equipo DATACENTER</v>
      </c>
      <c r="N349" s="31">
        <v>1</v>
      </c>
      <c r="O349" s="31">
        <v>1</v>
      </c>
      <c r="P349" s="73">
        <v>12</v>
      </c>
      <c r="Q349" s="74" t="s">
        <v>79</v>
      </c>
      <c r="R349" s="74" t="s">
        <v>80</v>
      </c>
      <c r="S349" s="52" t="s">
        <v>1</v>
      </c>
      <c r="T349" s="75">
        <f t="shared" si="32"/>
        <v>12091188</v>
      </c>
      <c r="U349" s="76">
        <f t="shared" si="33"/>
        <v>12091188</v>
      </c>
      <c r="V349" s="31" t="s">
        <v>76</v>
      </c>
      <c r="W349" s="31" t="s">
        <v>81</v>
      </c>
      <c r="X349" s="77" t="s">
        <v>82</v>
      </c>
      <c r="Y349" s="32" t="s">
        <v>83</v>
      </c>
      <c r="Z349" s="33" t="s">
        <v>3</v>
      </c>
      <c r="AA349" s="30" t="s">
        <v>84</v>
      </c>
      <c r="AB349" s="78" t="s">
        <v>85</v>
      </c>
      <c r="AC349" s="31" t="s">
        <v>76</v>
      </c>
      <c r="AD349" s="31" t="s">
        <v>86</v>
      </c>
      <c r="AE349" s="79" t="s">
        <v>87</v>
      </c>
      <c r="AF349" s="79" t="s">
        <v>88</v>
      </c>
      <c r="AG349" s="79" t="s">
        <v>89</v>
      </c>
      <c r="AH349" s="79" t="s">
        <v>90</v>
      </c>
      <c r="AI349" s="79" t="s">
        <v>90</v>
      </c>
      <c r="AJ349" s="79" t="s">
        <v>90</v>
      </c>
      <c r="AK349" s="80"/>
      <c r="AL349" s="80"/>
      <c r="AM349" s="80"/>
    </row>
    <row r="350" spans="1:16381" s="35" customFormat="1" ht="48" customHeight="1">
      <c r="A350" s="53"/>
      <c r="B350" s="28" t="s">
        <v>3</v>
      </c>
      <c r="C350" s="52" t="s">
        <v>159</v>
      </c>
      <c r="D350" s="52" t="s">
        <v>160</v>
      </c>
      <c r="E350" s="52" t="s">
        <v>26</v>
      </c>
      <c r="F350" s="52" t="s">
        <v>18</v>
      </c>
      <c r="G350" s="52" t="s">
        <v>869</v>
      </c>
      <c r="H350" s="47">
        <f>4507903-739416</f>
        <v>3768487</v>
      </c>
      <c r="I350" s="52" t="s">
        <v>686</v>
      </c>
      <c r="J350" s="29" t="s">
        <v>76</v>
      </c>
      <c r="K350" s="71" t="s">
        <v>868</v>
      </c>
      <c r="L350" s="72" t="s">
        <v>275</v>
      </c>
      <c r="M350" s="52" t="str">
        <f t="shared" si="31"/>
        <v>Amparar la adición al contrato No. 1474 de 2025, cuyo objeto es: Prestar el Servicios de mantenimiento y reparación de maquinaria y otro equipo DATACENTER</v>
      </c>
      <c r="N350" s="31">
        <v>1</v>
      </c>
      <c r="O350" s="31">
        <v>1</v>
      </c>
      <c r="P350" s="73">
        <v>12</v>
      </c>
      <c r="Q350" s="74" t="s">
        <v>79</v>
      </c>
      <c r="R350" s="74" t="s">
        <v>80</v>
      </c>
      <c r="S350" s="52" t="s">
        <v>1</v>
      </c>
      <c r="T350" s="75">
        <f t="shared" si="32"/>
        <v>3768487</v>
      </c>
      <c r="U350" s="76">
        <f t="shared" si="33"/>
        <v>3768487</v>
      </c>
      <c r="V350" s="31" t="s">
        <v>76</v>
      </c>
      <c r="W350" s="31" t="s">
        <v>81</v>
      </c>
      <c r="X350" s="77" t="s">
        <v>82</v>
      </c>
      <c r="Y350" s="32" t="s">
        <v>83</v>
      </c>
      <c r="Z350" s="33" t="s">
        <v>3</v>
      </c>
      <c r="AA350" s="30" t="s">
        <v>84</v>
      </c>
      <c r="AB350" s="78" t="s">
        <v>85</v>
      </c>
      <c r="AC350" s="31" t="s">
        <v>76</v>
      </c>
      <c r="AD350" s="31" t="s">
        <v>86</v>
      </c>
      <c r="AE350" s="79" t="s">
        <v>87</v>
      </c>
      <c r="AF350" s="79" t="s">
        <v>88</v>
      </c>
      <c r="AG350" s="79" t="s">
        <v>89</v>
      </c>
      <c r="AH350" s="79" t="s">
        <v>90</v>
      </c>
      <c r="AI350" s="79" t="s">
        <v>90</v>
      </c>
      <c r="AJ350" s="79" t="s">
        <v>90</v>
      </c>
      <c r="AK350" s="80"/>
      <c r="AL350" s="80"/>
      <c r="AM350" s="80"/>
    </row>
    <row r="351" spans="1:16381" s="35" customFormat="1" ht="48" customHeight="1">
      <c r="A351" s="53"/>
      <c r="B351" s="28" t="s">
        <v>3</v>
      </c>
      <c r="C351" s="52" t="s">
        <v>159</v>
      </c>
      <c r="D351" s="52" t="s">
        <v>160</v>
      </c>
      <c r="E351" s="52" t="s">
        <v>129</v>
      </c>
      <c r="F351" s="52" t="s">
        <v>728</v>
      </c>
      <c r="G351" s="52" t="s">
        <v>869</v>
      </c>
      <c r="H351" s="47">
        <v>739416</v>
      </c>
      <c r="I351" s="52" t="s">
        <v>686</v>
      </c>
      <c r="J351" s="29" t="s">
        <v>76</v>
      </c>
      <c r="K351" s="71" t="s">
        <v>868</v>
      </c>
      <c r="L351" s="72" t="s">
        <v>275</v>
      </c>
      <c r="M351" s="52" t="str">
        <f t="shared" si="31"/>
        <v>Amparar la adición al contrato No. 1474 de 2025, cuyo objeto es: Prestar el Servicios de mantenimiento y reparación de maquinaria y otro equipo DATACENTER</v>
      </c>
      <c r="N351" s="31">
        <v>1</v>
      </c>
      <c r="O351" s="31">
        <v>1</v>
      </c>
      <c r="P351" s="73">
        <v>12</v>
      </c>
      <c r="Q351" s="74" t="s">
        <v>79</v>
      </c>
      <c r="R351" s="74" t="s">
        <v>80</v>
      </c>
      <c r="S351" s="52" t="s">
        <v>1</v>
      </c>
      <c r="T351" s="75">
        <f t="shared" si="32"/>
        <v>739416</v>
      </c>
      <c r="U351" s="76">
        <f t="shared" si="33"/>
        <v>739416</v>
      </c>
      <c r="V351" s="31" t="s">
        <v>76</v>
      </c>
      <c r="W351" s="31" t="s">
        <v>81</v>
      </c>
      <c r="X351" s="77" t="s">
        <v>82</v>
      </c>
      <c r="Y351" s="32" t="s">
        <v>83</v>
      </c>
      <c r="Z351" s="33" t="s">
        <v>3</v>
      </c>
      <c r="AA351" s="30" t="s">
        <v>84</v>
      </c>
      <c r="AB351" s="78" t="s">
        <v>85</v>
      </c>
      <c r="AC351" s="31" t="s">
        <v>76</v>
      </c>
      <c r="AD351" s="31" t="s">
        <v>86</v>
      </c>
      <c r="AE351" s="79" t="s">
        <v>87</v>
      </c>
      <c r="AF351" s="79" t="s">
        <v>88</v>
      </c>
      <c r="AG351" s="79" t="s">
        <v>89</v>
      </c>
      <c r="AH351" s="79" t="s">
        <v>90</v>
      </c>
      <c r="AI351" s="79" t="s">
        <v>90</v>
      </c>
      <c r="AJ351" s="79" t="s">
        <v>90</v>
      </c>
      <c r="AK351" s="80"/>
      <c r="AL351" s="80"/>
      <c r="AM351" s="80"/>
    </row>
    <row r="352" spans="1:16381" s="35" customFormat="1" ht="48" customHeight="1">
      <c r="A352" s="53"/>
      <c r="B352" s="28" t="s">
        <v>3</v>
      </c>
      <c r="C352" s="52" t="s">
        <v>142</v>
      </c>
      <c r="D352" s="52" t="s">
        <v>72</v>
      </c>
      <c r="E352" s="52" t="s">
        <v>93</v>
      </c>
      <c r="F352" s="52" t="s">
        <v>94</v>
      </c>
      <c r="G352" s="52" t="s">
        <v>870</v>
      </c>
      <c r="H352" s="47">
        <v>6000000</v>
      </c>
      <c r="I352" s="52" t="s">
        <v>429</v>
      </c>
      <c r="J352" s="29" t="s">
        <v>76</v>
      </c>
      <c r="K352" s="71" t="s">
        <v>173</v>
      </c>
      <c r="L352" s="72">
        <v>52141500</v>
      </c>
      <c r="M352" s="52" t="str">
        <f t="shared" si="31"/>
        <v>Amparar los gastos relacionados con la compra de hornos microondas para las instalaciones de Valmaría, con el propósito de garantizar el bienestar de los estudiantes de la UPN.</v>
      </c>
      <c r="N352" s="31">
        <v>1</v>
      </c>
      <c r="O352" s="31">
        <v>1</v>
      </c>
      <c r="P352" s="73">
        <v>12</v>
      </c>
      <c r="Q352" s="74" t="s">
        <v>79</v>
      </c>
      <c r="R352" s="74" t="s">
        <v>80</v>
      </c>
      <c r="S352" s="81" t="s">
        <v>5</v>
      </c>
      <c r="T352" s="75">
        <f t="shared" si="32"/>
        <v>6000000</v>
      </c>
      <c r="U352" s="76">
        <f t="shared" si="33"/>
        <v>6000000</v>
      </c>
      <c r="V352" s="31" t="s">
        <v>76</v>
      </c>
      <c r="W352" s="31" t="s">
        <v>81</v>
      </c>
      <c r="X352" s="77" t="s">
        <v>82</v>
      </c>
      <c r="Y352" s="32" t="s">
        <v>83</v>
      </c>
      <c r="Z352" s="33" t="s">
        <v>3</v>
      </c>
      <c r="AA352" s="30" t="s">
        <v>84</v>
      </c>
      <c r="AB352" s="78" t="s">
        <v>85</v>
      </c>
      <c r="AC352" s="31" t="s">
        <v>76</v>
      </c>
      <c r="AD352" s="31" t="s">
        <v>86</v>
      </c>
      <c r="AE352" s="79" t="s">
        <v>87</v>
      </c>
      <c r="AF352" s="79" t="s">
        <v>88</v>
      </c>
      <c r="AG352" s="79" t="s">
        <v>89</v>
      </c>
      <c r="AH352" s="79" t="s">
        <v>90</v>
      </c>
      <c r="AI352" s="79" t="s">
        <v>90</v>
      </c>
      <c r="AJ352" s="79" t="s">
        <v>90</v>
      </c>
      <c r="AK352" s="80"/>
      <c r="AL352" s="80"/>
      <c r="AM352" s="80"/>
    </row>
    <row r="353" spans="1:16381" ht="36" customHeight="1">
      <c r="A353" s="53"/>
      <c r="B353" s="28" t="s">
        <v>3</v>
      </c>
      <c r="C353" s="133" t="s">
        <v>209</v>
      </c>
      <c r="D353" s="133" t="s">
        <v>210</v>
      </c>
      <c r="E353" s="133" t="s">
        <v>7</v>
      </c>
      <c r="F353" s="133" t="s">
        <v>8</v>
      </c>
      <c r="G353" s="133" t="s">
        <v>871</v>
      </c>
      <c r="H353" s="47">
        <v>5000000</v>
      </c>
      <c r="I353" s="133" t="s">
        <v>76</v>
      </c>
      <c r="J353" s="29" t="s">
        <v>429</v>
      </c>
      <c r="K353" s="71" t="s">
        <v>173</v>
      </c>
      <c r="L353" s="134" t="s">
        <v>78</v>
      </c>
      <c r="M353" s="133" t="str">
        <f t="shared" si="31"/>
        <v>Amparar el pago de los gastos de alquiler de espacios físicos para el adecuado y correcto desarrollo de las Ceremonias de grados extemporáneos 2025-2 de la Universidad Pedagógica Nacional.</v>
      </c>
      <c r="N353" s="31">
        <v>1</v>
      </c>
      <c r="O353" s="31">
        <v>1</v>
      </c>
      <c r="P353" s="73">
        <v>11</v>
      </c>
      <c r="Q353" s="74" t="s">
        <v>79</v>
      </c>
      <c r="R353" s="74" t="s">
        <v>80</v>
      </c>
      <c r="S353" s="133" t="s">
        <v>5</v>
      </c>
      <c r="T353" s="136">
        <f t="shared" si="32"/>
        <v>5000000</v>
      </c>
      <c r="U353" s="135">
        <f t="shared" si="33"/>
        <v>5000000</v>
      </c>
      <c r="V353" s="31" t="s">
        <v>76</v>
      </c>
      <c r="W353" s="31" t="s">
        <v>81</v>
      </c>
      <c r="X353" s="77" t="s">
        <v>82</v>
      </c>
      <c r="Y353" s="32" t="s">
        <v>83</v>
      </c>
      <c r="Z353" s="33" t="s">
        <v>27</v>
      </c>
      <c r="AA353" s="30" t="s">
        <v>84</v>
      </c>
      <c r="AB353" s="78" t="s">
        <v>85</v>
      </c>
      <c r="AC353" s="31" t="s">
        <v>76</v>
      </c>
      <c r="AD353" s="31" t="s">
        <v>86</v>
      </c>
      <c r="AE353" s="79" t="s">
        <v>87</v>
      </c>
      <c r="AF353" s="79" t="s">
        <v>88</v>
      </c>
      <c r="AG353" s="79" t="s">
        <v>89</v>
      </c>
      <c r="AH353" s="79" t="s">
        <v>90</v>
      </c>
      <c r="AI353" s="79" t="s">
        <v>90</v>
      </c>
      <c r="AJ353" s="79" t="s">
        <v>90</v>
      </c>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c r="DH353" s="35"/>
      <c r="DI353" s="35"/>
      <c r="DJ353" s="35"/>
      <c r="DK353" s="35"/>
      <c r="DL353" s="35"/>
      <c r="DM353" s="35"/>
      <c r="DN353" s="35"/>
      <c r="DO353" s="35"/>
      <c r="DP353" s="35"/>
      <c r="DQ353" s="35"/>
      <c r="DR353" s="35"/>
      <c r="DS353" s="35"/>
      <c r="DT353" s="35"/>
      <c r="DU353" s="35"/>
      <c r="DV353" s="35"/>
      <c r="DW353" s="35"/>
      <c r="DX353" s="35"/>
      <c r="DY353" s="35"/>
      <c r="DZ353" s="35"/>
      <c r="EA353" s="35"/>
      <c r="EB353" s="35"/>
      <c r="EC353" s="35"/>
      <c r="ED353" s="35"/>
      <c r="EE353" s="35"/>
      <c r="EF353" s="35"/>
      <c r="EG353" s="35"/>
      <c r="EH353" s="35"/>
      <c r="EI353" s="35"/>
      <c r="EJ353" s="35"/>
      <c r="EK353" s="35"/>
      <c r="EL353" s="35"/>
      <c r="EM353" s="35"/>
      <c r="EN353" s="35"/>
      <c r="EO353" s="35"/>
      <c r="EP353" s="35"/>
      <c r="EQ353" s="35"/>
      <c r="ER353" s="35"/>
      <c r="ES353" s="35"/>
      <c r="ET353" s="35"/>
      <c r="EU353" s="35"/>
      <c r="EV353" s="35"/>
      <c r="EW353" s="35"/>
      <c r="EX353" s="35"/>
      <c r="EY353" s="35"/>
      <c r="EZ353" s="35"/>
      <c r="FA353" s="35"/>
      <c r="FB353" s="35"/>
      <c r="FC353" s="35"/>
      <c r="FD353" s="35"/>
      <c r="FE353" s="35"/>
      <c r="FF353" s="35"/>
      <c r="FG353" s="35"/>
      <c r="FH353" s="35"/>
      <c r="FI353" s="35"/>
      <c r="FJ353" s="35"/>
      <c r="FK353" s="35"/>
      <c r="FL353" s="35"/>
      <c r="FM353" s="35"/>
      <c r="FN353" s="35"/>
      <c r="FO353" s="35"/>
      <c r="FP353" s="35"/>
      <c r="FQ353" s="35"/>
      <c r="FR353" s="35"/>
      <c r="FS353" s="35"/>
      <c r="FT353" s="35"/>
      <c r="FU353" s="35"/>
      <c r="FV353" s="35"/>
      <c r="FW353" s="35"/>
      <c r="FX353" s="35"/>
      <c r="FY353" s="35"/>
      <c r="FZ353" s="35"/>
      <c r="GA353" s="35"/>
      <c r="GB353" s="35"/>
      <c r="GC353" s="35"/>
      <c r="GD353" s="35"/>
      <c r="GE353" s="35"/>
      <c r="GF353" s="35"/>
      <c r="GG353" s="35"/>
      <c r="GH353" s="35"/>
      <c r="GI353" s="35"/>
      <c r="GJ353" s="35"/>
      <c r="GK353" s="35"/>
      <c r="GL353" s="35"/>
      <c r="GM353" s="35"/>
      <c r="GN353" s="35"/>
      <c r="GO353" s="35"/>
      <c r="GP353" s="35"/>
      <c r="GQ353" s="35"/>
      <c r="GR353" s="35"/>
      <c r="GS353" s="35"/>
      <c r="GT353" s="35"/>
      <c r="GU353" s="35"/>
      <c r="GV353" s="35"/>
      <c r="GW353" s="35"/>
      <c r="GX353" s="35"/>
      <c r="GY353" s="35"/>
      <c r="GZ353" s="35"/>
      <c r="HA353" s="35"/>
      <c r="HB353" s="35"/>
      <c r="HC353" s="35"/>
      <c r="HD353" s="35"/>
      <c r="HE353" s="35"/>
      <c r="HF353" s="35"/>
      <c r="HG353" s="35"/>
      <c r="HH353" s="35"/>
      <c r="HI353" s="35"/>
      <c r="HJ353" s="35"/>
      <c r="HK353" s="35"/>
      <c r="HL353" s="35"/>
      <c r="HM353" s="35"/>
      <c r="HN353" s="35"/>
      <c r="HO353" s="35"/>
      <c r="HP353" s="35"/>
      <c r="HQ353" s="35"/>
      <c r="HR353" s="35"/>
      <c r="HS353" s="35"/>
      <c r="HT353" s="35"/>
      <c r="HU353" s="35"/>
      <c r="HV353" s="35"/>
      <c r="HW353" s="35"/>
      <c r="HX353" s="35"/>
      <c r="HY353" s="35"/>
      <c r="HZ353" s="35"/>
      <c r="IA353" s="35"/>
      <c r="IB353" s="35"/>
      <c r="IC353" s="35"/>
      <c r="ID353" s="35"/>
      <c r="IE353" s="35"/>
      <c r="IF353" s="35"/>
      <c r="IG353" s="35"/>
      <c r="IH353" s="35"/>
      <c r="II353" s="35"/>
      <c r="IJ353" s="35"/>
      <c r="IK353" s="35"/>
      <c r="IL353" s="35"/>
      <c r="IM353" s="35"/>
      <c r="IN353" s="35"/>
      <c r="IO353" s="35"/>
      <c r="IP353" s="35"/>
      <c r="IQ353" s="35"/>
      <c r="IR353" s="35"/>
      <c r="IS353" s="35"/>
      <c r="IT353" s="35"/>
      <c r="IU353" s="35"/>
      <c r="IV353" s="35"/>
      <c r="IW353" s="35"/>
      <c r="IX353" s="35"/>
      <c r="IY353" s="35"/>
      <c r="IZ353" s="35"/>
      <c r="JA353" s="35"/>
      <c r="JB353" s="35"/>
      <c r="JC353" s="35"/>
      <c r="JD353" s="35"/>
      <c r="JE353" s="35"/>
      <c r="JF353" s="35"/>
      <c r="JG353" s="35"/>
      <c r="JH353" s="35"/>
      <c r="JI353" s="35"/>
      <c r="JJ353" s="35"/>
      <c r="JK353" s="35"/>
      <c r="JL353" s="35"/>
      <c r="JM353" s="35"/>
      <c r="JN353" s="35"/>
      <c r="JO353" s="35"/>
      <c r="JP353" s="35"/>
      <c r="JQ353" s="35"/>
      <c r="JR353" s="35"/>
      <c r="JS353" s="35"/>
      <c r="JT353" s="35"/>
      <c r="JU353" s="35"/>
      <c r="JV353" s="35"/>
      <c r="JW353" s="35"/>
      <c r="JX353" s="35"/>
      <c r="JY353" s="35"/>
      <c r="JZ353" s="35"/>
      <c r="KA353" s="35"/>
      <c r="KB353" s="35"/>
      <c r="KC353" s="35"/>
      <c r="KD353" s="35"/>
      <c r="KE353" s="35"/>
      <c r="KF353" s="35"/>
      <c r="KG353" s="35"/>
      <c r="KH353" s="35"/>
      <c r="KI353" s="35"/>
      <c r="KJ353" s="35"/>
      <c r="KK353" s="35"/>
      <c r="KL353" s="35"/>
      <c r="KM353" s="35"/>
      <c r="KN353" s="35"/>
      <c r="KO353" s="35"/>
      <c r="KP353" s="35"/>
      <c r="KQ353" s="35"/>
      <c r="KR353" s="35"/>
      <c r="KS353" s="35"/>
      <c r="KT353" s="35"/>
      <c r="KU353" s="35"/>
      <c r="KV353" s="35"/>
      <c r="KW353" s="35"/>
      <c r="KX353" s="35"/>
      <c r="KY353" s="35"/>
      <c r="KZ353" s="35"/>
      <c r="LA353" s="35"/>
      <c r="LB353" s="35"/>
      <c r="LC353" s="35"/>
      <c r="LD353" s="35"/>
      <c r="LE353" s="35"/>
      <c r="LF353" s="35"/>
      <c r="LG353" s="35"/>
      <c r="LH353" s="35"/>
      <c r="LI353" s="35"/>
      <c r="LJ353" s="35"/>
      <c r="LK353" s="35"/>
      <c r="LL353" s="35"/>
      <c r="LM353" s="35"/>
      <c r="LN353" s="35"/>
      <c r="LO353" s="35"/>
      <c r="LP353" s="35"/>
      <c r="LQ353" s="35"/>
      <c r="LR353" s="35"/>
      <c r="LS353" s="35"/>
      <c r="LT353" s="35"/>
      <c r="LU353" s="35"/>
      <c r="LV353" s="35"/>
      <c r="LW353" s="35"/>
      <c r="LX353" s="35"/>
      <c r="LY353" s="35"/>
      <c r="LZ353" s="35"/>
      <c r="MA353" s="35"/>
      <c r="MB353" s="35"/>
      <c r="MC353" s="35"/>
      <c r="MD353" s="35"/>
      <c r="ME353" s="35"/>
      <c r="MF353" s="35"/>
      <c r="MG353" s="35"/>
      <c r="MH353" s="35"/>
      <c r="MI353" s="35"/>
      <c r="MJ353" s="35"/>
      <c r="MK353" s="35"/>
      <c r="ML353" s="35"/>
      <c r="MM353" s="35"/>
      <c r="MN353" s="35"/>
      <c r="MO353" s="35"/>
      <c r="MP353" s="35"/>
      <c r="MQ353" s="35"/>
      <c r="MR353" s="35"/>
      <c r="MS353" s="35"/>
      <c r="MT353" s="35"/>
      <c r="MU353" s="35"/>
      <c r="MV353" s="35"/>
      <c r="MW353" s="35"/>
      <c r="MX353" s="35"/>
      <c r="MY353" s="35"/>
      <c r="MZ353" s="35"/>
      <c r="NA353" s="35"/>
      <c r="NB353" s="35"/>
      <c r="NC353" s="35"/>
      <c r="ND353" s="35"/>
      <c r="NE353" s="35"/>
      <c r="NF353" s="35"/>
      <c r="NG353" s="35"/>
      <c r="NH353" s="35"/>
      <c r="NI353" s="35"/>
      <c r="NJ353" s="35"/>
      <c r="NK353" s="35"/>
      <c r="NL353" s="35"/>
      <c r="NM353" s="35"/>
      <c r="NN353" s="35"/>
      <c r="NO353" s="35"/>
      <c r="NP353" s="35"/>
      <c r="NQ353" s="35"/>
      <c r="NR353" s="35"/>
      <c r="NS353" s="35"/>
      <c r="NT353" s="35"/>
      <c r="NU353" s="35"/>
      <c r="NV353" s="35"/>
      <c r="NW353" s="35"/>
      <c r="NX353" s="35"/>
      <c r="NY353" s="35"/>
      <c r="NZ353" s="35"/>
      <c r="OA353" s="35"/>
      <c r="OB353" s="35"/>
      <c r="OC353" s="35"/>
      <c r="OD353" s="35"/>
      <c r="OE353" s="35"/>
      <c r="OF353" s="35"/>
      <c r="OG353" s="35"/>
      <c r="OH353" s="35"/>
      <c r="OI353" s="35"/>
      <c r="OJ353" s="35"/>
      <c r="OK353" s="35"/>
      <c r="OL353" s="35"/>
      <c r="OM353" s="35"/>
      <c r="ON353" s="35"/>
      <c r="OO353" s="35"/>
      <c r="OP353" s="35"/>
      <c r="OQ353" s="35"/>
      <c r="OR353" s="35"/>
      <c r="OS353" s="35"/>
      <c r="OT353" s="35"/>
      <c r="OU353" s="35"/>
      <c r="OV353" s="35"/>
      <c r="OW353" s="35"/>
      <c r="OX353" s="35"/>
      <c r="OY353" s="35"/>
      <c r="OZ353" s="35"/>
      <c r="PA353" s="35"/>
      <c r="PB353" s="35"/>
      <c r="PC353" s="35"/>
      <c r="PD353" s="35"/>
      <c r="PE353" s="35"/>
      <c r="PF353" s="35"/>
      <c r="PG353" s="35"/>
      <c r="PH353" s="35"/>
      <c r="PI353" s="35"/>
      <c r="PJ353" s="35"/>
      <c r="PK353" s="35"/>
      <c r="PL353" s="35"/>
      <c r="PM353" s="35"/>
      <c r="PN353" s="35"/>
      <c r="PO353" s="35"/>
      <c r="PP353" s="35"/>
      <c r="PQ353" s="35"/>
      <c r="PR353" s="35"/>
      <c r="PS353" s="35"/>
      <c r="PT353" s="35"/>
      <c r="PU353" s="35"/>
      <c r="PV353" s="35"/>
      <c r="PW353" s="35"/>
      <c r="PX353" s="35"/>
      <c r="PY353" s="35"/>
      <c r="PZ353" s="35"/>
      <c r="QA353" s="35"/>
      <c r="QB353" s="35"/>
      <c r="QC353" s="35"/>
      <c r="QD353" s="35"/>
      <c r="QE353" s="35"/>
      <c r="QF353" s="35"/>
      <c r="QG353" s="35"/>
      <c r="QH353" s="35"/>
      <c r="QI353" s="35"/>
      <c r="QJ353" s="35"/>
      <c r="QK353" s="35"/>
      <c r="QL353" s="35"/>
      <c r="QM353" s="35"/>
      <c r="QN353" s="35"/>
      <c r="QO353" s="35"/>
      <c r="QP353" s="35"/>
      <c r="QQ353" s="35"/>
      <c r="QR353" s="35"/>
      <c r="QS353" s="35"/>
      <c r="QT353" s="35"/>
      <c r="QU353" s="35"/>
      <c r="QV353" s="35"/>
      <c r="QW353" s="35"/>
      <c r="QX353" s="35"/>
      <c r="QY353" s="35"/>
      <c r="QZ353" s="35"/>
      <c r="RA353" s="35"/>
      <c r="RB353" s="35"/>
      <c r="RC353" s="35"/>
      <c r="RD353" s="35"/>
      <c r="RE353" s="35"/>
      <c r="RF353" s="35"/>
      <c r="RG353" s="35"/>
      <c r="RH353" s="35"/>
      <c r="RI353" s="35"/>
      <c r="RJ353" s="35"/>
      <c r="RK353" s="35"/>
      <c r="RL353" s="35"/>
      <c r="RM353" s="35"/>
      <c r="RN353" s="35"/>
      <c r="RO353" s="35"/>
      <c r="RP353" s="35"/>
      <c r="RQ353" s="35"/>
      <c r="RR353" s="35"/>
      <c r="RS353" s="35"/>
      <c r="RT353" s="35"/>
      <c r="RU353" s="35"/>
      <c r="RV353" s="35"/>
      <c r="RW353" s="35"/>
      <c r="RX353" s="35"/>
      <c r="RY353" s="35"/>
      <c r="RZ353" s="35"/>
      <c r="SA353" s="35"/>
      <c r="SB353" s="35"/>
      <c r="SC353" s="35"/>
      <c r="SD353" s="35"/>
      <c r="SE353" s="35"/>
      <c r="SF353" s="35"/>
      <c r="SG353" s="35"/>
      <c r="SH353" s="35"/>
      <c r="SI353" s="35"/>
      <c r="SJ353" s="35"/>
      <c r="SK353" s="35"/>
      <c r="SL353" s="35"/>
      <c r="SM353" s="35"/>
      <c r="SN353" s="35"/>
      <c r="SO353" s="35"/>
      <c r="SP353" s="35"/>
      <c r="SQ353" s="35"/>
      <c r="SR353" s="35"/>
      <c r="SS353" s="35"/>
      <c r="ST353" s="35"/>
      <c r="SU353" s="35"/>
      <c r="SV353" s="35"/>
      <c r="SW353" s="35"/>
      <c r="SX353" s="35"/>
      <c r="SY353" s="35"/>
      <c r="SZ353" s="35"/>
      <c r="TA353" s="35"/>
      <c r="TB353" s="35"/>
      <c r="TC353" s="35"/>
      <c r="TD353" s="35"/>
      <c r="TE353" s="35"/>
      <c r="TF353" s="35"/>
      <c r="TG353" s="35"/>
      <c r="TH353" s="35"/>
      <c r="TI353" s="35"/>
      <c r="TJ353" s="35"/>
      <c r="TK353" s="35"/>
      <c r="TL353" s="35"/>
      <c r="TM353" s="35"/>
      <c r="TN353" s="35"/>
      <c r="TO353" s="35"/>
      <c r="TP353" s="35"/>
      <c r="TQ353" s="35"/>
      <c r="TR353" s="35"/>
      <c r="TS353" s="35"/>
      <c r="TT353" s="35"/>
      <c r="TU353" s="35"/>
      <c r="TV353" s="35"/>
      <c r="TW353" s="35"/>
      <c r="TX353" s="35"/>
      <c r="TY353" s="35"/>
      <c r="TZ353" s="35"/>
      <c r="UA353" s="35"/>
      <c r="UB353" s="35"/>
      <c r="UC353" s="35"/>
      <c r="UD353" s="35"/>
      <c r="UE353" s="35"/>
      <c r="UF353" s="35"/>
      <c r="UG353" s="35"/>
      <c r="UH353" s="35"/>
      <c r="UI353" s="35"/>
      <c r="UJ353" s="35"/>
      <c r="UK353" s="35"/>
      <c r="UL353" s="35"/>
      <c r="UM353" s="35"/>
      <c r="UN353" s="35"/>
      <c r="UO353" s="35"/>
      <c r="UP353" s="35"/>
      <c r="UQ353" s="35"/>
      <c r="UR353" s="35"/>
      <c r="US353" s="35"/>
      <c r="UT353" s="35"/>
      <c r="UU353" s="35"/>
      <c r="UV353" s="35"/>
      <c r="UW353" s="35"/>
      <c r="UX353" s="35"/>
      <c r="UY353" s="35"/>
      <c r="UZ353" s="35"/>
      <c r="VA353" s="35"/>
      <c r="VB353" s="35"/>
      <c r="VC353" s="35"/>
      <c r="VD353" s="35"/>
      <c r="VE353" s="35"/>
      <c r="VF353" s="35"/>
      <c r="VG353" s="35"/>
      <c r="VH353" s="35"/>
      <c r="VI353" s="35"/>
      <c r="VJ353" s="35"/>
      <c r="VK353" s="35"/>
      <c r="VL353" s="35"/>
      <c r="VM353" s="35"/>
      <c r="VN353" s="35"/>
      <c r="VO353" s="35"/>
      <c r="VP353" s="35"/>
      <c r="VQ353" s="35"/>
      <c r="VR353" s="35"/>
      <c r="VS353" s="35"/>
      <c r="VT353" s="35"/>
      <c r="VU353" s="35"/>
      <c r="VV353" s="35"/>
      <c r="VW353" s="35"/>
      <c r="VX353" s="35"/>
      <c r="VY353" s="35"/>
      <c r="VZ353" s="35"/>
      <c r="WA353" s="35"/>
      <c r="WB353" s="35"/>
      <c r="WC353" s="35"/>
      <c r="WD353" s="35"/>
      <c r="WE353" s="35"/>
      <c r="WF353" s="35"/>
      <c r="WG353" s="35"/>
      <c r="WH353" s="35"/>
      <c r="WI353" s="35"/>
      <c r="WJ353" s="35"/>
      <c r="WK353" s="35"/>
      <c r="WL353" s="35"/>
      <c r="WM353" s="35"/>
      <c r="WN353" s="35"/>
      <c r="WO353" s="35"/>
      <c r="WP353" s="35"/>
      <c r="WQ353" s="35"/>
      <c r="WR353" s="35"/>
      <c r="WS353" s="35"/>
      <c r="WT353" s="35"/>
      <c r="WU353" s="35"/>
      <c r="WV353" s="35"/>
      <c r="WW353" s="35"/>
      <c r="WX353" s="35"/>
      <c r="WY353" s="35"/>
      <c r="WZ353" s="35"/>
      <c r="XA353" s="35"/>
      <c r="XB353" s="35"/>
      <c r="XC353" s="35"/>
      <c r="XD353" s="35"/>
      <c r="XE353" s="35"/>
      <c r="XF353" s="35"/>
      <c r="XG353" s="35"/>
      <c r="XH353" s="35"/>
      <c r="XI353" s="35"/>
      <c r="XJ353" s="35"/>
      <c r="XK353" s="35"/>
      <c r="XL353" s="35"/>
      <c r="XM353" s="35"/>
      <c r="XN353" s="35"/>
      <c r="XO353" s="35"/>
      <c r="XP353" s="35"/>
      <c r="XQ353" s="35"/>
      <c r="XR353" s="35"/>
      <c r="XS353" s="35"/>
      <c r="XT353" s="35"/>
      <c r="XU353" s="35"/>
      <c r="XV353" s="35"/>
      <c r="XW353" s="35"/>
      <c r="XX353" s="35"/>
      <c r="XY353" s="35"/>
      <c r="XZ353" s="35"/>
      <c r="YA353" s="35"/>
      <c r="YB353" s="35"/>
      <c r="YC353" s="35"/>
      <c r="YD353" s="35"/>
      <c r="YE353" s="35"/>
      <c r="YF353" s="35"/>
      <c r="YG353" s="35"/>
      <c r="YH353" s="35"/>
      <c r="YI353" s="35"/>
      <c r="YJ353" s="35"/>
      <c r="YK353" s="35"/>
      <c r="YL353" s="35"/>
      <c r="YM353" s="35"/>
      <c r="YN353" s="35"/>
      <c r="YO353" s="35"/>
      <c r="YP353" s="35"/>
      <c r="YQ353" s="35"/>
      <c r="YR353" s="35"/>
      <c r="YS353" s="35"/>
      <c r="YT353" s="35"/>
      <c r="YU353" s="35"/>
      <c r="YV353" s="35"/>
      <c r="YW353" s="35"/>
      <c r="YX353" s="35"/>
      <c r="YY353" s="35"/>
      <c r="YZ353" s="35"/>
      <c r="ZA353" s="35"/>
      <c r="ZB353" s="35"/>
      <c r="ZC353" s="35"/>
      <c r="ZD353" s="35"/>
      <c r="ZE353" s="35"/>
      <c r="ZF353" s="35"/>
      <c r="ZG353" s="35"/>
      <c r="ZH353" s="35"/>
      <c r="ZI353" s="35"/>
      <c r="ZJ353" s="35"/>
      <c r="ZK353" s="35"/>
      <c r="ZL353" s="35"/>
      <c r="ZM353" s="35"/>
      <c r="ZN353" s="35"/>
      <c r="ZO353" s="35"/>
      <c r="ZP353" s="35"/>
      <c r="ZQ353" s="35"/>
      <c r="ZR353" s="35"/>
      <c r="ZS353" s="35"/>
      <c r="ZT353" s="35"/>
      <c r="ZU353" s="35"/>
      <c r="ZV353" s="35"/>
      <c r="ZW353" s="35"/>
      <c r="ZX353" s="35"/>
      <c r="ZY353" s="35"/>
      <c r="ZZ353" s="35"/>
      <c r="AAA353" s="35"/>
      <c r="AAB353" s="35"/>
      <c r="AAC353" s="35"/>
      <c r="AAD353" s="35"/>
      <c r="AAE353" s="35"/>
      <c r="AAF353" s="35"/>
      <c r="AAG353" s="35"/>
      <c r="AAH353" s="35"/>
      <c r="AAI353" s="35"/>
      <c r="AAJ353" s="35"/>
      <c r="AAK353" s="35"/>
      <c r="AAL353" s="35"/>
      <c r="AAM353" s="35"/>
      <c r="AAN353" s="35"/>
      <c r="AAO353" s="35"/>
      <c r="AAP353" s="35"/>
      <c r="AAQ353" s="35"/>
      <c r="AAR353" s="35"/>
      <c r="AAS353" s="35"/>
      <c r="AAT353" s="35"/>
      <c r="AAU353" s="35"/>
      <c r="AAV353" s="35"/>
      <c r="AAW353" s="35"/>
      <c r="AAX353" s="35"/>
      <c r="AAY353" s="35"/>
      <c r="AAZ353" s="35"/>
      <c r="ABA353" s="35"/>
      <c r="ABB353" s="35"/>
      <c r="ABC353" s="35"/>
      <c r="ABD353" s="35"/>
      <c r="ABE353" s="35"/>
      <c r="ABF353" s="35"/>
      <c r="ABG353" s="35"/>
      <c r="ABH353" s="35"/>
      <c r="ABI353" s="35"/>
      <c r="ABJ353" s="35"/>
      <c r="ABK353" s="35"/>
      <c r="ABL353" s="35"/>
      <c r="ABM353" s="35"/>
      <c r="ABN353" s="35"/>
      <c r="ABO353" s="35"/>
      <c r="ABP353" s="35"/>
      <c r="ABQ353" s="35"/>
      <c r="ABR353" s="35"/>
      <c r="ABS353" s="35"/>
      <c r="ABT353" s="35"/>
      <c r="ABU353" s="35"/>
      <c r="ABV353" s="35"/>
      <c r="ABW353" s="35"/>
      <c r="ABX353" s="35"/>
      <c r="ABY353" s="35"/>
      <c r="ABZ353" s="35"/>
      <c r="ACA353" s="35"/>
      <c r="ACB353" s="35"/>
      <c r="ACC353" s="35"/>
      <c r="ACD353" s="35"/>
      <c r="ACE353" s="35"/>
      <c r="ACF353" s="35"/>
      <c r="ACG353" s="35"/>
      <c r="ACH353" s="35"/>
      <c r="ACI353" s="35"/>
      <c r="ACJ353" s="35"/>
      <c r="ACK353" s="35"/>
      <c r="ACL353" s="35"/>
      <c r="ACM353" s="35"/>
      <c r="ACN353" s="35"/>
      <c r="ACO353" s="35"/>
      <c r="ACP353" s="35"/>
      <c r="ACQ353" s="35"/>
      <c r="ACR353" s="35"/>
      <c r="ACS353" s="35"/>
      <c r="ACT353" s="35"/>
      <c r="ACU353" s="35"/>
      <c r="ACV353" s="35"/>
      <c r="ACW353" s="35"/>
      <c r="ACX353" s="35"/>
      <c r="ACY353" s="35"/>
      <c r="ACZ353" s="35"/>
      <c r="ADA353" s="35"/>
      <c r="ADB353" s="35"/>
      <c r="ADC353" s="35"/>
      <c r="ADD353" s="35"/>
      <c r="ADE353" s="35"/>
      <c r="ADF353" s="35"/>
      <c r="ADG353" s="35"/>
      <c r="ADH353" s="35"/>
      <c r="ADI353" s="35"/>
      <c r="ADJ353" s="35"/>
      <c r="ADK353" s="35"/>
      <c r="ADL353" s="35"/>
      <c r="ADM353" s="35"/>
      <c r="ADN353" s="35"/>
      <c r="ADO353" s="35"/>
      <c r="ADP353" s="35"/>
      <c r="ADQ353" s="35"/>
      <c r="ADR353" s="35"/>
      <c r="ADS353" s="35"/>
      <c r="ADT353" s="35"/>
      <c r="ADU353" s="35"/>
      <c r="ADV353" s="35"/>
      <c r="ADW353" s="35"/>
      <c r="ADX353" s="35"/>
      <c r="ADY353" s="35"/>
      <c r="ADZ353" s="35"/>
      <c r="AEA353" s="35"/>
      <c r="AEB353" s="35"/>
      <c r="AEC353" s="35"/>
      <c r="AED353" s="35"/>
      <c r="AEE353" s="35"/>
      <c r="AEF353" s="35"/>
      <c r="AEG353" s="35"/>
      <c r="AEH353" s="35"/>
      <c r="AEI353" s="35"/>
      <c r="AEJ353" s="35"/>
      <c r="AEK353" s="35"/>
      <c r="AEL353" s="35"/>
      <c r="AEM353" s="35"/>
      <c r="AEN353" s="35"/>
      <c r="AEO353" s="35"/>
      <c r="AEP353" s="35"/>
      <c r="AEQ353" s="35"/>
      <c r="AER353" s="35"/>
      <c r="AES353" s="35"/>
      <c r="AET353" s="35"/>
      <c r="AEU353" s="35"/>
      <c r="AEV353" s="35"/>
      <c r="AEW353" s="35"/>
      <c r="AEX353" s="35"/>
      <c r="AEY353" s="35"/>
      <c r="AEZ353" s="35"/>
      <c r="AFA353" s="35"/>
      <c r="AFB353" s="35"/>
      <c r="AFC353" s="35"/>
      <c r="AFD353" s="35"/>
      <c r="AFE353" s="35"/>
      <c r="AFF353" s="35"/>
      <c r="AFG353" s="35"/>
      <c r="AFH353" s="35"/>
      <c r="AFI353" s="35"/>
      <c r="AFJ353" s="35"/>
      <c r="AFK353" s="35"/>
      <c r="AFL353" s="35"/>
      <c r="AFM353" s="35"/>
      <c r="AFN353" s="35"/>
      <c r="AFO353" s="35"/>
      <c r="AFP353" s="35"/>
      <c r="AFQ353" s="35"/>
      <c r="AFR353" s="35"/>
      <c r="AFS353" s="35"/>
      <c r="AFT353" s="35"/>
      <c r="AFU353" s="35"/>
      <c r="AFV353" s="35"/>
      <c r="AFW353" s="35"/>
      <c r="AFX353" s="35"/>
      <c r="AFY353" s="35"/>
      <c r="AFZ353" s="35"/>
      <c r="AGA353" s="35"/>
      <c r="AGB353" s="35"/>
      <c r="AGC353" s="35"/>
      <c r="AGD353" s="35"/>
      <c r="AGE353" s="35"/>
      <c r="AGF353" s="35"/>
      <c r="AGG353" s="35"/>
      <c r="AGH353" s="35"/>
      <c r="AGI353" s="35"/>
      <c r="AGJ353" s="35"/>
      <c r="AGK353" s="35"/>
      <c r="AGL353" s="35"/>
      <c r="AGM353" s="35"/>
      <c r="AGN353" s="35"/>
      <c r="AGO353" s="35"/>
      <c r="AGP353" s="35"/>
      <c r="AGQ353" s="35"/>
      <c r="AGR353" s="35"/>
      <c r="AGS353" s="35"/>
      <c r="AGT353" s="35"/>
      <c r="AGU353" s="35"/>
      <c r="AGV353" s="35"/>
      <c r="AGW353" s="35"/>
      <c r="AGX353" s="35"/>
      <c r="AGY353" s="35"/>
      <c r="AGZ353" s="35"/>
      <c r="AHA353" s="35"/>
      <c r="AHB353" s="35"/>
      <c r="AHC353" s="35"/>
      <c r="AHD353" s="35"/>
      <c r="AHE353" s="35"/>
      <c r="AHF353" s="35"/>
      <c r="AHG353" s="35"/>
      <c r="AHH353" s="35"/>
      <c r="AHI353" s="35"/>
      <c r="AHJ353" s="35"/>
      <c r="AHK353" s="35"/>
      <c r="AHL353" s="35"/>
      <c r="AHM353" s="35"/>
      <c r="AHN353" s="35"/>
      <c r="AHO353" s="35"/>
      <c r="AHP353" s="35"/>
      <c r="AHQ353" s="35"/>
      <c r="AHR353" s="35"/>
      <c r="AHS353" s="35"/>
      <c r="AHT353" s="35"/>
      <c r="AHU353" s="35"/>
      <c r="AHV353" s="35"/>
      <c r="AHW353" s="35"/>
      <c r="AHX353" s="35"/>
      <c r="AHY353" s="35"/>
      <c r="AHZ353" s="35"/>
      <c r="AIA353" s="35"/>
      <c r="AIB353" s="35"/>
      <c r="AIC353" s="35"/>
      <c r="AID353" s="35"/>
      <c r="AIE353" s="35"/>
      <c r="AIF353" s="35"/>
      <c r="AIG353" s="35"/>
      <c r="AIH353" s="35"/>
      <c r="AII353" s="35"/>
      <c r="AIJ353" s="35"/>
      <c r="AIK353" s="35"/>
      <c r="AIL353" s="35"/>
      <c r="AIM353" s="35"/>
      <c r="AIN353" s="35"/>
      <c r="AIO353" s="35"/>
      <c r="AIP353" s="35"/>
      <c r="AIQ353" s="35"/>
      <c r="AIR353" s="35"/>
      <c r="AIS353" s="35"/>
      <c r="AIT353" s="35"/>
      <c r="AIU353" s="35"/>
      <c r="AIV353" s="35"/>
      <c r="AIW353" s="35"/>
      <c r="AIX353" s="35"/>
      <c r="AIY353" s="35"/>
      <c r="AIZ353" s="35"/>
      <c r="AJA353" s="35"/>
      <c r="AJB353" s="35"/>
      <c r="AJC353" s="35"/>
      <c r="AJD353" s="35"/>
      <c r="AJE353" s="35"/>
      <c r="AJF353" s="35"/>
      <c r="AJG353" s="35"/>
      <c r="AJH353" s="35"/>
      <c r="AJI353" s="35"/>
      <c r="AJJ353" s="35"/>
      <c r="AJK353" s="35"/>
      <c r="AJL353" s="35"/>
      <c r="AJM353" s="35"/>
      <c r="AJN353" s="35"/>
      <c r="AJO353" s="35"/>
      <c r="AJP353" s="35"/>
      <c r="AJQ353" s="35"/>
      <c r="AJR353" s="35"/>
      <c r="AJS353" s="35"/>
      <c r="AJT353" s="35"/>
      <c r="AJU353" s="35"/>
      <c r="AJV353" s="35"/>
      <c r="AJW353" s="35"/>
      <c r="AJX353" s="35"/>
      <c r="AJY353" s="35"/>
      <c r="AJZ353" s="35"/>
      <c r="AKA353" s="35"/>
      <c r="AKB353" s="35"/>
      <c r="AKC353" s="35"/>
      <c r="AKD353" s="35"/>
      <c r="AKE353" s="35"/>
      <c r="AKF353" s="35"/>
      <c r="AKG353" s="35"/>
      <c r="AKH353" s="35"/>
      <c r="AKI353" s="35"/>
      <c r="AKJ353" s="35"/>
      <c r="AKK353" s="35"/>
      <c r="AKL353" s="35"/>
      <c r="AKM353" s="35"/>
      <c r="AKN353" s="35"/>
      <c r="AKO353" s="35"/>
      <c r="AKP353" s="35"/>
      <c r="AKQ353" s="35"/>
      <c r="AKR353" s="35"/>
      <c r="AKS353" s="35"/>
      <c r="AKT353" s="35"/>
      <c r="AKU353" s="35"/>
      <c r="AKV353" s="35"/>
      <c r="AKW353" s="35"/>
      <c r="AKX353" s="35"/>
      <c r="AKY353" s="35"/>
      <c r="AKZ353" s="35"/>
      <c r="ALA353" s="35"/>
      <c r="ALB353" s="35"/>
      <c r="ALC353" s="35"/>
      <c r="ALD353" s="35"/>
      <c r="ALE353" s="35"/>
      <c r="ALF353" s="35"/>
      <c r="ALG353" s="35"/>
      <c r="ALH353" s="35"/>
      <c r="ALI353" s="35"/>
      <c r="ALJ353" s="35"/>
      <c r="ALK353" s="35"/>
      <c r="ALL353" s="35"/>
      <c r="ALM353" s="35"/>
      <c r="ALN353" s="35"/>
      <c r="ALO353" s="35"/>
      <c r="ALP353" s="35"/>
      <c r="ALQ353" s="35"/>
      <c r="ALR353" s="35"/>
      <c r="ALS353" s="35"/>
      <c r="ALT353" s="35"/>
      <c r="ALU353" s="35"/>
      <c r="ALV353" s="35"/>
      <c r="ALW353" s="35"/>
      <c r="ALX353" s="35"/>
      <c r="ALY353" s="35"/>
      <c r="ALZ353" s="35"/>
      <c r="AMA353" s="35"/>
      <c r="AMB353" s="35"/>
      <c r="AMC353" s="35"/>
      <c r="AMD353" s="35"/>
      <c r="AME353" s="35"/>
      <c r="AMF353" s="35"/>
      <c r="AMG353" s="35"/>
      <c r="AMH353" s="35"/>
      <c r="AMI353" s="35"/>
      <c r="AMJ353" s="35"/>
      <c r="AMK353" s="35"/>
      <c r="AML353" s="35"/>
      <c r="AMM353" s="35"/>
      <c r="AMN353" s="35"/>
      <c r="AMO353" s="35"/>
      <c r="AMP353" s="35"/>
      <c r="AMQ353" s="35"/>
      <c r="AMR353" s="35"/>
      <c r="AMS353" s="35"/>
      <c r="AMT353" s="35"/>
      <c r="AMU353" s="35"/>
      <c r="AMV353" s="35"/>
      <c r="AMW353" s="35"/>
      <c r="AMX353" s="35"/>
      <c r="AMY353" s="35"/>
      <c r="AMZ353" s="35"/>
      <c r="ANA353" s="35"/>
      <c r="ANB353" s="35"/>
      <c r="ANC353" s="35"/>
      <c r="AND353" s="35"/>
      <c r="ANE353" s="35"/>
      <c r="ANF353" s="35"/>
      <c r="ANG353" s="35"/>
      <c r="ANH353" s="35"/>
      <c r="ANI353" s="35"/>
      <c r="ANJ353" s="35"/>
      <c r="ANK353" s="35"/>
      <c r="ANL353" s="35"/>
      <c r="ANM353" s="35"/>
      <c r="ANN353" s="35"/>
      <c r="ANO353" s="35"/>
      <c r="ANP353" s="35"/>
      <c r="ANQ353" s="35"/>
      <c r="ANR353" s="35"/>
      <c r="ANS353" s="35"/>
      <c r="ANT353" s="35"/>
      <c r="ANU353" s="35"/>
      <c r="ANV353" s="35"/>
      <c r="ANW353" s="35"/>
      <c r="ANX353" s="35"/>
      <c r="ANY353" s="35"/>
      <c r="ANZ353" s="35"/>
      <c r="AOA353" s="35"/>
      <c r="AOB353" s="35"/>
      <c r="AOC353" s="35"/>
      <c r="AOD353" s="35"/>
      <c r="AOE353" s="35"/>
      <c r="AOF353" s="35"/>
      <c r="AOG353" s="35"/>
      <c r="AOH353" s="35"/>
      <c r="AOI353" s="35"/>
      <c r="AOJ353" s="35"/>
      <c r="AOK353" s="35"/>
      <c r="AOL353" s="35"/>
      <c r="AOM353" s="35"/>
      <c r="AON353" s="35"/>
      <c r="AOO353" s="35"/>
      <c r="AOP353" s="35"/>
      <c r="AOQ353" s="35"/>
      <c r="AOR353" s="35"/>
      <c r="AOS353" s="35"/>
      <c r="AOT353" s="35"/>
      <c r="AOU353" s="35"/>
      <c r="AOV353" s="35"/>
      <c r="AOW353" s="35"/>
      <c r="AOX353" s="35"/>
      <c r="AOY353" s="35"/>
      <c r="AOZ353" s="35"/>
      <c r="APA353" s="35"/>
      <c r="APB353" s="35"/>
      <c r="APC353" s="35"/>
      <c r="APD353" s="35"/>
      <c r="APE353" s="35"/>
      <c r="APF353" s="35"/>
      <c r="APG353" s="35"/>
      <c r="APH353" s="35"/>
      <c r="API353" s="35"/>
      <c r="APJ353" s="35"/>
      <c r="APK353" s="35"/>
      <c r="APL353" s="35"/>
      <c r="APM353" s="35"/>
      <c r="APN353" s="35"/>
      <c r="APO353" s="35"/>
      <c r="APP353" s="35"/>
      <c r="APQ353" s="35"/>
      <c r="APR353" s="35"/>
      <c r="APS353" s="35"/>
      <c r="APT353" s="35"/>
      <c r="APU353" s="35"/>
      <c r="APV353" s="35"/>
      <c r="APW353" s="35"/>
      <c r="APX353" s="35"/>
      <c r="APY353" s="35"/>
      <c r="APZ353" s="35"/>
      <c r="AQA353" s="35"/>
      <c r="AQB353" s="35"/>
      <c r="AQC353" s="35"/>
      <c r="AQD353" s="35"/>
      <c r="AQE353" s="35"/>
      <c r="AQF353" s="35"/>
      <c r="AQG353" s="35"/>
      <c r="AQH353" s="35"/>
      <c r="AQI353" s="35"/>
      <c r="AQJ353" s="35"/>
      <c r="AQK353" s="35"/>
      <c r="AQL353" s="35"/>
      <c r="AQM353" s="35"/>
      <c r="AQN353" s="35"/>
      <c r="AQO353" s="35"/>
      <c r="AQP353" s="35"/>
      <c r="AQQ353" s="35"/>
      <c r="AQR353" s="35"/>
      <c r="AQS353" s="35"/>
      <c r="AQT353" s="35"/>
      <c r="AQU353" s="35"/>
      <c r="AQV353" s="35"/>
      <c r="AQW353" s="35"/>
      <c r="AQX353" s="35"/>
      <c r="AQY353" s="35"/>
      <c r="AQZ353" s="35"/>
      <c r="ARA353" s="35"/>
      <c r="ARB353" s="35"/>
      <c r="ARC353" s="35"/>
      <c r="ARD353" s="35"/>
      <c r="ARE353" s="35"/>
      <c r="ARF353" s="35"/>
      <c r="ARG353" s="35"/>
      <c r="ARH353" s="35"/>
      <c r="ARI353" s="35"/>
      <c r="ARJ353" s="35"/>
      <c r="ARK353" s="35"/>
      <c r="ARL353" s="35"/>
      <c r="ARM353" s="35"/>
      <c r="ARN353" s="35"/>
      <c r="ARO353" s="35"/>
      <c r="ARP353" s="35"/>
      <c r="ARQ353" s="35"/>
      <c r="ARR353" s="35"/>
      <c r="ARS353" s="35"/>
      <c r="ART353" s="35"/>
      <c r="ARU353" s="35"/>
      <c r="ARV353" s="35"/>
      <c r="ARW353" s="35"/>
      <c r="ARX353" s="35"/>
      <c r="ARY353" s="35"/>
      <c r="ARZ353" s="35"/>
      <c r="ASA353" s="35"/>
      <c r="ASB353" s="35"/>
      <c r="ASC353" s="35"/>
      <c r="ASD353" s="35"/>
      <c r="ASE353" s="35"/>
      <c r="ASF353" s="35"/>
      <c r="ASG353" s="35"/>
      <c r="ASH353" s="35"/>
      <c r="ASI353" s="35"/>
      <c r="ASJ353" s="35"/>
      <c r="ASK353" s="35"/>
      <c r="ASL353" s="35"/>
      <c r="ASM353" s="35"/>
      <c r="ASN353" s="35"/>
      <c r="ASO353" s="35"/>
      <c r="ASP353" s="35"/>
      <c r="ASQ353" s="35"/>
      <c r="ASR353" s="35"/>
      <c r="ASS353" s="35"/>
      <c r="AST353" s="35"/>
      <c r="ASU353" s="35"/>
      <c r="ASV353" s="35"/>
      <c r="ASW353" s="35"/>
      <c r="ASX353" s="35"/>
      <c r="ASY353" s="35"/>
      <c r="ASZ353" s="35"/>
      <c r="ATA353" s="35"/>
      <c r="ATB353" s="35"/>
      <c r="ATC353" s="35"/>
      <c r="ATD353" s="35"/>
      <c r="ATE353" s="35"/>
      <c r="ATF353" s="35"/>
      <c r="ATG353" s="35"/>
      <c r="ATH353" s="35"/>
      <c r="ATI353" s="35"/>
      <c r="ATJ353" s="35"/>
      <c r="ATK353" s="35"/>
      <c r="ATL353" s="35"/>
      <c r="ATM353" s="35"/>
      <c r="ATN353" s="35"/>
      <c r="ATO353" s="35"/>
      <c r="ATP353" s="35"/>
      <c r="ATQ353" s="35"/>
      <c r="ATR353" s="35"/>
      <c r="ATS353" s="35"/>
      <c r="ATT353" s="35"/>
      <c r="ATU353" s="35"/>
      <c r="ATV353" s="35"/>
      <c r="ATW353" s="35"/>
      <c r="ATX353" s="35"/>
      <c r="ATY353" s="35"/>
      <c r="ATZ353" s="35"/>
      <c r="AUA353" s="35"/>
      <c r="AUB353" s="35"/>
      <c r="AUC353" s="35"/>
      <c r="AUD353" s="35"/>
      <c r="AUE353" s="35"/>
      <c r="AUF353" s="35"/>
      <c r="AUG353" s="35"/>
      <c r="AUH353" s="35"/>
      <c r="AUI353" s="35"/>
      <c r="AUJ353" s="35"/>
      <c r="AUK353" s="35"/>
      <c r="AUL353" s="35"/>
      <c r="AUM353" s="35"/>
      <c r="AUN353" s="35"/>
      <c r="AUO353" s="35"/>
      <c r="AUP353" s="35"/>
      <c r="AUQ353" s="35"/>
      <c r="AUR353" s="35"/>
      <c r="AUS353" s="35"/>
      <c r="AUT353" s="35"/>
      <c r="AUU353" s="35"/>
      <c r="AUV353" s="35"/>
      <c r="AUW353" s="35"/>
      <c r="AUX353" s="35"/>
      <c r="AUY353" s="35"/>
      <c r="AUZ353" s="35"/>
      <c r="AVA353" s="35"/>
      <c r="AVB353" s="35"/>
      <c r="AVC353" s="35"/>
      <c r="AVD353" s="35"/>
      <c r="AVE353" s="35"/>
      <c r="AVF353" s="35"/>
      <c r="AVG353" s="35"/>
      <c r="AVH353" s="35"/>
      <c r="AVI353" s="35"/>
      <c r="AVJ353" s="35"/>
      <c r="AVK353" s="35"/>
      <c r="AVL353" s="35"/>
      <c r="AVM353" s="35"/>
      <c r="AVN353" s="35"/>
      <c r="AVO353" s="35"/>
      <c r="AVP353" s="35"/>
      <c r="AVQ353" s="35"/>
      <c r="AVR353" s="35"/>
      <c r="AVS353" s="35"/>
      <c r="AVT353" s="35"/>
      <c r="AVU353" s="35"/>
      <c r="AVV353" s="35"/>
      <c r="AVW353" s="35"/>
      <c r="AVX353" s="35"/>
      <c r="AVY353" s="35"/>
      <c r="AVZ353" s="35"/>
      <c r="AWA353" s="35"/>
      <c r="AWB353" s="35"/>
      <c r="AWC353" s="35"/>
      <c r="AWD353" s="35"/>
      <c r="AWE353" s="35"/>
      <c r="AWF353" s="35"/>
      <c r="AWG353" s="35"/>
      <c r="AWH353" s="35"/>
      <c r="AWI353" s="35"/>
      <c r="AWJ353" s="35"/>
      <c r="AWK353" s="35"/>
      <c r="AWL353" s="35"/>
      <c r="AWM353" s="35"/>
      <c r="AWN353" s="35"/>
      <c r="AWO353" s="35"/>
      <c r="AWP353" s="35"/>
      <c r="AWQ353" s="35"/>
      <c r="AWR353" s="35"/>
      <c r="AWS353" s="35"/>
      <c r="AWT353" s="35"/>
      <c r="AWU353" s="35"/>
      <c r="AWV353" s="35"/>
      <c r="AWW353" s="35"/>
      <c r="AWX353" s="35"/>
      <c r="AWY353" s="35"/>
      <c r="AWZ353" s="35"/>
      <c r="AXA353" s="35"/>
      <c r="AXB353" s="35"/>
      <c r="AXC353" s="35"/>
      <c r="AXD353" s="35"/>
      <c r="AXE353" s="35"/>
      <c r="AXF353" s="35"/>
      <c r="AXG353" s="35"/>
      <c r="AXH353" s="35"/>
      <c r="AXI353" s="35"/>
      <c r="AXJ353" s="35"/>
      <c r="AXK353" s="35"/>
      <c r="AXL353" s="35"/>
      <c r="AXM353" s="35"/>
      <c r="AXN353" s="35"/>
      <c r="AXO353" s="35"/>
      <c r="AXP353" s="35"/>
      <c r="AXQ353" s="35"/>
      <c r="AXR353" s="35"/>
      <c r="AXS353" s="35"/>
      <c r="AXT353" s="35"/>
      <c r="AXU353" s="35"/>
      <c r="AXV353" s="35"/>
      <c r="AXW353" s="35"/>
      <c r="AXX353" s="35"/>
      <c r="AXY353" s="35"/>
      <c r="AXZ353" s="35"/>
      <c r="AYA353" s="35"/>
      <c r="AYB353" s="35"/>
      <c r="AYC353" s="35"/>
      <c r="AYD353" s="35"/>
      <c r="AYE353" s="35"/>
      <c r="AYF353" s="35"/>
      <c r="AYG353" s="35"/>
      <c r="AYH353" s="35"/>
      <c r="AYI353" s="35"/>
      <c r="AYJ353" s="35"/>
      <c r="AYK353" s="35"/>
      <c r="AYL353" s="35"/>
      <c r="AYM353" s="35"/>
      <c r="AYN353" s="35"/>
      <c r="AYO353" s="35"/>
      <c r="AYP353" s="35"/>
      <c r="AYQ353" s="35"/>
      <c r="AYR353" s="35"/>
      <c r="AYS353" s="35"/>
      <c r="AYT353" s="35"/>
      <c r="AYU353" s="35"/>
      <c r="AYV353" s="35"/>
      <c r="AYW353" s="35"/>
      <c r="AYX353" s="35"/>
      <c r="AYY353" s="35"/>
      <c r="AYZ353" s="35"/>
      <c r="AZA353" s="35"/>
      <c r="AZB353" s="35"/>
      <c r="AZC353" s="35"/>
      <c r="AZD353" s="35"/>
      <c r="AZE353" s="35"/>
      <c r="AZF353" s="35"/>
      <c r="AZG353" s="35"/>
      <c r="AZH353" s="35"/>
      <c r="AZI353" s="35"/>
      <c r="AZJ353" s="35"/>
      <c r="AZK353" s="35"/>
      <c r="AZL353" s="35"/>
      <c r="AZM353" s="35"/>
      <c r="AZN353" s="35"/>
      <c r="AZO353" s="35"/>
      <c r="AZP353" s="35"/>
      <c r="AZQ353" s="35"/>
      <c r="AZR353" s="35"/>
      <c r="AZS353" s="35"/>
      <c r="AZT353" s="35"/>
      <c r="AZU353" s="35"/>
      <c r="AZV353" s="35"/>
      <c r="AZW353" s="35"/>
      <c r="AZX353" s="35"/>
      <c r="AZY353" s="35"/>
      <c r="AZZ353" s="35"/>
      <c r="BAA353" s="35"/>
      <c r="BAB353" s="35"/>
      <c r="BAC353" s="35"/>
      <c r="BAD353" s="35"/>
      <c r="BAE353" s="35"/>
      <c r="BAF353" s="35"/>
      <c r="BAG353" s="35"/>
      <c r="BAH353" s="35"/>
      <c r="BAI353" s="35"/>
      <c r="BAJ353" s="35"/>
      <c r="BAK353" s="35"/>
      <c r="BAL353" s="35"/>
      <c r="BAM353" s="35"/>
      <c r="BAN353" s="35"/>
      <c r="BAO353" s="35"/>
      <c r="BAP353" s="35"/>
      <c r="BAQ353" s="35"/>
      <c r="BAR353" s="35"/>
      <c r="BAS353" s="35"/>
      <c r="BAT353" s="35"/>
      <c r="BAU353" s="35"/>
      <c r="BAV353" s="35"/>
      <c r="BAW353" s="35"/>
      <c r="BAX353" s="35"/>
      <c r="BAY353" s="35"/>
      <c r="BAZ353" s="35"/>
      <c r="BBA353" s="35"/>
      <c r="BBB353" s="35"/>
      <c r="BBC353" s="35"/>
      <c r="BBD353" s="35"/>
      <c r="BBE353" s="35"/>
      <c r="BBF353" s="35"/>
      <c r="BBG353" s="35"/>
      <c r="BBH353" s="35"/>
      <c r="BBI353" s="35"/>
      <c r="BBJ353" s="35"/>
      <c r="BBK353" s="35"/>
      <c r="BBL353" s="35"/>
      <c r="BBM353" s="35"/>
      <c r="BBN353" s="35"/>
      <c r="BBO353" s="35"/>
      <c r="BBP353" s="35"/>
      <c r="BBQ353" s="35"/>
      <c r="BBR353" s="35"/>
      <c r="BBS353" s="35"/>
      <c r="BBT353" s="35"/>
      <c r="BBU353" s="35"/>
      <c r="BBV353" s="35"/>
      <c r="BBW353" s="35"/>
      <c r="BBX353" s="35"/>
      <c r="BBY353" s="35"/>
      <c r="BBZ353" s="35"/>
      <c r="BCA353" s="35"/>
      <c r="BCB353" s="35"/>
      <c r="BCC353" s="35"/>
      <c r="BCD353" s="35"/>
      <c r="BCE353" s="35"/>
      <c r="BCF353" s="35"/>
      <c r="BCG353" s="35"/>
      <c r="BCH353" s="35"/>
      <c r="BCI353" s="35"/>
      <c r="BCJ353" s="35"/>
      <c r="BCK353" s="35"/>
      <c r="BCL353" s="35"/>
      <c r="BCM353" s="35"/>
      <c r="BCN353" s="35"/>
      <c r="BCO353" s="35"/>
      <c r="BCP353" s="35"/>
      <c r="BCQ353" s="35"/>
      <c r="BCR353" s="35"/>
      <c r="BCS353" s="35"/>
      <c r="BCT353" s="35"/>
      <c r="BCU353" s="35"/>
      <c r="BCV353" s="35"/>
      <c r="BCW353" s="35"/>
      <c r="BCX353" s="35"/>
      <c r="BCY353" s="35"/>
      <c r="BCZ353" s="35"/>
      <c r="BDA353" s="35"/>
      <c r="BDB353" s="35"/>
      <c r="BDC353" s="35"/>
      <c r="BDD353" s="35"/>
      <c r="BDE353" s="35"/>
      <c r="BDF353" s="35"/>
      <c r="BDG353" s="35"/>
      <c r="BDH353" s="35"/>
      <c r="BDI353" s="35"/>
      <c r="BDJ353" s="35"/>
      <c r="BDK353" s="35"/>
      <c r="BDL353" s="35"/>
      <c r="BDM353" s="35"/>
      <c r="BDN353" s="35"/>
      <c r="BDO353" s="35"/>
      <c r="BDP353" s="35"/>
      <c r="BDQ353" s="35"/>
      <c r="BDR353" s="35"/>
      <c r="BDS353" s="35"/>
      <c r="BDT353" s="35"/>
      <c r="BDU353" s="35"/>
      <c r="BDV353" s="35"/>
      <c r="BDW353" s="35"/>
      <c r="BDX353" s="35"/>
      <c r="BDY353" s="35"/>
      <c r="BDZ353" s="35"/>
      <c r="BEA353" s="35"/>
      <c r="BEB353" s="35"/>
      <c r="BEC353" s="35"/>
      <c r="BED353" s="35"/>
      <c r="BEE353" s="35"/>
      <c r="BEF353" s="35"/>
      <c r="BEG353" s="35"/>
      <c r="BEH353" s="35"/>
      <c r="BEI353" s="35"/>
      <c r="BEJ353" s="35"/>
      <c r="BEK353" s="35"/>
      <c r="BEL353" s="35"/>
      <c r="BEM353" s="35"/>
      <c r="BEN353" s="35"/>
      <c r="BEO353" s="35"/>
      <c r="BEP353" s="35"/>
      <c r="BEQ353" s="35"/>
      <c r="BER353" s="35"/>
      <c r="BES353" s="35"/>
      <c r="BET353" s="35"/>
      <c r="BEU353" s="35"/>
      <c r="BEV353" s="35"/>
      <c r="BEW353" s="35"/>
      <c r="BEX353" s="35"/>
      <c r="BEY353" s="35"/>
      <c r="BEZ353" s="35"/>
      <c r="BFA353" s="35"/>
      <c r="BFB353" s="35"/>
      <c r="BFC353" s="35"/>
      <c r="BFD353" s="35"/>
      <c r="BFE353" s="35"/>
      <c r="BFF353" s="35"/>
      <c r="BFG353" s="35"/>
      <c r="BFH353" s="35"/>
      <c r="BFI353" s="35"/>
      <c r="BFJ353" s="35"/>
      <c r="BFK353" s="35"/>
      <c r="BFL353" s="35"/>
      <c r="BFM353" s="35"/>
      <c r="BFN353" s="35"/>
      <c r="BFO353" s="35"/>
      <c r="BFP353" s="35"/>
      <c r="BFQ353" s="35"/>
      <c r="BFR353" s="35"/>
      <c r="BFS353" s="35"/>
      <c r="BFT353" s="35"/>
      <c r="BFU353" s="35"/>
      <c r="BFV353" s="35"/>
      <c r="BFW353" s="35"/>
      <c r="BFX353" s="35"/>
      <c r="BFY353" s="35"/>
      <c r="BFZ353" s="35"/>
      <c r="BGA353" s="35"/>
      <c r="BGB353" s="35"/>
      <c r="BGC353" s="35"/>
      <c r="BGD353" s="35"/>
      <c r="BGE353" s="35"/>
      <c r="BGF353" s="35"/>
      <c r="BGG353" s="35"/>
      <c r="BGH353" s="35"/>
      <c r="BGI353" s="35"/>
      <c r="BGJ353" s="35"/>
      <c r="BGK353" s="35"/>
      <c r="BGL353" s="35"/>
      <c r="BGM353" s="35"/>
      <c r="BGN353" s="35"/>
      <c r="BGO353" s="35"/>
      <c r="BGP353" s="35"/>
      <c r="BGQ353" s="35"/>
      <c r="BGR353" s="35"/>
      <c r="BGS353" s="35"/>
      <c r="BGT353" s="35"/>
      <c r="BGU353" s="35"/>
      <c r="BGV353" s="35"/>
      <c r="BGW353" s="35"/>
      <c r="BGX353" s="35"/>
      <c r="BGY353" s="35"/>
      <c r="BGZ353" s="35"/>
      <c r="BHA353" s="35"/>
      <c r="BHB353" s="35"/>
      <c r="BHC353" s="35"/>
      <c r="BHD353" s="35"/>
      <c r="BHE353" s="35"/>
      <c r="BHF353" s="35"/>
      <c r="BHG353" s="35"/>
      <c r="BHH353" s="35"/>
      <c r="BHI353" s="35"/>
      <c r="BHJ353" s="35"/>
      <c r="BHK353" s="35"/>
      <c r="BHL353" s="35"/>
      <c r="BHM353" s="35"/>
      <c r="BHN353" s="35"/>
      <c r="BHO353" s="35"/>
      <c r="BHP353" s="35"/>
      <c r="BHQ353" s="35"/>
      <c r="BHR353" s="35"/>
      <c r="BHS353" s="35"/>
      <c r="BHT353" s="35"/>
      <c r="BHU353" s="35"/>
      <c r="BHV353" s="35"/>
      <c r="BHW353" s="35"/>
      <c r="BHX353" s="35"/>
      <c r="BHY353" s="35"/>
      <c r="BHZ353" s="35"/>
      <c r="BIA353" s="35"/>
      <c r="BIB353" s="35"/>
      <c r="BIC353" s="35"/>
      <c r="BID353" s="35"/>
      <c r="BIE353" s="35"/>
      <c r="BIF353" s="35"/>
      <c r="BIG353" s="35"/>
      <c r="BIH353" s="35"/>
      <c r="BII353" s="35"/>
      <c r="BIJ353" s="35"/>
      <c r="BIK353" s="35"/>
      <c r="BIL353" s="35"/>
      <c r="BIM353" s="35"/>
      <c r="BIN353" s="35"/>
      <c r="BIO353" s="35"/>
      <c r="BIP353" s="35"/>
      <c r="BIQ353" s="35"/>
      <c r="BIR353" s="35"/>
      <c r="BIS353" s="35"/>
      <c r="BIT353" s="35"/>
      <c r="BIU353" s="35"/>
      <c r="BIV353" s="35"/>
      <c r="BIW353" s="35"/>
      <c r="BIX353" s="35"/>
      <c r="BIY353" s="35"/>
      <c r="BIZ353" s="35"/>
      <c r="BJA353" s="35"/>
      <c r="BJB353" s="35"/>
      <c r="BJC353" s="35"/>
      <c r="BJD353" s="35"/>
      <c r="BJE353" s="35"/>
      <c r="BJF353" s="35"/>
      <c r="BJG353" s="35"/>
      <c r="BJH353" s="35"/>
      <c r="BJI353" s="35"/>
      <c r="BJJ353" s="35"/>
      <c r="BJK353" s="35"/>
      <c r="BJL353" s="35"/>
      <c r="BJM353" s="35"/>
      <c r="BJN353" s="35"/>
      <c r="BJO353" s="35"/>
      <c r="BJP353" s="35"/>
      <c r="BJQ353" s="35"/>
      <c r="BJR353" s="35"/>
      <c r="BJS353" s="35"/>
      <c r="BJT353" s="35"/>
      <c r="BJU353" s="35"/>
      <c r="BJV353" s="35"/>
      <c r="BJW353" s="35"/>
      <c r="BJX353" s="35"/>
      <c r="BJY353" s="35"/>
      <c r="BJZ353" s="35"/>
      <c r="BKA353" s="35"/>
      <c r="BKB353" s="35"/>
      <c r="BKC353" s="35"/>
      <c r="BKD353" s="35"/>
      <c r="BKE353" s="35"/>
      <c r="BKF353" s="35"/>
      <c r="BKG353" s="35"/>
      <c r="BKH353" s="35"/>
      <c r="BKI353" s="35"/>
      <c r="BKJ353" s="35"/>
      <c r="BKK353" s="35"/>
      <c r="BKL353" s="35"/>
      <c r="BKM353" s="35"/>
      <c r="BKN353" s="35"/>
      <c r="BKO353" s="35"/>
      <c r="BKP353" s="35"/>
      <c r="BKQ353" s="35"/>
      <c r="BKR353" s="35"/>
      <c r="BKS353" s="35"/>
      <c r="BKT353" s="35"/>
      <c r="BKU353" s="35"/>
      <c r="BKV353" s="35"/>
      <c r="BKW353" s="35"/>
      <c r="BKX353" s="35"/>
      <c r="BKY353" s="35"/>
      <c r="BKZ353" s="35"/>
      <c r="BLA353" s="35"/>
      <c r="BLB353" s="35"/>
      <c r="BLC353" s="35"/>
      <c r="BLD353" s="35"/>
      <c r="BLE353" s="35"/>
      <c r="BLF353" s="35"/>
      <c r="BLG353" s="35"/>
      <c r="BLH353" s="35"/>
      <c r="BLI353" s="35"/>
      <c r="BLJ353" s="35"/>
      <c r="BLK353" s="35"/>
      <c r="BLL353" s="35"/>
      <c r="BLM353" s="35"/>
      <c r="BLN353" s="35"/>
      <c r="BLO353" s="35"/>
      <c r="BLP353" s="35"/>
      <c r="BLQ353" s="35"/>
      <c r="BLR353" s="35"/>
      <c r="BLS353" s="35"/>
      <c r="BLT353" s="35"/>
      <c r="BLU353" s="35"/>
      <c r="BLV353" s="35"/>
      <c r="BLW353" s="35"/>
      <c r="BLX353" s="35"/>
      <c r="BLY353" s="35"/>
      <c r="BLZ353" s="35"/>
      <c r="BMA353" s="35"/>
      <c r="BMB353" s="35"/>
      <c r="BMC353" s="35"/>
      <c r="BMD353" s="35"/>
      <c r="BME353" s="35"/>
      <c r="BMF353" s="35"/>
      <c r="BMG353" s="35"/>
      <c r="BMH353" s="35"/>
      <c r="BMI353" s="35"/>
      <c r="BMJ353" s="35"/>
      <c r="BMK353" s="35"/>
      <c r="BML353" s="35"/>
      <c r="BMM353" s="35"/>
      <c r="BMN353" s="35"/>
      <c r="BMO353" s="35"/>
      <c r="BMP353" s="35"/>
      <c r="BMQ353" s="35"/>
      <c r="BMR353" s="35"/>
      <c r="BMS353" s="35"/>
      <c r="BMT353" s="35"/>
      <c r="BMU353" s="35"/>
      <c r="BMV353" s="35"/>
      <c r="BMW353" s="35"/>
      <c r="BMX353" s="35"/>
      <c r="BMY353" s="35"/>
      <c r="BMZ353" s="35"/>
      <c r="BNA353" s="35"/>
      <c r="BNB353" s="35"/>
      <c r="BNC353" s="35"/>
      <c r="BND353" s="35"/>
      <c r="BNE353" s="35"/>
      <c r="BNF353" s="35"/>
      <c r="BNG353" s="35"/>
      <c r="BNH353" s="35"/>
      <c r="BNI353" s="35"/>
      <c r="BNJ353" s="35"/>
      <c r="BNK353" s="35"/>
      <c r="BNL353" s="35"/>
      <c r="BNM353" s="35"/>
      <c r="BNN353" s="35"/>
      <c r="BNO353" s="35"/>
      <c r="BNP353" s="35"/>
      <c r="BNQ353" s="35"/>
      <c r="BNR353" s="35"/>
      <c r="BNS353" s="35"/>
      <c r="BNT353" s="35"/>
      <c r="BNU353" s="35"/>
      <c r="BNV353" s="35"/>
      <c r="BNW353" s="35"/>
      <c r="BNX353" s="35"/>
      <c r="BNY353" s="35"/>
      <c r="BNZ353" s="35"/>
      <c r="BOA353" s="35"/>
      <c r="BOB353" s="35"/>
      <c r="BOC353" s="35"/>
      <c r="BOD353" s="35"/>
      <c r="BOE353" s="35"/>
      <c r="BOF353" s="35"/>
      <c r="BOG353" s="35"/>
      <c r="BOH353" s="35"/>
      <c r="BOI353" s="35"/>
      <c r="BOJ353" s="35"/>
      <c r="BOK353" s="35"/>
      <c r="BOL353" s="35"/>
      <c r="BOM353" s="35"/>
      <c r="BON353" s="35"/>
      <c r="BOO353" s="35"/>
      <c r="BOP353" s="35"/>
      <c r="BOQ353" s="35"/>
      <c r="BOR353" s="35"/>
      <c r="BOS353" s="35"/>
      <c r="BOT353" s="35"/>
      <c r="BOU353" s="35"/>
      <c r="BOV353" s="35"/>
      <c r="BOW353" s="35"/>
      <c r="BOX353" s="35"/>
      <c r="BOY353" s="35"/>
      <c r="BOZ353" s="35"/>
      <c r="BPA353" s="35"/>
      <c r="BPB353" s="35"/>
      <c r="BPC353" s="35"/>
      <c r="BPD353" s="35"/>
      <c r="BPE353" s="35"/>
      <c r="BPF353" s="35"/>
      <c r="BPG353" s="35"/>
      <c r="BPH353" s="35"/>
      <c r="BPI353" s="35"/>
      <c r="BPJ353" s="35"/>
      <c r="BPK353" s="35"/>
      <c r="BPL353" s="35"/>
      <c r="BPM353" s="35"/>
      <c r="BPN353" s="35"/>
      <c r="BPO353" s="35"/>
      <c r="BPP353" s="35"/>
      <c r="BPQ353" s="35"/>
      <c r="BPR353" s="35"/>
      <c r="BPS353" s="35"/>
      <c r="BPT353" s="35"/>
      <c r="BPU353" s="35"/>
      <c r="BPV353" s="35"/>
      <c r="BPW353" s="35"/>
      <c r="BPX353" s="35"/>
      <c r="BPY353" s="35"/>
      <c r="BPZ353" s="35"/>
      <c r="BQA353" s="35"/>
      <c r="BQB353" s="35"/>
      <c r="BQC353" s="35"/>
      <c r="BQD353" s="35"/>
      <c r="BQE353" s="35"/>
      <c r="BQF353" s="35"/>
      <c r="BQG353" s="35"/>
      <c r="BQH353" s="35"/>
      <c r="BQI353" s="35"/>
      <c r="BQJ353" s="35"/>
      <c r="BQK353" s="35"/>
      <c r="BQL353" s="35"/>
      <c r="BQM353" s="35"/>
      <c r="BQN353" s="35"/>
      <c r="BQO353" s="35"/>
      <c r="BQP353" s="35"/>
      <c r="BQQ353" s="35"/>
      <c r="BQR353" s="35"/>
      <c r="BQS353" s="35"/>
      <c r="BQT353" s="35"/>
      <c r="BQU353" s="35"/>
      <c r="BQV353" s="35"/>
      <c r="BQW353" s="35"/>
      <c r="BQX353" s="35"/>
      <c r="BQY353" s="35"/>
      <c r="BQZ353" s="35"/>
      <c r="BRA353" s="35"/>
      <c r="BRB353" s="35"/>
      <c r="BRC353" s="35"/>
      <c r="BRD353" s="35"/>
      <c r="BRE353" s="35"/>
      <c r="BRF353" s="35"/>
      <c r="BRG353" s="35"/>
      <c r="BRH353" s="35"/>
      <c r="BRI353" s="35"/>
      <c r="BRJ353" s="35"/>
      <c r="BRK353" s="35"/>
      <c r="BRL353" s="35"/>
      <c r="BRM353" s="35"/>
      <c r="BRN353" s="35"/>
      <c r="BRO353" s="35"/>
      <c r="BRP353" s="35"/>
      <c r="BRQ353" s="35"/>
      <c r="BRR353" s="35"/>
      <c r="BRS353" s="35"/>
      <c r="BRT353" s="35"/>
      <c r="BRU353" s="35"/>
      <c r="BRV353" s="35"/>
      <c r="BRW353" s="35"/>
      <c r="BRX353" s="35"/>
      <c r="BRY353" s="35"/>
      <c r="BRZ353" s="35"/>
      <c r="BSA353" s="35"/>
      <c r="BSB353" s="35"/>
      <c r="BSC353" s="35"/>
      <c r="BSD353" s="35"/>
      <c r="BSE353" s="35"/>
      <c r="BSF353" s="35"/>
      <c r="BSG353" s="35"/>
      <c r="BSH353" s="35"/>
      <c r="BSI353" s="35"/>
      <c r="BSJ353" s="35"/>
      <c r="BSK353" s="35"/>
      <c r="BSL353" s="35"/>
      <c r="BSM353" s="35"/>
      <c r="BSN353" s="35"/>
      <c r="BSO353" s="35"/>
      <c r="BSP353" s="35"/>
      <c r="BSQ353" s="35"/>
      <c r="BSR353" s="35"/>
      <c r="BSS353" s="35"/>
      <c r="BST353" s="35"/>
      <c r="BSU353" s="35"/>
      <c r="BSV353" s="35"/>
      <c r="BSW353" s="35"/>
      <c r="BSX353" s="35"/>
      <c r="BSY353" s="35"/>
      <c r="BSZ353" s="35"/>
      <c r="BTA353" s="35"/>
      <c r="BTB353" s="35"/>
      <c r="BTC353" s="35"/>
      <c r="BTD353" s="35"/>
      <c r="BTE353" s="35"/>
      <c r="BTF353" s="35"/>
      <c r="BTG353" s="35"/>
      <c r="BTH353" s="35"/>
      <c r="BTI353" s="35"/>
      <c r="BTJ353" s="35"/>
      <c r="BTK353" s="35"/>
      <c r="BTL353" s="35"/>
      <c r="BTM353" s="35"/>
      <c r="BTN353" s="35"/>
      <c r="BTO353" s="35"/>
      <c r="BTP353" s="35"/>
      <c r="BTQ353" s="35"/>
      <c r="BTR353" s="35"/>
      <c r="BTS353" s="35"/>
      <c r="BTT353" s="35"/>
      <c r="BTU353" s="35"/>
      <c r="BTV353" s="35"/>
      <c r="BTW353" s="35"/>
      <c r="BTX353" s="35"/>
      <c r="BTY353" s="35"/>
      <c r="BTZ353" s="35"/>
      <c r="BUA353" s="35"/>
      <c r="BUB353" s="35"/>
      <c r="BUC353" s="35"/>
      <c r="BUD353" s="35"/>
      <c r="BUE353" s="35"/>
      <c r="BUF353" s="35"/>
      <c r="BUG353" s="35"/>
      <c r="BUH353" s="35"/>
      <c r="BUI353" s="35"/>
      <c r="BUJ353" s="35"/>
      <c r="BUK353" s="35"/>
      <c r="BUL353" s="35"/>
      <c r="BUM353" s="35"/>
      <c r="BUN353" s="35"/>
      <c r="BUO353" s="35"/>
      <c r="BUP353" s="35"/>
      <c r="BUQ353" s="35"/>
      <c r="BUR353" s="35"/>
      <c r="BUS353" s="35"/>
      <c r="BUT353" s="35"/>
      <c r="BUU353" s="35"/>
      <c r="BUV353" s="35"/>
      <c r="BUW353" s="35"/>
      <c r="BUX353" s="35"/>
      <c r="BUY353" s="35"/>
      <c r="BUZ353" s="35"/>
      <c r="BVA353" s="35"/>
      <c r="BVB353" s="35"/>
      <c r="BVC353" s="35"/>
      <c r="BVD353" s="35"/>
      <c r="BVE353" s="35"/>
      <c r="BVF353" s="35"/>
      <c r="BVG353" s="35"/>
      <c r="BVH353" s="35"/>
      <c r="BVI353" s="35"/>
      <c r="BVJ353" s="35"/>
      <c r="BVK353" s="35"/>
      <c r="BVL353" s="35"/>
      <c r="BVM353" s="35"/>
      <c r="BVN353" s="35"/>
      <c r="BVO353" s="35"/>
      <c r="BVP353" s="35"/>
      <c r="BVQ353" s="35"/>
      <c r="BVR353" s="35"/>
      <c r="BVS353" s="35"/>
      <c r="BVT353" s="35"/>
      <c r="BVU353" s="35"/>
      <c r="BVV353" s="35"/>
      <c r="BVW353" s="35"/>
      <c r="BVX353" s="35"/>
      <c r="BVY353" s="35"/>
      <c r="BVZ353" s="35"/>
      <c r="BWA353" s="35"/>
      <c r="BWB353" s="35"/>
      <c r="BWC353" s="35"/>
      <c r="BWD353" s="35"/>
      <c r="BWE353" s="35"/>
      <c r="BWF353" s="35"/>
      <c r="BWG353" s="35"/>
      <c r="BWH353" s="35"/>
      <c r="BWI353" s="35"/>
      <c r="BWJ353" s="35"/>
      <c r="BWK353" s="35"/>
      <c r="BWL353" s="35"/>
      <c r="BWM353" s="35"/>
      <c r="BWN353" s="35"/>
      <c r="BWO353" s="35"/>
      <c r="BWP353" s="35"/>
      <c r="BWQ353" s="35"/>
      <c r="BWR353" s="35"/>
      <c r="BWS353" s="35"/>
      <c r="BWT353" s="35"/>
      <c r="BWU353" s="35"/>
      <c r="BWV353" s="35"/>
      <c r="BWW353" s="35"/>
      <c r="BWX353" s="35"/>
      <c r="BWY353" s="35"/>
      <c r="BWZ353" s="35"/>
      <c r="BXA353" s="35"/>
      <c r="BXB353" s="35"/>
      <c r="BXC353" s="35"/>
      <c r="BXD353" s="35"/>
      <c r="BXE353" s="35"/>
      <c r="BXF353" s="35"/>
      <c r="BXG353" s="35"/>
      <c r="BXH353" s="35"/>
      <c r="BXI353" s="35"/>
      <c r="BXJ353" s="35"/>
      <c r="BXK353" s="35"/>
      <c r="BXL353" s="35"/>
      <c r="BXM353" s="35"/>
      <c r="BXN353" s="35"/>
      <c r="BXO353" s="35"/>
      <c r="BXP353" s="35"/>
      <c r="BXQ353" s="35"/>
      <c r="BXR353" s="35"/>
      <c r="BXS353" s="35"/>
      <c r="BXT353" s="35"/>
      <c r="BXU353" s="35"/>
      <c r="BXV353" s="35"/>
      <c r="BXW353" s="35"/>
      <c r="BXX353" s="35"/>
      <c r="BXY353" s="35"/>
      <c r="BXZ353" s="35"/>
      <c r="BYA353" s="35"/>
      <c r="BYB353" s="35"/>
      <c r="BYC353" s="35"/>
      <c r="BYD353" s="35"/>
      <c r="BYE353" s="35"/>
      <c r="BYF353" s="35"/>
      <c r="BYG353" s="35"/>
      <c r="BYH353" s="35"/>
      <c r="BYI353" s="35"/>
      <c r="BYJ353" s="35"/>
      <c r="BYK353" s="35"/>
      <c r="BYL353" s="35"/>
      <c r="BYM353" s="35"/>
      <c r="BYN353" s="35"/>
      <c r="BYO353" s="35"/>
      <c r="BYP353" s="35"/>
      <c r="BYQ353" s="35"/>
      <c r="BYR353" s="35"/>
      <c r="BYS353" s="35"/>
      <c r="BYT353" s="35"/>
      <c r="BYU353" s="35"/>
      <c r="BYV353" s="35"/>
      <c r="BYW353" s="35"/>
      <c r="BYX353" s="35"/>
      <c r="BYY353" s="35"/>
      <c r="BYZ353" s="35"/>
      <c r="BZA353" s="35"/>
      <c r="BZB353" s="35"/>
      <c r="BZC353" s="35"/>
      <c r="BZD353" s="35"/>
      <c r="BZE353" s="35"/>
      <c r="BZF353" s="35"/>
      <c r="BZG353" s="35"/>
      <c r="BZH353" s="35"/>
      <c r="BZI353" s="35"/>
      <c r="BZJ353" s="35"/>
      <c r="BZK353" s="35"/>
      <c r="BZL353" s="35"/>
      <c r="BZM353" s="35"/>
      <c r="BZN353" s="35"/>
      <c r="BZO353" s="35"/>
      <c r="BZP353" s="35"/>
      <c r="BZQ353" s="35"/>
      <c r="BZR353" s="35"/>
      <c r="BZS353" s="35"/>
      <c r="BZT353" s="35"/>
      <c r="BZU353" s="35"/>
      <c r="BZV353" s="35"/>
      <c r="BZW353" s="35"/>
      <c r="BZX353" s="35"/>
      <c r="BZY353" s="35"/>
      <c r="BZZ353" s="35"/>
      <c r="CAA353" s="35"/>
      <c r="CAB353" s="35"/>
      <c r="CAC353" s="35"/>
      <c r="CAD353" s="35"/>
      <c r="CAE353" s="35"/>
      <c r="CAF353" s="35"/>
      <c r="CAG353" s="35"/>
      <c r="CAH353" s="35"/>
      <c r="CAI353" s="35"/>
      <c r="CAJ353" s="35"/>
      <c r="CAK353" s="35"/>
      <c r="CAL353" s="35"/>
      <c r="CAM353" s="35"/>
      <c r="CAN353" s="35"/>
      <c r="CAO353" s="35"/>
      <c r="CAP353" s="35"/>
      <c r="CAQ353" s="35"/>
      <c r="CAR353" s="35"/>
      <c r="CAS353" s="35"/>
      <c r="CAT353" s="35"/>
      <c r="CAU353" s="35"/>
      <c r="CAV353" s="35"/>
      <c r="CAW353" s="35"/>
      <c r="CAX353" s="35"/>
      <c r="CAY353" s="35"/>
      <c r="CAZ353" s="35"/>
      <c r="CBA353" s="35"/>
      <c r="CBB353" s="35"/>
      <c r="CBC353" s="35"/>
      <c r="CBD353" s="35"/>
      <c r="CBE353" s="35"/>
      <c r="CBF353" s="35"/>
      <c r="CBG353" s="35"/>
      <c r="CBH353" s="35"/>
      <c r="CBI353" s="35"/>
      <c r="CBJ353" s="35"/>
      <c r="CBK353" s="35"/>
      <c r="CBL353" s="35"/>
      <c r="CBM353" s="35"/>
      <c r="CBN353" s="35"/>
      <c r="CBO353" s="35"/>
      <c r="CBP353" s="35"/>
      <c r="CBQ353" s="35"/>
      <c r="CBR353" s="35"/>
      <c r="CBS353" s="35"/>
      <c r="CBT353" s="35"/>
      <c r="CBU353" s="35"/>
      <c r="CBV353" s="35"/>
      <c r="CBW353" s="35"/>
      <c r="CBX353" s="35"/>
      <c r="CBY353" s="35"/>
      <c r="CBZ353" s="35"/>
      <c r="CCA353" s="35"/>
      <c r="CCB353" s="35"/>
      <c r="CCC353" s="35"/>
      <c r="CCD353" s="35"/>
      <c r="CCE353" s="35"/>
      <c r="CCF353" s="35"/>
      <c r="CCG353" s="35"/>
      <c r="CCH353" s="35"/>
      <c r="CCI353" s="35"/>
      <c r="CCJ353" s="35"/>
      <c r="CCK353" s="35"/>
      <c r="CCL353" s="35"/>
      <c r="CCM353" s="35"/>
      <c r="CCN353" s="35"/>
      <c r="CCO353" s="35"/>
      <c r="CCP353" s="35"/>
      <c r="CCQ353" s="35"/>
      <c r="CCR353" s="35"/>
      <c r="CCS353" s="35"/>
      <c r="CCT353" s="35"/>
      <c r="CCU353" s="35"/>
      <c r="CCV353" s="35"/>
      <c r="CCW353" s="35"/>
      <c r="CCX353" s="35"/>
      <c r="CCY353" s="35"/>
      <c r="CCZ353" s="35"/>
      <c r="CDA353" s="35"/>
      <c r="CDB353" s="35"/>
      <c r="CDC353" s="35"/>
      <c r="CDD353" s="35"/>
      <c r="CDE353" s="35"/>
      <c r="CDF353" s="35"/>
      <c r="CDG353" s="35"/>
      <c r="CDH353" s="35"/>
      <c r="CDI353" s="35"/>
      <c r="CDJ353" s="35"/>
      <c r="CDK353" s="35"/>
      <c r="CDL353" s="35"/>
      <c r="CDM353" s="35"/>
      <c r="CDN353" s="35"/>
      <c r="CDO353" s="35"/>
      <c r="CDP353" s="35"/>
      <c r="CDQ353" s="35"/>
      <c r="CDR353" s="35"/>
      <c r="CDS353" s="35"/>
      <c r="CDT353" s="35"/>
      <c r="CDU353" s="35"/>
      <c r="CDV353" s="35"/>
      <c r="CDW353" s="35"/>
      <c r="CDX353" s="35"/>
      <c r="CDY353" s="35"/>
      <c r="CDZ353" s="35"/>
      <c r="CEA353" s="35"/>
      <c r="CEB353" s="35"/>
      <c r="CEC353" s="35"/>
      <c r="CED353" s="35"/>
      <c r="CEE353" s="35"/>
      <c r="CEF353" s="35"/>
      <c r="CEG353" s="35"/>
      <c r="CEH353" s="35"/>
      <c r="CEI353" s="35"/>
      <c r="CEJ353" s="35"/>
      <c r="CEK353" s="35"/>
      <c r="CEL353" s="35"/>
      <c r="CEM353" s="35"/>
      <c r="CEN353" s="35"/>
      <c r="CEO353" s="35"/>
      <c r="CEP353" s="35"/>
      <c r="CEQ353" s="35"/>
      <c r="CER353" s="35"/>
      <c r="CES353" s="35"/>
      <c r="CET353" s="35"/>
      <c r="CEU353" s="35"/>
      <c r="CEV353" s="35"/>
      <c r="CEW353" s="35"/>
      <c r="CEX353" s="35"/>
      <c r="CEY353" s="35"/>
      <c r="CEZ353" s="35"/>
      <c r="CFA353" s="35"/>
      <c r="CFB353" s="35"/>
      <c r="CFC353" s="35"/>
      <c r="CFD353" s="35"/>
      <c r="CFE353" s="35"/>
      <c r="CFF353" s="35"/>
      <c r="CFG353" s="35"/>
      <c r="CFH353" s="35"/>
      <c r="CFI353" s="35"/>
      <c r="CFJ353" s="35"/>
      <c r="CFK353" s="35"/>
      <c r="CFL353" s="35"/>
      <c r="CFM353" s="35"/>
      <c r="CFN353" s="35"/>
      <c r="CFO353" s="35"/>
      <c r="CFP353" s="35"/>
      <c r="CFQ353" s="35"/>
      <c r="CFR353" s="35"/>
      <c r="CFS353" s="35"/>
      <c r="CFT353" s="35"/>
      <c r="CFU353" s="35"/>
      <c r="CFV353" s="35"/>
      <c r="CFW353" s="35"/>
      <c r="CFX353" s="35"/>
      <c r="CFY353" s="35"/>
      <c r="CFZ353" s="35"/>
      <c r="CGA353" s="35"/>
      <c r="CGB353" s="35"/>
      <c r="CGC353" s="35"/>
      <c r="CGD353" s="35"/>
      <c r="CGE353" s="35"/>
      <c r="CGF353" s="35"/>
      <c r="CGG353" s="35"/>
      <c r="CGH353" s="35"/>
      <c r="CGI353" s="35"/>
      <c r="CGJ353" s="35"/>
      <c r="CGK353" s="35"/>
      <c r="CGL353" s="35"/>
      <c r="CGM353" s="35"/>
      <c r="CGN353" s="35"/>
      <c r="CGO353" s="35"/>
      <c r="CGP353" s="35"/>
      <c r="CGQ353" s="35"/>
      <c r="CGR353" s="35"/>
      <c r="CGS353" s="35"/>
      <c r="CGT353" s="35"/>
      <c r="CGU353" s="35"/>
      <c r="CGV353" s="35"/>
      <c r="CGW353" s="35"/>
      <c r="CGX353" s="35"/>
      <c r="CGY353" s="35"/>
      <c r="CGZ353" s="35"/>
      <c r="CHA353" s="35"/>
      <c r="CHB353" s="35"/>
      <c r="CHC353" s="35"/>
      <c r="CHD353" s="35"/>
      <c r="CHE353" s="35"/>
      <c r="CHF353" s="35"/>
      <c r="CHG353" s="35"/>
      <c r="CHH353" s="35"/>
      <c r="CHI353" s="35"/>
      <c r="CHJ353" s="35"/>
      <c r="CHK353" s="35"/>
      <c r="CHL353" s="35"/>
      <c r="CHM353" s="35"/>
      <c r="CHN353" s="35"/>
      <c r="CHO353" s="35"/>
      <c r="CHP353" s="35"/>
      <c r="CHQ353" s="35"/>
      <c r="CHR353" s="35"/>
      <c r="CHS353" s="35"/>
      <c r="CHT353" s="35"/>
      <c r="CHU353" s="35"/>
      <c r="CHV353" s="35"/>
      <c r="CHW353" s="35"/>
      <c r="CHX353" s="35"/>
      <c r="CHY353" s="35"/>
      <c r="CHZ353" s="35"/>
      <c r="CIA353" s="35"/>
      <c r="CIB353" s="35"/>
      <c r="CIC353" s="35"/>
      <c r="CID353" s="35"/>
      <c r="CIE353" s="35"/>
      <c r="CIF353" s="35"/>
      <c r="CIG353" s="35"/>
      <c r="CIH353" s="35"/>
      <c r="CII353" s="35"/>
      <c r="CIJ353" s="35"/>
      <c r="CIK353" s="35"/>
      <c r="CIL353" s="35"/>
      <c r="CIM353" s="35"/>
      <c r="CIN353" s="35"/>
      <c r="CIO353" s="35"/>
      <c r="CIP353" s="35"/>
      <c r="CIQ353" s="35"/>
      <c r="CIR353" s="35"/>
      <c r="CIS353" s="35"/>
      <c r="CIT353" s="35"/>
      <c r="CIU353" s="35"/>
      <c r="CIV353" s="35"/>
      <c r="CIW353" s="35"/>
      <c r="CIX353" s="35"/>
      <c r="CIY353" s="35"/>
      <c r="CIZ353" s="35"/>
      <c r="CJA353" s="35"/>
      <c r="CJB353" s="35"/>
      <c r="CJC353" s="35"/>
      <c r="CJD353" s="35"/>
      <c r="CJE353" s="35"/>
      <c r="CJF353" s="35"/>
      <c r="CJG353" s="35"/>
      <c r="CJH353" s="35"/>
      <c r="CJI353" s="35"/>
      <c r="CJJ353" s="35"/>
      <c r="CJK353" s="35"/>
      <c r="CJL353" s="35"/>
      <c r="CJM353" s="35"/>
      <c r="CJN353" s="35"/>
      <c r="CJO353" s="35"/>
      <c r="CJP353" s="35"/>
      <c r="CJQ353" s="35"/>
      <c r="CJR353" s="35"/>
      <c r="CJS353" s="35"/>
      <c r="CJT353" s="35"/>
      <c r="CJU353" s="35"/>
      <c r="CJV353" s="35"/>
      <c r="CJW353" s="35"/>
      <c r="CJX353" s="35"/>
      <c r="CJY353" s="35"/>
      <c r="CJZ353" s="35"/>
      <c r="CKA353" s="35"/>
      <c r="CKB353" s="35"/>
      <c r="CKC353" s="35"/>
      <c r="CKD353" s="35"/>
      <c r="CKE353" s="35"/>
      <c r="CKF353" s="35"/>
      <c r="CKG353" s="35"/>
      <c r="CKH353" s="35"/>
      <c r="CKI353" s="35"/>
      <c r="CKJ353" s="35"/>
      <c r="CKK353" s="35"/>
      <c r="CKL353" s="35"/>
      <c r="CKM353" s="35"/>
      <c r="CKN353" s="35"/>
      <c r="CKO353" s="35"/>
      <c r="CKP353" s="35"/>
      <c r="CKQ353" s="35"/>
      <c r="CKR353" s="35"/>
      <c r="CKS353" s="35"/>
      <c r="CKT353" s="35"/>
      <c r="CKU353" s="35"/>
      <c r="CKV353" s="35"/>
      <c r="CKW353" s="35"/>
      <c r="CKX353" s="35"/>
      <c r="CKY353" s="35"/>
      <c r="CKZ353" s="35"/>
      <c r="CLA353" s="35"/>
      <c r="CLB353" s="35"/>
      <c r="CLC353" s="35"/>
      <c r="CLD353" s="35"/>
      <c r="CLE353" s="35"/>
      <c r="CLF353" s="35"/>
      <c r="CLG353" s="35"/>
      <c r="CLH353" s="35"/>
      <c r="CLI353" s="35"/>
      <c r="CLJ353" s="35"/>
      <c r="CLK353" s="35"/>
      <c r="CLL353" s="35"/>
      <c r="CLM353" s="35"/>
      <c r="CLN353" s="35"/>
      <c r="CLO353" s="35"/>
      <c r="CLP353" s="35"/>
      <c r="CLQ353" s="35"/>
      <c r="CLR353" s="35"/>
      <c r="CLS353" s="35"/>
      <c r="CLT353" s="35"/>
      <c r="CLU353" s="35"/>
      <c r="CLV353" s="35"/>
      <c r="CLW353" s="35"/>
      <c r="CLX353" s="35"/>
      <c r="CLY353" s="35"/>
      <c r="CLZ353" s="35"/>
      <c r="CMA353" s="35"/>
      <c r="CMB353" s="35"/>
      <c r="CMC353" s="35"/>
      <c r="CMD353" s="35"/>
      <c r="CME353" s="35"/>
      <c r="CMF353" s="35"/>
      <c r="CMG353" s="35"/>
      <c r="CMH353" s="35"/>
      <c r="CMI353" s="35"/>
      <c r="CMJ353" s="35"/>
      <c r="CMK353" s="35"/>
      <c r="CML353" s="35"/>
      <c r="CMM353" s="35"/>
      <c r="CMN353" s="35"/>
      <c r="CMO353" s="35"/>
      <c r="CMP353" s="35"/>
      <c r="CMQ353" s="35"/>
      <c r="CMR353" s="35"/>
      <c r="CMS353" s="35"/>
      <c r="CMT353" s="35"/>
      <c r="CMU353" s="35"/>
      <c r="CMV353" s="35"/>
      <c r="CMW353" s="35"/>
      <c r="CMX353" s="35"/>
      <c r="CMY353" s="35"/>
      <c r="CMZ353" s="35"/>
      <c r="CNA353" s="35"/>
      <c r="CNB353" s="35"/>
      <c r="CNC353" s="35"/>
      <c r="CND353" s="35"/>
      <c r="CNE353" s="35"/>
      <c r="CNF353" s="35"/>
      <c r="CNG353" s="35"/>
      <c r="CNH353" s="35"/>
      <c r="CNI353" s="35"/>
      <c r="CNJ353" s="35"/>
      <c r="CNK353" s="35"/>
      <c r="CNL353" s="35"/>
      <c r="CNM353" s="35"/>
      <c r="CNN353" s="35"/>
      <c r="CNO353" s="35"/>
      <c r="CNP353" s="35"/>
      <c r="CNQ353" s="35"/>
      <c r="CNR353" s="35"/>
      <c r="CNS353" s="35"/>
      <c r="CNT353" s="35"/>
      <c r="CNU353" s="35"/>
      <c r="CNV353" s="35"/>
      <c r="CNW353" s="35"/>
      <c r="CNX353" s="35"/>
      <c r="CNY353" s="35"/>
      <c r="CNZ353" s="35"/>
      <c r="COA353" s="35"/>
      <c r="COB353" s="35"/>
      <c r="COC353" s="35"/>
      <c r="COD353" s="35"/>
      <c r="COE353" s="35"/>
      <c r="COF353" s="35"/>
      <c r="COG353" s="35"/>
      <c r="COH353" s="35"/>
      <c r="COI353" s="35"/>
      <c r="COJ353" s="35"/>
      <c r="COK353" s="35"/>
      <c r="COL353" s="35"/>
      <c r="COM353" s="35"/>
      <c r="CON353" s="35"/>
      <c r="COO353" s="35"/>
      <c r="COP353" s="35"/>
      <c r="COQ353" s="35"/>
      <c r="COR353" s="35"/>
      <c r="COS353" s="35"/>
      <c r="COT353" s="35"/>
      <c r="COU353" s="35"/>
      <c r="COV353" s="35"/>
      <c r="COW353" s="35"/>
      <c r="COX353" s="35"/>
      <c r="COY353" s="35"/>
      <c r="COZ353" s="35"/>
      <c r="CPA353" s="35"/>
      <c r="CPB353" s="35"/>
      <c r="CPC353" s="35"/>
      <c r="CPD353" s="35"/>
      <c r="CPE353" s="35"/>
      <c r="CPF353" s="35"/>
      <c r="CPG353" s="35"/>
      <c r="CPH353" s="35"/>
      <c r="CPI353" s="35"/>
      <c r="CPJ353" s="35"/>
      <c r="CPK353" s="35"/>
      <c r="CPL353" s="35"/>
      <c r="CPM353" s="35"/>
      <c r="CPN353" s="35"/>
      <c r="CPO353" s="35"/>
      <c r="CPP353" s="35"/>
      <c r="CPQ353" s="35"/>
      <c r="CPR353" s="35"/>
      <c r="CPS353" s="35"/>
      <c r="CPT353" s="35"/>
      <c r="CPU353" s="35"/>
      <c r="CPV353" s="35"/>
      <c r="CPW353" s="35"/>
      <c r="CPX353" s="35"/>
      <c r="CPY353" s="35"/>
      <c r="CPZ353" s="35"/>
      <c r="CQA353" s="35"/>
      <c r="CQB353" s="35"/>
      <c r="CQC353" s="35"/>
      <c r="CQD353" s="35"/>
      <c r="CQE353" s="35"/>
      <c r="CQF353" s="35"/>
      <c r="CQG353" s="35"/>
      <c r="CQH353" s="35"/>
      <c r="CQI353" s="35"/>
      <c r="CQJ353" s="35"/>
      <c r="CQK353" s="35"/>
      <c r="CQL353" s="35"/>
      <c r="CQM353" s="35"/>
      <c r="CQN353" s="35"/>
      <c r="CQO353" s="35"/>
      <c r="CQP353" s="35"/>
      <c r="CQQ353" s="35"/>
      <c r="CQR353" s="35"/>
      <c r="CQS353" s="35"/>
      <c r="CQT353" s="35"/>
      <c r="CQU353" s="35"/>
      <c r="CQV353" s="35"/>
      <c r="CQW353" s="35"/>
      <c r="CQX353" s="35"/>
      <c r="CQY353" s="35"/>
      <c r="CQZ353" s="35"/>
      <c r="CRA353" s="35"/>
      <c r="CRB353" s="35"/>
      <c r="CRC353" s="35"/>
      <c r="CRD353" s="35"/>
      <c r="CRE353" s="35"/>
      <c r="CRF353" s="35"/>
      <c r="CRG353" s="35"/>
      <c r="CRH353" s="35"/>
      <c r="CRI353" s="35"/>
      <c r="CRJ353" s="35"/>
      <c r="CRK353" s="35"/>
      <c r="CRL353" s="35"/>
      <c r="CRM353" s="35"/>
      <c r="CRN353" s="35"/>
      <c r="CRO353" s="35"/>
      <c r="CRP353" s="35"/>
      <c r="CRQ353" s="35"/>
      <c r="CRR353" s="35"/>
      <c r="CRS353" s="35"/>
      <c r="CRT353" s="35"/>
      <c r="CRU353" s="35"/>
      <c r="CRV353" s="35"/>
      <c r="CRW353" s="35"/>
      <c r="CRX353" s="35"/>
      <c r="CRY353" s="35"/>
      <c r="CRZ353" s="35"/>
      <c r="CSA353" s="35"/>
      <c r="CSB353" s="35"/>
      <c r="CSC353" s="35"/>
      <c r="CSD353" s="35"/>
      <c r="CSE353" s="35"/>
      <c r="CSF353" s="35"/>
      <c r="CSG353" s="35"/>
      <c r="CSH353" s="35"/>
      <c r="CSI353" s="35"/>
      <c r="CSJ353" s="35"/>
      <c r="CSK353" s="35"/>
      <c r="CSL353" s="35"/>
      <c r="CSM353" s="35"/>
      <c r="CSN353" s="35"/>
      <c r="CSO353" s="35"/>
      <c r="CSP353" s="35"/>
      <c r="CSQ353" s="35"/>
      <c r="CSR353" s="35"/>
      <c r="CSS353" s="35"/>
      <c r="CST353" s="35"/>
      <c r="CSU353" s="35"/>
      <c r="CSV353" s="35"/>
      <c r="CSW353" s="35"/>
      <c r="CSX353" s="35"/>
      <c r="CSY353" s="35"/>
      <c r="CSZ353" s="35"/>
      <c r="CTA353" s="35"/>
      <c r="CTB353" s="35"/>
      <c r="CTC353" s="35"/>
      <c r="CTD353" s="35"/>
      <c r="CTE353" s="35"/>
      <c r="CTF353" s="35"/>
      <c r="CTG353" s="35"/>
      <c r="CTH353" s="35"/>
      <c r="CTI353" s="35"/>
      <c r="CTJ353" s="35"/>
      <c r="CTK353" s="35"/>
      <c r="CTL353" s="35"/>
      <c r="CTM353" s="35"/>
      <c r="CTN353" s="35"/>
      <c r="CTO353" s="35"/>
      <c r="CTP353" s="35"/>
      <c r="CTQ353" s="35"/>
      <c r="CTR353" s="35"/>
      <c r="CTS353" s="35"/>
      <c r="CTT353" s="35"/>
      <c r="CTU353" s="35"/>
      <c r="CTV353" s="35"/>
      <c r="CTW353" s="35"/>
      <c r="CTX353" s="35"/>
      <c r="CTY353" s="35"/>
      <c r="CTZ353" s="35"/>
      <c r="CUA353" s="35"/>
      <c r="CUB353" s="35"/>
      <c r="CUC353" s="35"/>
      <c r="CUD353" s="35"/>
      <c r="CUE353" s="35"/>
      <c r="CUF353" s="35"/>
      <c r="CUG353" s="35"/>
      <c r="CUH353" s="35"/>
      <c r="CUI353" s="35"/>
      <c r="CUJ353" s="35"/>
      <c r="CUK353" s="35"/>
      <c r="CUL353" s="35"/>
      <c r="CUM353" s="35"/>
      <c r="CUN353" s="35"/>
      <c r="CUO353" s="35"/>
      <c r="CUP353" s="35"/>
      <c r="CUQ353" s="35"/>
      <c r="CUR353" s="35"/>
      <c r="CUS353" s="35"/>
      <c r="CUT353" s="35"/>
      <c r="CUU353" s="35"/>
      <c r="CUV353" s="35"/>
      <c r="CUW353" s="35"/>
      <c r="CUX353" s="35"/>
      <c r="CUY353" s="35"/>
      <c r="CUZ353" s="35"/>
      <c r="CVA353" s="35"/>
      <c r="CVB353" s="35"/>
      <c r="CVC353" s="35"/>
      <c r="CVD353" s="35"/>
      <c r="CVE353" s="35"/>
      <c r="CVF353" s="35"/>
      <c r="CVG353" s="35"/>
      <c r="CVH353" s="35"/>
      <c r="CVI353" s="35"/>
      <c r="CVJ353" s="35"/>
      <c r="CVK353" s="35"/>
      <c r="CVL353" s="35"/>
      <c r="CVM353" s="35"/>
      <c r="CVN353" s="35"/>
      <c r="CVO353" s="35"/>
      <c r="CVP353" s="35"/>
      <c r="CVQ353" s="35"/>
      <c r="CVR353" s="35"/>
      <c r="CVS353" s="35"/>
      <c r="CVT353" s="35"/>
      <c r="CVU353" s="35"/>
      <c r="CVV353" s="35"/>
      <c r="CVW353" s="35"/>
      <c r="CVX353" s="35"/>
      <c r="CVY353" s="35"/>
      <c r="CVZ353" s="35"/>
      <c r="CWA353" s="35"/>
      <c r="CWB353" s="35"/>
      <c r="CWC353" s="35"/>
      <c r="CWD353" s="35"/>
      <c r="CWE353" s="35"/>
      <c r="CWF353" s="35"/>
      <c r="CWG353" s="35"/>
      <c r="CWH353" s="35"/>
      <c r="CWI353" s="35"/>
      <c r="CWJ353" s="35"/>
      <c r="CWK353" s="35"/>
      <c r="CWL353" s="35"/>
      <c r="CWM353" s="35"/>
      <c r="CWN353" s="35"/>
      <c r="CWO353" s="35"/>
      <c r="CWP353" s="35"/>
      <c r="CWQ353" s="35"/>
      <c r="CWR353" s="35"/>
      <c r="CWS353" s="35"/>
      <c r="CWT353" s="35"/>
      <c r="CWU353" s="35"/>
      <c r="CWV353" s="35"/>
      <c r="CWW353" s="35"/>
      <c r="CWX353" s="35"/>
      <c r="CWY353" s="35"/>
      <c r="CWZ353" s="35"/>
      <c r="CXA353" s="35"/>
      <c r="CXB353" s="35"/>
      <c r="CXC353" s="35"/>
      <c r="CXD353" s="35"/>
      <c r="CXE353" s="35"/>
      <c r="CXF353" s="35"/>
      <c r="CXG353" s="35"/>
      <c r="CXH353" s="35"/>
      <c r="CXI353" s="35"/>
      <c r="CXJ353" s="35"/>
      <c r="CXK353" s="35"/>
      <c r="CXL353" s="35"/>
      <c r="CXM353" s="35"/>
      <c r="CXN353" s="35"/>
      <c r="CXO353" s="35"/>
      <c r="CXP353" s="35"/>
      <c r="CXQ353" s="35"/>
      <c r="CXR353" s="35"/>
      <c r="CXS353" s="35"/>
      <c r="CXT353" s="35"/>
      <c r="CXU353" s="35"/>
      <c r="CXV353" s="35"/>
      <c r="CXW353" s="35"/>
      <c r="CXX353" s="35"/>
      <c r="CXY353" s="35"/>
      <c r="CXZ353" s="35"/>
      <c r="CYA353" s="35"/>
      <c r="CYB353" s="35"/>
      <c r="CYC353" s="35"/>
      <c r="CYD353" s="35"/>
      <c r="CYE353" s="35"/>
      <c r="CYF353" s="35"/>
      <c r="CYG353" s="35"/>
      <c r="CYH353" s="35"/>
      <c r="CYI353" s="35"/>
      <c r="CYJ353" s="35"/>
      <c r="CYK353" s="35"/>
      <c r="CYL353" s="35"/>
      <c r="CYM353" s="35"/>
      <c r="CYN353" s="35"/>
      <c r="CYO353" s="35"/>
      <c r="CYP353" s="35"/>
      <c r="CYQ353" s="35"/>
      <c r="CYR353" s="35"/>
      <c r="CYS353" s="35"/>
      <c r="CYT353" s="35"/>
      <c r="CYU353" s="35"/>
      <c r="CYV353" s="35"/>
      <c r="CYW353" s="35"/>
      <c r="CYX353" s="35"/>
      <c r="CYY353" s="35"/>
      <c r="CYZ353" s="35"/>
      <c r="CZA353" s="35"/>
      <c r="CZB353" s="35"/>
      <c r="CZC353" s="35"/>
      <c r="CZD353" s="35"/>
      <c r="CZE353" s="35"/>
      <c r="CZF353" s="35"/>
      <c r="CZG353" s="35"/>
      <c r="CZH353" s="35"/>
      <c r="CZI353" s="35"/>
      <c r="CZJ353" s="35"/>
      <c r="CZK353" s="35"/>
      <c r="CZL353" s="35"/>
      <c r="CZM353" s="35"/>
      <c r="CZN353" s="35"/>
      <c r="CZO353" s="35"/>
      <c r="CZP353" s="35"/>
      <c r="CZQ353" s="35"/>
      <c r="CZR353" s="35"/>
      <c r="CZS353" s="35"/>
      <c r="CZT353" s="35"/>
      <c r="CZU353" s="35"/>
      <c r="CZV353" s="35"/>
      <c r="CZW353" s="35"/>
      <c r="CZX353" s="35"/>
      <c r="CZY353" s="35"/>
      <c r="CZZ353" s="35"/>
      <c r="DAA353" s="35"/>
      <c r="DAB353" s="35"/>
      <c r="DAC353" s="35"/>
      <c r="DAD353" s="35"/>
      <c r="DAE353" s="35"/>
      <c r="DAF353" s="35"/>
      <c r="DAG353" s="35"/>
      <c r="DAH353" s="35"/>
      <c r="DAI353" s="35"/>
      <c r="DAJ353" s="35"/>
      <c r="DAK353" s="35"/>
      <c r="DAL353" s="35"/>
      <c r="DAM353" s="35"/>
      <c r="DAN353" s="35"/>
      <c r="DAO353" s="35"/>
      <c r="DAP353" s="35"/>
      <c r="DAQ353" s="35"/>
      <c r="DAR353" s="35"/>
      <c r="DAS353" s="35"/>
      <c r="DAT353" s="35"/>
      <c r="DAU353" s="35"/>
      <c r="DAV353" s="35"/>
      <c r="DAW353" s="35"/>
      <c r="DAX353" s="35"/>
      <c r="DAY353" s="35"/>
      <c r="DAZ353" s="35"/>
      <c r="DBA353" s="35"/>
      <c r="DBB353" s="35"/>
      <c r="DBC353" s="35"/>
      <c r="DBD353" s="35"/>
      <c r="DBE353" s="35"/>
      <c r="DBF353" s="35"/>
      <c r="DBG353" s="35"/>
      <c r="DBH353" s="35"/>
      <c r="DBI353" s="35"/>
      <c r="DBJ353" s="35"/>
      <c r="DBK353" s="35"/>
      <c r="DBL353" s="35"/>
      <c r="DBM353" s="35"/>
      <c r="DBN353" s="35"/>
      <c r="DBO353" s="35"/>
      <c r="DBP353" s="35"/>
      <c r="DBQ353" s="35"/>
      <c r="DBR353" s="35"/>
      <c r="DBS353" s="35"/>
      <c r="DBT353" s="35"/>
      <c r="DBU353" s="35"/>
      <c r="DBV353" s="35"/>
      <c r="DBW353" s="35"/>
      <c r="DBX353" s="35"/>
      <c r="DBY353" s="35"/>
      <c r="DBZ353" s="35"/>
      <c r="DCA353" s="35"/>
      <c r="DCB353" s="35"/>
      <c r="DCC353" s="35"/>
      <c r="DCD353" s="35"/>
      <c r="DCE353" s="35"/>
      <c r="DCF353" s="35"/>
      <c r="DCG353" s="35"/>
      <c r="DCH353" s="35"/>
      <c r="DCI353" s="35"/>
      <c r="DCJ353" s="35"/>
      <c r="DCK353" s="35"/>
      <c r="DCL353" s="35"/>
      <c r="DCM353" s="35"/>
      <c r="DCN353" s="35"/>
      <c r="DCO353" s="35"/>
      <c r="DCP353" s="35"/>
      <c r="DCQ353" s="35"/>
      <c r="DCR353" s="35"/>
      <c r="DCS353" s="35"/>
      <c r="DCT353" s="35"/>
      <c r="DCU353" s="35"/>
      <c r="DCV353" s="35"/>
      <c r="DCW353" s="35"/>
      <c r="DCX353" s="35"/>
      <c r="DCY353" s="35"/>
      <c r="DCZ353" s="35"/>
      <c r="DDA353" s="35"/>
      <c r="DDB353" s="35"/>
      <c r="DDC353" s="35"/>
      <c r="DDD353" s="35"/>
      <c r="DDE353" s="35"/>
      <c r="DDF353" s="35"/>
      <c r="DDG353" s="35"/>
      <c r="DDH353" s="35"/>
      <c r="DDI353" s="35"/>
      <c r="DDJ353" s="35"/>
      <c r="DDK353" s="35"/>
      <c r="DDL353" s="35"/>
      <c r="DDM353" s="35"/>
      <c r="DDN353" s="35"/>
      <c r="DDO353" s="35"/>
      <c r="DDP353" s="35"/>
      <c r="DDQ353" s="35"/>
      <c r="DDR353" s="35"/>
      <c r="DDS353" s="35"/>
      <c r="DDT353" s="35"/>
      <c r="DDU353" s="35"/>
      <c r="DDV353" s="35"/>
      <c r="DDW353" s="35"/>
      <c r="DDX353" s="35"/>
      <c r="DDY353" s="35"/>
      <c r="DDZ353" s="35"/>
      <c r="DEA353" s="35"/>
      <c r="DEB353" s="35"/>
      <c r="DEC353" s="35"/>
      <c r="DED353" s="35"/>
      <c r="DEE353" s="35"/>
      <c r="DEF353" s="35"/>
      <c r="DEG353" s="35"/>
      <c r="DEH353" s="35"/>
      <c r="DEI353" s="35"/>
      <c r="DEJ353" s="35"/>
      <c r="DEK353" s="35"/>
      <c r="DEL353" s="35"/>
      <c r="DEM353" s="35"/>
      <c r="DEN353" s="35"/>
      <c r="DEO353" s="35"/>
      <c r="DEP353" s="35"/>
      <c r="DEQ353" s="35"/>
      <c r="DER353" s="35"/>
      <c r="DES353" s="35"/>
      <c r="DET353" s="35"/>
      <c r="DEU353" s="35"/>
      <c r="DEV353" s="35"/>
      <c r="DEW353" s="35"/>
      <c r="DEX353" s="35"/>
      <c r="DEY353" s="35"/>
      <c r="DEZ353" s="35"/>
      <c r="DFA353" s="35"/>
      <c r="DFB353" s="35"/>
      <c r="DFC353" s="35"/>
      <c r="DFD353" s="35"/>
      <c r="DFE353" s="35"/>
      <c r="DFF353" s="35"/>
      <c r="DFG353" s="35"/>
      <c r="DFH353" s="35"/>
      <c r="DFI353" s="35"/>
      <c r="DFJ353" s="35"/>
      <c r="DFK353" s="35"/>
      <c r="DFL353" s="35"/>
      <c r="DFM353" s="35"/>
      <c r="DFN353" s="35"/>
      <c r="DFO353" s="35"/>
      <c r="DFP353" s="35"/>
      <c r="DFQ353" s="35"/>
      <c r="DFR353" s="35"/>
      <c r="DFS353" s="35"/>
      <c r="DFT353" s="35"/>
      <c r="DFU353" s="35"/>
      <c r="DFV353" s="35"/>
      <c r="DFW353" s="35"/>
      <c r="DFX353" s="35"/>
      <c r="DFY353" s="35"/>
      <c r="DFZ353" s="35"/>
      <c r="DGA353" s="35"/>
      <c r="DGB353" s="35"/>
      <c r="DGC353" s="35"/>
      <c r="DGD353" s="35"/>
      <c r="DGE353" s="35"/>
      <c r="DGF353" s="35"/>
      <c r="DGG353" s="35"/>
      <c r="DGH353" s="35"/>
      <c r="DGI353" s="35"/>
      <c r="DGJ353" s="35"/>
      <c r="DGK353" s="35"/>
      <c r="DGL353" s="35"/>
      <c r="DGM353" s="35"/>
      <c r="DGN353" s="35"/>
      <c r="DGO353" s="35"/>
      <c r="DGP353" s="35"/>
      <c r="DGQ353" s="35"/>
      <c r="DGR353" s="35"/>
      <c r="DGS353" s="35"/>
      <c r="DGT353" s="35"/>
      <c r="DGU353" s="35"/>
      <c r="DGV353" s="35"/>
      <c r="DGW353" s="35"/>
      <c r="DGX353" s="35"/>
      <c r="DGY353" s="35"/>
      <c r="DGZ353" s="35"/>
      <c r="DHA353" s="35"/>
      <c r="DHB353" s="35"/>
      <c r="DHC353" s="35"/>
      <c r="DHD353" s="35"/>
      <c r="DHE353" s="35"/>
      <c r="DHF353" s="35"/>
      <c r="DHG353" s="35"/>
      <c r="DHH353" s="35"/>
      <c r="DHI353" s="35"/>
      <c r="DHJ353" s="35"/>
      <c r="DHK353" s="35"/>
      <c r="DHL353" s="35"/>
      <c r="DHM353" s="35"/>
      <c r="DHN353" s="35"/>
      <c r="DHO353" s="35"/>
      <c r="DHP353" s="35"/>
      <c r="DHQ353" s="35"/>
      <c r="DHR353" s="35"/>
      <c r="DHS353" s="35"/>
      <c r="DHT353" s="35"/>
      <c r="DHU353" s="35"/>
      <c r="DHV353" s="35"/>
      <c r="DHW353" s="35"/>
      <c r="DHX353" s="35"/>
      <c r="DHY353" s="35"/>
      <c r="DHZ353" s="35"/>
      <c r="DIA353" s="35"/>
      <c r="DIB353" s="35"/>
      <c r="DIC353" s="35"/>
      <c r="DID353" s="35"/>
      <c r="DIE353" s="35"/>
      <c r="DIF353" s="35"/>
      <c r="DIG353" s="35"/>
      <c r="DIH353" s="35"/>
      <c r="DII353" s="35"/>
      <c r="DIJ353" s="35"/>
      <c r="DIK353" s="35"/>
      <c r="DIL353" s="35"/>
      <c r="DIM353" s="35"/>
      <c r="DIN353" s="35"/>
      <c r="DIO353" s="35"/>
      <c r="DIP353" s="35"/>
      <c r="DIQ353" s="35"/>
      <c r="DIR353" s="35"/>
      <c r="DIS353" s="35"/>
      <c r="DIT353" s="35"/>
      <c r="DIU353" s="35"/>
      <c r="DIV353" s="35"/>
      <c r="DIW353" s="35"/>
      <c r="DIX353" s="35"/>
      <c r="DIY353" s="35"/>
      <c r="DIZ353" s="35"/>
      <c r="DJA353" s="35"/>
      <c r="DJB353" s="35"/>
      <c r="DJC353" s="35"/>
      <c r="DJD353" s="35"/>
      <c r="DJE353" s="35"/>
      <c r="DJF353" s="35"/>
      <c r="DJG353" s="35"/>
      <c r="DJH353" s="35"/>
      <c r="DJI353" s="35"/>
      <c r="DJJ353" s="35"/>
      <c r="DJK353" s="35"/>
      <c r="DJL353" s="35"/>
      <c r="DJM353" s="35"/>
      <c r="DJN353" s="35"/>
      <c r="DJO353" s="35"/>
      <c r="DJP353" s="35"/>
      <c r="DJQ353" s="35"/>
      <c r="DJR353" s="35"/>
      <c r="DJS353" s="35"/>
      <c r="DJT353" s="35"/>
      <c r="DJU353" s="35"/>
      <c r="DJV353" s="35"/>
      <c r="DJW353" s="35"/>
      <c r="DJX353" s="35"/>
      <c r="DJY353" s="35"/>
      <c r="DJZ353" s="35"/>
      <c r="DKA353" s="35"/>
      <c r="DKB353" s="35"/>
      <c r="DKC353" s="35"/>
      <c r="DKD353" s="35"/>
      <c r="DKE353" s="35"/>
      <c r="DKF353" s="35"/>
      <c r="DKG353" s="35"/>
      <c r="DKH353" s="35"/>
      <c r="DKI353" s="35"/>
      <c r="DKJ353" s="35"/>
      <c r="DKK353" s="35"/>
      <c r="DKL353" s="35"/>
      <c r="DKM353" s="35"/>
      <c r="DKN353" s="35"/>
      <c r="DKO353" s="35"/>
      <c r="DKP353" s="35"/>
      <c r="DKQ353" s="35"/>
      <c r="DKR353" s="35"/>
      <c r="DKS353" s="35"/>
      <c r="DKT353" s="35"/>
      <c r="DKU353" s="35"/>
      <c r="DKV353" s="35"/>
      <c r="DKW353" s="35"/>
      <c r="DKX353" s="35"/>
      <c r="DKY353" s="35"/>
      <c r="DKZ353" s="35"/>
      <c r="DLA353" s="35"/>
      <c r="DLB353" s="35"/>
      <c r="DLC353" s="35"/>
      <c r="DLD353" s="35"/>
      <c r="DLE353" s="35"/>
      <c r="DLF353" s="35"/>
      <c r="DLG353" s="35"/>
      <c r="DLH353" s="35"/>
      <c r="DLI353" s="35"/>
      <c r="DLJ353" s="35"/>
      <c r="DLK353" s="35"/>
      <c r="DLL353" s="35"/>
      <c r="DLM353" s="35"/>
      <c r="DLN353" s="35"/>
      <c r="DLO353" s="35"/>
      <c r="DLP353" s="35"/>
      <c r="DLQ353" s="35"/>
      <c r="DLR353" s="35"/>
      <c r="DLS353" s="35"/>
      <c r="DLT353" s="35"/>
      <c r="DLU353" s="35"/>
      <c r="DLV353" s="35"/>
      <c r="DLW353" s="35"/>
      <c r="DLX353" s="35"/>
      <c r="DLY353" s="35"/>
      <c r="DLZ353" s="35"/>
      <c r="DMA353" s="35"/>
      <c r="DMB353" s="35"/>
      <c r="DMC353" s="35"/>
      <c r="DMD353" s="35"/>
      <c r="DME353" s="35"/>
      <c r="DMF353" s="35"/>
      <c r="DMG353" s="35"/>
      <c r="DMH353" s="35"/>
      <c r="DMI353" s="35"/>
      <c r="DMJ353" s="35"/>
      <c r="DMK353" s="35"/>
      <c r="DML353" s="35"/>
      <c r="DMM353" s="35"/>
      <c r="DMN353" s="35"/>
      <c r="DMO353" s="35"/>
      <c r="DMP353" s="35"/>
      <c r="DMQ353" s="35"/>
      <c r="DMR353" s="35"/>
      <c r="DMS353" s="35"/>
      <c r="DMT353" s="35"/>
      <c r="DMU353" s="35"/>
      <c r="DMV353" s="35"/>
      <c r="DMW353" s="35"/>
      <c r="DMX353" s="35"/>
      <c r="DMY353" s="35"/>
      <c r="DMZ353" s="35"/>
      <c r="DNA353" s="35"/>
      <c r="DNB353" s="35"/>
      <c r="DNC353" s="35"/>
      <c r="DND353" s="35"/>
      <c r="DNE353" s="35"/>
      <c r="DNF353" s="35"/>
      <c r="DNG353" s="35"/>
      <c r="DNH353" s="35"/>
      <c r="DNI353" s="35"/>
      <c r="DNJ353" s="35"/>
      <c r="DNK353" s="35"/>
      <c r="DNL353" s="35"/>
      <c r="DNM353" s="35"/>
      <c r="DNN353" s="35"/>
      <c r="DNO353" s="35"/>
      <c r="DNP353" s="35"/>
      <c r="DNQ353" s="35"/>
      <c r="DNR353" s="35"/>
      <c r="DNS353" s="35"/>
      <c r="DNT353" s="35"/>
      <c r="DNU353" s="35"/>
      <c r="DNV353" s="35"/>
      <c r="DNW353" s="35"/>
      <c r="DNX353" s="35"/>
      <c r="DNY353" s="35"/>
      <c r="DNZ353" s="35"/>
      <c r="DOA353" s="35"/>
      <c r="DOB353" s="35"/>
      <c r="DOC353" s="35"/>
      <c r="DOD353" s="35"/>
      <c r="DOE353" s="35"/>
      <c r="DOF353" s="35"/>
      <c r="DOG353" s="35"/>
      <c r="DOH353" s="35"/>
      <c r="DOI353" s="35"/>
      <c r="DOJ353" s="35"/>
      <c r="DOK353" s="35"/>
      <c r="DOL353" s="35"/>
      <c r="DOM353" s="35"/>
      <c r="DON353" s="35"/>
      <c r="DOO353" s="35"/>
      <c r="DOP353" s="35"/>
      <c r="DOQ353" s="35"/>
      <c r="DOR353" s="35"/>
      <c r="DOS353" s="35"/>
      <c r="DOT353" s="35"/>
      <c r="DOU353" s="35"/>
      <c r="DOV353" s="35"/>
      <c r="DOW353" s="35"/>
      <c r="DOX353" s="35"/>
      <c r="DOY353" s="35"/>
      <c r="DOZ353" s="35"/>
      <c r="DPA353" s="35"/>
      <c r="DPB353" s="35"/>
      <c r="DPC353" s="35"/>
      <c r="DPD353" s="35"/>
      <c r="DPE353" s="35"/>
      <c r="DPF353" s="35"/>
      <c r="DPG353" s="35"/>
      <c r="DPH353" s="35"/>
      <c r="DPI353" s="35"/>
      <c r="DPJ353" s="35"/>
      <c r="DPK353" s="35"/>
      <c r="DPL353" s="35"/>
      <c r="DPM353" s="35"/>
      <c r="DPN353" s="35"/>
      <c r="DPO353" s="35"/>
      <c r="DPP353" s="35"/>
      <c r="DPQ353" s="35"/>
      <c r="DPR353" s="35"/>
      <c r="DPS353" s="35"/>
      <c r="DPT353" s="35"/>
      <c r="DPU353" s="35"/>
      <c r="DPV353" s="35"/>
      <c r="DPW353" s="35"/>
      <c r="DPX353" s="35"/>
      <c r="DPY353" s="35"/>
      <c r="DPZ353" s="35"/>
      <c r="DQA353" s="35"/>
      <c r="DQB353" s="35"/>
      <c r="DQC353" s="35"/>
      <c r="DQD353" s="35"/>
      <c r="DQE353" s="35"/>
      <c r="DQF353" s="35"/>
      <c r="DQG353" s="35"/>
      <c r="DQH353" s="35"/>
      <c r="DQI353" s="35"/>
      <c r="DQJ353" s="35"/>
      <c r="DQK353" s="35"/>
      <c r="DQL353" s="35"/>
      <c r="DQM353" s="35"/>
      <c r="DQN353" s="35"/>
      <c r="DQO353" s="35"/>
      <c r="DQP353" s="35"/>
      <c r="DQQ353" s="35"/>
      <c r="DQR353" s="35"/>
      <c r="DQS353" s="35"/>
      <c r="DQT353" s="35"/>
      <c r="DQU353" s="35"/>
      <c r="DQV353" s="35"/>
      <c r="DQW353" s="35"/>
      <c r="DQX353" s="35"/>
      <c r="DQY353" s="35"/>
      <c r="DQZ353" s="35"/>
      <c r="DRA353" s="35"/>
      <c r="DRB353" s="35"/>
      <c r="DRC353" s="35"/>
      <c r="DRD353" s="35"/>
      <c r="DRE353" s="35"/>
      <c r="DRF353" s="35"/>
      <c r="DRG353" s="35"/>
      <c r="DRH353" s="35"/>
      <c r="DRI353" s="35"/>
      <c r="DRJ353" s="35"/>
      <c r="DRK353" s="35"/>
      <c r="DRL353" s="35"/>
      <c r="DRM353" s="35"/>
      <c r="DRN353" s="35"/>
      <c r="DRO353" s="35"/>
      <c r="DRP353" s="35"/>
      <c r="DRQ353" s="35"/>
      <c r="DRR353" s="35"/>
      <c r="DRS353" s="35"/>
      <c r="DRT353" s="35"/>
      <c r="DRU353" s="35"/>
      <c r="DRV353" s="35"/>
      <c r="DRW353" s="35"/>
      <c r="DRX353" s="35"/>
      <c r="DRY353" s="35"/>
      <c r="DRZ353" s="35"/>
      <c r="DSA353" s="35"/>
      <c r="DSB353" s="35"/>
      <c r="DSC353" s="35"/>
      <c r="DSD353" s="35"/>
      <c r="DSE353" s="35"/>
      <c r="DSF353" s="35"/>
      <c r="DSG353" s="35"/>
      <c r="DSH353" s="35"/>
      <c r="DSI353" s="35"/>
      <c r="DSJ353" s="35"/>
      <c r="DSK353" s="35"/>
      <c r="DSL353" s="35"/>
      <c r="DSM353" s="35"/>
      <c r="DSN353" s="35"/>
      <c r="DSO353" s="35"/>
      <c r="DSP353" s="35"/>
      <c r="DSQ353" s="35"/>
      <c r="DSR353" s="35"/>
      <c r="DSS353" s="35"/>
      <c r="DST353" s="35"/>
      <c r="DSU353" s="35"/>
      <c r="DSV353" s="35"/>
      <c r="DSW353" s="35"/>
      <c r="DSX353" s="35"/>
      <c r="DSY353" s="35"/>
      <c r="DSZ353" s="35"/>
      <c r="DTA353" s="35"/>
      <c r="DTB353" s="35"/>
      <c r="DTC353" s="35"/>
      <c r="DTD353" s="35"/>
      <c r="DTE353" s="35"/>
      <c r="DTF353" s="35"/>
      <c r="DTG353" s="35"/>
      <c r="DTH353" s="35"/>
      <c r="DTI353" s="35"/>
      <c r="DTJ353" s="35"/>
      <c r="DTK353" s="35"/>
      <c r="DTL353" s="35"/>
      <c r="DTM353" s="35"/>
      <c r="DTN353" s="35"/>
      <c r="DTO353" s="35"/>
      <c r="DTP353" s="35"/>
      <c r="DTQ353" s="35"/>
      <c r="DTR353" s="35"/>
      <c r="DTS353" s="35"/>
      <c r="DTT353" s="35"/>
      <c r="DTU353" s="35"/>
      <c r="DTV353" s="35"/>
      <c r="DTW353" s="35"/>
      <c r="DTX353" s="35"/>
      <c r="DTY353" s="35"/>
      <c r="DTZ353" s="35"/>
      <c r="DUA353" s="35"/>
      <c r="DUB353" s="35"/>
      <c r="DUC353" s="35"/>
      <c r="DUD353" s="35"/>
      <c r="DUE353" s="35"/>
      <c r="DUF353" s="35"/>
      <c r="DUG353" s="35"/>
      <c r="DUH353" s="35"/>
      <c r="DUI353" s="35"/>
      <c r="DUJ353" s="35"/>
      <c r="DUK353" s="35"/>
      <c r="DUL353" s="35"/>
      <c r="DUM353" s="35"/>
      <c r="DUN353" s="35"/>
      <c r="DUO353" s="35"/>
      <c r="DUP353" s="35"/>
      <c r="DUQ353" s="35"/>
      <c r="DUR353" s="35"/>
      <c r="DUS353" s="35"/>
      <c r="DUT353" s="35"/>
      <c r="DUU353" s="35"/>
      <c r="DUV353" s="35"/>
      <c r="DUW353" s="35"/>
      <c r="DUX353" s="35"/>
      <c r="DUY353" s="35"/>
      <c r="DUZ353" s="35"/>
      <c r="DVA353" s="35"/>
      <c r="DVB353" s="35"/>
      <c r="DVC353" s="35"/>
      <c r="DVD353" s="35"/>
      <c r="DVE353" s="35"/>
      <c r="DVF353" s="35"/>
      <c r="DVG353" s="35"/>
      <c r="DVH353" s="35"/>
      <c r="DVI353" s="35"/>
      <c r="DVJ353" s="35"/>
      <c r="DVK353" s="35"/>
      <c r="DVL353" s="35"/>
      <c r="DVM353" s="35"/>
      <c r="DVN353" s="35"/>
      <c r="DVO353" s="35"/>
      <c r="DVP353" s="35"/>
      <c r="DVQ353" s="35"/>
      <c r="DVR353" s="35"/>
      <c r="DVS353" s="35"/>
      <c r="DVT353" s="35"/>
      <c r="DVU353" s="35"/>
      <c r="DVV353" s="35"/>
      <c r="DVW353" s="35"/>
      <c r="DVX353" s="35"/>
      <c r="DVY353" s="35"/>
      <c r="DVZ353" s="35"/>
      <c r="DWA353" s="35"/>
      <c r="DWB353" s="35"/>
      <c r="DWC353" s="35"/>
      <c r="DWD353" s="35"/>
      <c r="DWE353" s="35"/>
      <c r="DWF353" s="35"/>
      <c r="DWG353" s="35"/>
      <c r="DWH353" s="35"/>
      <c r="DWI353" s="35"/>
      <c r="DWJ353" s="35"/>
      <c r="DWK353" s="35"/>
      <c r="DWL353" s="35"/>
      <c r="DWM353" s="35"/>
      <c r="DWN353" s="35"/>
      <c r="DWO353" s="35"/>
      <c r="DWP353" s="35"/>
      <c r="DWQ353" s="35"/>
      <c r="DWR353" s="35"/>
      <c r="DWS353" s="35"/>
      <c r="DWT353" s="35"/>
      <c r="DWU353" s="35"/>
      <c r="DWV353" s="35"/>
      <c r="DWW353" s="35"/>
      <c r="DWX353" s="35"/>
      <c r="DWY353" s="35"/>
      <c r="DWZ353" s="35"/>
      <c r="DXA353" s="35"/>
      <c r="DXB353" s="35"/>
      <c r="DXC353" s="35"/>
      <c r="DXD353" s="35"/>
      <c r="DXE353" s="35"/>
      <c r="DXF353" s="35"/>
      <c r="DXG353" s="35"/>
      <c r="DXH353" s="35"/>
      <c r="DXI353" s="35"/>
      <c r="DXJ353" s="35"/>
      <c r="DXK353" s="35"/>
      <c r="DXL353" s="35"/>
      <c r="DXM353" s="35"/>
      <c r="DXN353" s="35"/>
      <c r="DXO353" s="35"/>
      <c r="DXP353" s="35"/>
      <c r="DXQ353" s="35"/>
      <c r="DXR353" s="35"/>
      <c r="DXS353" s="35"/>
      <c r="DXT353" s="35"/>
      <c r="DXU353" s="35"/>
      <c r="DXV353" s="35"/>
      <c r="DXW353" s="35"/>
      <c r="DXX353" s="35"/>
      <c r="DXY353" s="35"/>
      <c r="DXZ353" s="35"/>
      <c r="DYA353" s="35"/>
      <c r="DYB353" s="35"/>
      <c r="DYC353" s="35"/>
      <c r="DYD353" s="35"/>
      <c r="DYE353" s="35"/>
      <c r="DYF353" s="35"/>
      <c r="DYG353" s="35"/>
      <c r="DYH353" s="35"/>
      <c r="DYI353" s="35"/>
      <c r="DYJ353" s="35"/>
      <c r="DYK353" s="35"/>
      <c r="DYL353" s="35"/>
      <c r="DYM353" s="35"/>
      <c r="DYN353" s="35"/>
      <c r="DYO353" s="35"/>
      <c r="DYP353" s="35"/>
      <c r="DYQ353" s="35"/>
      <c r="DYR353" s="35"/>
      <c r="DYS353" s="35"/>
      <c r="DYT353" s="35"/>
      <c r="DYU353" s="35"/>
      <c r="DYV353" s="35"/>
      <c r="DYW353" s="35"/>
      <c r="DYX353" s="35"/>
      <c r="DYY353" s="35"/>
      <c r="DYZ353" s="35"/>
      <c r="DZA353" s="35"/>
      <c r="DZB353" s="35"/>
      <c r="DZC353" s="35"/>
      <c r="DZD353" s="35"/>
      <c r="DZE353" s="35"/>
      <c r="DZF353" s="35"/>
      <c r="DZG353" s="35"/>
      <c r="DZH353" s="35"/>
      <c r="DZI353" s="35"/>
      <c r="DZJ353" s="35"/>
      <c r="DZK353" s="35"/>
      <c r="DZL353" s="35"/>
      <c r="DZM353" s="35"/>
      <c r="DZN353" s="35"/>
      <c r="DZO353" s="35"/>
      <c r="DZP353" s="35"/>
      <c r="DZQ353" s="35"/>
      <c r="DZR353" s="35"/>
      <c r="DZS353" s="35"/>
      <c r="DZT353" s="35"/>
      <c r="DZU353" s="35"/>
      <c r="DZV353" s="35"/>
      <c r="DZW353" s="35"/>
      <c r="DZX353" s="35"/>
      <c r="DZY353" s="35"/>
      <c r="DZZ353" s="35"/>
      <c r="EAA353" s="35"/>
      <c r="EAB353" s="35"/>
      <c r="EAC353" s="35"/>
      <c r="EAD353" s="35"/>
      <c r="EAE353" s="35"/>
      <c r="EAF353" s="35"/>
      <c r="EAG353" s="35"/>
      <c r="EAH353" s="35"/>
      <c r="EAI353" s="35"/>
      <c r="EAJ353" s="35"/>
      <c r="EAK353" s="35"/>
      <c r="EAL353" s="35"/>
      <c r="EAM353" s="35"/>
      <c r="EAN353" s="35"/>
      <c r="EAO353" s="35"/>
      <c r="EAP353" s="35"/>
      <c r="EAQ353" s="35"/>
      <c r="EAR353" s="35"/>
      <c r="EAS353" s="35"/>
      <c r="EAT353" s="35"/>
      <c r="EAU353" s="35"/>
      <c r="EAV353" s="35"/>
      <c r="EAW353" s="35"/>
      <c r="EAX353" s="35"/>
      <c r="EAY353" s="35"/>
      <c r="EAZ353" s="35"/>
      <c r="EBA353" s="35"/>
      <c r="EBB353" s="35"/>
      <c r="EBC353" s="35"/>
      <c r="EBD353" s="35"/>
      <c r="EBE353" s="35"/>
      <c r="EBF353" s="35"/>
      <c r="EBG353" s="35"/>
      <c r="EBH353" s="35"/>
      <c r="EBI353" s="35"/>
      <c r="EBJ353" s="35"/>
      <c r="EBK353" s="35"/>
      <c r="EBL353" s="35"/>
      <c r="EBM353" s="35"/>
      <c r="EBN353" s="35"/>
      <c r="EBO353" s="35"/>
      <c r="EBP353" s="35"/>
      <c r="EBQ353" s="35"/>
      <c r="EBR353" s="35"/>
      <c r="EBS353" s="35"/>
      <c r="EBT353" s="35"/>
      <c r="EBU353" s="35"/>
      <c r="EBV353" s="35"/>
      <c r="EBW353" s="35"/>
      <c r="EBX353" s="35"/>
      <c r="EBY353" s="35"/>
      <c r="EBZ353" s="35"/>
      <c r="ECA353" s="35"/>
      <c r="ECB353" s="35"/>
      <c r="ECC353" s="35"/>
      <c r="ECD353" s="35"/>
      <c r="ECE353" s="35"/>
      <c r="ECF353" s="35"/>
      <c r="ECG353" s="35"/>
      <c r="ECH353" s="35"/>
      <c r="ECI353" s="35"/>
      <c r="ECJ353" s="35"/>
      <c r="ECK353" s="35"/>
      <c r="ECL353" s="35"/>
      <c r="ECM353" s="35"/>
      <c r="ECN353" s="35"/>
      <c r="ECO353" s="35"/>
      <c r="ECP353" s="35"/>
      <c r="ECQ353" s="35"/>
      <c r="ECR353" s="35"/>
      <c r="ECS353" s="35"/>
      <c r="ECT353" s="35"/>
      <c r="ECU353" s="35"/>
      <c r="ECV353" s="35"/>
      <c r="ECW353" s="35"/>
      <c r="ECX353" s="35"/>
      <c r="ECY353" s="35"/>
      <c r="ECZ353" s="35"/>
      <c r="EDA353" s="35"/>
      <c r="EDB353" s="35"/>
      <c r="EDC353" s="35"/>
      <c r="EDD353" s="35"/>
      <c r="EDE353" s="35"/>
      <c r="EDF353" s="35"/>
      <c r="EDG353" s="35"/>
      <c r="EDH353" s="35"/>
      <c r="EDI353" s="35"/>
      <c r="EDJ353" s="35"/>
      <c r="EDK353" s="35"/>
      <c r="EDL353" s="35"/>
      <c r="EDM353" s="35"/>
      <c r="EDN353" s="35"/>
      <c r="EDO353" s="35"/>
      <c r="EDP353" s="35"/>
      <c r="EDQ353" s="35"/>
      <c r="EDR353" s="35"/>
      <c r="EDS353" s="35"/>
      <c r="EDT353" s="35"/>
      <c r="EDU353" s="35"/>
      <c r="EDV353" s="35"/>
      <c r="EDW353" s="35"/>
      <c r="EDX353" s="35"/>
      <c r="EDY353" s="35"/>
      <c r="EDZ353" s="35"/>
      <c r="EEA353" s="35"/>
      <c r="EEB353" s="35"/>
      <c r="EEC353" s="35"/>
      <c r="EED353" s="35"/>
      <c r="EEE353" s="35"/>
      <c r="EEF353" s="35"/>
      <c r="EEG353" s="35"/>
      <c r="EEH353" s="35"/>
      <c r="EEI353" s="35"/>
      <c r="EEJ353" s="35"/>
      <c r="EEK353" s="35"/>
      <c r="EEL353" s="35"/>
      <c r="EEM353" s="35"/>
      <c r="EEN353" s="35"/>
      <c r="EEO353" s="35"/>
      <c r="EEP353" s="35"/>
      <c r="EEQ353" s="35"/>
      <c r="EER353" s="35"/>
      <c r="EES353" s="35"/>
      <c r="EET353" s="35"/>
      <c r="EEU353" s="35"/>
      <c r="EEV353" s="35"/>
      <c r="EEW353" s="35"/>
      <c r="EEX353" s="35"/>
      <c r="EEY353" s="35"/>
      <c r="EEZ353" s="35"/>
      <c r="EFA353" s="35"/>
      <c r="EFB353" s="35"/>
      <c r="EFC353" s="35"/>
      <c r="EFD353" s="35"/>
      <c r="EFE353" s="35"/>
      <c r="EFF353" s="35"/>
      <c r="EFG353" s="35"/>
      <c r="EFH353" s="35"/>
      <c r="EFI353" s="35"/>
      <c r="EFJ353" s="35"/>
      <c r="EFK353" s="35"/>
      <c r="EFL353" s="35"/>
      <c r="EFM353" s="35"/>
      <c r="EFN353" s="35"/>
      <c r="EFO353" s="35"/>
      <c r="EFP353" s="35"/>
      <c r="EFQ353" s="35"/>
      <c r="EFR353" s="35"/>
      <c r="EFS353" s="35"/>
      <c r="EFT353" s="35"/>
      <c r="EFU353" s="35"/>
      <c r="EFV353" s="35"/>
      <c r="EFW353" s="35"/>
      <c r="EFX353" s="35"/>
      <c r="EFY353" s="35"/>
      <c r="EFZ353" s="35"/>
      <c r="EGA353" s="35"/>
      <c r="EGB353" s="35"/>
      <c r="EGC353" s="35"/>
      <c r="EGD353" s="35"/>
      <c r="EGE353" s="35"/>
      <c r="EGF353" s="35"/>
      <c r="EGG353" s="35"/>
      <c r="EGH353" s="35"/>
      <c r="EGI353" s="35"/>
      <c r="EGJ353" s="35"/>
      <c r="EGK353" s="35"/>
      <c r="EGL353" s="35"/>
      <c r="EGM353" s="35"/>
      <c r="EGN353" s="35"/>
      <c r="EGO353" s="35"/>
      <c r="EGP353" s="35"/>
      <c r="EGQ353" s="35"/>
      <c r="EGR353" s="35"/>
      <c r="EGS353" s="35"/>
      <c r="EGT353" s="35"/>
      <c r="EGU353" s="35"/>
      <c r="EGV353" s="35"/>
      <c r="EGW353" s="35"/>
      <c r="EGX353" s="35"/>
      <c r="EGY353" s="35"/>
      <c r="EGZ353" s="35"/>
      <c r="EHA353" s="35"/>
      <c r="EHB353" s="35"/>
      <c r="EHC353" s="35"/>
      <c r="EHD353" s="35"/>
      <c r="EHE353" s="35"/>
      <c r="EHF353" s="35"/>
      <c r="EHG353" s="35"/>
      <c r="EHH353" s="35"/>
      <c r="EHI353" s="35"/>
      <c r="EHJ353" s="35"/>
      <c r="EHK353" s="35"/>
      <c r="EHL353" s="35"/>
      <c r="EHM353" s="35"/>
      <c r="EHN353" s="35"/>
      <c r="EHO353" s="35"/>
      <c r="EHP353" s="35"/>
      <c r="EHQ353" s="35"/>
      <c r="EHR353" s="35"/>
      <c r="EHS353" s="35"/>
      <c r="EHT353" s="35"/>
      <c r="EHU353" s="35"/>
      <c r="EHV353" s="35"/>
      <c r="EHW353" s="35"/>
      <c r="EHX353" s="35"/>
      <c r="EHY353" s="35"/>
      <c r="EHZ353" s="35"/>
      <c r="EIA353" s="35"/>
      <c r="EIB353" s="35"/>
      <c r="EIC353" s="35"/>
      <c r="EID353" s="35"/>
      <c r="EIE353" s="35"/>
      <c r="EIF353" s="35"/>
      <c r="EIG353" s="35"/>
      <c r="EIH353" s="35"/>
      <c r="EII353" s="35"/>
      <c r="EIJ353" s="35"/>
      <c r="EIK353" s="35"/>
      <c r="EIL353" s="35"/>
      <c r="EIM353" s="35"/>
      <c r="EIN353" s="35"/>
      <c r="EIO353" s="35"/>
      <c r="EIP353" s="35"/>
      <c r="EIQ353" s="35"/>
      <c r="EIR353" s="35"/>
      <c r="EIS353" s="35"/>
      <c r="EIT353" s="35"/>
      <c r="EIU353" s="35"/>
      <c r="EIV353" s="35"/>
      <c r="EIW353" s="35"/>
      <c r="EIX353" s="35"/>
      <c r="EIY353" s="35"/>
      <c r="EIZ353" s="35"/>
      <c r="EJA353" s="35"/>
      <c r="EJB353" s="35"/>
      <c r="EJC353" s="35"/>
      <c r="EJD353" s="35"/>
      <c r="EJE353" s="35"/>
      <c r="EJF353" s="35"/>
      <c r="EJG353" s="35"/>
      <c r="EJH353" s="35"/>
      <c r="EJI353" s="35"/>
      <c r="EJJ353" s="35"/>
      <c r="EJK353" s="35"/>
      <c r="EJL353" s="35"/>
      <c r="EJM353" s="35"/>
      <c r="EJN353" s="35"/>
      <c r="EJO353" s="35"/>
      <c r="EJP353" s="35"/>
      <c r="EJQ353" s="35"/>
      <c r="EJR353" s="35"/>
      <c r="EJS353" s="35"/>
      <c r="EJT353" s="35"/>
      <c r="EJU353" s="35"/>
      <c r="EJV353" s="35"/>
      <c r="EJW353" s="35"/>
      <c r="EJX353" s="35"/>
      <c r="EJY353" s="35"/>
      <c r="EJZ353" s="35"/>
      <c r="EKA353" s="35"/>
      <c r="EKB353" s="35"/>
      <c r="EKC353" s="35"/>
      <c r="EKD353" s="35"/>
      <c r="EKE353" s="35"/>
      <c r="EKF353" s="35"/>
      <c r="EKG353" s="35"/>
      <c r="EKH353" s="35"/>
      <c r="EKI353" s="35"/>
      <c r="EKJ353" s="35"/>
      <c r="EKK353" s="35"/>
      <c r="EKL353" s="35"/>
      <c r="EKM353" s="35"/>
      <c r="EKN353" s="35"/>
      <c r="EKO353" s="35"/>
      <c r="EKP353" s="35"/>
      <c r="EKQ353" s="35"/>
      <c r="EKR353" s="35"/>
      <c r="EKS353" s="35"/>
      <c r="EKT353" s="35"/>
      <c r="EKU353" s="35"/>
      <c r="EKV353" s="35"/>
      <c r="EKW353" s="35"/>
      <c r="EKX353" s="35"/>
      <c r="EKY353" s="35"/>
      <c r="EKZ353" s="35"/>
      <c r="ELA353" s="35"/>
      <c r="ELB353" s="35"/>
      <c r="ELC353" s="35"/>
      <c r="ELD353" s="35"/>
      <c r="ELE353" s="35"/>
      <c r="ELF353" s="35"/>
      <c r="ELG353" s="35"/>
      <c r="ELH353" s="35"/>
      <c r="ELI353" s="35"/>
      <c r="ELJ353" s="35"/>
      <c r="ELK353" s="35"/>
      <c r="ELL353" s="35"/>
      <c r="ELM353" s="35"/>
      <c r="ELN353" s="35"/>
      <c r="ELO353" s="35"/>
      <c r="ELP353" s="35"/>
      <c r="ELQ353" s="35"/>
      <c r="ELR353" s="35"/>
      <c r="ELS353" s="35"/>
      <c r="ELT353" s="35"/>
      <c r="ELU353" s="35"/>
      <c r="ELV353" s="35"/>
      <c r="ELW353" s="35"/>
      <c r="ELX353" s="35"/>
      <c r="ELY353" s="35"/>
      <c r="ELZ353" s="35"/>
      <c r="EMA353" s="35"/>
      <c r="EMB353" s="35"/>
      <c r="EMC353" s="35"/>
      <c r="EMD353" s="35"/>
      <c r="EME353" s="35"/>
      <c r="EMF353" s="35"/>
      <c r="EMG353" s="35"/>
      <c r="EMH353" s="35"/>
      <c r="EMI353" s="35"/>
      <c r="EMJ353" s="35"/>
      <c r="EMK353" s="35"/>
      <c r="EML353" s="35"/>
      <c r="EMM353" s="35"/>
      <c r="EMN353" s="35"/>
      <c r="EMO353" s="35"/>
      <c r="EMP353" s="35"/>
      <c r="EMQ353" s="35"/>
      <c r="EMR353" s="35"/>
      <c r="EMS353" s="35"/>
      <c r="EMT353" s="35"/>
      <c r="EMU353" s="35"/>
      <c r="EMV353" s="35"/>
      <c r="EMW353" s="35"/>
      <c r="EMX353" s="35"/>
      <c r="EMY353" s="35"/>
      <c r="EMZ353" s="35"/>
      <c r="ENA353" s="35"/>
      <c r="ENB353" s="35"/>
      <c r="ENC353" s="35"/>
      <c r="END353" s="35"/>
      <c r="ENE353" s="35"/>
      <c r="ENF353" s="35"/>
      <c r="ENG353" s="35"/>
      <c r="ENH353" s="35"/>
      <c r="ENI353" s="35"/>
      <c r="ENJ353" s="35"/>
      <c r="ENK353" s="35"/>
      <c r="ENL353" s="35"/>
      <c r="ENM353" s="35"/>
      <c r="ENN353" s="35"/>
      <c r="ENO353" s="35"/>
      <c r="ENP353" s="35"/>
      <c r="ENQ353" s="35"/>
      <c r="ENR353" s="35"/>
      <c r="ENS353" s="35"/>
      <c r="ENT353" s="35"/>
      <c r="ENU353" s="35"/>
      <c r="ENV353" s="35"/>
      <c r="ENW353" s="35"/>
      <c r="ENX353" s="35"/>
      <c r="ENY353" s="35"/>
      <c r="ENZ353" s="35"/>
      <c r="EOA353" s="35"/>
      <c r="EOB353" s="35"/>
      <c r="EOC353" s="35"/>
      <c r="EOD353" s="35"/>
      <c r="EOE353" s="35"/>
      <c r="EOF353" s="35"/>
      <c r="EOG353" s="35"/>
      <c r="EOH353" s="35"/>
      <c r="EOI353" s="35"/>
      <c r="EOJ353" s="35"/>
      <c r="EOK353" s="35"/>
      <c r="EOL353" s="35"/>
      <c r="EOM353" s="35"/>
      <c r="EON353" s="35"/>
      <c r="EOO353" s="35"/>
      <c r="EOP353" s="35"/>
      <c r="EOQ353" s="35"/>
      <c r="EOR353" s="35"/>
      <c r="EOS353" s="35"/>
      <c r="EOT353" s="35"/>
      <c r="EOU353" s="35"/>
      <c r="EOV353" s="35"/>
      <c r="EOW353" s="35"/>
      <c r="EOX353" s="35"/>
      <c r="EOY353" s="35"/>
      <c r="EOZ353" s="35"/>
      <c r="EPA353" s="35"/>
      <c r="EPB353" s="35"/>
      <c r="EPC353" s="35"/>
      <c r="EPD353" s="35"/>
      <c r="EPE353" s="35"/>
      <c r="EPF353" s="35"/>
      <c r="EPG353" s="35"/>
      <c r="EPH353" s="35"/>
      <c r="EPI353" s="35"/>
      <c r="EPJ353" s="35"/>
      <c r="EPK353" s="35"/>
      <c r="EPL353" s="35"/>
      <c r="EPM353" s="35"/>
      <c r="EPN353" s="35"/>
      <c r="EPO353" s="35"/>
      <c r="EPP353" s="35"/>
      <c r="EPQ353" s="35"/>
      <c r="EPR353" s="35"/>
      <c r="EPS353" s="35"/>
      <c r="EPT353" s="35"/>
      <c r="EPU353" s="35"/>
      <c r="EPV353" s="35"/>
      <c r="EPW353" s="35"/>
      <c r="EPX353" s="35"/>
      <c r="EPY353" s="35"/>
      <c r="EPZ353" s="35"/>
      <c r="EQA353" s="35"/>
      <c r="EQB353" s="35"/>
      <c r="EQC353" s="35"/>
      <c r="EQD353" s="35"/>
      <c r="EQE353" s="35"/>
      <c r="EQF353" s="35"/>
      <c r="EQG353" s="35"/>
      <c r="EQH353" s="35"/>
      <c r="EQI353" s="35"/>
      <c r="EQJ353" s="35"/>
      <c r="EQK353" s="35"/>
      <c r="EQL353" s="35"/>
      <c r="EQM353" s="35"/>
      <c r="EQN353" s="35"/>
      <c r="EQO353" s="35"/>
      <c r="EQP353" s="35"/>
      <c r="EQQ353" s="35"/>
      <c r="EQR353" s="35"/>
      <c r="EQS353" s="35"/>
      <c r="EQT353" s="35"/>
      <c r="EQU353" s="35"/>
      <c r="EQV353" s="35"/>
      <c r="EQW353" s="35"/>
      <c r="EQX353" s="35"/>
      <c r="EQY353" s="35"/>
      <c r="EQZ353" s="35"/>
      <c r="ERA353" s="35"/>
      <c r="ERB353" s="35"/>
      <c r="ERC353" s="35"/>
      <c r="ERD353" s="35"/>
      <c r="ERE353" s="35"/>
      <c r="ERF353" s="35"/>
      <c r="ERG353" s="35"/>
      <c r="ERH353" s="35"/>
      <c r="ERI353" s="35"/>
      <c r="ERJ353" s="35"/>
      <c r="ERK353" s="35"/>
      <c r="ERL353" s="35"/>
      <c r="ERM353" s="35"/>
      <c r="ERN353" s="35"/>
      <c r="ERO353" s="35"/>
      <c r="ERP353" s="35"/>
      <c r="ERQ353" s="35"/>
      <c r="ERR353" s="35"/>
      <c r="ERS353" s="35"/>
      <c r="ERT353" s="35"/>
      <c r="ERU353" s="35"/>
      <c r="ERV353" s="35"/>
      <c r="ERW353" s="35"/>
      <c r="ERX353" s="35"/>
      <c r="ERY353" s="35"/>
      <c r="ERZ353" s="35"/>
      <c r="ESA353" s="35"/>
      <c r="ESB353" s="35"/>
      <c r="ESC353" s="35"/>
      <c r="ESD353" s="35"/>
      <c r="ESE353" s="35"/>
      <c r="ESF353" s="35"/>
      <c r="ESG353" s="35"/>
      <c r="ESH353" s="35"/>
      <c r="ESI353" s="35"/>
      <c r="ESJ353" s="35"/>
      <c r="ESK353" s="35"/>
      <c r="ESL353" s="35"/>
      <c r="ESM353" s="35"/>
      <c r="ESN353" s="35"/>
      <c r="ESO353" s="35"/>
      <c r="ESP353" s="35"/>
      <c r="ESQ353" s="35"/>
      <c r="ESR353" s="35"/>
      <c r="ESS353" s="35"/>
      <c r="EST353" s="35"/>
      <c r="ESU353" s="35"/>
      <c r="ESV353" s="35"/>
      <c r="ESW353" s="35"/>
      <c r="ESX353" s="35"/>
      <c r="ESY353" s="35"/>
      <c r="ESZ353" s="35"/>
      <c r="ETA353" s="35"/>
      <c r="ETB353" s="35"/>
      <c r="ETC353" s="35"/>
      <c r="ETD353" s="35"/>
      <c r="ETE353" s="35"/>
      <c r="ETF353" s="35"/>
      <c r="ETG353" s="35"/>
      <c r="ETH353" s="35"/>
      <c r="ETI353" s="35"/>
      <c r="ETJ353" s="35"/>
      <c r="ETK353" s="35"/>
      <c r="ETL353" s="35"/>
      <c r="ETM353" s="35"/>
      <c r="ETN353" s="35"/>
      <c r="ETO353" s="35"/>
      <c r="ETP353" s="35"/>
      <c r="ETQ353" s="35"/>
      <c r="ETR353" s="35"/>
      <c r="ETS353" s="35"/>
      <c r="ETT353" s="35"/>
      <c r="ETU353" s="35"/>
      <c r="ETV353" s="35"/>
      <c r="ETW353" s="35"/>
      <c r="ETX353" s="35"/>
      <c r="ETY353" s="35"/>
      <c r="ETZ353" s="35"/>
      <c r="EUA353" s="35"/>
      <c r="EUB353" s="35"/>
      <c r="EUC353" s="35"/>
      <c r="EUD353" s="35"/>
      <c r="EUE353" s="35"/>
      <c r="EUF353" s="35"/>
      <c r="EUG353" s="35"/>
      <c r="EUH353" s="35"/>
      <c r="EUI353" s="35"/>
      <c r="EUJ353" s="35"/>
      <c r="EUK353" s="35"/>
      <c r="EUL353" s="35"/>
      <c r="EUM353" s="35"/>
      <c r="EUN353" s="35"/>
      <c r="EUO353" s="35"/>
      <c r="EUP353" s="35"/>
      <c r="EUQ353" s="35"/>
      <c r="EUR353" s="35"/>
      <c r="EUS353" s="35"/>
      <c r="EUT353" s="35"/>
      <c r="EUU353" s="35"/>
      <c r="EUV353" s="35"/>
      <c r="EUW353" s="35"/>
      <c r="EUX353" s="35"/>
      <c r="EUY353" s="35"/>
      <c r="EUZ353" s="35"/>
      <c r="EVA353" s="35"/>
      <c r="EVB353" s="35"/>
      <c r="EVC353" s="35"/>
      <c r="EVD353" s="35"/>
      <c r="EVE353" s="35"/>
      <c r="EVF353" s="35"/>
      <c r="EVG353" s="35"/>
      <c r="EVH353" s="35"/>
      <c r="EVI353" s="35"/>
      <c r="EVJ353" s="35"/>
      <c r="EVK353" s="35"/>
      <c r="EVL353" s="35"/>
      <c r="EVM353" s="35"/>
      <c r="EVN353" s="35"/>
      <c r="EVO353" s="35"/>
      <c r="EVP353" s="35"/>
      <c r="EVQ353" s="35"/>
      <c r="EVR353" s="35"/>
      <c r="EVS353" s="35"/>
      <c r="EVT353" s="35"/>
      <c r="EVU353" s="35"/>
      <c r="EVV353" s="35"/>
      <c r="EVW353" s="35"/>
      <c r="EVX353" s="35"/>
      <c r="EVY353" s="35"/>
      <c r="EVZ353" s="35"/>
      <c r="EWA353" s="35"/>
      <c r="EWB353" s="35"/>
      <c r="EWC353" s="35"/>
      <c r="EWD353" s="35"/>
      <c r="EWE353" s="35"/>
      <c r="EWF353" s="35"/>
      <c r="EWG353" s="35"/>
      <c r="EWH353" s="35"/>
      <c r="EWI353" s="35"/>
      <c r="EWJ353" s="35"/>
      <c r="EWK353" s="35"/>
      <c r="EWL353" s="35"/>
      <c r="EWM353" s="35"/>
      <c r="EWN353" s="35"/>
      <c r="EWO353" s="35"/>
      <c r="EWP353" s="35"/>
      <c r="EWQ353" s="35"/>
      <c r="EWR353" s="35"/>
      <c r="EWS353" s="35"/>
      <c r="EWT353" s="35"/>
      <c r="EWU353" s="35"/>
      <c r="EWV353" s="35"/>
      <c r="EWW353" s="35"/>
      <c r="EWX353" s="35"/>
      <c r="EWY353" s="35"/>
      <c r="EWZ353" s="35"/>
      <c r="EXA353" s="35"/>
      <c r="EXB353" s="35"/>
      <c r="EXC353" s="35"/>
      <c r="EXD353" s="35"/>
      <c r="EXE353" s="35"/>
      <c r="EXF353" s="35"/>
      <c r="EXG353" s="35"/>
      <c r="EXH353" s="35"/>
      <c r="EXI353" s="35"/>
      <c r="EXJ353" s="35"/>
      <c r="EXK353" s="35"/>
      <c r="EXL353" s="35"/>
      <c r="EXM353" s="35"/>
      <c r="EXN353" s="35"/>
      <c r="EXO353" s="35"/>
      <c r="EXP353" s="35"/>
      <c r="EXQ353" s="35"/>
      <c r="EXR353" s="35"/>
      <c r="EXS353" s="35"/>
      <c r="EXT353" s="35"/>
      <c r="EXU353" s="35"/>
      <c r="EXV353" s="35"/>
      <c r="EXW353" s="35"/>
      <c r="EXX353" s="35"/>
      <c r="EXY353" s="35"/>
      <c r="EXZ353" s="35"/>
      <c r="EYA353" s="35"/>
      <c r="EYB353" s="35"/>
      <c r="EYC353" s="35"/>
      <c r="EYD353" s="35"/>
      <c r="EYE353" s="35"/>
      <c r="EYF353" s="35"/>
      <c r="EYG353" s="35"/>
      <c r="EYH353" s="35"/>
      <c r="EYI353" s="35"/>
      <c r="EYJ353" s="35"/>
      <c r="EYK353" s="35"/>
      <c r="EYL353" s="35"/>
      <c r="EYM353" s="35"/>
      <c r="EYN353" s="35"/>
      <c r="EYO353" s="35"/>
      <c r="EYP353" s="35"/>
      <c r="EYQ353" s="35"/>
      <c r="EYR353" s="35"/>
      <c r="EYS353" s="35"/>
      <c r="EYT353" s="35"/>
      <c r="EYU353" s="35"/>
      <c r="EYV353" s="35"/>
      <c r="EYW353" s="35"/>
      <c r="EYX353" s="35"/>
      <c r="EYY353" s="35"/>
      <c r="EYZ353" s="35"/>
      <c r="EZA353" s="35"/>
      <c r="EZB353" s="35"/>
      <c r="EZC353" s="35"/>
      <c r="EZD353" s="35"/>
      <c r="EZE353" s="35"/>
      <c r="EZF353" s="35"/>
      <c r="EZG353" s="35"/>
      <c r="EZH353" s="35"/>
      <c r="EZI353" s="35"/>
      <c r="EZJ353" s="35"/>
      <c r="EZK353" s="35"/>
      <c r="EZL353" s="35"/>
      <c r="EZM353" s="35"/>
      <c r="EZN353" s="35"/>
      <c r="EZO353" s="35"/>
      <c r="EZP353" s="35"/>
      <c r="EZQ353" s="35"/>
      <c r="EZR353" s="35"/>
      <c r="EZS353" s="35"/>
      <c r="EZT353" s="35"/>
      <c r="EZU353" s="35"/>
      <c r="EZV353" s="35"/>
      <c r="EZW353" s="35"/>
      <c r="EZX353" s="35"/>
      <c r="EZY353" s="35"/>
      <c r="EZZ353" s="35"/>
      <c r="FAA353" s="35"/>
      <c r="FAB353" s="35"/>
      <c r="FAC353" s="35"/>
      <c r="FAD353" s="35"/>
      <c r="FAE353" s="35"/>
      <c r="FAF353" s="35"/>
      <c r="FAG353" s="35"/>
      <c r="FAH353" s="35"/>
      <c r="FAI353" s="35"/>
      <c r="FAJ353" s="35"/>
      <c r="FAK353" s="35"/>
      <c r="FAL353" s="35"/>
      <c r="FAM353" s="35"/>
      <c r="FAN353" s="35"/>
      <c r="FAO353" s="35"/>
      <c r="FAP353" s="35"/>
      <c r="FAQ353" s="35"/>
      <c r="FAR353" s="35"/>
      <c r="FAS353" s="35"/>
      <c r="FAT353" s="35"/>
      <c r="FAU353" s="35"/>
      <c r="FAV353" s="35"/>
      <c r="FAW353" s="35"/>
      <c r="FAX353" s="35"/>
      <c r="FAY353" s="35"/>
      <c r="FAZ353" s="35"/>
      <c r="FBA353" s="35"/>
      <c r="FBB353" s="35"/>
      <c r="FBC353" s="35"/>
      <c r="FBD353" s="35"/>
      <c r="FBE353" s="35"/>
      <c r="FBF353" s="35"/>
      <c r="FBG353" s="35"/>
      <c r="FBH353" s="35"/>
      <c r="FBI353" s="35"/>
      <c r="FBJ353" s="35"/>
      <c r="FBK353" s="35"/>
      <c r="FBL353" s="35"/>
      <c r="FBM353" s="35"/>
      <c r="FBN353" s="35"/>
      <c r="FBO353" s="35"/>
      <c r="FBP353" s="35"/>
      <c r="FBQ353" s="35"/>
      <c r="FBR353" s="35"/>
      <c r="FBS353" s="35"/>
      <c r="FBT353" s="35"/>
      <c r="FBU353" s="35"/>
      <c r="FBV353" s="35"/>
      <c r="FBW353" s="35"/>
      <c r="FBX353" s="35"/>
      <c r="FBY353" s="35"/>
      <c r="FBZ353" s="35"/>
      <c r="FCA353" s="35"/>
      <c r="FCB353" s="35"/>
      <c r="FCC353" s="35"/>
      <c r="FCD353" s="35"/>
      <c r="FCE353" s="35"/>
      <c r="FCF353" s="35"/>
      <c r="FCG353" s="35"/>
      <c r="FCH353" s="35"/>
      <c r="FCI353" s="35"/>
      <c r="FCJ353" s="35"/>
      <c r="FCK353" s="35"/>
      <c r="FCL353" s="35"/>
      <c r="FCM353" s="35"/>
      <c r="FCN353" s="35"/>
      <c r="FCO353" s="35"/>
      <c r="FCP353" s="35"/>
      <c r="FCQ353" s="35"/>
      <c r="FCR353" s="35"/>
      <c r="FCS353" s="35"/>
      <c r="FCT353" s="35"/>
      <c r="FCU353" s="35"/>
      <c r="FCV353" s="35"/>
      <c r="FCW353" s="35"/>
      <c r="FCX353" s="35"/>
      <c r="FCY353" s="35"/>
      <c r="FCZ353" s="35"/>
      <c r="FDA353" s="35"/>
      <c r="FDB353" s="35"/>
      <c r="FDC353" s="35"/>
      <c r="FDD353" s="35"/>
      <c r="FDE353" s="35"/>
      <c r="FDF353" s="35"/>
      <c r="FDG353" s="35"/>
      <c r="FDH353" s="35"/>
      <c r="FDI353" s="35"/>
      <c r="FDJ353" s="35"/>
      <c r="FDK353" s="35"/>
      <c r="FDL353" s="35"/>
      <c r="FDM353" s="35"/>
      <c r="FDN353" s="35"/>
      <c r="FDO353" s="35"/>
      <c r="FDP353" s="35"/>
      <c r="FDQ353" s="35"/>
      <c r="FDR353" s="35"/>
      <c r="FDS353" s="35"/>
      <c r="FDT353" s="35"/>
      <c r="FDU353" s="35"/>
      <c r="FDV353" s="35"/>
      <c r="FDW353" s="35"/>
      <c r="FDX353" s="35"/>
      <c r="FDY353" s="35"/>
      <c r="FDZ353" s="35"/>
      <c r="FEA353" s="35"/>
      <c r="FEB353" s="35"/>
      <c r="FEC353" s="35"/>
      <c r="FED353" s="35"/>
      <c r="FEE353" s="35"/>
      <c r="FEF353" s="35"/>
      <c r="FEG353" s="35"/>
      <c r="FEH353" s="35"/>
      <c r="FEI353" s="35"/>
      <c r="FEJ353" s="35"/>
      <c r="FEK353" s="35"/>
      <c r="FEL353" s="35"/>
      <c r="FEM353" s="35"/>
      <c r="FEN353" s="35"/>
      <c r="FEO353" s="35"/>
      <c r="FEP353" s="35"/>
      <c r="FEQ353" s="35"/>
      <c r="FER353" s="35"/>
      <c r="FES353" s="35"/>
      <c r="FET353" s="35"/>
      <c r="FEU353" s="35"/>
      <c r="FEV353" s="35"/>
      <c r="FEW353" s="35"/>
      <c r="FEX353" s="35"/>
      <c r="FEY353" s="35"/>
      <c r="FEZ353" s="35"/>
      <c r="FFA353" s="35"/>
      <c r="FFB353" s="35"/>
      <c r="FFC353" s="35"/>
      <c r="FFD353" s="35"/>
      <c r="FFE353" s="35"/>
      <c r="FFF353" s="35"/>
      <c r="FFG353" s="35"/>
      <c r="FFH353" s="35"/>
      <c r="FFI353" s="35"/>
      <c r="FFJ353" s="35"/>
      <c r="FFK353" s="35"/>
      <c r="FFL353" s="35"/>
      <c r="FFM353" s="35"/>
      <c r="FFN353" s="35"/>
      <c r="FFO353" s="35"/>
      <c r="FFP353" s="35"/>
      <c r="FFQ353" s="35"/>
      <c r="FFR353" s="35"/>
      <c r="FFS353" s="35"/>
      <c r="FFT353" s="35"/>
      <c r="FFU353" s="35"/>
      <c r="FFV353" s="35"/>
      <c r="FFW353" s="35"/>
      <c r="FFX353" s="35"/>
      <c r="FFY353" s="35"/>
      <c r="FFZ353" s="35"/>
      <c r="FGA353" s="35"/>
      <c r="FGB353" s="35"/>
      <c r="FGC353" s="35"/>
      <c r="FGD353" s="35"/>
      <c r="FGE353" s="35"/>
      <c r="FGF353" s="35"/>
      <c r="FGG353" s="35"/>
      <c r="FGH353" s="35"/>
      <c r="FGI353" s="35"/>
      <c r="FGJ353" s="35"/>
      <c r="FGK353" s="35"/>
      <c r="FGL353" s="35"/>
      <c r="FGM353" s="35"/>
      <c r="FGN353" s="35"/>
      <c r="FGO353" s="35"/>
      <c r="FGP353" s="35"/>
      <c r="FGQ353" s="35"/>
      <c r="FGR353" s="35"/>
      <c r="FGS353" s="35"/>
      <c r="FGT353" s="35"/>
      <c r="FGU353" s="35"/>
      <c r="FGV353" s="35"/>
      <c r="FGW353" s="35"/>
      <c r="FGX353" s="35"/>
      <c r="FGY353" s="35"/>
      <c r="FGZ353" s="35"/>
      <c r="FHA353" s="35"/>
      <c r="FHB353" s="35"/>
      <c r="FHC353" s="35"/>
      <c r="FHD353" s="35"/>
      <c r="FHE353" s="35"/>
      <c r="FHF353" s="35"/>
      <c r="FHG353" s="35"/>
      <c r="FHH353" s="35"/>
      <c r="FHI353" s="35"/>
      <c r="FHJ353" s="35"/>
      <c r="FHK353" s="35"/>
      <c r="FHL353" s="35"/>
      <c r="FHM353" s="35"/>
      <c r="FHN353" s="35"/>
      <c r="FHO353" s="35"/>
      <c r="FHP353" s="35"/>
      <c r="FHQ353" s="35"/>
      <c r="FHR353" s="35"/>
      <c r="FHS353" s="35"/>
      <c r="FHT353" s="35"/>
      <c r="FHU353" s="35"/>
      <c r="FHV353" s="35"/>
      <c r="FHW353" s="35"/>
      <c r="FHX353" s="35"/>
      <c r="FHY353" s="35"/>
      <c r="FHZ353" s="35"/>
      <c r="FIA353" s="35"/>
      <c r="FIB353" s="35"/>
      <c r="FIC353" s="35"/>
      <c r="FID353" s="35"/>
      <c r="FIE353" s="35"/>
      <c r="FIF353" s="35"/>
      <c r="FIG353" s="35"/>
      <c r="FIH353" s="35"/>
      <c r="FII353" s="35"/>
      <c r="FIJ353" s="35"/>
      <c r="FIK353" s="35"/>
      <c r="FIL353" s="35"/>
      <c r="FIM353" s="35"/>
      <c r="FIN353" s="35"/>
      <c r="FIO353" s="35"/>
      <c r="FIP353" s="35"/>
      <c r="FIQ353" s="35"/>
      <c r="FIR353" s="35"/>
      <c r="FIS353" s="35"/>
      <c r="FIT353" s="35"/>
      <c r="FIU353" s="35"/>
      <c r="FIV353" s="35"/>
      <c r="FIW353" s="35"/>
      <c r="FIX353" s="35"/>
      <c r="FIY353" s="35"/>
      <c r="FIZ353" s="35"/>
      <c r="FJA353" s="35"/>
      <c r="FJB353" s="35"/>
      <c r="FJC353" s="35"/>
      <c r="FJD353" s="35"/>
      <c r="FJE353" s="35"/>
      <c r="FJF353" s="35"/>
      <c r="FJG353" s="35"/>
      <c r="FJH353" s="35"/>
      <c r="FJI353" s="35"/>
      <c r="FJJ353" s="35"/>
      <c r="FJK353" s="35"/>
      <c r="FJL353" s="35"/>
      <c r="FJM353" s="35"/>
      <c r="FJN353" s="35"/>
      <c r="FJO353" s="35"/>
      <c r="FJP353" s="35"/>
      <c r="FJQ353" s="35"/>
      <c r="FJR353" s="35"/>
      <c r="FJS353" s="35"/>
      <c r="FJT353" s="35"/>
      <c r="FJU353" s="35"/>
      <c r="FJV353" s="35"/>
      <c r="FJW353" s="35"/>
      <c r="FJX353" s="35"/>
      <c r="FJY353" s="35"/>
      <c r="FJZ353" s="35"/>
      <c r="FKA353" s="35"/>
      <c r="FKB353" s="35"/>
      <c r="FKC353" s="35"/>
      <c r="FKD353" s="35"/>
      <c r="FKE353" s="35"/>
      <c r="FKF353" s="35"/>
      <c r="FKG353" s="35"/>
      <c r="FKH353" s="35"/>
      <c r="FKI353" s="35"/>
      <c r="FKJ353" s="35"/>
      <c r="FKK353" s="35"/>
      <c r="FKL353" s="35"/>
      <c r="FKM353" s="35"/>
      <c r="FKN353" s="35"/>
      <c r="FKO353" s="35"/>
      <c r="FKP353" s="35"/>
      <c r="FKQ353" s="35"/>
      <c r="FKR353" s="35"/>
      <c r="FKS353" s="35"/>
      <c r="FKT353" s="35"/>
      <c r="FKU353" s="35"/>
      <c r="FKV353" s="35"/>
      <c r="FKW353" s="35"/>
      <c r="FKX353" s="35"/>
      <c r="FKY353" s="35"/>
      <c r="FKZ353" s="35"/>
      <c r="FLA353" s="35"/>
      <c r="FLB353" s="35"/>
      <c r="FLC353" s="35"/>
      <c r="FLD353" s="35"/>
      <c r="FLE353" s="35"/>
      <c r="FLF353" s="35"/>
      <c r="FLG353" s="35"/>
      <c r="FLH353" s="35"/>
      <c r="FLI353" s="35"/>
      <c r="FLJ353" s="35"/>
      <c r="FLK353" s="35"/>
      <c r="FLL353" s="35"/>
      <c r="FLM353" s="35"/>
      <c r="FLN353" s="35"/>
      <c r="FLO353" s="35"/>
      <c r="FLP353" s="35"/>
      <c r="FLQ353" s="35"/>
      <c r="FLR353" s="35"/>
      <c r="FLS353" s="35"/>
      <c r="FLT353" s="35"/>
      <c r="FLU353" s="35"/>
      <c r="FLV353" s="35"/>
      <c r="FLW353" s="35"/>
      <c r="FLX353" s="35"/>
      <c r="FLY353" s="35"/>
      <c r="FLZ353" s="35"/>
      <c r="FMA353" s="35"/>
      <c r="FMB353" s="35"/>
      <c r="FMC353" s="35"/>
      <c r="FMD353" s="35"/>
      <c r="FME353" s="35"/>
      <c r="FMF353" s="35"/>
      <c r="FMG353" s="35"/>
      <c r="FMH353" s="35"/>
      <c r="FMI353" s="35"/>
      <c r="FMJ353" s="35"/>
      <c r="FMK353" s="35"/>
      <c r="FML353" s="35"/>
      <c r="FMM353" s="35"/>
      <c r="FMN353" s="35"/>
      <c r="FMO353" s="35"/>
      <c r="FMP353" s="35"/>
      <c r="FMQ353" s="35"/>
      <c r="FMR353" s="35"/>
      <c r="FMS353" s="35"/>
      <c r="FMT353" s="35"/>
      <c r="FMU353" s="35"/>
      <c r="FMV353" s="35"/>
      <c r="FMW353" s="35"/>
      <c r="FMX353" s="35"/>
      <c r="FMY353" s="35"/>
      <c r="FMZ353" s="35"/>
      <c r="FNA353" s="35"/>
      <c r="FNB353" s="35"/>
      <c r="FNC353" s="35"/>
      <c r="FND353" s="35"/>
      <c r="FNE353" s="35"/>
      <c r="FNF353" s="35"/>
      <c r="FNG353" s="35"/>
      <c r="FNH353" s="35"/>
      <c r="FNI353" s="35"/>
      <c r="FNJ353" s="35"/>
      <c r="FNK353" s="35"/>
      <c r="FNL353" s="35"/>
      <c r="FNM353" s="35"/>
      <c r="FNN353" s="35"/>
      <c r="FNO353" s="35"/>
      <c r="FNP353" s="35"/>
      <c r="FNQ353" s="35"/>
      <c r="FNR353" s="35"/>
      <c r="FNS353" s="35"/>
      <c r="FNT353" s="35"/>
      <c r="FNU353" s="35"/>
      <c r="FNV353" s="35"/>
      <c r="FNW353" s="35"/>
      <c r="FNX353" s="35"/>
      <c r="FNY353" s="35"/>
      <c r="FNZ353" s="35"/>
      <c r="FOA353" s="35"/>
      <c r="FOB353" s="35"/>
      <c r="FOC353" s="35"/>
      <c r="FOD353" s="35"/>
      <c r="FOE353" s="35"/>
      <c r="FOF353" s="35"/>
      <c r="FOG353" s="35"/>
      <c r="FOH353" s="35"/>
      <c r="FOI353" s="35"/>
      <c r="FOJ353" s="35"/>
      <c r="FOK353" s="35"/>
      <c r="FOL353" s="35"/>
      <c r="FOM353" s="35"/>
      <c r="FON353" s="35"/>
      <c r="FOO353" s="35"/>
      <c r="FOP353" s="35"/>
      <c r="FOQ353" s="35"/>
      <c r="FOR353" s="35"/>
      <c r="FOS353" s="35"/>
      <c r="FOT353" s="35"/>
      <c r="FOU353" s="35"/>
      <c r="FOV353" s="35"/>
      <c r="FOW353" s="35"/>
      <c r="FOX353" s="35"/>
      <c r="FOY353" s="35"/>
      <c r="FOZ353" s="35"/>
      <c r="FPA353" s="35"/>
      <c r="FPB353" s="35"/>
      <c r="FPC353" s="35"/>
      <c r="FPD353" s="35"/>
      <c r="FPE353" s="35"/>
      <c r="FPF353" s="35"/>
      <c r="FPG353" s="35"/>
      <c r="FPH353" s="35"/>
      <c r="FPI353" s="35"/>
      <c r="FPJ353" s="35"/>
      <c r="FPK353" s="35"/>
      <c r="FPL353" s="35"/>
      <c r="FPM353" s="35"/>
      <c r="FPN353" s="35"/>
      <c r="FPO353" s="35"/>
      <c r="FPP353" s="35"/>
      <c r="FPQ353" s="35"/>
      <c r="FPR353" s="35"/>
      <c r="FPS353" s="35"/>
      <c r="FPT353" s="35"/>
      <c r="FPU353" s="35"/>
      <c r="FPV353" s="35"/>
      <c r="FPW353" s="35"/>
      <c r="FPX353" s="35"/>
      <c r="FPY353" s="35"/>
      <c r="FPZ353" s="35"/>
      <c r="FQA353" s="35"/>
      <c r="FQB353" s="35"/>
      <c r="FQC353" s="35"/>
      <c r="FQD353" s="35"/>
      <c r="FQE353" s="35"/>
      <c r="FQF353" s="35"/>
      <c r="FQG353" s="35"/>
      <c r="FQH353" s="35"/>
      <c r="FQI353" s="35"/>
      <c r="FQJ353" s="35"/>
      <c r="FQK353" s="35"/>
      <c r="FQL353" s="35"/>
      <c r="FQM353" s="35"/>
      <c r="FQN353" s="35"/>
      <c r="FQO353" s="35"/>
      <c r="FQP353" s="35"/>
      <c r="FQQ353" s="35"/>
      <c r="FQR353" s="35"/>
      <c r="FQS353" s="35"/>
      <c r="FQT353" s="35"/>
      <c r="FQU353" s="35"/>
      <c r="FQV353" s="35"/>
      <c r="FQW353" s="35"/>
      <c r="FQX353" s="35"/>
      <c r="FQY353" s="35"/>
      <c r="FQZ353" s="35"/>
      <c r="FRA353" s="35"/>
      <c r="FRB353" s="35"/>
      <c r="FRC353" s="35"/>
      <c r="FRD353" s="35"/>
      <c r="FRE353" s="35"/>
      <c r="FRF353" s="35"/>
      <c r="FRG353" s="35"/>
      <c r="FRH353" s="35"/>
      <c r="FRI353" s="35"/>
      <c r="FRJ353" s="35"/>
      <c r="FRK353" s="35"/>
      <c r="FRL353" s="35"/>
      <c r="FRM353" s="35"/>
      <c r="FRN353" s="35"/>
      <c r="FRO353" s="35"/>
      <c r="FRP353" s="35"/>
      <c r="FRQ353" s="35"/>
      <c r="FRR353" s="35"/>
      <c r="FRS353" s="35"/>
      <c r="FRT353" s="35"/>
      <c r="FRU353" s="35"/>
      <c r="FRV353" s="35"/>
      <c r="FRW353" s="35"/>
      <c r="FRX353" s="35"/>
      <c r="FRY353" s="35"/>
      <c r="FRZ353" s="35"/>
      <c r="FSA353" s="35"/>
      <c r="FSB353" s="35"/>
      <c r="FSC353" s="35"/>
      <c r="FSD353" s="35"/>
      <c r="FSE353" s="35"/>
      <c r="FSF353" s="35"/>
      <c r="FSG353" s="35"/>
      <c r="FSH353" s="35"/>
      <c r="FSI353" s="35"/>
      <c r="FSJ353" s="35"/>
      <c r="FSK353" s="35"/>
      <c r="FSL353" s="35"/>
      <c r="FSM353" s="35"/>
      <c r="FSN353" s="35"/>
      <c r="FSO353" s="35"/>
      <c r="FSP353" s="35"/>
      <c r="FSQ353" s="35"/>
      <c r="FSR353" s="35"/>
      <c r="FSS353" s="35"/>
      <c r="FST353" s="35"/>
      <c r="FSU353" s="35"/>
      <c r="FSV353" s="35"/>
      <c r="FSW353" s="35"/>
      <c r="FSX353" s="35"/>
      <c r="FSY353" s="35"/>
      <c r="FSZ353" s="35"/>
      <c r="FTA353" s="35"/>
      <c r="FTB353" s="35"/>
      <c r="FTC353" s="35"/>
      <c r="FTD353" s="35"/>
      <c r="FTE353" s="35"/>
      <c r="FTF353" s="35"/>
      <c r="FTG353" s="35"/>
      <c r="FTH353" s="35"/>
      <c r="FTI353" s="35"/>
      <c r="FTJ353" s="35"/>
      <c r="FTK353" s="35"/>
      <c r="FTL353" s="35"/>
      <c r="FTM353" s="35"/>
      <c r="FTN353" s="35"/>
      <c r="FTO353" s="35"/>
      <c r="FTP353" s="35"/>
      <c r="FTQ353" s="35"/>
      <c r="FTR353" s="35"/>
      <c r="FTS353" s="35"/>
      <c r="FTT353" s="35"/>
      <c r="FTU353" s="35"/>
      <c r="FTV353" s="35"/>
      <c r="FTW353" s="35"/>
      <c r="FTX353" s="35"/>
      <c r="FTY353" s="35"/>
      <c r="FTZ353" s="35"/>
      <c r="FUA353" s="35"/>
      <c r="FUB353" s="35"/>
      <c r="FUC353" s="35"/>
      <c r="FUD353" s="35"/>
      <c r="FUE353" s="35"/>
      <c r="FUF353" s="35"/>
      <c r="FUG353" s="35"/>
      <c r="FUH353" s="35"/>
      <c r="FUI353" s="35"/>
      <c r="FUJ353" s="35"/>
      <c r="FUK353" s="35"/>
      <c r="FUL353" s="35"/>
      <c r="FUM353" s="35"/>
      <c r="FUN353" s="35"/>
      <c r="FUO353" s="35"/>
      <c r="FUP353" s="35"/>
      <c r="FUQ353" s="35"/>
      <c r="FUR353" s="35"/>
      <c r="FUS353" s="35"/>
      <c r="FUT353" s="35"/>
      <c r="FUU353" s="35"/>
      <c r="FUV353" s="35"/>
      <c r="FUW353" s="35"/>
      <c r="FUX353" s="35"/>
      <c r="FUY353" s="35"/>
      <c r="FUZ353" s="35"/>
      <c r="FVA353" s="35"/>
      <c r="FVB353" s="35"/>
      <c r="FVC353" s="35"/>
      <c r="FVD353" s="35"/>
      <c r="FVE353" s="35"/>
      <c r="FVF353" s="35"/>
      <c r="FVG353" s="35"/>
      <c r="FVH353" s="35"/>
      <c r="FVI353" s="35"/>
      <c r="FVJ353" s="35"/>
      <c r="FVK353" s="35"/>
      <c r="FVL353" s="35"/>
      <c r="FVM353" s="35"/>
      <c r="FVN353" s="35"/>
      <c r="FVO353" s="35"/>
      <c r="FVP353" s="35"/>
      <c r="FVQ353" s="35"/>
      <c r="FVR353" s="35"/>
      <c r="FVS353" s="35"/>
      <c r="FVT353" s="35"/>
      <c r="FVU353" s="35"/>
      <c r="FVV353" s="35"/>
      <c r="FVW353" s="35"/>
      <c r="FVX353" s="35"/>
      <c r="FVY353" s="35"/>
      <c r="FVZ353" s="35"/>
      <c r="FWA353" s="35"/>
      <c r="FWB353" s="35"/>
      <c r="FWC353" s="35"/>
      <c r="FWD353" s="35"/>
      <c r="FWE353" s="35"/>
      <c r="FWF353" s="35"/>
      <c r="FWG353" s="35"/>
      <c r="FWH353" s="35"/>
      <c r="FWI353" s="35"/>
      <c r="FWJ353" s="35"/>
      <c r="FWK353" s="35"/>
      <c r="FWL353" s="35"/>
      <c r="FWM353" s="35"/>
      <c r="FWN353" s="35"/>
      <c r="FWO353" s="35"/>
      <c r="FWP353" s="35"/>
      <c r="FWQ353" s="35"/>
      <c r="FWR353" s="35"/>
      <c r="FWS353" s="35"/>
      <c r="FWT353" s="35"/>
      <c r="FWU353" s="35"/>
      <c r="FWV353" s="35"/>
      <c r="FWW353" s="35"/>
      <c r="FWX353" s="35"/>
      <c r="FWY353" s="35"/>
      <c r="FWZ353" s="35"/>
      <c r="FXA353" s="35"/>
      <c r="FXB353" s="35"/>
      <c r="FXC353" s="35"/>
      <c r="FXD353" s="35"/>
      <c r="FXE353" s="35"/>
      <c r="FXF353" s="35"/>
      <c r="FXG353" s="35"/>
      <c r="FXH353" s="35"/>
      <c r="FXI353" s="35"/>
      <c r="FXJ353" s="35"/>
      <c r="FXK353" s="35"/>
      <c r="FXL353" s="35"/>
      <c r="FXM353" s="35"/>
      <c r="FXN353" s="35"/>
      <c r="FXO353" s="35"/>
      <c r="FXP353" s="35"/>
      <c r="FXQ353" s="35"/>
      <c r="FXR353" s="35"/>
      <c r="FXS353" s="35"/>
      <c r="FXT353" s="35"/>
      <c r="FXU353" s="35"/>
      <c r="FXV353" s="35"/>
      <c r="FXW353" s="35"/>
      <c r="FXX353" s="35"/>
      <c r="FXY353" s="35"/>
      <c r="FXZ353" s="35"/>
      <c r="FYA353" s="35"/>
      <c r="FYB353" s="35"/>
      <c r="FYC353" s="35"/>
      <c r="FYD353" s="35"/>
      <c r="FYE353" s="35"/>
      <c r="FYF353" s="35"/>
      <c r="FYG353" s="35"/>
      <c r="FYH353" s="35"/>
      <c r="FYI353" s="35"/>
      <c r="FYJ353" s="35"/>
      <c r="FYK353" s="35"/>
      <c r="FYL353" s="35"/>
      <c r="FYM353" s="35"/>
      <c r="FYN353" s="35"/>
      <c r="FYO353" s="35"/>
      <c r="FYP353" s="35"/>
      <c r="FYQ353" s="35"/>
      <c r="FYR353" s="35"/>
      <c r="FYS353" s="35"/>
      <c r="FYT353" s="35"/>
      <c r="FYU353" s="35"/>
      <c r="FYV353" s="35"/>
      <c r="FYW353" s="35"/>
      <c r="FYX353" s="35"/>
      <c r="FYY353" s="35"/>
      <c r="FYZ353" s="35"/>
      <c r="FZA353" s="35"/>
      <c r="FZB353" s="35"/>
      <c r="FZC353" s="35"/>
      <c r="FZD353" s="35"/>
      <c r="FZE353" s="35"/>
      <c r="FZF353" s="35"/>
      <c r="FZG353" s="35"/>
      <c r="FZH353" s="35"/>
      <c r="FZI353" s="35"/>
      <c r="FZJ353" s="35"/>
      <c r="FZK353" s="35"/>
      <c r="FZL353" s="35"/>
      <c r="FZM353" s="35"/>
      <c r="FZN353" s="35"/>
      <c r="FZO353" s="35"/>
      <c r="FZP353" s="35"/>
      <c r="FZQ353" s="35"/>
      <c r="FZR353" s="35"/>
      <c r="FZS353" s="35"/>
      <c r="FZT353" s="35"/>
      <c r="FZU353" s="35"/>
      <c r="FZV353" s="35"/>
      <c r="FZW353" s="35"/>
      <c r="FZX353" s="35"/>
      <c r="FZY353" s="35"/>
      <c r="FZZ353" s="35"/>
      <c r="GAA353" s="35"/>
      <c r="GAB353" s="35"/>
      <c r="GAC353" s="35"/>
      <c r="GAD353" s="35"/>
      <c r="GAE353" s="35"/>
      <c r="GAF353" s="35"/>
      <c r="GAG353" s="35"/>
      <c r="GAH353" s="35"/>
      <c r="GAI353" s="35"/>
      <c r="GAJ353" s="35"/>
      <c r="GAK353" s="35"/>
      <c r="GAL353" s="35"/>
      <c r="GAM353" s="35"/>
      <c r="GAN353" s="35"/>
      <c r="GAO353" s="35"/>
      <c r="GAP353" s="35"/>
      <c r="GAQ353" s="35"/>
      <c r="GAR353" s="35"/>
      <c r="GAS353" s="35"/>
      <c r="GAT353" s="35"/>
      <c r="GAU353" s="35"/>
      <c r="GAV353" s="35"/>
      <c r="GAW353" s="35"/>
      <c r="GAX353" s="35"/>
      <c r="GAY353" s="35"/>
      <c r="GAZ353" s="35"/>
      <c r="GBA353" s="35"/>
      <c r="GBB353" s="35"/>
      <c r="GBC353" s="35"/>
      <c r="GBD353" s="35"/>
      <c r="GBE353" s="35"/>
      <c r="GBF353" s="35"/>
      <c r="GBG353" s="35"/>
      <c r="GBH353" s="35"/>
      <c r="GBI353" s="35"/>
      <c r="GBJ353" s="35"/>
      <c r="GBK353" s="35"/>
      <c r="GBL353" s="35"/>
      <c r="GBM353" s="35"/>
      <c r="GBN353" s="35"/>
      <c r="GBO353" s="35"/>
      <c r="GBP353" s="35"/>
      <c r="GBQ353" s="35"/>
      <c r="GBR353" s="35"/>
      <c r="GBS353" s="35"/>
      <c r="GBT353" s="35"/>
      <c r="GBU353" s="35"/>
      <c r="GBV353" s="35"/>
      <c r="GBW353" s="35"/>
      <c r="GBX353" s="35"/>
      <c r="GBY353" s="35"/>
      <c r="GBZ353" s="35"/>
      <c r="GCA353" s="35"/>
      <c r="GCB353" s="35"/>
      <c r="GCC353" s="35"/>
      <c r="GCD353" s="35"/>
      <c r="GCE353" s="35"/>
      <c r="GCF353" s="35"/>
      <c r="GCG353" s="35"/>
      <c r="GCH353" s="35"/>
      <c r="GCI353" s="35"/>
      <c r="GCJ353" s="35"/>
      <c r="GCK353" s="35"/>
      <c r="GCL353" s="35"/>
      <c r="GCM353" s="35"/>
      <c r="GCN353" s="35"/>
      <c r="GCO353" s="35"/>
      <c r="GCP353" s="35"/>
      <c r="GCQ353" s="35"/>
      <c r="GCR353" s="35"/>
      <c r="GCS353" s="35"/>
      <c r="GCT353" s="35"/>
      <c r="GCU353" s="35"/>
      <c r="GCV353" s="35"/>
      <c r="GCW353" s="35"/>
      <c r="GCX353" s="35"/>
      <c r="GCY353" s="35"/>
      <c r="GCZ353" s="35"/>
      <c r="GDA353" s="35"/>
      <c r="GDB353" s="35"/>
      <c r="GDC353" s="35"/>
      <c r="GDD353" s="35"/>
      <c r="GDE353" s="35"/>
      <c r="GDF353" s="35"/>
      <c r="GDG353" s="35"/>
      <c r="GDH353" s="35"/>
      <c r="GDI353" s="35"/>
      <c r="GDJ353" s="35"/>
      <c r="GDK353" s="35"/>
      <c r="GDL353" s="35"/>
      <c r="GDM353" s="35"/>
      <c r="GDN353" s="35"/>
      <c r="GDO353" s="35"/>
      <c r="GDP353" s="35"/>
      <c r="GDQ353" s="35"/>
      <c r="GDR353" s="35"/>
      <c r="GDS353" s="35"/>
      <c r="GDT353" s="35"/>
      <c r="GDU353" s="35"/>
      <c r="GDV353" s="35"/>
      <c r="GDW353" s="35"/>
      <c r="GDX353" s="35"/>
      <c r="GDY353" s="35"/>
      <c r="GDZ353" s="35"/>
      <c r="GEA353" s="35"/>
      <c r="GEB353" s="35"/>
      <c r="GEC353" s="35"/>
      <c r="GED353" s="35"/>
      <c r="GEE353" s="35"/>
      <c r="GEF353" s="35"/>
      <c r="GEG353" s="35"/>
      <c r="GEH353" s="35"/>
      <c r="GEI353" s="35"/>
      <c r="GEJ353" s="35"/>
      <c r="GEK353" s="35"/>
      <c r="GEL353" s="35"/>
      <c r="GEM353" s="35"/>
      <c r="GEN353" s="35"/>
      <c r="GEO353" s="35"/>
      <c r="GEP353" s="35"/>
      <c r="GEQ353" s="35"/>
      <c r="GER353" s="35"/>
      <c r="GES353" s="35"/>
      <c r="GET353" s="35"/>
      <c r="GEU353" s="35"/>
      <c r="GEV353" s="35"/>
      <c r="GEW353" s="35"/>
      <c r="GEX353" s="35"/>
      <c r="GEY353" s="35"/>
      <c r="GEZ353" s="35"/>
      <c r="GFA353" s="35"/>
      <c r="GFB353" s="35"/>
      <c r="GFC353" s="35"/>
      <c r="GFD353" s="35"/>
      <c r="GFE353" s="35"/>
      <c r="GFF353" s="35"/>
      <c r="GFG353" s="35"/>
      <c r="GFH353" s="35"/>
      <c r="GFI353" s="35"/>
      <c r="GFJ353" s="35"/>
      <c r="GFK353" s="35"/>
      <c r="GFL353" s="35"/>
      <c r="GFM353" s="35"/>
      <c r="GFN353" s="35"/>
      <c r="GFO353" s="35"/>
      <c r="GFP353" s="35"/>
      <c r="GFQ353" s="35"/>
      <c r="GFR353" s="35"/>
      <c r="GFS353" s="35"/>
      <c r="GFT353" s="35"/>
      <c r="GFU353" s="35"/>
      <c r="GFV353" s="35"/>
      <c r="GFW353" s="35"/>
      <c r="GFX353" s="35"/>
      <c r="GFY353" s="35"/>
      <c r="GFZ353" s="35"/>
      <c r="GGA353" s="35"/>
      <c r="GGB353" s="35"/>
      <c r="GGC353" s="35"/>
      <c r="GGD353" s="35"/>
      <c r="GGE353" s="35"/>
      <c r="GGF353" s="35"/>
      <c r="GGG353" s="35"/>
      <c r="GGH353" s="35"/>
      <c r="GGI353" s="35"/>
      <c r="GGJ353" s="35"/>
      <c r="GGK353" s="35"/>
      <c r="GGL353" s="35"/>
      <c r="GGM353" s="35"/>
      <c r="GGN353" s="35"/>
      <c r="GGO353" s="35"/>
      <c r="GGP353" s="35"/>
      <c r="GGQ353" s="35"/>
      <c r="GGR353" s="35"/>
      <c r="GGS353" s="35"/>
      <c r="GGT353" s="35"/>
      <c r="GGU353" s="35"/>
      <c r="GGV353" s="35"/>
      <c r="GGW353" s="35"/>
      <c r="GGX353" s="35"/>
      <c r="GGY353" s="35"/>
      <c r="GGZ353" s="35"/>
      <c r="GHA353" s="35"/>
      <c r="GHB353" s="35"/>
      <c r="GHC353" s="35"/>
      <c r="GHD353" s="35"/>
      <c r="GHE353" s="35"/>
      <c r="GHF353" s="35"/>
      <c r="GHG353" s="35"/>
      <c r="GHH353" s="35"/>
      <c r="GHI353" s="35"/>
      <c r="GHJ353" s="35"/>
      <c r="GHK353" s="35"/>
      <c r="GHL353" s="35"/>
      <c r="GHM353" s="35"/>
      <c r="GHN353" s="35"/>
      <c r="GHO353" s="35"/>
      <c r="GHP353" s="35"/>
      <c r="GHQ353" s="35"/>
      <c r="GHR353" s="35"/>
      <c r="GHS353" s="35"/>
      <c r="GHT353" s="35"/>
      <c r="GHU353" s="35"/>
      <c r="GHV353" s="35"/>
      <c r="GHW353" s="35"/>
      <c r="GHX353" s="35"/>
      <c r="GHY353" s="35"/>
      <c r="GHZ353" s="35"/>
      <c r="GIA353" s="35"/>
      <c r="GIB353" s="35"/>
      <c r="GIC353" s="35"/>
      <c r="GID353" s="35"/>
      <c r="GIE353" s="35"/>
      <c r="GIF353" s="35"/>
      <c r="GIG353" s="35"/>
      <c r="GIH353" s="35"/>
      <c r="GII353" s="35"/>
      <c r="GIJ353" s="35"/>
      <c r="GIK353" s="35"/>
      <c r="GIL353" s="35"/>
      <c r="GIM353" s="35"/>
      <c r="GIN353" s="35"/>
      <c r="GIO353" s="35"/>
      <c r="GIP353" s="35"/>
      <c r="GIQ353" s="35"/>
      <c r="GIR353" s="35"/>
      <c r="GIS353" s="35"/>
      <c r="GIT353" s="35"/>
      <c r="GIU353" s="35"/>
      <c r="GIV353" s="35"/>
      <c r="GIW353" s="35"/>
      <c r="GIX353" s="35"/>
      <c r="GIY353" s="35"/>
      <c r="GIZ353" s="35"/>
      <c r="GJA353" s="35"/>
      <c r="GJB353" s="35"/>
      <c r="GJC353" s="35"/>
      <c r="GJD353" s="35"/>
      <c r="GJE353" s="35"/>
      <c r="GJF353" s="35"/>
      <c r="GJG353" s="35"/>
      <c r="GJH353" s="35"/>
      <c r="GJI353" s="35"/>
      <c r="GJJ353" s="35"/>
      <c r="GJK353" s="35"/>
      <c r="GJL353" s="35"/>
      <c r="GJM353" s="35"/>
      <c r="GJN353" s="35"/>
      <c r="GJO353" s="35"/>
      <c r="GJP353" s="35"/>
      <c r="GJQ353" s="35"/>
      <c r="GJR353" s="35"/>
      <c r="GJS353" s="35"/>
      <c r="GJT353" s="35"/>
      <c r="GJU353" s="35"/>
      <c r="GJV353" s="35"/>
      <c r="GJW353" s="35"/>
      <c r="GJX353" s="35"/>
      <c r="GJY353" s="35"/>
      <c r="GJZ353" s="35"/>
      <c r="GKA353" s="35"/>
      <c r="GKB353" s="35"/>
      <c r="GKC353" s="35"/>
      <c r="GKD353" s="35"/>
      <c r="GKE353" s="35"/>
      <c r="GKF353" s="35"/>
      <c r="GKG353" s="35"/>
      <c r="GKH353" s="35"/>
      <c r="GKI353" s="35"/>
      <c r="GKJ353" s="35"/>
      <c r="GKK353" s="35"/>
      <c r="GKL353" s="35"/>
      <c r="GKM353" s="35"/>
      <c r="GKN353" s="35"/>
      <c r="GKO353" s="35"/>
      <c r="GKP353" s="35"/>
      <c r="GKQ353" s="35"/>
      <c r="GKR353" s="35"/>
      <c r="GKS353" s="35"/>
      <c r="GKT353" s="35"/>
      <c r="GKU353" s="35"/>
      <c r="GKV353" s="35"/>
      <c r="GKW353" s="35"/>
      <c r="GKX353" s="35"/>
      <c r="GKY353" s="35"/>
      <c r="GKZ353" s="35"/>
      <c r="GLA353" s="35"/>
      <c r="GLB353" s="35"/>
      <c r="GLC353" s="35"/>
      <c r="GLD353" s="35"/>
      <c r="GLE353" s="35"/>
      <c r="GLF353" s="35"/>
      <c r="GLG353" s="35"/>
      <c r="GLH353" s="35"/>
      <c r="GLI353" s="35"/>
      <c r="GLJ353" s="35"/>
      <c r="GLK353" s="35"/>
      <c r="GLL353" s="35"/>
      <c r="GLM353" s="35"/>
      <c r="GLN353" s="35"/>
      <c r="GLO353" s="35"/>
      <c r="GLP353" s="35"/>
      <c r="GLQ353" s="35"/>
      <c r="GLR353" s="35"/>
      <c r="GLS353" s="35"/>
      <c r="GLT353" s="35"/>
      <c r="GLU353" s="35"/>
      <c r="GLV353" s="35"/>
      <c r="GLW353" s="35"/>
      <c r="GLX353" s="35"/>
      <c r="GLY353" s="35"/>
      <c r="GLZ353" s="35"/>
      <c r="GMA353" s="35"/>
      <c r="GMB353" s="35"/>
      <c r="GMC353" s="35"/>
      <c r="GMD353" s="35"/>
      <c r="GME353" s="35"/>
      <c r="GMF353" s="35"/>
      <c r="GMG353" s="35"/>
      <c r="GMH353" s="35"/>
      <c r="GMI353" s="35"/>
      <c r="GMJ353" s="35"/>
      <c r="GMK353" s="35"/>
      <c r="GML353" s="35"/>
      <c r="GMM353" s="35"/>
      <c r="GMN353" s="35"/>
      <c r="GMO353" s="35"/>
      <c r="GMP353" s="35"/>
      <c r="GMQ353" s="35"/>
      <c r="GMR353" s="35"/>
      <c r="GMS353" s="35"/>
      <c r="GMT353" s="35"/>
      <c r="GMU353" s="35"/>
      <c r="GMV353" s="35"/>
      <c r="GMW353" s="35"/>
      <c r="GMX353" s="35"/>
      <c r="GMY353" s="35"/>
      <c r="GMZ353" s="35"/>
      <c r="GNA353" s="35"/>
      <c r="GNB353" s="35"/>
      <c r="GNC353" s="35"/>
      <c r="GND353" s="35"/>
      <c r="GNE353" s="35"/>
      <c r="GNF353" s="35"/>
      <c r="GNG353" s="35"/>
      <c r="GNH353" s="35"/>
      <c r="GNI353" s="35"/>
      <c r="GNJ353" s="35"/>
      <c r="GNK353" s="35"/>
      <c r="GNL353" s="35"/>
      <c r="GNM353" s="35"/>
      <c r="GNN353" s="35"/>
      <c r="GNO353" s="35"/>
      <c r="GNP353" s="35"/>
      <c r="GNQ353" s="35"/>
      <c r="GNR353" s="35"/>
      <c r="GNS353" s="35"/>
      <c r="GNT353" s="35"/>
      <c r="GNU353" s="35"/>
      <c r="GNV353" s="35"/>
      <c r="GNW353" s="35"/>
      <c r="GNX353" s="35"/>
      <c r="GNY353" s="35"/>
      <c r="GNZ353" s="35"/>
      <c r="GOA353" s="35"/>
      <c r="GOB353" s="35"/>
      <c r="GOC353" s="35"/>
      <c r="GOD353" s="35"/>
      <c r="GOE353" s="35"/>
      <c r="GOF353" s="35"/>
      <c r="GOG353" s="35"/>
      <c r="GOH353" s="35"/>
      <c r="GOI353" s="35"/>
      <c r="GOJ353" s="35"/>
      <c r="GOK353" s="35"/>
      <c r="GOL353" s="35"/>
      <c r="GOM353" s="35"/>
      <c r="GON353" s="35"/>
      <c r="GOO353" s="35"/>
      <c r="GOP353" s="35"/>
      <c r="GOQ353" s="35"/>
      <c r="GOR353" s="35"/>
      <c r="GOS353" s="35"/>
      <c r="GOT353" s="35"/>
      <c r="GOU353" s="35"/>
      <c r="GOV353" s="35"/>
      <c r="GOW353" s="35"/>
      <c r="GOX353" s="35"/>
      <c r="GOY353" s="35"/>
      <c r="GOZ353" s="35"/>
      <c r="GPA353" s="35"/>
      <c r="GPB353" s="35"/>
      <c r="GPC353" s="35"/>
      <c r="GPD353" s="35"/>
      <c r="GPE353" s="35"/>
      <c r="GPF353" s="35"/>
      <c r="GPG353" s="35"/>
      <c r="GPH353" s="35"/>
      <c r="GPI353" s="35"/>
      <c r="GPJ353" s="35"/>
      <c r="GPK353" s="35"/>
      <c r="GPL353" s="35"/>
      <c r="GPM353" s="35"/>
      <c r="GPN353" s="35"/>
      <c r="GPO353" s="35"/>
      <c r="GPP353" s="35"/>
      <c r="GPQ353" s="35"/>
      <c r="GPR353" s="35"/>
      <c r="GPS353" s="35"/>
      <c r="GPT353" s="35"/>
      <c r="GPU353" s="35"/>
      <c r="GPV353" s="35"/>
      <c r="GPW353" s="35"/>
      <c r="GPX353" s="35"/>
      <c r="GPY353" s="35"/>
      <c r="GPZ353" s="35"/>
      <c r="GQA353" s="35"/>
      <c r="GQB353" s="35"/>
      <c r="GQC353" s="35"/>
      <c r="GQD353" s="35"/>
      <c r="GQE353" s="35"/>
      <c r="GQF353" s="35"/>
      <c r="GQG353" s="35"/>
      <c r="GQH353" s="35"/>
      <c r="GQI353" s="35"/>
      <c r="GQJ353" s="35"/>
      <c r="GQK353" s="35"/>
      <c r="GQL353" s="35"/>
      <c r="GQM353" s="35"/>
      <c r="GQN353" s="35"/>
      <c r="GQO353" s="35"/>
      <c r="GQP353" s="35"/>
      <c r="GQQ353" s="35"/>
      <c r="GQR353" s="35"/>
      <c r="GQS353" s="35"/>
      <c r="GQT353" s="35"/>
      <c r="GQU353" s="35"/>
      <c r="GQV353" s="35"/>
      <c r="GQW353" s="35"/>
      <c r="GQX353" s="35"/>
      <c r="GQY353" s="35"/>
      <c r="GQZ353" s="35"/>
      <c r="GRA353" s="35"/>
      <c r="GRB353" s="35"/>
      <c r="GRC353" s="35"/>
      <c r="GRD353" s="35"/>
      <c r="GRE353" s="35"/>
      <c r="GRF353" s="35"/>
      <c r="GRG353" s="35"/>
      <c r="GRH353" s="35"/>
      <c r="GRI353" s="35"/>
      <c r="GRJ353" s="35"/>
      <c r="GRK353" s="35"/>
      <c r="GRL353" s="35"/>
      <c r="GRM353" s="35"/>
      <c r="GRN353" s="35"/>
      <c r="GRO353" s="35"/>
      <c r="GRP353" s="35"/>
      <c r="GRQ353" s="35"/>
      <c r="GRR353" s="35"/>
      <c r="GRS353" s="35"/>
      <c r="GRT353" s="35"/>
      <c r="GRU353" s="35"/>
      <c r="GRV353" s="35"/>
      <c r="GRW353" s="35"/>
      <c r="GRX353" s="35"/>
      <c r="GRY353" s="35"/>
      <c r="GRZ353" s="35"/>
      <c r="GSA353" s="35"/>
      <c r="GSB353" s="35"/>
      <c r="GSC353" s="35"/>
      <c r="GSD353" s="35"/>
      <c r="GSE353" s="35"/>
      <c r="GSF353" s="35"/>
      <c r="GSG353" s="35"/>
      <c r="GSH353" s="35"/>
      <c r="GSI353" s="35"/>
      <c r="GSJ353" s="35"/>
      <c r="GSK353" s="35"/>
      <c r="GSL353" s="35"/>
      <c r="GSM353" s="35"/>
      <c r="GSN353" s="35"/>
      <c r="GSO353" s="35"/>
      <c r="GSP353" s="35"/>
      <c r="GSQ353" s="35"/>
      <c r="GSR353" s="35"/>
      <c r="GSS353" s="35"/>
      <c r="GST353" s="35"/>
      <c r="GSU353" s="35"/>
      <c r="GSV353" s="35"/>
      <c r="GSW353" s="35"/>
      <c r="GSX353" s="35"/>
      <c r="GSY353" s="35"/>
      <c r="GSZ353" s="35"/>
      <c r="GTA353" s="35"/>
      <c r="GTB353" s="35"/>
      <c r="GTC353" s="35"/>
      <c r="GTD353" s="35"/>
      <c r="GTE353" s="35"/>
      <c r="GTF353" s="35"/>
      <c r="GTG353" s="35"/>
      <c r="GTH353" s="35"/>
      <c r="GTI353" s="35"/>
      <c r="GTJ353" s="35"/>
      <c r="GTK353" s="35"/>
      <c r="GTL353" s="35"/>
      <c r="GTM353" s="35"/>
      <c r="GTN353" s="35"/>
      <c r="GTO353" s="35"/>
      <c r="GTP353" s="35"/>
      <c r="GTQ353" s="35"/>
      <c r="GTR353" s="35"/>
      <c r="GTS353" s="35"/>
      <c r="GTT353" s="35"/>
      <c r="GTU353" s="35"/>
      <c r="GTV353" s="35"/>
      <c r="GTW353" s="35"/>
      <c r="GTX353" s="35"/>
      <c r="GTY353" s="35"/>
      <c r="GTZ353" s="35"/>
      <c r="GUA353" s="35"/>
      <c r="GUB353" s="35"/>
      <c r="GUC353" s="35"/>
      <c r="GUD353" s="35"/>
      <c r="GUE353" s="35"/>
      <c r="GUF353" s="35"/>
      <c r="GUG353" s="35"/>
      <c r="GUH353" s="35"/>
      <c r="GUI353" s="35"/>
      <c r="GUJ353" s="35"/>
      <c r="GUK353" s="35"/>
      <c r="GUL353" s="35"/>
      <c r="GUM353" s="35"/>
      <c r="GUN353" s="35"/>
      <c r="GUO353" s="35"/>
      <c r="GUP353" s="35"/>
      <c r="GUQ353" s="35"/>
      <c r="GUR353" s="35"/>
      <c r="GUS353" s="35"/>
      <c r="GUT353" s="35"/>
      <c r="GUU353" s="35"/>
      <c r="GUV353" s="35"/>
      <c r="GUW353" s="35"/>
      <c r="GUX353" s="35"/>
      <c r="GUY353" s="35"/>
      <c r="GUZ353" s="35"/>
      <c r="GVA353" s="35"/>
      <c r="GVB353" s="35"/>
      <c r="GVC353" s="35"/>
      <c r="GVD353" s="35"/>
      <c r="GVE353" s="35"/>
      <c r="GVF353" s="35"/>
      <c r="GVG353" s="35"/>
      <c r="GVH353" s="35"/>
      <c r="GVI353" s="35"/>
      <c r="GVJ353" s="35"/>
      <c r="GVK353" s="35"/>
      <c r="GVL353" s="35"/>
      <c r="GVM353" s="35"/>
      <c r="GVN353" s="35"/>
      <c r="GVO353" s="35"/>
      <c r="GVP353" s="35"/>
      <c r="GVQ353" s="35"/>
      <c r="GVR353" s="35"/>
      <c r="GVS353" s="35"/>
      <c r="GVT353" s="35"/>
      <c r="GVU353" s="35"/>
      <c r="GVV353" s="35"/>
      <c r="GVW353" s="35"/>
      <c r="GVX353" s="35"/>
      <c r="GVY353" s="35"/>
      <c r="GVZ353" s="35"/>
      <c r="GWA353" s="35"/>
      <c r="GWB353" s="35"/>
      <c r="GWC353" s="35"/>
      <c r="GWD353" s="35"/>
      <c r="GWE353" s="35"/>
      <c r="GWF353" s="35"/>
      <c r="GWG353" s="35"/>
      <c r="GWH353" s="35"/>
      <c r="GWI353" s="35"/>
      <c r="GWJ353" s="35"/>
      <c r="GWK353" s="35"/>
      <c r="GWL353" s="35"/>
      <c r="GWM353" s="35"/>
      <c r="GWN353" s="35"/>
      <c r="GWO353" s="35"/>
      <c r="GWP353" s="35"/>
      <c r="GWQ353" s="35"/>
      <c r="GWR353" s="35"/>
      <c r="GWS353" s="35"/>
      <c r="GWT353" s="35"/>
      <c r="GWU353" s="35"/>
      <c r="GWV353" s="35"/>
      <c r="GWW353" s="35"/>
      <c r="GWX353" s="35"/>
      <c r="GWY353" s="35"/>
      <c r="GWZ353" s="35"/>
      <c r="GXA353" s="35"/>
      <c r="GXB353" s="35"/>
      <c r="GXC353" s="35"/>
      <c r="GXD353" s="35"/>
      <c r="GXE353" s="35"/>
      <c r="GXF353" s="35"/>
      <c r="GXG353" s="35"/>
      <c r="GXH353" s="35"/>
      <c r="GXI353" s="35"/>
      <c r="GXJ353" s="35"/>
      <c r="GXK353" s="35"/>
      <c r="GXL353" s="35"/>
      <c r="GXM353" s="35"/>
      <c r="GXN353" s="35"/>
      <c r="GXO353" s="35"/>
      <c r="GXP353" s="35"/>
      <c r="GXQ353" s="35"/>
      <c r="GXR353" s="35"/>
      <c r="GXS353" s="35"/>
      <c r="GXT353" s="35"/>
      <c r="GXU353" s="35"/>
      <c r="GXV353" s="35"/>
      <c r="GXW353" s="35"/>
      <c r="GXX353" s="35"/>
      <c r="GXY353" s="35"/>
      <c r="GXZ353" s="35"/>
      <c r="GYA353" s="35"/>
      <c r="GYB353" s="35"/>
      <c r="GYC353" s="35"/>
      <c r="GYD353" s="35"/>
      <c r="GYE353" s="35"/>
      <c r="GYF353" s="35"/>
      <c r="GYG353" s="35"/>
      <c r="GYH353" s="35"/>
      <c r="GYI353" s="35"/>
      <c r="GYJ353" s="35"/>
      <c r="GYK353" s="35"/>
      <c r="GYL353" s="35"/>
      <c r="GYM353" s="35"/>
      <c r="GYN353" s="35"/>
      <c r="GYO353" s="35"/>
      <c r="GYP353" s="35"/>
      <c r="GYQ353" s="35"/>
      <c r="GYR353" s="35"/>
      <c r="GYS353" s="35"/>
      <c r="GYT353" s="35"/>
      <c r="GYU353" s="35"/>
      <c r="GYV353" s="35"/>
      <c r="GYW353" s="35"/>
      <c r="GYX353" s="35"/>
      <c r="GYY353" s="35"/>
      <c r="GYZ353" s="35"/>
      <c r="GZA353" s="35"/>
      <c r="GZB353" s="35"/>
      <c r="GZC353" s="35"/>
      <c r="GZD353" s="35"/>
      <c r="GZE353" s="35"/>
      <c r="GZF353" s="35"/>
      <c r="GZG353" s="35"/>
      <c r="GZH353" s="35"/>
      <c r="GZI353" s="35"/>
      <c r="GZJ353" s="35"/>
      <c r="GZK353" s="35"/>
      <c r="GZL353" s="35"/>
      <c r="GZM353" s="35"/>
      <c r="GZN353" s="35"/>
      <c r="GZO353" s="35"/>
      <c r="GZP353" s="35"/>
      <c r="GZQ353" s="35"/>
      <c r="GZR353" s="35"/>
      <c r="GZS353" s="35"/>
      <c r="GZT353" s="35"/>
      <c r="GZU353" s="35"/>
      <c r="GZV353" s="35"/>
      <c r="GZW353" s="35"/>
      <c r="GZX353" s="35"/>
      <c r="GZY353" s="35"/>
      <c r="GZZ353" s="35"/>
      <c r="HAA353" s="35"/>
      <c r="HAB353" s="35"/>
      <c r="HAC353" s="35"/>
      <c r="HAD353" s="35"/>
      <c r="HAE353" s="35"/>
      <c r="HAF353" s="35"/>
      <c r="HAG353" s="35"/>
      <c r="HAH353" s="35"/>
      <c r="HAI353" s="35"/>
      <c r="HAJ353" s="35"/>
      <c r="HAK353" s="35"/>
      <c r="HAL353" s="35"/>
      <c r="HAM353" s="35"/>
      <c r="HAN353" s="35"/>
      <c r="HAO353" s="35"/>
      <c r="HAP353" s="35"/>
      <c r="HAQ353" s="35"/>
      <c r="HAR353" s="35"/>
      <c r="HAS353" s="35"/>
      <c r="HAT353" s="35"/>
      <c r="HAU353" s="35"/>
      <c r="HAV353" s="35"/>
      <c r="HAW353" s="35"/>
      <c r="HAX353" s="35"/>
      <c r="HAY353" s="35"/>
      <c r="HAZ353" s="35"/>
      <c r="HBA353" s="35"/>
      <c r="HBB353" s="35"/>
      <c r="HBC353" s="35"/>
      <c r="HBD353" s="35"/>
      <c r="HBE353" s="35"/>
      <c r="HBF353" s="35"/>
      <c r="HBG353" s="35"/>
      <c r="HBH353" s="35"/>
      <c r="HBI353" s="35"/>
      <c r="HBJ353" s="35"/>
      <c r="HBK353" s="35"/>
      <c r="HBL353" s="35"/>
      <c r="HBM353" s="35"/>
      <c r="HBN353" s="35"/>
      <c r="HBO353" s="35"/>
      <c r="HBP353" s="35"/>
      <c r="HBQ353" s="35"/>
      <c r="HBR353" s="35"/>
      <c r="HBS353" s="35"/>
      <c r="HBT353" s="35"/>
      <c r="HBU353" s="35"/>
      <c r="HBV353" s="35"/>
      <c r="HBW353" s="35"/>
      <c r="HBX353" s="35"/>
      <c r="HBY353" s="35"/>
      <c r="HBZ353" s="35"/>
      <c r="HCA353" s="35"/>
      <c r="HCB353" s="35"/>
      <c r="HCC353" s="35"/>
      <c r="HCD353" s="35"/>
      <c r="HCE353" s="35"/>
      <c r="HCF353" s="35"/>
      <c r="HCG353" s="35"/>
      <c r="HCH353" s="35"/>
      <c r="HCI353" s="35"/>
      <c r="HCJ353" s="35"/>
      <c r="HCK353" s="35"/>
      <c r="HCL353" s="35"/>
      <c r="HCM353" s="35"/>
      <c r="HCN353" s="35"/>
      <c r="HCO353" s="35"/>
      <c r="HCP353" s="35"/>
      <c r="HCQ353" s="35"/>
      <c r="HCR353" s="35"/>
      <c r="HCS353" s="35"/>
      <c r="HCT353" s="35"/>
      <c r="HCU353" s="35"/>
      <c r="HCV353" s="35"/>
      <c r="HCW353" s="35"/>
      <c r="HCX353" s="35"/>
      <c r="HCY353" s="35"/>
      <c r="HCZ353" s="35"/>
      <c r="HDA353" s="35"/>
      <c r="HDB353" s="35"/>
      <c r="HDC353" s="35"/>
      <c r="HDD353" s="35"/>
      <c r="HDE353" s="35"/>
      <c r="HDF353" s="35"/>
      <c r="HDG353" s="35"/>
      <c r="HDH353" s="35"/>
      <c r="HDI353" s="35"/>
      <c r="HDJ353" s="35"/>
      <c r="HDK353" s="35"/>
      <c r="HDL353" s="35"/>
      <c r="HDM353" s="35"/>
      <c r="HDN353" s="35"/>
      <c r="HDO353" s="35"/>
      <c r="HDP353" s="35"/>
      <c r="HDQ353" s="35"/>
      <c r="HDR353" s="35"/>
      <c r="HDS353" s="35"/>
      <c r="HDT353" s="35"/>
      <c r="HDU353" s="35"/>
      <c r="HDV353" s="35"/>
      <c r="HDW353" s="35"/>
      <c r="HDX353" s="35"/>
      <c r="HDY353" s="35"/>
      <c r="HDZ353" s="35"/>
      <c r="HEA353" s="35"/>
      <c r="HEB353" s="35"/>
      <c r="HEC353" s="35"/>
      <c r="HED353" s="35"/>
      <c r="HEE353" s="35"/>
      <c r="HEF353" s="35"/>
      <c r="HEG353" s="35"/>
      <c r="HEH353" s="35"/>
      <c r="HEI353" s="35"/>
      <c r="HEJ353" s="35"/>
      <c r="HEK353" s="35"/>
      <c r="HEL353" s="35"/>
      <c r="HEM353" s="35"/>
      <c r="HEN353" s="35"/>
      <c r="HEO353" s="35"/>
      <c r="HEP353" s="35"/>
      <c r="HEQ353" s="35"/>
      <c r="HER353" s="35"/>
      <c r="HES353" s="35"/>
      <c r="HET353" s="35"/>
      <c r="HEU353" s="35"/>
      <c r="HEV353" s="35"/>
      <c r="HEW353" s="35"/>
      <c r="HEX353" s="35"/>
      <c r="HEY353" s="35"/>
      <c r="HEZ353" s="35"/>
      <c r="HFA353" s="35"/>
      <c r="HFB353" s="35"/>
      <c r="HFC353" s="35"/>
      <c r="HFD353" s="35"/>
      <c r="HFE353" s="35"/>
      <c r="HFF353" s="35"/>
      <c r="HFG353" s="35"/>
      <c r="HFH353" s="35"/>
      <c r="HFI353" s="35"/>
      <c r="HFJ353" s="35"/>
      <c r="HFK353" s="35"/>
      <c r="HFL353" s="35"/>
      <c r="HFM353" s="35"/>
      <c r="HFN353" s="35"/>
      <c r="HFO353" s="35"/>
      <c r="HFP353" s="35"/>
      <c r="HFQ353" s="35"/>
      <c r="HFR353" s="35"/>
      <c r="HFS353" s="35"/>
      <c r="HFT353" s="35"/>
      <c r="HFU353" s="35"/>
      <c r="HFV353" s="35"/>
      <c r="HFW353" s="35"/>
      <c r="HFX353" s="35"/>
      <c r="HFY353" s="35"/>
      <c r="HFZ353" s="35"/>
      <c r="HGA353" s="35"/>
      <c r="HGB353" s="35"/>
      <c r="HGC353" s="35"/>
      <c r="HGD353" s="35"/>
      <c r="HGE353" s="35"/>
      <c r="HGF353" s="35"/>
      <c r="HGG353" s="35"/>
      <c r="HGH353" s="35"/>
      <c r="HGI353" s="35"/>
      <c r="HGJ353" s="35"/>
      <c r="HGK353" s="35"/>
      <c r="HGL353" s="35"/>
      <c r="HGM353" s="35"/>
      <c r="HGN353" s="35"/>
      <c r="HGO353" s="35"/>
      <c r="HGP353" s="35"/>
      <c r="HGQ353" s="35"/>
      <c r="HGR353" s="35"/>
      <c r="HGS353" s="35"/>
      <c r="HGT353" s="35"/>
      <c r="HGU353" s="35"/>
      <c r="HGV353" s="35"/>
      <c r="HGW353" s="35"/>
      <c r="HGX353" s="35"/>
      <c r="HGY353" s="35"/>
      <c r="HGZ353" s="35"/>
      <c r="HHA353" s="35"/>
      <c r="HHB353" s="35"/>
      <c r="HHC353" s="35"/>
      <c r="HHD353" s="35"/>
      <c r="HHE353" s="35"/>
      <c r="HHF353" s="35"/>
      <c r="HHG353" s="35"/>
      <c r="HHH353" s="35"/>
      <c r="HHI353" s="35"/>
      <c r="HHJ353" s="35"/>
      <c r="HHK353" s="35"/>
      <c r="HHL353" s="35"/>
      <c r="HHM353" s="35"/>
      <c r="HHN353" s="35"/>
      <c r="HHO353" s="35"/>
      <c r="HHP353" s="35"/>
      <c r="HHQ353" s="35"/>
      <c r="HHR353" s="35"/>
      <c r="HHS353" s="35"/>
      <c r="HHT353" s="35"/>
      <c r="HHU353" s="35"/>
      <c r="HHV353" s="35"/>
      <c r="HHW353" s="35"/>
      <c r="HHX353" s="35"/>
      <c r="HHY353" s="35"/>
      <c r="HHZ353" s="35"/>
      <c r="HIA353" s="35"/>
      <c r="HIB353" s="35"/>
      <c r="HIC353" s="35"/>
      <c r="HID353" s="35"/>
      <c r="HIE353" s="35"/>
      <c r="HIF353" s="35"/>
      <c r="HIG353" s="35"/>
      <c r="HIH353" s="35"/>
      <c r="HII353" s="35"/>
      <c r="HIJ353" s="35"/>
      <c r="HIK353" s="35"/>
      <c r="HIL353" s="35"/>
      <c r="HIM353" s="35"/>
      <c r="HIN353" s="35"/>
      <c r="HIO353" s="35"/>
      <c r="HIP353" s="35"/>
      <c r="HIQ353" s="35"/>
      <c r="HIR353" s="35"/>
      <c r="HIS353" s="35"/>
      <c r="HIT353" s="35"/>
      <c r="HIU353" s="35"/>
      <c r="HIV353" s="35"/>
      <c r="HIW353" s="35"/>
      <c r="HIX353" s="35"/>
      <c r="HIY353" s="35"/>
      <c r="HIZ353" s="35"/>
      <c r="HJA353" s="35"/>
      <c r="HJB353" s="35"/>
      <c r="HJC353" s="35"/>
      <c r="HJD353" s="35"/>
      <c r="HJE353" s="35"/>
      <c r="HJF353" s="35"/>
      <c r="HJG353" s="35"/>
      <c r="HJH353" s="35"/>
      <c r="HJI353" s="35"/>
      <c r="HJJ353" s="35"/>
      <c r="HJK353" s="35"/>
      <c r="HJL353" s="35"/>
      <c r="HJM353" s="35"/>
      <c r="HJN353" s="35"/>
      <c r="HJO353" s="35"/>
      <c r="HJP353" s="35"/>
      <c r="HJQ353" s="35"/>
      <c r="HJR353" s="35"/>
      <c r="HJS353" s="35"/>
      <c r="HJT353" s="35"/>
      <c r="HJU353" s="35"/>
      <c r="HJV353" s="35"/>
      <c r="HJW353" s="35"/>
      <c r="HJX353" s="35"/>
      <c r="HJY353" s="35"/>
      <c r="HJZ353" s="35"/>
      <c r="HKA353" s="35"/>
      <c r="HKB353" s="35"/>
      <c r="HKC353" s="35"/>
      <c r="HKD353" s="35"/>
      <c r="HKE353" s="35"/>
      <c r="HKF353" s="35"/>
      <c r="HKG353" s="35"/>
      <c r="HKH353" s="35"/>
      <c r="HKI353" s="35"/>
      <c r="HKJ353" s="35"/>
      <c r="HKK353" s="35"/>
      <c r="HKL353" s="35"/>
      <c r="HKM353" s="35"/>
      <c r="HKN353" s="35"/>
      <c r="HKO353" s="35"/>
      <c r="HKP353" s="35"/>
      <c r="HKQ353" s="35"/>
      <c r="HKR353" s="35"/>
      <c r="HKS353" s="35"/>
      <c r="HKT353" s="35"/>
      <c r="HKU353" s="35"/>
      <c r="HKV353" s="35"/>
      <c r="HKW353" s="35"/>
      <c r="HKX353" s="35"/>
      <c r="HKY353" s="35"/>
      <c r="HKZ353" s="35"/>
      <c r="HLA353" s="35"/>
      <c r="HLB353" s="35"/>
      <c r="HLC353" s="35"/>
      <c r="HLD353" s="35"/>
      <c r="HLE353" s="35"/>
      <c r="HLF353" s="35"/>
      <c r="HLG353" s="35"/>
      <c r="HLH353" s="35"/>
      <c r="HLI353" s="35"/>
      <c r="HLJ353" s="35"/>
      <c r="HLK353" s="35"/>
      <c r="HLL353" s="35"/>
      <c r="HLM353" s="35"/>
      <c r="HLN353" s="35"/>
      <c r="HLO353" s="35"/>
      <c r="HLP353" s="35"/>
      <c r="HLQ353" s="35"/>
      <c r="HLR353" s="35"/>
      <c r="HLS353" s="35"/>
      <c r="HLT353" s="35"/>
      <c r="HLU353" s="35"/>
      <c r="HLV353" s="35"/>
      <c r="HLW353" s="35"/>
      <c r="HLX353" s="35"/>
      <c r="HLY353" s="35"/>
      <c r="HLZ353" s="35"/>
      <c r="HMA353" s="35"/>
      <c r="HMB353" s="35"/>
      <c r="HMC353" s="35"/>
      <c r="HMD353" s="35"/>
      <c r="HME353" s="35"/>
      <c r="HMF353" s="35"/>
      <c r="HMG353" s="35"/>
      <c r="HMH353" s="35"/>
      <c r="HMI353" s="35"/>
      <c r="HMJ353" s="35"/>
      <c r="HMK353" s="35"/>
      <c r="HML353" s="35"/>
      <c r="HMM353" s="35"/>
      <c r="HMN353" s="35"/>
      <c r="HMO353" s="35"/>
      <c r="HMP353" s="35"/>
      <c r="HMQ353" s="35"/>
      <c r="HMR353" s="35"/>
      <c r="HMS353" s="35"/>
      <c r="HMT353" s="35"/>
      <c r="HMU353" s="35"/>
      <c r="HMV353" s="35"/>
      <c r="HMW353" s="35"/>
      <c r="HMX353" s="35"/>
      <c r="HMY353" s="35"/>
      <c r="HMZ353" s="35"/>
      <c r="HNA353" s="35"/>
      <c r="HNB353" s="35"/>
      <c r="HNC353" s="35"/>
      <c r="HND353" s="35"/>
      <c r="HNE353" s="35"/>
      <c r="HNF353" s="35"/>
      <c r="HNG353" s="35"/>
      <c r="HNH353" s="35"/>
      <c r="HNI353" s="35"/>
      <c r="HNJ353" s="35"/>
      <c r="HNK353" s="35"/>
      <c r="HNL353" s="35"/>
      <c r="HNM353" s="35"/>
      <c r="HNN353" s="35"/>
      <c r="HNO353" s="35"/>
      <c r="HNP353" s="35"/>
      <c r="HNQ353" s="35"/>
      <c r="HNR353" s="35"/>
      <c r="HNS353" s="35"/>
      <c r="HNT353" s="35"/>
      <c r="HNU353" s="35"/>
      <c r="HNV353" s="35"/>
      <c r="HNW353" s="35"/>
      <c r="HNX353" s="35"/>
      <c r="HNY353" s="35"/>
      <c r="HNZ353" s="35"/>
      <c r="HOA353" s="35"/>
      <c r="HOB353" s="35"/>
      <c r="HOC353" s="35"/>
      <c r="HOD353" s="35"/>
      <c r="HOE353" s="35"/>
      <c r="HOF353" s="35"/>
      <c r="HOG353" s="35"/>
      <c r="HOH353" s="35"/>
      <c r="HOI353" s="35"/>
      <c r="HOJ353" s="35"/>
      <c r="HOK353" s="35"/>
      <c r="HOL353" s="35"/>
      <c r="HOM353" s="35"/>
      <c r="HON353" s="35"/>
      <c r="HOO353" s="35"/>
      <c r="HOP353" s="35"/>
      <c r="HOQ353" s="35"/>
      <c r="HOR353" s="35"/>
      <c r="HOS353" s="35"/>
      <c r="HOT353" s="35"/>
      <c r="HOU353" s="35"/>
      <c r="HOV353" s="35"/>
      <c r="HOW353" s="35"/>
      <c r="HOX353" s="35"/>
      <c r="HOY353" s="35"/>
      <c r="HOZ353" s="35"/>
      <c r="HPA353" s="35"/>
      <c r="HPB353" s="35"/>
      <c r="HPC353" s="35"/>
      <c r="HPD353" s="35"/>
      <c r="HPE353" s="35"/>
      <c r="HPF353" s="35"/>
      <c r="HPG353" s="35"/>
      <c r="HPH353" s="35"/>
      <c r="HPI353" s="35"/>
      <c r="HPJ353" s="35"/>
      <c r="HPK353" s="35"/>
      <c r="HPL353" s="35"/>
      <c r="HPM353" s="35"/>
      <c r="HPN353" s="35"/>
      <c r="HPO353" s="35"/>
      <c r="HPP353" s="35"/>
      <c r="HPQ353" s="35"/>
      <c r="HPR353" s="35"/>
      <c r="HPS353" s="35"/>
      <c r="HPT353" s="35"/>
      <c r="HPU353" s="35"/>
      <c r="HPV353" s="35"/>
      <c r="HPW353" s="35"/>
      <c r="HPX353" s="35"/>
      <c r="HPY353" s="35"/>
      <c r="HPZ353" s="35"/>
      <c r="HQA353" s="35"/>
      <c r="HQB353" s="35"/>
      <c r="HQC353" s="35"/>
      <c r="HQD353" s="35"/>
      <c r="HQE353" s="35"/>
      <c r="HQF353" s="35"/>
      <c r="HQG353" s="35"/>
      <c r="HQH353" s="35"/>
      <c r="HQI353" s="35"/>
      <c r="HQJ353" s="35"/>
      <c r="HQK353" s="35"/>
      <c r="HQL353" s="35"/>
      <c r="HQM353" s="35"/>
      <c r="HQN353" s="35"/>
      <c r="HQO353" s="35"/>
      <c r="HQP353" s="35"/>
      <c r="HQQ353" s="35"/>
      <c r="HQR353" s="35"/>
      <c r="HQS353" s="35"/>
      <c r="HQT353" s="35"/>
      <c r="HQU353" s="35"/>
      <c r="HQV353" s="35"/>
      <c r="HQW353" s="35"/>
      <c r="HQX353" s="35"/>
      <c r="HQY353" s="35"/>
      <c r="HQZ353" s="35"/>
      <c r="HRA353" s="35"/>
      <c r="HRB353" s="35"/>
      <c r="HRC353" s="35"/>
      <c r="HRD353" s="35"/>
      <c r="HRE353" s="35"/>
      <c r="HRF353" s="35"/>
      <c r="HRG353" s="35"/>
      <c r="HRH353" s="35"/>
      <c r="HRI353" s="35"/>
      <c r="HRJ353" s="35"/>
      <c r="HRK353" s="35"/>
      <c r="HRL353" s="35"/>
      <c r="HRM353" s="35"/>
      <c r="HRN353" s="35"/>
      <c r="HRO353" s="35"/>
      <c r="HRP353" s="35"/>
      <c r="HRQ353" s="35"/>
      <c r="HRR353" s="35"/>
      <c r="HRS353" s="35"/>
      <c r="HRT353" s="35"/>
      <c r="HRU353" s="35"/>
      <c r="HRV353" s="35"/>
      <c r="HRW353" s="35"/>
      <c r="HRX353" s="35"/>
      <c r="HRY353" s="35"/>
      <c r="HRZ353" s="35"/>
      <c r="HSA353" s="35"/>
      <c r="HSB353" s="35"/>
      <c r="HSC353" s="35"/>
      <c r="HSD353" s="35"/>
      <c r="HSE353" s="35"/>
      <c r="HSF353" s="35"/>
      <c r="HSG353" s="35"/>
      <c r="HSH353" s="35"/>
      <c r="HSI353" s="35"/>
      <c r="HSJ353" s="35"/>
      <c r="HSK353" s="35"/>
      <c r="HSL353" s="35"/>
      <c r="HSM353" s="35"/>
      <c r="HSN353" s="35"/>
      <c r="HSO353" s="35"/>
      <c r="HSP353" s="35"/>
      <c r="HSQ353" s="35"/>
      <c r="HSR353" s="35"/>
      <c r="HSS353" s="35"/>
      <c r="HST353" s="35"/>
      <c r="HSU353" s="35"/>
      <c r="HSV353" s="35"/>
      <c r="HSW353" s="35"/>
      <c r="HSX353" s="35"/>
      <c r="HSY353" s="35"/>
      <c r="HSZ353" s="35"/>
      <c r="HTA353" s="35"/>
      <c r="HTB353" s="35"/>
      <c r="HTC353" s="35"/>
      <c r="HTD353" s="35"/>
      <c r="HTE353" s="35"/>
      <c r="HTF353" s="35"/>
      <c r="HTG353" s="35"/>
      <c r="HTH353" s="35"/>
      <c r="HTI353" s="35"/>
      <c r="HTJ353" s="35"/>
      <c r="HTK353" s="35"/>
      <c r="HTL353" s="35"/>
      <c r="HTM353" s="35"/>
      <c r="HTN353" s="35"/>
      <c r="HTO353" s="35"/>
      <c r="HTP353" s="35"/>
      <c r="HTQ353" s="35"/>
      <c r="HTR353" s="35"/>
      <c r="HTS353" s="35"/>
      <c r="HTT353" s="35"/>
      <c r="HTU353" s="35"/>
      <c r="HTV353" s="35"/>
      <c r="HTW353" s="35"/>
      <c r="HTX353" s="35"/>
      <c r="HTY353" s="35"/>
      <c r="HTZ353" s="35"/>
      <c r="HUA353" s="35"/>
      <c r="HUB353" s="35"/>
      <c r="HUC353" s="35"/>
      <c r="HUD353" s="35"/>
      <c r="HUE353" s="35"/>
      <c r="HUF353" s="35"/>
      <c r="HUG353" s="35"/>
      <c r="HUH353" s="35"/>
      <c r="HUI353" s="35"/>
      <c r="HUJ353" s="35"/>
      <c r="HUK353" s="35"/>
      <c r="HUL353" s="35"/>
      <c r="HUM353" s="35"/>
      <c r="HUN353" s="35"/>
      <c r="HUO353" s="35"/>
      <c r="HUP353" s="35"/>
      <c r="HUQ353" s="35"/>
      <c r="HUR353" s="35"/>
      <c r="HUS353" s="35"/>
      <c r="HUT353" s="35"/>
      <c r="HUU353" s="35"/>
      <c r="HUV353" s="35"/>
      <c r="HUW353" s="35"/>
      <c r="HUX353" s="35"/>
      <c r="HUY353" s="35"/>
      <c r="HUZ353" s="35"/>
      <c r="HVA353" s="35"/>
      <c r="HVB353" s="35"/>
      <c r="HVC353" s="35"/>
      <c r="HVD353" s="35"/>
      <c r="HVE353" s="35"/>
      <c r="HVF353" s="35"/>
      <c r="HVG353" s="35"/>
      <c r="HVH353" s="35"/>
      <c r="HVI353" s="35"/>
      <c r="HVJ353" s="35"/>
      <c r="HVK353" s="35"/>
      <c r="HVL353" s="35"/>
      <c r="HVM353" s="35"/>
      <c r="HVN353" s="35"/>
      <c r="HVO353" s="35"/>
      <c r="HVP353" s="35"/>
      <c r="HVQ353" s="35"/>
      <c r="HVR353" s="35"/>
      <c r="HVS353" s="35"/>
      <c r="HVT353" s="35"/>
      <c r="HVU353" s="35"/>
      <c r="HVV353" s="35"/>
      <c r="HVW353" s="35"/>
      <c r="HVX353" s="35"/>
      <c r="HVY353" s="35"/>
      <c r="HVZ353" s="35"/>
      <c r="HWA353" s="35"/>
      <c r="HWB353" s="35"/>
      <c r="HWC353" s="35"/>
      <c r="HWD353" s="35"/>
      <c r="HWE353" s="35"/>
      <c r="HWF353" s="35"/>
      <c r="HWG353" s="35"/>
      <c r="HWH353" s="35"/>
      <c r="HWI353" s="35"/>
      <c r="HWJ353" s="35"/>
      <c r="HWK353" s="35"/>
      <c r="HWL353" s="35"/>
      <c r="HWM353" s="35"/>
      <c r="HWN353" s="35"/>
      <c r="HWO353" s="35"/>
      <c r="HWP353" s="35"/>
      <c r="HWQ353" s="35"/>
      <c r="HWR353" s="35"/>
      <c r="HWS353" s="35"/>
      <c r="HWT353" s="35"/>
      <c r="HWU353" s="35"/>
      <c r="HWV353" s="35"/>
      <c r="HWW353" s="35"/>
      <c r="HWX353" s="35"/>
      <c r="HWY353" s="35"/>
      <c r="HWZ353" s="35"/>
      <c r="HXA353" s="35"/>
      <c r="HXB353" s="35"/>
      <c r="HXC353" s="35"/>
      <c r="HXD353" s="35"/>
      <c r="HXE353" s="35"/>
      <c r="HXF353" s="35"/>
      <c r="HXG353" s="35"/>
      <c r="HXH353" s="35"/>
      <c r="HXI353" s="35"/>
      <c r="HXJ353" s="35"/>
      <c r="HXK353" s="35"/>
      <c r="HXL353" s="35"/>
      <c r="HXM353" s="35"/>
      <c r="HXN353" s="35"/>
      <c r="HXO353" s="35"/>
      <c r="HXP353" s="35"/>
      <c r="HXQ353" s="35"/>
      <c r="HXR353" s="35"/>
      <c r="HXS353" s="35"/>
      <c r="HXT353" s="35"/>
      <c r="HXU353" s="35"/>
      <c r="HXV353" s="35"/>
      <c r="HXW353" s="35"/>
      <c r="HXX353" s="35"/>
      <c r="HXY353" s="35"/>
      <c r="HXZ353" s="35"/>
      <c r="HYA353" s="35"/>
      <c r="HYB353" s="35"/>
      <c r="HYC353" s="35"/>
      <c r="HYD353" s="35"/>
      <c r="HYE353" s="35"/>
      <c r="HYF353" s="35"/>
      <c r="HYG353" s="35"/>
      <c r="HYH353" s="35"/>
      <c r="HYI353" s="35"/>
      <c r="HYJ353" s="35"/>
      <c r="HYK353" s="35"/>
      <c r="HYL353" s="35"/>
      <c r="HYM353" s="35"/>
      <c r="HYN353" s="35"/>
      <c r="HYO353" s="35"/>
      <c r="HYP353" s="35"/>
      <c r="HYQ353" s="35"/>
      <c r="HYR353" s="35"/>
      <c r="HYS353" s="35"/>
      <c r="HYT353" s="35"/>
      <c r="HYU353" s="35"/>
      <c r="HYV353" s="35"/>
      <c r="HYW353" s="35"/>
      <c r="HYX353" s="35"/>
      <c r="HYY353" s="35"/>
      <c r="HYZ353" s="35"/>
      <c r="HZA353" s="35"/>
      <c r="HZB353" s="35"/>
      <c r="HZC353" s="35"/>
      <c r="HZD353" s="35"/>
      <c r="HZE353" s="35"/>
      <c r="HZF353" s="35"/>
      <c r="HZG353" s="35"/>
      <c r="HZH353" s="35"/>
      <c r="HZI353" s="35"/>
      <c r="HZJ353" s="35"/>
      <c r="HZK353" s="35"/>
      <c r="HZL353" s="35"/>
      <c r="HZM353" s="35"/>
      <c r="HZN353" s="35"/>
      <c r="HZO353" s="35"/>
      <c r="HZP353" s="35"/>
      <c r="HZQ353" s="35"/>
      <c r="HZR353" s="35"/>
      <c r="HZS353" s="35"/>
      <c r="HZT353" s="35"/>
      <c r="HZU353" s="35"/>
      <c r="HZV353" s="35"/>
      <c r="HZW353" s="35"/>
      <c r="HZX353" s="35"/>
      <c r="HZY353" s="35"/>
      <c r="HZZ353" s="35"/>
      <c r="IAA353" s="35"/>
      <c r="IAB353" s="35"/>
      <c r="IAC353" s="35"/>
      <c r="IAD353" s="35"/>
      <c r="IAE353" s="35"/>
      <c r="IAF353" s="35"/>
      <c r="IAG353" s="35"/>
      <c r="IAH353" s="35"/>
      <c r="IAI353" s="35"/>
      <c r="IAJ353" s="35"/>
      <c r="IAK353" s="35"/>
      <c r="IAL353" s="35"/>
      <c r="IAM353" s="35"/>
      <c r="IAN353" s="35"/>
      <c r="IAO353" s="35"/>
      <c r="IAP353" s="35"/>
      <c r="IAQ353" s="35"/>
      <c r="IAR353" s="35"/>
      <c r="IAS353" s="35"/>
      <c r="IAT353" s="35"/>
      <c r="IAU353" s="35"/>
      <c r="IAV353" s="35"/>
      <c r="IAW353" s="35"/>
      <c r="IAX353" s="35"/>
      <c r="IAY353" s="35"/>
      <c r="IAZ353" s="35"/>
      <c r="IBA353" s="35"/>
      <c r="IBB353" s="35"/>
      <c r="IBC353" s="35"/>
      <c r="IBD353" s="35"/>
      <c r="IBE353" s="35"/>
      <c r="IBF353" s="35"/>
      <c r="IBG353" s="35"/>
      <c r="IBH353" s="35"/>
      <c r="IBI353" s="35"/>
      <c r="IBJ353" s="35"/>
      <c r="IBK353" s="35"/>
      <c r="IBL353" s="35"/>
      <c r="IBM353" s="35"/>
      <c r="IBN353" s="35"/>
      <c r="IBO353" s="35"/>
      <c r="IBP353" s="35"/>
      <c r="IBQ353" s="35"/>
      <c r="IBR353" s="35"/>
      <c r="IBS353" s="35"/>
      <c r="IBT353" s="35"/>
      <c r="IBU353" s="35"/>
      <c r="IBV353" s="35"/>
      <c r="IBW353" s="35"/>
      <c r="IBX353" s="35"/>
      <c r="IBY353" s="35"/>
      <c r="IBZ353" s="35"/>
      <c r="ICA353" s="35"/>
      <c r="ICB353" s="35"/>
      <c r="ICC353" s="35"/>
      <c r="ICD353" s="35"/>
      <c r="ICE353" s="35"/>
      <c r="ICF353" s="35"/>
      <c r="ICG353" s="35"/>
      <c r="ICH353" s="35"/>
      <c r="ICI353" s="35"/>
      <c r="ICJ353" s="35"/>
      <c r="ICK353" s="35"/>
      <c r="ICL353" s="35"/>
      <c r="ICM353" s="35"/>
      <c r="ICN353" s="35"/>
      <c r="ICO353" s="35"/>
      <c r="ICP353" s="35"/>
      <c r="ICQ353" s="35"/>
      <c r="ICR353" s="35"/>
      <c r="ICS353" s="35"/>
      <c r="ICT353" s="35"/>
      <c r="ICU353" s="35"/>
      <c r="ICV353" s="35"/>
      <c r="ICW353" s="35"/>
      <c r="ICX353" s="35"/>
      <c r="ICY353" s="35"/>
      <c r="ICZ353" s="35"/>
      <c r="IDA353" s="35"/>
      <c r="IDB353" s="35"/>
      <c r="IDC353" s="35"/>
      <c r="IDD353" s="35"/>
      <c r="IDE353" s="35"/>
      <c r="IDF353" s="35"/>
      <c r="IDG353" s="35"/>
      <c r="IDH353" s="35"/>
      <c r="IDI353" s="35"/>
      <c r="IDJ353" s="35"/>
      <c r="IDK353" s="35"/>
      <c r="IDL353" s="35"/>
      <c r="IDM353" s="35"/>
      <c r="IDN353" s="35"/>
      <c r="IDO353" s="35"/>
      <c r="IDP353" s="35"/>
      <c r="IDQ353" s="35"/>
      <c r="IDR353" s="35"/>
      <c r="IDS353" s="35"/>
      <c r="IDT353" s="35"/>
      <c r="IDU353" s="35"/>
      <c r="IDV353" s="35"/>
      <c r="IDW353" s="35"/>
      <c r="IDX353" s="35"/>
      <c r="IDY353" s="35"/>
      <c r="IDZ353" s="35"/>
      <c r="IEA353" s="35"/>
      <c r="IEB353" s="35"/>
      <c r="IEC353" s="35"/>
      <c r="IED353" s="35"/>
      <c r="IEE353" s="35"/>
      <c r="IEF353" s="35"/>
      <c r="IEG353" s="35"/>
      <c r="IEH353" s="35"/>
      <c r="IEI353" s="35"/>
      <c r="IEJ353" s="35"/>
      <c r="IEK353" s="35"/>
      <c r="IEL353" s="35"/>
      <c r="IEM353" s="35"/>
      <c r="IEN353" s="35"/>
      <c r="IEO353" s="35"/>
      <c r="IEP353" s="35"/>
      <c r="IEQ353" s="35"/>
      <c r="IER353" s="35"/>
      <c r="IES353" s="35"/>
      <c r="IET353" s="35"/>
      <c r="IEU353" s="35"/>
      <c r="IEV353" s="35"/>
      <c r="IEW353" s="35"/>
      <c r="IEX353" s="35"/>
      <c r="IEY353" s="35"/>
      <c r="IEZ353" s="35"/>
      <c r="IFA353" s="35"/>
      <c r="IFB353" s="35"/>
      <c r="IFC353" s="35"/>
      <c r="IFD353" s="35"/>
      <c r="IFE353" s="35"/>
      <c r="IFF353" s="35"/>
      <c r="IFG353" s="35"/>
      <c r="IFH353" s="35"/>
      <c r="IFI353" s="35"/>
      <c r="IFJ353" s="35"/>
      <c r="IFK353" s="35"/>
      <c r="IFL353" s="35"/>
      <c r="IFM353" s="35"/>
      <c r="IFN353" s="35"/>
      <c r="IFO353" s="35"/>
      <c r="IFP353" s="35"/>
      <c r="IFQ353" s="35"/>
      <c r="IFR353" s="35"/>
      <c r="IFS353" s="35"/>
      <c r="IFT353" s="35"/>
      <c r="IFU353" s="35"/>
      <c r="IFV353" s="35"/>
      <c r="IFW353" s="35"/>
      <c r="IFX353" s="35"/>
      <c r="IFY353" s="35"/>
      <c r="IFZ353" s="35"/>
      <c r="IGA353" s="35"/>
      <c r="IGB353" s="35"/>
      <c r="IGC353" s="35"/>
      <c r="IGD353" s="35"/>
      <c r="IGE353" s="35"/>
      <c r="IGF353" s="35"/>
      <c r="IGG353" s="35"/>
      <c r="IGH353" s="35"/>
      <c r="IGI353" s="35"/>
      <c r="IGJ353" s="35"/>
      <c r="IGK353" s="35"/>
      <c r="IGL353" s="35"/>
      <c r="IGM353" s="35"/>
      <c r="IGN353" s="35"/>
      <c r="IGO353" s="35"/>
      <c r="IGP353" s="35"/>
      <c r="IGQ353" s="35"/>
      <c r="IGR353" s="35"/>
      <c r="IGS353" s="35"/>
      <c r="IGT353" s="35"/>
      <c r="IGU353" s="35"/>
      <c r="IGV353" s="35"/>
      <c r="IGW353" s="35"/>
      <c r="IGX353" s="35"/>
      <c r="IGY353" s="35"/>
      <c r="IGZ353" s="35"/>
      <c r="IHA353" s="35"/>
      <c r="IHB353" s="35"/>
      <c r="IHC353" s="35"/>
      <c r="IHD353" s="35"/>
      <c r="IHE353" s="35"/>
      <c r="IHF353" s="35"/>
      <c r="IHG353" s="35"/>
      <c r="IHH353" s="35"/>
      <c r="IHI353" s="35"/>
      <c r="IHJ353" s="35"/>
      <c r="IHK353" s="35"/>
      <c r="IHL353" s="35"/>
      <c r="IHM353" s="35"/>
      <c r="IHN353" s="35"/>
      <c r="IHO353" s="35"/>
      <c r="IHP353" s="35"/>
      <c r="IHQ353" s="35"/>
      <c r="IHR353" s="35"/>
      <c r="IHS353" s="35"/>
      <c r="IHT353" s="35"/>
      <c r="IHU353" s="35"/>
      <c r="IHV353" s="35"/>
      <c r="IHW353" s="35"/>
      <c r="IHX353" s="35"/>
      <c r="IHY353" s="35"/>
      <c r="IHZ353" s="35"/>
      <c r="IIA353" s="35"/>
      <c r="IIB353" s="35"/>
      <c r="IIC353" s="35"/>
      <c r="IID353" s="35"/>
      <c r="IIE353" s="35"/>
      <c r="IIF353" s="35"/>
      <c r="IIG353" s="35"/>
      <c r="IIH353" s="35"/>
      <c r="III353" s="35"/>
      <c r="IIJ353" s="35"/>
      <c r="IIK353" s="35"/>
      <c r="IIL353" s="35"/>
      <c r="IIM353" s="35"/>
      <c r="IIN353" s="35"/>
      <c r="IIO353" s="35"/>
      <c r="IIP353" s="35"/>
      <c r="IIQ353" s="35"/>
      <c r="IIR353" s="35"/>
      <c r="IIS353" s="35"/>
      <c r="IIT353" s="35"/>
      <c r="IIU353" s="35"/>
      <c r="IIV353" s="35"/>
      <c r="IIW353" s="35"/>
      <c r="IIX353" s="35"/>
      <c r="IIY353" s="35"/>
      <c r="IIZ353" s="35"/>
      <c r="IJA353" s="35"/>
      <c r="IJB353" s="35"/>
      <c r="IJC353" s="35"/>
      <c r="IJD353" s="35"/>
      <c r="IJE353" s="35"/>
      <c r="IJF353" s="35"/>
      <c r="IJG353" s="35"/>
      <c r="IJH353" s="35"/>
      <c r="IJI353" s="35"/>
      <c r="IJJ353" s="35"/>
      <c r="IJK353" s="35"/>
      <c r="IJL353" s="35"/>
      <c r="IJM353" s="35"/>
      <c r="IJN353" s="35"/>
      <c r="IJO353" s="35"/>
      <c r="IJP353" s="35"/>
      <c r="IJQ353" s="35"/>
      <c r="IJR353" s="35"/>
      <c r="IJS353" s="35"/>
      <c r="IJT353" s="35"/>
      <c r="IJU353" s="35"/>
      <c r="IJV353" s="35"/>
      <c r="IJW353" s="35"/>
      <c r="IJX353" s="35"/>
      <c r="IJY353" s="35"/>
      <c r="IJZ353" s="35"/>
      <c r="IKA353" s="35"/>
      <c r="IKB353" s="35"/>
      <c r="IKC353" s="35"/>
      <c r="IKD353" s="35"/>
      <c r="IKE353" s="35"/>
      <c r="IKF353" s="35"/>
      <c r="IKG353" s="35"/>
      <c r="IKH353" s="35"/>
      <c r="IKI353" s="35"/>
      <c r="IKJ353" s="35"/>
      <c r="IKK353" s="35"/>
      <c r="IKL353" s="35"/>
      <c r="IKM353" s="35"/>
      <c r="IKN353" s="35"/>
      <c r="IKO353" s="35"/>
      <c r="IKP353" s="35"/>
      <c r="IKQ353" s="35"/>
      <c r="IKR353" s="35"/>
      <c r="IKS353" s="35"/>
      <c r="IKT353" s="35"/>
      <c r="IKU353" s="35"/>
      <c r="IKV353" s="35"/>
      <c r="IKW353" s="35"/>
      <c r="IKX353" s="35"/>
      <c r="IKY353" s="35"/>
      <c r="IKZ353" s="35"/>
      <c r="ILA353" s="35"/>
      <c r="ILB353" s="35"/>
      <c r="ILC353" s="35"/>
      <c r="ILD353" s="35"/>
      <c r="ILE353" s="35"/>
      <c r="ILF353" s="35"/>
      <c r="ILG353" s="35"/>
      <c r="ILH353" s="35"/>
      <c r="ILI353" s="35"/>
      <c r="ILJ353" s="35"/>
      <c r="ILK353" s="35"/>
      <c r="ILL353" s="35"/>
      <c r="ILM353" s="35"/>
      <c r="ILN353" s="35"/>
      <c r="ILO353" s="35"/>
      <c r="ILP353" s="35"/>
      <c r="ILQ353" s="35"/>
      <c r="ILR353" s="35"/>
      <c r="ILS353" s="35"/>
      <c r="ILT353" s="35"/>
      <c r="ILU353" s="35"/>
      <c r="ILV353" s="35"/>
      <c r="ILW353" s="35"/>
      <c r="ILX353" s="35"/>
      <c r="ILY353" s="35"/>
      <c r="ILZ353" s="35"/>
      <c r="IMA353" s="35"/>
      <c r="IMB353" s="35"/>
      <c r="IMC353" s="35"/>
      <c r="IMD353" s="35"/>
      <c r="IME353" s="35"/>
      <c r="IMF353" s="35"/>
      <c r="IMG353" s="35"/>
      <c r="IMH353" s="35"/>
      <c r="IMI353" s="35"/>
      <c r="IMJ353" s="35"/>
      <c r="IMK353" s="35"/>
      <c r="IML353" s="35"/>
      <c r="IMM353" s="35"/>
      <c r="IMN353" s="35"/>
      <c r="IMO353" s="35"/>
      <c r="IMP353" s="35"/>
      <c r="IMQ353" s="35"/>
      <c r="IMR353" s="35"/>
      <c r="IMS353" s="35"/>
      <c r="IMT353" s="35"/>
      <c r="IMU353" s="35"/>
      <c r="IMV353" s="35"/>
      <c r="IMW353" s="35"/>
      <c r="IMX353" s="35"/>
      <c r="IMY353" s="35"/>
      <c r="IMZ353" s="35"/>
      <c r="INA353" s="35"/>
      <c r="INB353" s="35"/>
      <c r="INC353" s="35"/>
      <c r="IND353" s="35"/>
      <c r="INE353" s="35"/>
      <c r="INF353" s="35"/>
      <c r="ING353" s="35"/>
      <c r="INH353" s="35"/>
      <c r="INI353" s="35"/>
      <c r="INJ353" s="35"/>
      <c r="INK353" s="35"/>
      <c r="INL353" s="35"/>
      <c r="INM353" s="35"/>
      <c r="INN353" s="35"/>
      <c r="INO353" s="35"/>
      <c r="INP353" s="35"/>
      <c r="INQ353" s="35"/>
      <c r="INR353" s="35"/>
      <c r="INS353" s="35"/>
      <c r="INT353" s="35"/>
      <c r="INU353" s="35"/>
      <c r="INV353" s="35"/>
      <c r="INW353" s="35"/>
      <c r="INX353" s="35"/>
      <c r="INY353" s="35"/>
      <c r="INZ353" s="35"/>
      <c r="IOA353" s="35"/>
      <c r="IOB353" s="35"/>
      <c r="IOC353" s="35"/>
      <c r="IOD353" s="35"/>
      <c r="IOE353" s="35"/>
      <c r="IOF353" s="35"/>
      <c r="IOG353" s="35"/>
      <c r="IOH353" s="35"/>
      <c r="IOI353" s="35"/>
      <c r="IOJ353" s="35"/>
      <c r="IOK353" s="35"/>
      <c r="IOL353" s="35"/>
      <c r="IOM353" s="35"/>
      <c r="ION353" s="35"/>
      <c r="IOO353" s="35"/>
      <c r="IOP353" s="35"/>
      <c r="IOQ353" s="35"/>
      <c r="IOR353" s="35"/>
      <c r="IOS353" s="35"/>
      <c r="IOT353" s="35"/>
      <c r="IOU353" s="35"/>
      <c r="IOV353" s="35"/>
      <c r="IOW353" s="35"/>
      <c r="IOX353" s="35"/>
      <c r="IOY353" s="35"/>
      <c r="IOZ353" s="35"/>
      <c r="IPA353" s="35"/>
      <c r="IPB353" s="35"/>
      <c r="IPC353" s="35"/>
      <c r="IPD353" s="35"/>
      <c r="IPE353" s="35"/>
      <c r="IPF353" s="35"/>
      <c r="IPG353" s="35"/>
      <c r="IPH353" s="35"/>
      <c r="IPI353" s="35"/>
      <c r="IPJ353" s="35"/>
      <c r="IPK353" s="35"/>
      <c r="IPL353" s="35"/>
      <c r="IPM353" s="35"/>
      <c r="IPN353" s="35"/>
      <c r="IPO353" s="35"/>
      <c r="IPP353" s="35"/>
      <c r="IPQ353" s="35"/>
      <c r="IPR353" s="35"/>
      <c r="IPS353" s="35"/>
      <c r="IPT353" s="35"/>
      <c r="IPU353" s="35"/>
      <c r="IPV353" s="35"/>
      <c r="IPW353" s="35"/>
      <c r="IPX353" s="35"/>
      <c r="IPY353" s="35"/>
      <c r="IPZ353" s="35"/>
      <c r="IQA353" s="35"/>
      <c r="IQB353" s="35"/>
      <c r="IQC353" s="35"/>
      <c r="IQD353" s="35"/>
      <c r="IQE353" s="35"/>
      <c r="IQF353" s="35"/>
      <c r="IQG353" s="35"/>
      <c r="IQH353" s="35"/>
      <c r="IQI353" s="35"/>
      <c r="IQJ353" s="35"/>
      <c r="IQK353" s="35"/>
      <c r="IQL353" s="35"/>
      <c r="IQM353" s="35"/>
      <c r="IQN353" s="35"/>
      <c r="IQO353" s="35"/>
      <c r="IQP353" s="35"/>
      <c r="IQQ353" s="35"/>
      <c r="IQR353" s="35"/>
      <c r="IQS353" s="35"/>
      <c r="IQT353" s="35"/>
      <c r="IQU353" s="35"/>
      <c r="IQV353" s="35"/>
      <c r="IQW353" s="35"/>
      <c r="IQX353" s="35"/>
      <c r="IQY353" s="35"/>
      <c r="IQZ353" s="35"/>
      <c r="IRA353" s="35"/>
      <c r="IRB353" s="35"/>
      <c r="IRC353" s="35"/>
      <c r="IRD353" s="35"/>
      <c r="IRE353" s="35"/>
      <c r="IRF353" s="35"/>
      <c r="IRG353" s="35"/>
      <c r="IRH353" s="35"/>
      <c r="IRI353" s="35"/>
      <c r="IRJ353" s="35"/>
      <c r="IRK353" s="35"/>
      <c r="IRL353" s="35"/>
      <c r="IRM353" s="35"/>
      <c r="IRN353" s="35"/>
      <c r="IRO353" s="35"/>
      <c r="IRP353" s="35"/>
      <c r="IRQ353" s="35"/>
      <c r="IRR353" s="35"/>
      <c r="IRS353" s="35"/>
      <c r="IRT353" s="35"/>
      <c r="IRU353" s="35"/>
      <c r="IRV353" s="35"/>
      <c r="IRW353" s="35"/>
      <c r="IRX353" s="35"/>
      <c r="IRY353" s="35"/>
      <c r="IRZ353" s="35"/>
      <c r="ISA353" s="35"/>
      <c r="ISB353" s="35"/>
      <c r="ISC353" s="35"/>
      <c r="ISD353" s="35"/>
      <c r="ISE353" s="35"/>
      <c r="ISF353" s="35"/>
      <c r="ISG353" s="35"/>
      <c r="ISH353" s="35"/>
      <c r="ISI353" s="35"/>
      <c r="ISJ353" s="35"/>
      <c r="ISK353" s="35"/>
      <c r="ISL353" s="35"/>
      <c r="ISM353" s="35"/>
      <c r="ISN353" s="35"/>
      <c r="ISO353" s="35"/>
      <c r="ISP353" s="35"/>
      <c r="ISQ353" s="35"/>
      <c r="ISR353" s="35"/>
      <c r="ISS353" s="35"/>
      <c r="IST353" s="35"/>
      <c r="ISU353" s="35"/>
      <c r="ISV353" s="35"/>
      <c r="ISW353" s="35"/>
      <c r="ISX353" s="35"/>
      <c r="ISY353" s="35"/>
      <c r="ISZ353" s="35"/>
      <c r="ITA353" s="35"/>
      <c r="ITB353" s="35"/>
      <c r="ITC353" s="35"/>
      <c r="ITD353" s="35"/>
      <c r="ITE353" s="35"/>
      <c r="ITF353" s="35"/>
      <c r="ITG353" s="35"/>
      <c r="ITH353" s="35"/>
      <c r="ITI353" s="35"/>
      <c r="ITJ353" s="35"/>
      <c r="ITK353" s="35"/>
      <c r="ITL353" s="35"/>
      <c r="ITM353" s="35"/>
      <c r="ITN353" s="35"/>
      <c r="ITO353" s="35"/>
      <c r="ITP353" s="35"/>
      <c r="ITQ353" s="35"/>
      <c r="ITR353" s="35"/>
      <c r="ITS353" s="35"/>
      <c r="ITT353" s="35"/>
      <c r="ITU353" s="35"/>
      <c r="ITV353" s="35"/>
      <c r="ITW353" s="35"/>
      <c r="ITX353" s="35"/>
      <c r="ITY353" s="35"/>
      <c r="ITZ353" s="35"/>
      <c r="IUA353" s="35"/>
      <c r="IUB353" s="35"/>
      <c r="IUC353" s="35"/>
      <c r="IUD353" s="35"/>
      <c r="IUE353" s="35"/>
      <c r="IUF353" s="35"/>
      <c r="IUG353" s="35"/>
      <c r="IUH353" s="35"/>
      <c r="IUI353" s="35"/>
      <c r="IUJ353" s="35"/>
      <c r="IUK353" s="35"/>
      <c r="IUL353" s="35"/>
      <c r="IUM353" s="35"/>
      <c r="IUN353" s="35"/>
      <c r="IUO353" s="35"/>
      <c r="IUP353" s="35"/>
      <c r="IUQ353" s="35"/>
      <c r="IUR353" s="35"/>
      <c r="IUS353" s="35"/>
      <c r="IUT353" s="35"/>
      <c r="IUU353" s="35"/>
      <c r="IUV353" s="35"/>
      <c r="IUW353" s="35"/>
      <c r="IUX353" s="35"/>
      <c r="IUY353" s="35"/>
      <c r="IUZ353" s="35"/>
      <c r="IVA353" s="35"/>
      <c r="IVB353" s="35"/>
      <c r="IVC353" s="35"/>
      <c r="IVD353" s="35"/>
      <c r="IVE353" s="35"/>
      <c r="IVF353" s="35"/>
      <c r="IVG353" s="35"/>
      <c r="IVH353" s="35"/>
      <c r="IVI353" s="35"/>
      <c r="IVJ353" s="35"/>
      <c r="IVK353" s="35"/>
      <c r="IVL353" s="35"/>
      <c r="IVM353" s="35"/>
      <c r="IVN353" s="35"/>
      <c r="IVO353" s="35"/>
      <c r="IVP353" s="35"/>
      <c r="IVQ353" s="35"/>
      <c r="IVR353" s="35"/>
      <c r="IVS353" s="35"/>
      <c r="IVT353" s="35"/>
      <c r="IVU353" s="35"/>
      <c r="IVV353" s="35"/>
      <c r="IVW353" s="35"/>
      <c r="IVX353" s="35"/>
      <c r="IVY353" s="35"/>
      <c r="IVZ353" s="35"/>
      <c r="IWA353" s="35"/>
      <c r="IWB353" s="35"/>
      <c r="IWC353" s="35"/>
      <c r="IWD353" s="35"/>
      <c r="IWE353" s="35"/>
      <c r="IWF353" s="35"/>
      <c r="IWG353" s="35"/>
      <c r="IWH353" s="35"/>
      <c r="IWI353" s="35"/>
      <c r="IWJ353" s="35"/>
      <c r="IWK353" s="35"/>
      <c r="IWL353" s="35"/>
      <c r="IWM353" s="35"/>
      <c r="IWN353" s="35"/>
      <c r="IWO353" s="35"/>
      <c r="IWP353" s="35"/>
      <c r="IWQ353" s="35"/>
      <c r="IWR353" s="35"/>
      <c r="IWS353" s="35"/>
      <c r="IWT353" s="35"/>
      <c r="IWU353" s="35"/>
      <c r="IWV353" s="35"/>
      <c r="IWW353" s="35"/>
      <c r="IWX353" s="35"/>
      <c r="IWY353" s="35"/>
      <c r="IWZ353" s="35"/>
      <c r="IXA353" s="35"/>
      <c r="IXB353" s="35"/>
      <c r="IXC353" s="35"/>
      <c r="IXD353" s="35"/>
      <c r="IXE353" s="35"/>
      <c r="IXF353" s="35"/>
      <c r="IXG353" s="35"/>
      <c r="IXH353" s="35"/>
      <c r="IXI353" s="35"/>
      <c r="IXJ353" s="35"/>
      <c r="IXK353" s="35"/>
      <c r="IXL353" s="35"/>
      <c r="IXM353" s="35"/>
      <c r="IXN353" s="35"/>
      <c r="IXO353" s="35"/>
      <c r="IXP353" s="35"/>
      <c r="IXQ353" s="35"/>
      <c r="IXR353" s="35"/>
      <c r="IXS353" s="35"/>
      <c r="IXT353" s="35"/>
      <c r="IXU353" s="35"/>
      <c r="IXV353" s="35"/>
      <c r="IXW353" s="35"/>
      <c r="IXX353" s="35"/>
      <c r="IXY353" s="35"/>
      <c r="IXZ353" s="35"/>
      <c r="IYA353" s="35"/>
      <c r="IYB353" s="35"/>
      <c r="IYC353" s="35"/>
      <c r="IYD353" s="35"/>
      <c r="IYE353" s="35"/>
      <c r="IYF353" s="35"/>
      <c r="IYG353" s="35"/>
      <c r="IYH353" s="35"/>
      <c r="IYI353" s="35"/>
      <c r="IYJ353" s="35"/>
      <c r="IYK353" s="35"/>
      <c r="IYL353" s="35"/>
      <c r="IYM353" s="35"/>
      <c r="IYN353" s="35"/>
      <c r="IYO353" s="35"/>
      <c r="IYP353" s="35"/>
      <c r="IYQ353" s="35"/>
      <c r="IYR353" s="35"/>
      <c r="IYS353" s="35"/>
      <c r="IYT353" s="35"/>
      <c r="IYU353" s="35"/>
      <c r="IYV353" s="35"/>
      <c r="IYW353" s="35"/>
      <c r="IYX353" s="35"/>
      <c r="IYY353" s="35"/>
      <c r="IYZ353" s="35"/>
      <c r="IZA353" s="35"/>
      <c r="IZB353" s="35"/>
      <c r="IZC353" s="35"/>
      <c r="IZD353" s="35"/>
      <c r="IZE353" s="35"/>
      <c r="IZF353" s="35"/>
      <c r="IZG353" s="35"/>
      <c r="IZH353" s="35"/>
      <c r="IZI353" s="35"/>
      <c r="IZJ353" s="35"/>
      <c r="IZK353" s="35"/>
      <c r="IZL353" s="35"/>
      <c r="IZM353" s="35"/>
      <c r="IZN353" s="35"/>
      <c r="IZO353" s="35"/>
      <c r="IZP353" s="35"/>
      <c r="IZQ353" s="35"/>
      <c r="IZR353" s="35"/>
      <c r="IZS353" s="35"/>
      <c r="IZT353" s="35"/>
      <c r="IZU353" s="35"/>
      <c r="IZV353" s="35"/>
      <c r="IZW353" s="35"/>
      <c r="IZX353" s="35"/>
      <c r="IZY353" s="35"/>
      <c r="IZZ353" s="35"/>
      <c r="JAA353" s="35"/>
      <c r="JAB353" s="35"/>
      <c r="JAC353" s="35"/>
      <c r="JAD353" s="35"/>
      <c r="JAE353" s="35"/>
      <c r="JAF353" s="35"/>
      <c r="JAG353" s="35"/>
      <c r="JAH353" s="35"/>
      <c r="JAI353" s="35"/>
      <c r="JAJ353" s="35"/>
      <c r="JAK353" s="35"/>
      <c r="JAL353" s="35"/>
      <c r="JAM353" s="35"/>
      <c r="JAN353" s="35"/>
      <c r="JAO353" s="35"/>
      <c r="JAP353" s="35"/>
      <c r="JAQ353" s="35"/>
      <c r="JAR353" s="35"/>
      <c r="JAS353" s="35"/>
      <c r="JAT353" s="35"/>
      <c r="JAU353" s="35"/>
      <c r="JAV353" s="35"/>
      <c r="JAW353" s="35"/>
      <c r="JAX353" s="35"/>
      <c r="JAY353" s="35"/>
      <c r="JAZ353" s="35"/>
      <c r="JBA353" s="35"/>
      <c r="JBB353" s="35"/>
      <c r="JBC353" s="35"/>
      <c r="JBD353" s="35"/>
      <c r="JBE353" s="35"/>
      <c r="JBF353" s="35"/>
      <c r="JBG353" s="35"/>
      <c r="JBH353" s="35"/>
      <c r="JBI353" s="35"/>
      <c r="JBJ353" s="35"/>
      <c r="JBK353" s="35"/>
      <c r="JBL353" s="35"/>
      <c r="JBM353" s="35"/>
      <c r="JBN353" s="35"/>
      <c r="JBO353" s="35"/>
      <c r="JBP353" s="35"/>
      <c r="JBQ353" s="35"/>
      <c r="JBR353" s="35"/>
      <c r="JBS353" s="35"/>
      <c r="JBT353" s="35"/>
      <c r="JBU353" s="35"/>
      <c r="JBV353" s="35"/>
      <c r="JBW353" s="35"/>
      <c r="JBX353" s="35"/>
      <c r="JBY353" s="35"/>
      <c r="JBZ353" s="35"/>
      <c r="JCA353" s="35"/>
      <c r="JCB353" s="35"/>
      <c r="JCC353" s="35"/>
      <c r="JCD353" s="35"/>
      <c r="JCE353" s="35"/>
      <c r="JCF353" s="35"/>
      <c r="JCG353" s="35"/>
      <c r="JCH353" s="35"/>
      <c r="JCI353" s="35"/>
      <c r="JCJ353" s="35"/>
      <c r="JCK353" s="35"/>
      <c r="JCL353" s="35"/>
      <c r="JCM353" s="35"/>
      <c r="JCN353" s="35"/>
      <c r="JCO353" s="35"/>
      <c r="JCP353" s="35"/>
      <c r="JCQ353" s="35"/>
      <c r="JCR353" s="35"/>
      <c r="JCS353" s="35"/>
      <c r="JCT353" s="35"/>
      <c r="JCU353" s="35"/>
      <c r="JCV353" s="35"/>
      <c r="JCW353" s="35"/>
      <c r="JCX353" s="35"/>
      <c r="JCY353" s="35"/>
      <c r="JCZ353" s="35"/>
      <c r="JDA353" s="35"/>
      <c r="JDB353" s="35"/>
      <c r="JDC353" s="35"/>
      <c r="JDD353" s="35"/>
      <c r="JDE353" s="35"/>
      <c r="JDF353" s="35"/>
      <c r="JDG353" s="35"/>
      <c r="JDH353" s="35"/>
      <c r="JDI353" s="35"/>
      <c r="JDJ353" s="35"/>
      <c r="JDK353" s="35"/>
      <c r="JDL353" s="35"/>
      <c r="JDM353" s="35"/>
      <c r="JDN353" s="35"/>
      <c r="JDO353" s="35"/>
      <c r="JDP353" s="35"/>
      <c r="JDQ353" s="35"/>
      <c r="JDR353" s="35"/>
      <c r="JDS353" s="35"/>
      <c r="JDT353" s="35"/>
      <c r="JDU353" s="35"/>
      <c r="JDV353" s="35"/>
      <c r="JDW353" s="35"/>
      <c r="JDX353" s="35"/>
      <c r="JDY353" s="35"/>
      <c r="JDZ353" s="35"/>
      <c r="JEA353" s="35"/>
      <c r="JEB353" s="35"/>
      <c r="JEC353" s="35"/>
      <c r="JED353" s="35"/>
      <c r="JEE353" s="35"/>
      <c r="JEF353" s="35"/>
      <c r="JEG353" s="35"/>
      <c r="JEH353" s="35"/>
      <c r="JEI353" s="35"/>
      <c r="JEJ353" s="35"/>
      <c r="JEK353" s="35"/>
      <c r="JEL353" s="35"/>
      <c r="JEM353" s="35"/>
      <c r="JEN353" s="35"/>
      <c r="JEO353" s="35"/>
      <c r="JEP353" s="35"/>
      <c r="JEQ353" s="35"/>
      <c r="JER353" s="35"/>
      <c r="JES353" s="35"/>
      <c r="JET353" s="35"/>
      <c r="JEU353" s="35"/>
      <c r="JEV353" s="35"/>
      <c r="JEW353" s="35"/>
      <c r="JEX353" s="35"/>
      <c r="JEY353" s="35"/>
      <c r="JEZ353" s="35"/>
      <c r="JFA353" s="35"/>
      <c r="JFB353" s="35"/>
      <c r="JFC353" s="35"/>
      <c r="JFD353" s="35"/>
      <c r="JFE353" s="35"/>
      <c r="JFF353" s="35"/>
      <c r="JFG353" s="35"/>
      <c r="JFH353" s="35"/>
      <c r="JFI353" s="35"/>
      <c r="JFJ353" s="35"/>
      <c r="JFK353" s="35"/>
      <c r="JFL353" s="35"/>
      <c r="JFM353" s="35"/>
      <c r="JFN353" s="35"/>
      <c r="JFO353" s="35"/>
      <c r="JFP353" s="35"/>
      <c r="JFQ353" s="35"/>
      <c r="JFR353" s="35"/>
      <c r="JFS353" s="35"/>
      <c r="JFT353" s="35"/>
      <c r="JFU353" s="35"/>
      <c r="JFV353" s="35"/>
      <c r="JFW353" s="35"/>
      <c r="JFX353" s="35"/>
      <c r="JFY353" s="35"/>
      <c r="JFZ353" s="35"/>
      <c r="JGA353" s="35"/>
      <c r="JGB353" s="35"/>
      <c r="JGC353" s="35"/>
      <c r="JGD353" s="35"/>
      <c r="JGE353" s="35"/>
      <c r="JGF353" s="35"/>
      <c r="JGG353" s="35"/>
      <c r="JGH353" s="35"/>
      <c r="JGI353" s="35"/>
      <c r="JGJ353" s="35"/>
      <c r="JGK353" s="35"/>
      <c r="JGL353" s="35"/>
      <c r="JGM353" s="35"/>
      <c r="JGN353" s="35"/>
      <c r="JGO353" s="35"/>
      <c r="JGP353" s="35"/>
      <c r="JGQ353" s="35"/>
      <c r="JGR353" s="35"/>
      <c r="JGS353" s="35"/>
      <c r="JGT353" s="35"/>
      <c r="JGU353" s="35"/>
      <c r="JGV353" s="35"/>
      <c r="JGW353" s="35"/>
      <c r="JGX353" s="35"/>
      <c r="JGY353" s="35"/>
      <c r="JGZ353" s="35"/>
      <c r="JHA353" s="35"/>
      <c r="JHB353" s="35"/>
      <c r="JHC353" s="35"/>
      <c r="JHD353" s="35"/>
      <c r="JHE353" s="35"/>
      <c r="JHF353" s="35"/>
      <c r="JHG353" s="35"/>
      <c r="JHH353" s="35"/>
      <c r="JHI353" s="35"/>
      <c r="JHJ353" s="35"/>
      <c r="JHK353" s="35"/>
      <c r="JHL353" s="35"/>
      <c r="JHM353" s="35"/>
      <c r="JHN353" s="35"/>
      <c r="JHO353" s="35"/>
      <c r="JHP353" s="35"/>
      <c r="JHQ353" s="35"/>
      <c r="JHR353" s="35"/>
      <c r="JHS353" s="35"/>
      <c r="JHT353" s="35"/>
      <c r="JHU353" s="35"/>
      <c r="JHV353" s="35"/>
      <c r="JHW353" s="35"/>
      <c r="JHX353" s="35"/>
      <c r="JHY353" s="35"/>
      <c r="JHZ353" s="35"/>
      <c r="JIA353" s="35"/>
      <c r="JIB353" s="35"/>
      <c r="JIC353" s="35"/>
      <c r="JID353" s="35"/>
      <c r="JIE353" s="35"/>
      <c r="JIF353" s="35"/>
      <c r="JIG353" s="35"/>
      <c r="JIH353" s="35"/>
      <c r="JII353" s="35"/>
      <c r="JIJ353" s="35"/>
      <c r="JIK353" s="35"/>
      <c r="JIL353" s="35"/>
      <c r="JIM353" s="35"/>
      <c r="JIN353" s="35"/>
      <c r="JIO353" s="35"/>
      <c r="JIP353" s="35"/>
      <c r="JIQ353" s="35"/>
      <c r="JIR353" s="35"/>
      <c r="JIS353" s="35"/>
      <c r="JIT353" s="35"/>
      <c r="JIU353" s="35"/>
      <c r="JIV353" s="35"/>
      <c r="JIW353" s="35"/>
      <c r="JIX353" s="35"/>
      <c r="JIY353" s="35"/>
      <c r="JIZ353" s="35"/>
      <c r="JJA353" s="35"/>
      <c r="JJB353" s="35"/>
      <c r="JJC353" s="35"/>
      <c r="JJD353" s="35"/>
      <c r="JJE353" s="35"/>
      <c r="JJF353" s="35"/>
      <c r="JJG353" s="35"/>
      <c r="JJH353" s="35"/>
      <c r="JJI353" s="35"/>
      <c r="JJJ353" s="35"/>
      <c r="JJK353" s="35"/>
      <c r="JJL353" s="35"/>
      <c r="JJM353" s="35"/>
      <c r="JJN353" s="35"/>
      <c r="JJO353" s="35"/>
      <c r="JJP353" s="35"/>
      <c r="JJQ353" s="35"/>
      <c r="JJR353" s="35"/>
      <c r="JJS353" s="35"/>
      <c r="JJT353" s="35"/>
      <c r="JJU353" s="35"/>
      <c r="JJV353" s="35"/>
      <c r="JJW353" s="35"/>
      <c r="JJX353" s="35"/>
      <c r="JJY353" s="35"/>
      <c r="JJZ353" s="35"/>
      <c r="JKA353" s="35"/>
      <c r="JKB353" s="35"/>
      <c r="JKC353" s="35"/>
      <c r="JKD353" s="35"/>
      <c r="JKE353" s="35"/>
      <c r="JKF353" s="35"/>
      <c r="JKG353" s="35"/>
      <c r="JKH353" s="35"/>
      <c r="JKI353" s="35"/>
      <c r="JKJ353" s="35"/>
      <c r="JKK353" s="35"/>
      <c r="JKL353" s="35"/>
      <c r="JKM353" s="35"/>
      <c r="JKN353" s="35"/>
      <c r="JKO353" s="35"/>
      <c r="JKP353" s="35"/>
      <c r="JKQ353" s="35"/>
      <c r="JKR353" s="35"/>
      <c r="JKS353" s="35"/>
      <c r="JKT353" s="35"/>
      <c r="JKU353" s="35"/>
      <c r="JKV353" s="35"/>
      <c r="JKW353" s="35"/>
      <c r="JKX353" s="35"/>
      <c r="JKY353" s="35"/>
      <c r="JKZ353" s="35"/>
      <c r="JLA353" s="35"/>
      <c r="JLB353" s="35"/>
      <c r="JLC353" s="35"/>
      <c r="JLD353" s="35"/>
      <c r="JLE353" s="35"/>
      <c r="JLF353" s="35"/>
      <c r="JLG353" s="35"/>
      <c r="JLH353" s="35"/>
      <c r="JLI353" s="35"/>
      <c r="JLJ353" s="35"/>
      <c r="JLK353" s="35"/>
      <c r="JLL353" s="35"/>
      <c r="JLM353" s="35"/>
      <c r="JLN353" s="35"/>
      <c r="JLO353" s="35"/>
      <c r="JLP353" s="35"/>
      <c r="JLQ353" s="35"/>
      <c r="JLR353" s="35"/>
      <c r="JLS353" s="35"/>
      <c r="JLT353" s="35"/>
      <c r="JLU353" s="35"/>
      <c r="JLV353" s="35"/>
      <c r="JLW353" s="35"/>
      <c r="JLX353" s="35"/>
      <c r="JLY353" s="35"/>
      <c r="JLZ353" s="35"/>
      <c r="JMA353" s="35"/>
      <c r="JMB353" s="35"/>
      <c r="JMC353" s="35"/>
      <c r="JMD353" s="35"/>
      <c r="JME353" s="35"/>
      <c r="JMF353" s="35"/>
      <c r="JMG353" s="35"/>
      <c r="JMH353" s="35"/>
      <c r="JMI353" s="35"/>
      <c r="JMJ353" s="35"/>
      <c r="JMK353" s="35"/>
      <c r="JML353" s="35"/>
      <c r="JMM353" s="35"/>
      <c r="JMN353" s="35"/>
      <c r="JMO353" s="35"/>
      <c r="JMP353" s="35"/>
      <c r="JMQ353" s="35"/>
      <c r="JMR353" s="35"/>
      <c r="JMS353" s="35"/>
      <c r="JMT353" s="35"/>
      <c r="JMU353" s="35"/>
      <c r="JMV353" s="35"/>
      <c r="JMW353" s="35"/>
      <c r="JMX353" s="35"/>
      <c r="JMY353" s="35"/>
      <c r="JMZ353" s="35"/>
      <c r="JNA353" s="35"/>
      <c r="JNB353" s="35"/>
      <c r="JNC353" s="35"/>
      <c r="JND353" s="35"/>
      <c r="JNE353" s="35"/>
      <c r="JNF353" s="35"/>
      <c r="JNG353" s="35"/>
      <c r="JNH353" s="35"/>
      <c r="JNI353" s="35"/>
      <c r="JNJ353" s="35"/>
      <c r="JNK353" s="35"/>
      <c r="JNL353" s="35"/>
      <c r="JNM353" s="35"/>
      <c r="JNN353" s="35"/>
      <c r="JNO353" s="35"/>
      <c r="JNP353" s="35"/>
      <c r="JNQ353" s="35"/>
      <c r="JNR353" s="35"/>
      <c r="JNS353" s="35"/>
      <c r="JNT353" s="35"/>
      <c r="JNU353" s="35"/>
      <c r="JNV353" s="35"/>
      <c r="JNW353" s="35"/>
      <c r="JNX353" s="35"/>
      <c r="JNY353" s="35"/>
      <c r="JNZ353" s="35"/>
      <c r="JOA353" s="35"/>
      <c r="JOB353" s="35"/>
      <c r="JOC353" s="35"/>
      <c r="JOD353" s="35"/>
      <c r="JOE353" s="35"/>
      <c r="JOF353" s="35"/>
      <c r="JOG353" s="35"/>
      <c r="JOH353" s="35"/>
      <c r="JOI353" s="35"/>
      <c r="JOJ353" s="35"/>
      <c r="JOK353" s="35"/>
      <c r="JOL353" s="35"/>
      <c r="JOM353" s="35"/>
      <c r="JON353" s="35"/>
      <c r="JOO353" s="35"/>
      <c r="JOP353" s="35"/>
      <c r="JOQ353" s="35"/>
      <c r="JOR353" s="35"/>
      <c r="JOS353" s="35"/>
      <c r="JOT353" s="35"/>
      <c r="JOU353" s="35"/>
      <c r="JOV353" s="35"/>
      <c r="JOW353" s="35"/>
      <c r="JOX353" s="35"/>
      <c r="JOY353" s="35"/>
      <c r="JOZ353" s="35"/>
      <c r="JPA353" s="35"/>
      <c r="JPB353" s="35"/>
      <c r="JPC353" s="35"/>
      <c r="JPD353" s="35"/>
      <c r="JPE353" s="35"/>
      <c r="JPF353" s="35"/>
      <c r="JPG353" s="35"/>
      <c r="JPH353" s="35"/>
      <c r="JPI353" s="35"/>
      <c r="JPJ353" s="35"/>
      <c r="JPK353" s="35"/>
      <c r="JPL353" s="35"/>
      <c r="JPM353" s="35"/>
      <c r="JPN353" s="35"/>
      <c r="JPO353" s="35"/>
      <c r="JPP353" s="35"/>
      <c r="JPQ353" s="35"/>
      <c r="JPR353" s="35"/>
      <c r="JPS353" s="35"/>
      <c r="JPT353" s="35"/>
      <c r="JPU353" s="35"/>
      <c r="JPV353" s="35"/>
      <c r="JPW353" s="35"/>
      <c r="JPX353" s="35"/>
      <c r="JPY353" s="35"/>
      <c r="JPZ353" s="35"/>
      <c r="JQA353" s="35"/>
      <c r="JQB353" s="35"/>
      <c r="JQC353" s="35"/>
      <c r="JQD353" s="35"/>
      <c r="JQE353" s="35"/>
      <c r="JQF353" s="35"/>
      <c r="JQG353" s="35"/>
      <c r="JQH353" s="35"/>
      <c r="JQI353" s="35"/>
      <c r="JQJ353" s="35"/>
      <c r="JQK353" s="35"/>
      <c r="JQL353" s="35"/>
      <c r="JQM353" s="35"/>
      <c r="JQN353" s="35"/>
      <c r="JQO353" s="35"/>
      <c r="JQP353" s="35"/>
      <c r="JQQ353" s="35"/>
      <c r="JQR353" s="35"/>
      <c r="JQS353" s="35"/>
      <c r="JQT353" s="35"/>
      <c r="JQU353" s="35"/>
      <c r="JQV353" s="35"/>
      <c r="JQW353" s="35"/>
      <c r="JQX353" s="35"/>
      <c r="JQY353" s="35"/>
      <c r="JQZ353" s="35"/>
      <c r="JRA353" s="35"/>
      <c r="JRB353" s="35"/>
      <c r="JRC353" s="35"/>
      <c r="JRD353" s="35"/>
      <c r="JRE353" s="35"/>
      <c r="JRF353" s="35"/>
      <c r="JRG353" s="35"/>
      <c r="JRH353" s="35"/>
      <c r="JRI353" s="35"/>
      <c r="JRJ353" s="35"/>
      <c r="JRK353" s="35"/>
      <c r="JRL353" s="35"/>
      <c r="JRM353" s="35"/>
      <c r="JRN353" s="35"/>
      <c r="JRO353" s="35"/>
      <c r="JRP353" s="35"/>
      <c r="JRQ353" s="35"/>
      <c r="JRR353" s="35"/>
      <c r="JRS353" s="35"/>
      <c r="JRT353" s="35"/>
      <c r="JRU353" s="35"/>
      <c r="JRV353" s="35"/>
      <c r="JRW353" s="35"/>
      <c r="JRX353" s="35"/>
      <c r="JRY353" s="35"/>
      <c r="JRZ353" s="35"/>
      <c r="JSA353" s="35"/>
      <c r="JSB353" s="35"/>
      <c r="JSC353" s="35"/>
      <c r="JSD353" s="35"/>
      <c r="JSE353" s="35"/>
      <c r="JSF353" s="35"/>
      <c r="JSG353" s="35"/>
      <c r="JSH353" s="35"/>
      <c r="JSI353" s="35"/>
      <c r="JSJ353" s="35"/>
      <c r="JSK353" s="35"/>
      <c r="JSL353" s="35"/>
      <c r="JSM353" s="35"/>
      <c r="JSN353" s="35"/>
      <c r="JSO353" s="35"/>
      <c r="JSP353" s="35"/>
      <c r="JSQ353" s="35"/>
      <c r="JSR353" s="35"/>
      <c r="JSS353" s="35"/>
      <c r="JST353" s="35"/>
      <c r="JSU353" s="35"/>
      <c r="JSV353" s="35"/>
      <c r="JSW353" s="35"/>
      <c r="JSX353" s="35"/>
      <c r="JSY353" s="35"/>
      <c r="JSZ353" s="35"/>
      <c r="JTA353" s="35"/>
      <c r="JTB353" s="35"/>
      <c r="JTC353" s="35"/>
      <c r="JTD353" s="35"/>
      <c r="JTE353" s="35"/>
      <c r="JTF353" s="35"/>
      <c r="JTG353" s="35"/>
      <c r="JTH353" s="35"/>
      <c r="JTI353" s="35"/>
      <c r="JTJ353" s="35"/>
      <c r="JTK353" s="35"/>
      <c r="JTL353" s="35"/>
      <c r="JTM353" s="35"/>
      <c r="JTN353" s="35"/>
      <c r="JTO353" s="35"/>
      <c r="JTP353" s="35"/>
      <c r="JTQ353" s="35"/>
      <c r="JTR353" s="35"/>
      <c r="JTS353" s="35"/>
      <c r="JTT353" s="35"/>
      <c r="JTU353" s="35"/>
      <c r="JTV353" s="35"/>
      <c r="JTW353" s="35"/>
      <c r="JTX353" s="35"/>
      <c r="JTY353" s="35"/>
      <c r="JTZ353" s="35"/>
      <c r="JUA353" s="35"/>
      <c r="JUB353" s="35"/>
      <c r="JUC353" s="35"/>
      <c r="JUD353" s="35"/>
      <c r="JUE353" s="35"/>
      <c r="JUF353" s="35"/>
      <c r="JUG353" s="35"/>
      <c r="JUH353" s="35"/>
      <c r="JUI353" s="35"/>
      <c r="JUJ353" s="35"/>
      <c r="JUK353" s="35"/>
      <c r="JUL353" s="35"/>
      <c r="JUM353" s="35"/>
      <c r="JUN353" s="35"/>
      <c r="JUO353" s="35"/>
      <c r="JUP353" s="35"/>
      <c r="JUQ353" s="35"/>
      <c r="JUR353" s="35"/>
      <c r="JUS353" s="35"/>
      <c r="JUT353" s="35"/>
      <c r="JUU353" s="35"/>
      <c r="JUV353" s="35"/>
      <c r="JUW353" s="35"/>
      <c r="JUX353" s="35"/>
      <c r="JUY353" s="35"/>
      <c r="JUZ353" s="35"/>
      <c r="JVA353" s="35"/>
      <c r="JVB353" s="35"/>
      <c r="JVC353" s="35"/>
      <c r="JVD353" s="35"/>
      <c r="JVE353" s="35"/>
      <c r="JVF353" s="35"/>
      <c r="JVG353" s="35"/>
      <c r="JVH353" s="35"/>
      <c r="JVI353" s="35"/>
      <c r="JVJ353" s="35"/>
      <c r="JVK353" s="35"/>
      <c r="JVL353" s="35"/>
      <c r="JVM353" s="35"/>
      <c r="JVN353" s="35"/>
      <c r="JVO353" s="35"/>
      <c r="JVP353" s="35"/>
      <c r="JVQ353" s="35"/>
      <c r="JVR353" s="35"/>
      <c r="JVS353" s="35"/>
      <c r="JVT353" s="35"/>
      <c r="JVU353" s="35"/>
      <c r="JVV353" s="35"/>
      <c r="JVW353" s="35"/>
      <c r="JVX353" s="35"/>
      <c r="JVY353" s="35"/>
      <c r="JVZ353" s="35"/>
      <c r="JWA353" s="35"/>
      <c r="JWB353" s="35"/>
      <c r="JWC353" s="35"/>
      <c r="JWD353" s="35"/>
      <c r="JWE353" s="35"/>
      <c r="JWF353" s="35"/>
      <c r="JWG353" s="35"/>
      <c r="JWH353" s="35"/>
      <c r="JWI353" s="35"/>
      <c r="JWJ353" s="35"/>
      <c r="JWK353" s="35"/>
      <c r="JWL353" s="35"/>
      <c r="JWM353" s="35"/>
      <c r="JWN353" s="35"/>
      <c r="JWO353" s="35"/>
      <c r="JWP353" s="35"/>
      <c r="JWQ353" s="35"/>
      <c r="JWR353" s="35"/>
      <c r="JWS353" s="35"/>
      <c r="JWT353" s="35"/>
      <c r="JWU353" s="35"/>
      <c r="JWV353" s="35"/>
      <c r="JWW353" s="35"/>
      <c r="JWX353" s="35"/>
      <c r="JWY353" s="35"/>
      <c r="JWZ353" s="35"/>
      <c r="JXA353" s="35"/>
      <c r="JXB353" s="35"/>
      <c r="JXC353" s="35"/>
      <c r="JXD353" s="35"/>
      <c r="JXE353" s="35"/>
      <c r="JXF353" s="35"/>
      <c r="JXG353" s="35"/>
      <c r="JXH353" s="35"/>
      <c r="JXI353" s="35"/>
      <c r="JXJ353" s="35"/>
      <c r="JXK353" s="35"/>
      <c r="JXL353" s="35"/>
      <c r="JXM353" s="35"/>
      <c r="JXN353" s="35"/>
      <c r="JXO353" s="35"/>
      <c r="JXP353" s="35"/>
      <c r="JXQ353" s="35"/>
      <c r="JXR353" s="35"/>
      <c r="JXS353" s="35"/>
      <c r="JXT353" s="35"/>
      <c r="JXU353" s="35"/>
      <c r="JXV353" s="35"/>
      <c r="JXW353" s="35"/>
      <c r="JXX353" s="35"/>
      <c r="JXY353" s="35"/>
      <c r="JXZ353" s="35"/>
      <c r="JYA353" s="35"/>
      <c r="JYB353" s="35"/>
      <c r="JYC353" s="35"/>
      <c r="JYD353" s="35"/>
      <c r="JYE353" s="35"/>
      <c r="JYF353" s="35"/>
      <c r="JYG353" s="35"/>
      <c r="JYH353" s="35"/>
      <c r="JYI353" s="35"/>
      <c r="JYJ353" s="35"/>
      <c r="JYK353" s="35"/>
      <c r="JYL353" s="35"/>
      <c r="JYM353" s="35"/>
      <c r="JYN353" s="35"/>
      <c r="JYO353" s="35"/>
      <c r="JYP353" s="35"/>
      <c r="JYQ353" s="35"/>
      <c r="JYR353" s="35"/>
      <c r="JYS353" s="35"/>
      <c r="JYT353" s="35"/>
      <c r="JYU353" s="35"/>
      <c r="JYV353" s="35"/>
      <c r="JYW353" s="35"/>
      <c r="JYX353" s="35"/>
      <c r="JYY353" s="35"/>
      <c r="JYZ353" s="35"/>
      <c r="JZA353" s="35"/>
      <c r="JZB353" s="35"/>
      <c r="JZC353" s="35"/>
      <c r="JZD353" s="35"/>
      <c r="JZE353" s="35"/>
      <c r="JZF353" s="35"/>
      <c r="JZG353" s="35"/>
      <c r="JZH353" s="35"/>
      <c r="JZI353" s="35"/>
      <c r="JZJ353" s="35"/>
      <c r="JZK353" s="35"/>
      <c r="JZL353" s="35"/>
      <c r="JZM353" s="35"/>
      <c r="JZN353" s="35"/>
      <c r="JZO353" s="35"/>
      <c r="JZP353" s="35"/>
      <c r="JZQ353" s="35"/>
      <c r="JZR353" s="35"/>
      <c r="JZS353" s="35"/>
      <c r="JZT353" s="35"/>
      <c r="JZU353" s="35"/>
      <c r="JZV353" s="35"/>
      <c r="JZW353" s="35"/>
      <c r="JZX353" s="35"/>
      <c r="JZY353" s="35"/>
      <c r="JZZ353" s="35"/>
      <c r="KAA353" s="35"/>
      <c r="KAB353" s="35"/>
      <c r="KAC353" s="35"/>
      <c r="KAD353" s="35"/>
      <c r="KAE353" s="35"/>
      <c r="KAF353" s="35"/>
      <c r="KAG353" s="35"/>
      <c r="KAH353" s="35"/>
      <c r="KAI353" s="35"/>
      <c r="KAJ353" s="35"/>
      <c r="KAK353" s="35"/>
      <c r="KAL353" s="35"/>
      <c r="KAM353" s="35"/>
      <c r="KAN353" s="35"/>
      <c r="KAO353" s="35"/>
      <c r="KAP353" s="35"/>
      <c r="KAQ353" s="35"/>
      <c r="KAR353" s="35"/>
      <c r="KAS353" s="35"/>
      <c r="KAT353" s="35"/>
      <c r="KAU353" s="35"/>
      <c r="KAV353" s="35"/>
      <c r="KAW353" s="35"/>
      <c r="KAX353" s="35"/>
      <c r="KAY353" s="35"/>
      <c r="KAZ353" s="35"/>
      <c r="KBA353" s="35"/>
      <c r="KBB353" s="35"/>
      <c r="KBC353" s="35"/>
      <c r="KBD353" s="35"/>
      <c r="KBE353" s="35"/>
      <c r="KBF353" s="35"/>
      <c r="KBG353" s="35"/>
      <c r="KBH353" s="35"/>
      <c r="KBI353" s="35"/>
      <c r="KBJ353" s="35"/>
      <c r="KBK353" s="35"/>
      <c r="KBL353" s="35"/>
      <c r="KBM353" s="35"/>
      <c r="KBN353" s="35"/>
      <c r="KBO353" s="35"/>
      <c r="KBP353" s="35"/>
      <c r="KBQ353" s="35"/>
      <c r="KBR353" s="35"/>
      <c r="KBS353" s="35"/>
      <c r="KBT353" s="35"/>
      <c r="KBU353" s="35"/>
      <c r="KBV353" s="35"/>
      <c r="KBW353" s="35"/>
      <c r="KBX353" s="35"/>
      <c r="KBY353" s="35"/>
      <c r="KBZ353" s="35"/>
      <c r="KCA353" s="35"/>
      <c r="KCB353" s="35"/>
      <c r="KCC353" s="35"/>
      <c r="KCD353" s="35"/>
      <c r="KCE353" s="35"/>
      <c r="KCF353" s="35"/>
      <c r="KCG353" s="35"/>
      <c r="KCH353" s="35"/>
      <c r="KCI353" s="35"/>
      <c r="KCJ353" s="35"/>
      <c r="KCK353" s="35"/>
      <c r="KCL353" s="35"/>
      <c r="KCM353" s="35"/>
      <c r="KCN353" s="35"/>
      <c r="KCO353" s="35"/>
      <c r="KCP353" s="35"/>
      <c r="KCQ353" s="35"/>
      <c r="KCR353" s="35"/>
      <c r="KCS353" s="35"/>
      <c r="KCT353" s="35"/>
      <c r="KCU353" s="35"/>
      <c r="KCV353" s="35"/>
      <c r="KCW353" s="35"/>
      <c r="KCX353" s="35"/>
      <c r="KCY353" s="35"/>
      <c r="KCZ353" s="35"/>
      <c r="KDA353" s="35"/>
      <c r="KDB353" s="35"/>
      <c r="KDC353" s="35"/>
      <c r="KDD353" s="35"/>
      <c r="KDE353" s="35"/>
      <c r="KDF353" s="35"/>
      <c r="KDG353" s="35"/>
      <c r="KDH353" s="35"/>
      <c r="KDI353" s="35"/>
      <c r="KDJ353" s="35"/>
      <c r="KDK353" s="35"/>
      <c r="KDL353" s="35"/>
      <c r="KDM353" s="35"/>
      <c r="KDN353" s="35"/>
      <c r="KDO353" s="35"/>
      <c r="KDP353" s="35"/>
      <c r="KDQ353" s="35"/>
      <c r="KDR353" s="35"/>
      <c r="KDS353" s="35"/>
      <c r="KDT353" s="35"/>
      <c r="KDU353" s="35"/>
      <c r="KDV353" s="35"/>
      <c r="KDW353" s="35"/>
      <c r="KDX353" s="35"/>
      <c r="KDY353" s="35"/>
      <c r="KDZ353" s="35"/>
      <c r="KEA353" s="35"/>
      <c r="KEB353" s="35"/>
      <c r="KEC353" s="35"/>
      <c r="KED353" s="35"/>
      <c r="KEE353" s="35"/>
      <c r="KEF353" s="35"/>
      <c r="KEG353" s="35"/>
      <c r="KEH353" s="35"/>
      <c r="KEI353" s="35"/>
      <c r="KEJ353" s="35"/>
      <c r="KEK353" s="35"/>
      <c r="KEL353" s="35"/>
      <c r="KEM353" s="35"/>
      <c r="KEN353" s="35"/>
      <c r="KEO353" s="35"/>
      <c r="KEP353" s="35"/>
      <c r="KEQ353" s="35"/>
      <c r="KER353" s="35"/>
      <c r="KES353" s="35"/>
      <c r="KET353" s="35"/>
      <c r="KEU353" s="35"/>
      <c r="KEV353" s="35"/>
      <c r="KEW353" s="35"/>
      <c r="KEX353" s="35"/>
      <c r="KEY353" s="35"/>
      <c r="KEZ353" s="35"/>
      <c r="KFA353" s="35"/>
      <c r="KFB353" s="35"/>
      <c r="KFC353" s="35"/>
      <c r="KFD353" s="35"/>
      <c r="KFE353" s="35"/>
      <c r="KFF353" s="35"/>
      <c r="KFG353" s="35"/>
      <c r="KFH353" s="35"/>
      <c r="KFI353" s="35"/>
      <c r="KFJ353" s="35"/>
      <c r="KFK353" s="35"/>
      <c r="KFL353" s="35"/>
      <c r="KFM353" s="35"/>
      <c r="KFN353" s="35"/>
      <c r="KFO353" s="35"/>
      <c r="KFP353" s="35"/>
      <c r="KFQ353" s="35"/>
      <c r="KFR353" s="35"/>
      <c r="KFS353" s="35"/>
      <c r="KFT353" s="35"/>
      <c r="KFU353" s="35"/>
      <c r="KFV353" s="35"/>
      <c r="KFW353" s="35"/>
      <c r="KFX353" s="35"/>
      <c r="KFY353" s="35"/>
      <c r="KFZ353" s="35"/>
      <c r="KGA353" s="35"/>
      <c r="KGB353" s="35"/>
      <c r="KGC353" s="35"/>
      <c r="KGD353" s="35"/>
      <c r="KGE353" s="35"/>
      <c r="KGF353" s="35"/>
      <c r="KGG353" s="35"/>
      <c r="KGH353" s="35"/>
      <c r="KGI353" s="35"/>
      <c r="KGJ353" s="35"/>
      <c r="KGK353" s="35"/>
      <c r="KGL353" s="35"/>
      <c r="KGM353" s="35"/>
      <c r="KGN353" s="35"/>
      <c r="KGO353" s="35"/>
      <c r="KGP353" s="35"/>
      <c r="KGQ353" s="35"/>
      <c r="KGR353" s="35"/>
      <c r="KGS353" s="35"/>
      <c r="KGT353" s="35"/>
      <c r="KGU353" s="35"/>
      <c r="KGV353" s="35"/>
      <c r="KGW353" s="35"/>
      <c r="KGX353" s="35"/>
      <c r="KGY353" s="35"/>
      <c r="KGZ353" s="35"/>
      <c r="KHA353" s="35"/>
      <c r="KHB353" s="35"/>
      <c r="KHC353" s="35"/>
      <c r="KHD353" s="35"/>
      <c r="KHE353" s="35"/>
      <c r="KHF353" s="35"/>
      <c r="KHG353" s="35"/>
      <c r="KHH353" s="35"/>
      <c r="KHI353" s="35"/>
      <c r="KHJ353" s="35"/>
      <c r="KHK353" s="35"/>
      <c r="KHL353" s="35"/>
      <c r="KHM353" s="35"/>
      <c r="KHN353" s="35"/>
      <c r="KHO353" s="35"/>
      <c r="KHP353" s="35"/>
      <c r="KHQ353" s="35"/>
      <c r="KHR353" s="35"/>
      <c r="KHS353" s="35"/>
      <c r="KHT353" s="35"/>
      <c r="KHU353" s="35"/>
      <c r="KHV353" s="35"/>
      <c r="KHW353" s="35"/>
      <c r="KHX353" s="35"/>
      <c r="KHY353" s="35"/>
      <c r="KHZ353" s="35"/>
      <c r="KIA353" s="35"/>
      <c r="KIB353" s="35"/>
      <c r="KIC353" s="35"/>
      <c r="KID353" s="35"/>
      <c r="KIE353" s="35"/>
      <c r="KIF353" s="35"/>
      <c r="KIG353" s="35"/>
      <c r="KIH353" s="35"/>
      <c r="KII353" s="35"/>
      <c r="KIJ353" s="35"/>
      <c r="KIK353" s="35"/>
      <c r="KIL353" s="35"/>
      <c r="KIM353" s="35"/>
      <c r="KIN353" s="35"/>
      <c r="KIO353" s="35"/>
      <c r="KIP353" s="35"/>
      <c r="KIQ353" s="35"/>
      <c r="KIR353" s="35"/>
      <c r="KIS353" s="35"/>
      <c r="KIT353" s="35"/>
      <c r="KIU353" s="35"/>
      <c r="KIV353" s="35"/>
      <c r="KIW353" s="35"/>
      <c r="KIX353" s="35"/>
      <c r="KIY353" s="35"/>
      <c r="KIZ353" s="35"/>
      <c r="KJA353" s="35"/>
      <c r="KJB353" s="35"/>
      <c r="KJC353" s="35"/>
      <c r="KJD353" s="35"/>
      <c r="KJE353" s="35"/>
      <c r="KJF353" s="35"/>
      <c r="KJG353" s="35"/>
      <c r="KJH353" s="35"/>
      <c r="KJI353" s="35"/>
      <c r="KJJ353" s="35"/>
      <c r="KJK353" s="35"/>
      <c r="KJL353" s="35"/>
      <c r="KJM353" s="35"/>
      <c r="KJN353" s="35"/>
      <c r="KJO353" s="35"/>
      <c r="KJP353" s="35"/>
      <c r="KJQ353" s="35"/>
      <c r="KJR353" s="35"/>
      <c r="KJS353" s="35"/>
      <c r="KJT353" s="35"/>
      <c r="KJU353" s="35"/>
      <c r="KJV353" s="35"/>
      <c r="KJW353" s="35"/>
      <c r="KJX353" s="35"/>
      <c r="KJY353" s="35"/>
      <c r="KJZ353" s="35"/>
      <c r="KKA353" s="35"/>
      <c r="KKB353" s="35"/>
      <c r="KKC353" s="35"/>
      <c r="KKD353" s="35"/>
      <c r="KKE353" s="35"/>
      <c r="KKF353" s="35"/>
      <c r="KKG353" s="35"/>
      <c r="KKH353" s="35"/>
      <c r="KKI353" s="35"/>
      <c r="KKJ353" s="35"/>
      <c r="KKK353" s="35"/>
      <c r="KKL353" s="35"/>
      <c r="KKM353" s="35"/>
      <c r="KKN353" s="35"/>
      <c r="KKO353" s="35"/>
      <c r="KKP353" s="35"/>
      <c r="KKQ353" s="35"/>
      <c r="KKR353" s="35"/>
      <c r="KKS353" s="35"/>
      <c r="KKT353" s="35"/>
      <c r="KKU353" s="35"/>
      <c r="KKV353" s="35"/>
      <c r="KKW353" s="35"/>
      <c r="KKX353" s="35"/>
      <c r="KKY353" s="35"/>
      <c r="KKZ353" s="35"/>
      <c r="KLA353" s="35"/>
      <c r="KLB353" s="35"/>
      <c r="KLC353" s="35"/>
      <c r="KLD353" s="35"/>
      <c r="KLE353" s="35"/>
      <c r="KLF353" s="35"/>
      <c r="KLG353" s="35"/>
      <c r="KLH353" s="35"/>
      <c r="KLI353" s="35"/>
      <c r="KLJ353" s="35"/>
      <c r="KLK353" s="35"/>
      <c r="KLL353" s="35"/>
      <c r="KLM353" s="35"/>
      <c r="KLN353" s="35"/>
      <c r="KLO353" s="35"/>
      <c r="KLP353" s="35"/>
      <c r="KLQ353" s="35"/>
      <c r="KLR353" s="35"/>
      <c r="KLS353" s="35"/>
      <c r="KLT353" s="35"/>
      <c r="KLU353" s="35"/>
      <c r="KLV353" s="35"/>
      <c r="KLW353" s="35"/>
      <c r="KLX353" s="35"/>
      <c r="KLY353" s="35"/>
      <c r="KLZ353" s="35"/>
      <c r="KMA353" s="35"/>
      <c r="KMB353" s="35"/>
      <c r="KMC353" s="35"/>
      <c r="KMD353" s="35"/>
      <c r="KME353" s="35"/>
      <c r="KMF353" s="35"/>
      <c r="KMG353" s="35"/>
      <c r="KMH353" s="35"/>
      <c r="KMI353" s="35"/>
      <c r="KMJ353" s="35"/>
      <c r="KMK353" s="35"/>
      <c r="KML353" s="35"/>
      <c r="KMM353" s="35"/>
      <c r="KMN353" s="35"/>
      <c r="KMO353" s="35"/>
      <c r="KMP353" s="35"/>
      <c r="KMQ353" s="35"/>
      <c r="KMR353" s="35"/>
      <c r="KMS353" s="35"/>
      <c r="KMT353" s="35"/>
      <c r="KMU353" s="35"/>
      <c r="KMV353" s="35"/>
      <c r="KMW353" s="35"/>
      <c r="KMX353" s="35"/>
      <c r="KMY353" s="35"/>
      <c r="KMZ353" s="35"/>
      <c r="KNA353" s="35"/>
      <c r="KNB353" s="35"/>
      <c r="KNC353" s="35"/>
      <c r="KND353" s="35"/>
      <c r="KNE353" s="35"/>
      <c r="KNF353" s="35"/>
      <c r="KNG353" s="35"/>
      <c r="KNH353" s="35"/>
      <c r="KNI353" s="35"/>
      <c r="KNJ353" s="35"/>
      <c r="KNK353" s="35"/>
      <c r="KNL353" s="35"/>
      <c r="KNM353" s="35"/>
      <c r="KNN353" s="35"/>
      <c r="KNO353" s="35"/>
      <c r="KNP353" s="35"/>
      <c r="KNQ353" s="35"/>
      <c r="KNR353" s="35"/>
      <c r="KNS353" s="35"/>
      <c r="KNT353" s="35"/>
      <c r="KNU353" s="35"/>
      <c r="KNV353" s="35"/>
      <c r="KNW353" s="35"/>
      <c r="KNX353" s="35"/>
      <c r="KNY353" s="35"/>
      <c r="KNZ353" s="35"/>
      <c r="KOA353" s="35"/>
      <c r="KOB353" s="35"/>
      <c r="KOC353" s="35"/>
      <c r="KOD353" s="35"/>
      <c r="KOE353" s="35"/>
      <c r="KOF353" s="35"/>
      <c r="KOG353" s="35"/>
      <c r="KOH353" s="35"/>
      <c r="KOI353" s="35"/>
      <c r="KOJ353" s="35"/>
      <c r="KOK353" s="35"/>
      <c r="KOL353" s="35"/>
      <c r="KOM353" s="35"/>
      <c r="KON353" s="35"/>
      <c r="KOO353" s="35"/>
      <c r="KOP353" s="35"/>
      <c r="KOQ353" s="35"/>
      <c r="KOR353" s="35"/>
      <c r="KOS353" s="35"/>
      <c r="KOT353" s="35"/>
      <c r="KOU353" s="35"/>
      <c r="KOV353" s="35"/>
      <c r="KOW353" s="35"/>
      <c r="KOX353" s="35"/>
      <c r="KOY353" s="35"/>
      <c r="KOZ353" s="35"/>
      <c r="KPA353" s="35"/>
      <c r="KPB353" s="35"/>
      <c r="KPC353" s="35"/>
      <c r="KPD353" s="35"/>
      <c r="KPE353" s="35"/>
      <c r="KPF353" s="35"/>
      <c r="KPG353" s="35"/>
      <c r="KPH353" s="35"/>
      <c r="KPI353" s="35"/>
      <c r="KPJ353" s="35"/>
      <c r="KPK353" s="35"/>
      <c r="KPL353" s="35"/>
      <c r="KPM353" s="35"/>
      <c r="KPN353" s="35"/>
      <c r="KPO353" s="35"/>
      <c r="KPP353" s="35"/>
      <c r="KPQ353" s="35"/>
      <c r="KPR353" s="35"/>
      <c r="KPS353" s="35"/>
      <c r="KPT353" s="35"/>
      <c r="KPU353" s="35"/>
      <c r="KPV353" s="35"/>
      <c r="KPW353" s="35"/>
      <c r="KPX353" s="35"/>
      <c r="KPY353" s="35"/>
      <c r="KPZ353" s="35"/>
      <c r="KQA353" s="35"/>
      <c r="KQB353" s="35"/>
      <c r="KQC353" s="35"/>
      <c r="KQD353" s="35"/>
      <c r="KQE353" s="35"/>
      <c r="KQF353" s="35"/>
      <c r="KQG353" s="35"/>
      <c r="KQH353" s="35"/>
      <c r="KQI353" s="35"/>
      <c r="KQJ353" s="35"/>
      <c r="KQK353" s="35"/>
      <c r="KQL353" s="35"/>
      <c r="KQM353" s="35"/>
      <c r="KQN353" s="35"/>
      <c r="KQO353" s="35"/>
      <c r="KQP353" s="35"/>
      <c r="KQQ353" s="35"/>
      <c r="KQR353" s="35"/>
      <c r="KQS353" s="35"/>
      <c r="KQT353" s="35"/>
      <c r="KQU353" s="35"/>
      <c r="KQV353" s="35"/>
      <c r="KQW353" s="35"/>
      <c r="KQX353" s="35"/>
      <c r="KQY353" s="35"/>
      <c r="KQZ353" s="35"/>
      <c r="KRA353" s="35"/>
      <c r="KRB353" s="35"/>
      <c r="KRC353" s="35"/>
      <c r="KRD353" s="35"/>
      <c r="KRE353" s="35"/>
      <c r="KRF353" s="35"/>
      <c r="KRG353" s="35"/>
      <c r="KRH353" s="35"/>
      <c r="KRI353" s="35"/>
      <c r="KRJ353" s="35"/>
      <c r="KRK353" s="35"/>
      <c r="KRL353" s="35"/>
      <c r="KRM353" s="35"/>
      <c r="KRN353" s="35"/>
      <c r="KRO353" s="35"/>
      <c r="KRP353" s="35"/>
      <c r="KRQ353" s="35"/>
      <c r="KRR353" s="35"/>
      <c r="KRS353" s="35"/>
      <c r="KRT353" s="35"/>
      <c r="KRU353" s="35"/>
      <c r="KRV353" s="35"/>
      <c r="KRW353" s="35"/>
      <c r="KRX353" s="35"/>
      <c r="KRY353" s="35"/>
      <c r="KRZ353" s="35"/>
      <c r="KSA353" s="35"/>
      <c r="KSB353" s="35"/>
      <c r="KSC353" s="35"/>
      <c r="KSD353" s="35"/>
      <c r="KSE353" s="35"/>
      <c r="KSF353" s="35"/>
      <c r="KSG353" s="35"/>
      <c r="KSH353" s="35"/>
      <c r="KSI353" s="35"/>
      <c r="KSJ353" s="35"/>
      <c r="KSK353" s="35"/>
      <c r="KSL353" s="35"/>
      <c r="KSM353" s="35"/>
      <c r="KSN353" s="35"/>
      <c r="KSO353" s="35"/>
      <c r="KSP353" s="35"/>
      <c r="KSQ353" s="35"/>
      <c r="KSR353" s="35"/>
      <c r="KSS353" s="35"/>
      <c r="KST353" s="35"/>
      <c r="KSU353" s="35"/>
      <c r="KSV353" s="35"/>
      <c r="KSW353" s="35"/>
      <c r="KSX353" s="35"/>
      <c r="KSY353" s="35"/>
      <c r="KSZ353" s="35"/>
      <c r="KTA353" s="35"/>
      <c r="KTB353" s="35"/>
      <c r="KTC353" s="35"/>
      <c r="KTD353" s="35"/>
      <c r="KTE353" s="35"/>
      <c r="KTF353" s="35"/>
      <c r="KTG353" s="35"/>
      <c r="KTH353" s="35"/>
      <c r="KTI353" s="35"/>
      <c r="KTJ353" s="35"/>
      <c r="KTK353" s="35"/>
      <c r="KTL353" s="35"/>
      <c r="KTM353" s="35"/>
      <c r="KTN353" s="35"/>
      <c r="KTO353" s="35"/>
      <c r="KTP353" s="35"/>
      <c r="KTQ353" s="35"/>
      <c r="KTR353" s="35"/>
      <c r="KTS353" s="35"/>
      <c r="KTT353" s="35"/>
      <c r="KTU353" s="35"/>
      <c r="KTV353" s="35"/>
      <c r="KTW353" s="35"/>
      <c r="KTX353" s="35"/>
      <c r="KTY353" s="35"/>
      <c r="KTZ353" s="35"/>
      <c r="KUA353" s="35"/>
      <c r="KUB353" s="35"/>
      <c r="KUC353" s="35"/>
      <c r="KUD353" s="35"/>
      <c r="KUE353" s="35"/>
      <c r="KUF353" s="35"/>
      <c r="KUG353" s="35"/>
      <c r="KUH353" s="35"/>
      <c r="KUI353" s="35"/>
      <c r="KUJ353" s="35"/>
      <c r="KUK353" s="35"/>
      <c r="KUL353" s="35"/>
      <c r="KUM353" s="35"/>
      <c r="KUN353" s="35"/>
      <c r="KUO353" s="35"/>
      <c r="KUP353" s="35"/>
      <c r="KUQ353" s="35"/>
      <c r="KUR353" s="35"/>
      <c r="KUS353" s="35"/>
      <c r="KUT353" s="35"/>
      <c r="KUU353" s="35"/>
      <c r="KUV353" s="35"/>
      <c r="KUW353" s="35"/>
      <c r="KUX353" s="35"/>
      <c r="KUY353" s="35"/>
      <c r="KUZ353" s="35"/>
      <c r="KVA353" s="35"/>
      <c r="KVB353" s="35"/>
      <c r="KVC353" s="35"/>
      <c r="KVD353" s="35"/>
      <c r="KVE353" s="35"/>
      <c r="KVF353" s="35"/>
      <c r="KVG353" s="35"/>
      <c r="KVH353" s="35"/>
      <c r="KVI353" s="35"/>
      <c r="KVJ353" s="35"/>
      <c r="KVK353" s="35"/>
      <c r="KVL353" s="35"/>
      <c r="KVM353" s="35"/>
      <c r="KVN353" s="35"/>
      <c r="KVO353" s="35"/>
      <c r="KVP353" s="35"/>
      <c r="KVQ353" s="35"/>
      <c r="KVR353" s="35"/>
      <c r="KVS353" s="35"/>
      <c r="KVT353" s="35"/>
      <c r="KVU353" s="35"/>
      <c r="KVV353" s="35"/>
      <c r="KVW353" s="35"/>
      <c r="KVX353" s="35"/>
      <c r="KVY353" s="35"/>
      <c r="KVZ353" s="35"/>
      <c r="KWA353" s="35"/>
      <c r="KWB353" s="35"/>
      <c r="KWC353" s="35"/>
      <c r="KWD353" s="35"/>
      <c r="KWE353" s="35"/>
      <c r="KWF353" s="35"/>
      <c r="KWG353" s="35"/>
      <c r="KWH353" s="35"/>
      <c r="KWI353" s="35"/>
      <c r="KWJ353" s="35"/>
      <c r="KWK353" s="35"/>
      <c r="KWL353" s="35"/>
      <c r="KWM353" s="35"/>
      <c r="KWN353" s="35"/>
      <c r="KWO353" s="35"/>
      <c r="KWP353" s="35"/>
      <c r="KWQ353" s="35"/>
      <c r="KWR353" s="35"/>
      <c r="KWS353" s="35"/>
      <c r="KWT353" s="35"/>
      <c r="KWU353" s="35"/>
      <c r="KWV353" s="35"/>
      <c r="KWW353" s="35"/>
      <c r="KWX353" s="35"/>
      <c r="KWY353" s="35"/>
      <c r="KWZ353" s="35"/>
      <c r="KXA353" s="35"/>
      <c r="KXB353" s="35"/>
      <c r="KXC353" s="35"/>
      <c r="KXD353" s="35"/>
      <c r="KXE353" s="35"/>
      <c r="KXF353" s="35"/>
      <c r="KXG353" s="35"/>
      <c r="KXH353" s="35"/>
      <c r="KXI353" s="35"/>
      <c r="KXJ353" s="35"/>
      <c r="KXK353" s="35"/>
      <c r="KXL353" s="35"/>
      <c r="KXM353" s="35"/>
      <c r="KXN353" s="35"/>
      <c r="KXO353" s="35"/>
      <c r="KXP353" s="35"/>
      <c r="KXQ353" s="35"/>
      <c r="KXR353" s="35"/>
      <c r="KXS353" s="35"/>
      <c r="KXT353" s="35"/>
      <c r="KXU353" s="35"/>
      <c r="KXV353" s="35"/>
      <c r="KXW353" s="35"/>
      <c r="KXX353" s="35"/>
      <c r="KXY353" s="35"/>
      <c r="KXZ353" s="35"/>
      <c r="KYA353" s="35"/>
      <c r="KYB353" s="35"/>
      <c r="KYC353" s="35"/>
      <c r="KYD353" s="35"/>
      <c r="KYE353" s="35"/>
      <c r="KYF353" s="35"/>
      <c r="KYG353" s="35"/>
      <c r="KYH353" s="35"/>
      <c r="KYI353" s="35"/>
      <c r="KYJ353" s="35"/>
      <c r="KYK353" s="35"/>
      <c r="KYL353" s="35"/>
      <c r="KYM353" s="35"/>
      <c r="KYN353" s="35"/>
      <c r="KYO353" s="35"/>
      <c r="KYP353" s="35"/>
      <c r="KYQ353" s="35"/>
      <c r="KYR353" s="35"/>
      <c r="KYS353" s="35"/>
      <c r="KYT353" s="35"/>
      <c r="KYU353" s="35"/>
      <c r="KYV353" s="35"/>
      <c r="KYW353" s="35"/>
      <c r="KYX353" s="35"/>
      <c r="KYY353" s="35"/>
      <c r="KYZ353" s="35"/>
      <c r="KZA353" s="35"/>
      <c r="KZB353" s="35"/>
      <c r="KZC353" s="35"/>
      <c r="KZD353" s="35"/>
      <c r="KZE353" s="35"/>
      <c r="KZF353" s="35"/>
      <c r="KZG353" s="35"/>
      <c r="KZH353" s="35"/>
      <c r="KZI353" s="35"/>
      <c r="KZJ353" s="35"/>
      <c r="KZK353" s="35"/>
      <c r="KZL353" s="35"/>
      <c r="KZM353" s="35"/>
      <c r="KZN353" s="35"/>
      <c r="KZO353" s="35"/>
      <c r="KZP353" s="35"/>
      <c r="KZQ353" s="35"/>
      <c r="KZR353" s="35"/>
      <c r="KZS353" s="35"/>
      <c r="KZT353" s="35"/>
      <c r="KZU353" s="35"/>
      <c r="KZV353" s="35"/>
      <c r="KZW353" s="35"/>
      <c r="KZX353" s="35"/>
      <c r="KZY353" s="35"/>
      <c r="KZZ353" s="35"/>
      <c r="LAA353" s="35"/>
      <c r="LAB353" s="35"/>
      <c r="LAC353" s="35"/>
      <c r="LAD353" s="35"/>
      <c r="LAE353" s="35"/>
      <c r="LAF353" s="35"/>
      <c r="LAG353" s="35"/>
      <c r="LAH353" s="35"/>
      <c r="LAI353" s="35"/>
      <c r="LAJ353" s="35"/>
      <c r="LAK353" s="35"/>
      <c r="LAL353" s="35"/>
      <c r="LAM353" s="35"/>
      <c r="LAN353" s="35"/>
      <c r="LAO353" s="35"/>
      <c r="LAP353" s="35"/>
      <c r="LAQ353" s="35"/>
      <c r="LAR353" s="35"/>
      <c r="LAS353" s="35"/>
      <c r="LAT353" s="35"/>
      <c r="LAU353" s="35"/>
      <c r="LAV353" s="35"/>
      <c r="LAW353" s="35"/>
      <c r="LAX353" s="35"/>
      <c r="LAY353" s="35"/>
      <c r="LAZ353" s="35"/>
      <c r="LBA353" s="35"/>
      <c r="LBB353" s="35"/>
      <c r="LBC353" s="35"/>
      <c r="LBD353" s="35"/>
      <c r="LBE353" s="35"/>
      <c r="LBF353" s="35"/>
      <c r="LBG353" s="35"/>
      <c r="LBH353" s="35"/>
      <c r="LBI353" s="35"/>
      <c r="LBJ353" s="35"/>
      <c r="LBK353" s="35"/>
      <c r="LBL353" s="35"/>
      <c r="LBM353" s="35"/>
      <c r="LBN353" s="35"/>
      <c r="LBO353" s="35"/>
      <c r="LBP353" s="35"/>
      <c r="LBQ353" s="35"/>
      <c r="LBR353" s="35"/>
      <c r="LBS353" s="35"/>
      <c r="LBT353" s="35"/>
      <c r="LBU353" s="35"/>
      <c r="LBV353" s="35"/>
      <c r="LBW353" s="35"/>
      <c r="LBX353" s="35"/>
      <c r="LBY353" s="35"/>
      <c r="LBZ353" s="35"/>
      <c r="LCA353" s="35"/>
      <c r="LCB353" s="35"/>
      <c r="LCC353" s="35"/>
      <c r="LCD353" s="35"/>
      <c r="LCE353" s="35"/>
      <c r="LCF353" s="35"/>
      <c r="LCG353" s="35"/>
      <c r="LCH353" s="35"/>
      <c r="LCI353" s="35"/>
      <c r="LCJ353" s="35"/>
      <c r="LCK353" s="35"/>
      <c r="LCL353" s="35"/>
      <c r="LCM353" s="35"/>
      <c r="LCN353" s="35"/>
      <c r="LCO353" s="35"/>
      <c r="LCP353" s="35"/>
      <c r="LCQ353" s="35"/>
      <c r="LCR353" s="35"/>
      <c r="LCS353" s="35"/>
      <c r="LCT353" s="35"/>
      <c r="LCU353" s="35"/>
      <c r="LCV353" s="35"/>
      <c r="LCW353" s="35"/>
      <c r="LCX353" s="35"/>
      <c r="LCY353" s="35"/>
      <c r="LCZ353" s="35"/>
      <c r="LDA353" s="35"/>
      <c r="LDB353" s="35"/>
      <c r="LDC353" s="35"/>
      <c r="LDD353" s="35"/>
      <c r="LDE353" s="35"/>
      <c r="LDF353" s="35"/>
      <c r="LDG353" s="35"/>
      <c r="LDH353" s="35"/>
      <c r="LDI353" s="35"/>
      <c r="LDJ353" s="35"/>
      <c r="LDK353" s="35"/>
      <c r="LDL353" s="35"/>
      <c r="LDM353" s="35"/>
      <c r="LDN353" s="35"/>
      <c r="LDO353" s="35"/>
      <c r="LDP353" s="35"/>
      <c r="LDQ353" s="35"/>
      <c r="LDR353" s="35"/>
      <c r="LDS353" s="35"/>
      <c r="LDT353" s="35"/>
      <c r="LDU353" s="35"/>
      <c r="LDV353" s="35"/>
      <c r="LDW353" s="35"/>
      <c r="LDX353" s="35"/>
      <c r="LDY353" s="35"/>
      <c r="LDZ353" s="35"/>
      <c r="LEA353" s="35"/>
      <c r="LEB353" s="35"/>
      <c r="LEC353" s="35"/>
      <c r="LED353" s="35"/>
      <c r="LEE353" s="35"/>
      <c r="LEF353" s="35"/>
      <c r="LEG353" s="35"/>
      <c r="LEH353" s="35"/>
      <c r="LEI353" s="35"/>
      <c r="LEJ353" s="35"/>
      <c r="LEK353" s="35"/>
      <c r="LEL353" s="35"/>
      <c r="LEM353" s="35"/>
      <c r="LEN353" s="35"/>
      <c r="LEO353" s="35"/>
      <c r="LEP353" s="35"/>
      <c r="LEQ353" s="35"/>
      <c r="LER353" s="35"/>
      <c r="LES353" s="35"/>
      <c r="LET353" s="35"/>
      <c r="LEU353" s="35"/>
      <c r="LEV353" s="35"/>
      <c r="LEW353" s="35"/>
      <c r="LEX353" s="35"/>
      <c r="LEY353" s="35"/>
      <c r="LEZ353" s="35"/>
      <c r="LFA353" s="35"/>
      <c r="LFB353" s="35"/>
      <c r="LFC353" s="35"/>
      <c r="LFD353" s="35"/>
      <c r="LFE353" s="35"/>
      <c r="LFF353" s="35"/>
      <c r="LFG353" s="35"/>
      <c r="LFH353" s="35"/>
      <c r="LFI353" s="35"/>
      <c r="LFJ353" s="35"/>
      <c r="LFK353" s="35"/>
      <c r="LFL353" s="35"/>
      <c r="LFM353" s="35"/>
      <c r="LFN353" s="35"/>
      <c r="LFO353" s="35"/>
      <c r="LFP353" s="35"/>
      <c r="LFQ353" s="35"/>
      <c r="LFR353" s="35"/>
      <c r="LFS353" s="35"/>
      <c r="LFT353" s="35"/>
      <c r="LFU353" s="35"/>
      <c r="LFV353" s="35"/>
      <c r="LFW353" s="35"/>
      <c r="LFX353" s="35"/>
      <c r="LFY353" s="35"/>
      <c r="LFZ353" s="35"/>
      <c r="LGA353" s="35"/>
      <c r="LGB353" s="35"/>
      <c r="LGC353" s="35"/>
      <c r="LGD353" s="35"/>
      <c r="LGE353" s="35"/>
      <c r="LGF353" s="35"/>
      <c r="LGG353" s="35"/>
      <c r="LGH353" s="35"/>
      <c r="LGI353" s="35"/>
      <c r="LGJ353" s="35"/>
      <c r="LGK353" s="35"/>
      <c r="LGL353" s="35"/>
      <c r="LGM353" s="35"/>
      <c r="LGN353" s="35"/>
      <c r="LGO353" s="35"/>
      <c r="LGP353" s="35"/>
      <c r="LGQ353" s="35"/>
      <c r="LGR353" s="35"/>
      <c r="LGS353" s="35"/>
      <c r="LGT353" s="35"/>
      <c r="LGU353" s="35"/>
      <c r="LGV353" s="35"/>
      <c r="LGW353" s="35"/>
      <c r="LGX353" s="35"/>
      <c r="LGY353" s="35"/>
      <c r="LGZ353" s="35"/>
      <c r="LHA353" s="35"/>
      <c r="LHB353" s="35"/>
      <c r="LHC353" s="35"/>
      <c r="LHD353" s="35"/>
      <c r="LHE353" s="35"/>
      <c r="LHF353" s="35"/>
      <c r="LHG353" s="35"/>
      <c r="LHH353" s="35"/>
      <c r="LHI353" s="35"/>
      <c r="LHJ353" s="35"/>
      <c r="LHK353" s="35"/>
      <c r="LHL353" s="35"/>
      <c r="LHM353" s="35"/>
      <c r="LHN353" s="35"/>
      <c r="LHO353" s="35"/>
      <c r="LHP353" s="35"/>
      <c r="LHQ353" s="35"/>
      <c r="LHR353" s="35"/>
      <c r="LHS353" s="35"/>
      <c r="LHT353" s="35"/>
      <c r="LHU353" s="35"/>
      <c r="LHV353" s="35"/>
      <c r="LHW353" s="35"/>
      <c r="LHX353" s="35"/>
      <c r="LHY353" s="35"/>
      <c r="LHZ353" s="35"/>
      <c r="LIA353" s="35"/>
      <c r="LIB353" s="35"/>
      <c r="LIC353" s="35"/>
      <c r="LID353" s="35"/>
      <c r="LIE353" s="35"/>
      <c r="LIF353" s="35"/>
      <c r="LIG353" s="35"/>
      <c r="LIH353" s="35"/>
      <c r="LII353" s="35"/>
      <c r="LIJ353" s="35"/>
      <c r="LIK353" s="35"/>
      <c r="LIL353" s="35"/>
      <c r="LIM353" s="35"/>
      <c r="LIN353" s="35"/>
      <c r="LIO353" s="35"/>
      <c r="LIP353" s="35"/>
      <c r="LIQ353" s="35"/>
      <c r="LIR353" s="35"/>
      <c r="LIS353" s="35"/>
      <c r="LIT353" s="35"/>
      <c r="LIU353" s="35"/>
      <c r="LIV353" s="35"/>
      <c r="LIW353" s="35"/>
      <c r="LIX353" s="35"/>
      <c r="LIY353" s="35"/>
      <c r="LIZ353" s="35"/>
      <c r="LJA353" s="35"/>
      <c r="LJB353" s="35"/>
      <c r="LJC353" s="35"/>
      <c r="LJD353" s="35"/>
      <c r="LJE353" s="35"/>
      <c r="LJF353" s="35"/>
      <c r="LJG353" s="35"/>
      <c r="LJH353" s="35"/>
      <c r="LJI353" s="35"/>
      <c r="LJJ353" s="35"/>
      <c r="LJK353" s="35"/>
      <c r="LJL353" s="35"/>
      <c r="LJM353" s="35"/>
      <c r="LJN353" s="35"/>
      <c r="LJO353" s="35"/>
      <c r="LJP353" s="35"/>
      <c r="LJQ353" s="35"/>
      <c r="LJR353" s="35"/>
      <c r="LJS353" s="35"/>
      <c r="LJT353" s="35"/>
      <c r="LJU353" s="35"/>
      <c r="LJV353" s="35"/>
      <c r="LJW353" s="35"/>
      <c r="LJX353" s="35"/>
      <c r="LJY353" s="35"/>
      <c r="LJZ353" s="35"/>
      <c r="LKA353" s="35"/>
      <c r="LKB353" s="35"/>
      <c r="LKC353" s="35"/>
      <c r="LKD353" s="35"/>
      <c r="LKE353" s="35"/>
      <c r="LKF353" s="35"/>
      <c r="LKG353" s="35"/>
      <c r="LKH353" s="35"/>
      <c r="LKI353" s="35"/>
      <c r="LKJ353" s="35"/>
      <c r="LKK353" s="35"/>
      <c r="LKL353" s="35"/>
      <c r="LKM353" s="35"/>
      <c r="LKN353" s="35"/>
      <c r="LKO353" s="35"/>
      <c r="LKP353" s="35"/>
      <c r="LKQ353" s="35"/>
      <c r="LKR353" s="35"/>
      <c r="LKS353" s="35"/>
      <c r="LKT353" s="35"/>
      <c r="LKU353" s="35"/>
      <c r="LKV353" s="35"/>
      <c r="LKW353" s="35"/>
      <c r="LKX353" s="35"/>
      <c r="LKY353" s="35"/>
      <c r="LKZ353" s="35"/>
      <c r="LLA353" s="35"/>
      <c r="LLB353" s="35"/>
      <c r="LLC353" s="35"/>
      <c r="LLD353" s="35"/>
      <c r="LLE353" s="35"/>
      <c r="LLF353" s="35"/>
      <c r="LLG353" s="35"/>
      <c r="LLH353" s="35"/>
      <c r="LLI353" s="35"/>
      <c r="LLJ353" s="35"/>
      <c r="LLK353" s="35"/>
      <c r="LLL353" s="35"/>
      <c r="LLM353" s="35"/>
      <c r="LLN353" s="35"/>
      <c r="LLO353" s="35"/>
      <c r="LLP353" s="35"/>
      <c r="LLQ353" s="35"/>
      <c r="LLR353" s="35"/>
      <c r="LLS353" s="35"/>
      <c r="LLT353" s="35"/>
      <c r="LLU353" s="35"/>
      <c r="LLV353" s="35"/>
      <c r="LLW353" s="35"/>
      <c r="LLX353" s="35"/>
      <c r="LLY353" s="35"/>
      <c r="LLZ353" s="35"/>
      <c r="LMA353" s="35"/>
      <c r="LMB353" s="35"/>
      <c r="LMC353" s="35"/>
      <c r="LMD353" s="35"/>
      <c r="LME353" s="35"/>
      <c r="LMF353" s="35"/>
      <c r="LMG353" s="35"/>
      <c r="LMH353" s="35"/>
      <c r="LMI353" s="35"/>
      <c r="LMJ353" s="35"/>
      <c r="LMK353" s="35"/>
      <c r="LML353" s="35"/>
      <c r="LMM353" s="35"/>
      <c r="LMN353" s="35"/>
      <c r="LMO353" s="35"/>
      <c r="LMP353" s="35"/>
      <c r="LMQ353" s="35"/>
      <c r="LMR353" s="35"/>
      <c r="LMS353" s="35"/>
      <c r="LMT353" s="35"/>
      <c r="LMU353" s="35"/>
      <c r="LMV353" s="35"/>
      <c r="LMW353" s="35"/>
      <c r="LMX353" s="35"/>
      <c r="LMY353" s="35"/>
      <c r="LMZ353" s="35"/>
      <c r="LNA353" s="35"/>
      <c r="LNB353" s="35"/>
      <c r="LNC353" s="35"/>
      <c r="LND353" s="35"/>
      <c r="LNE353" s="35"/>
      <c r="LNF353" s="35"/>
      <c r="LNG353" s="35"/>
      <c r="LNH353" s="35"/>
      <c r="LNI353" s="35"/>
      <c r="LNJ353" s="35"/>
      <c r="LNK353" s="35"/>
      <c r="LNL353" s="35"/>
      <c r="LNM353" s="35"/>
      <c r="LNN353" s="35"/>
      <c r="LNO353" s="35"/>
      <c r="LNP353" s="35"/>
      <c r="LNQ353" s="35"/>
      <c r="LNR353" s="35"/>
      <c r="LNS353" s="35"/>
      <c r="LNT353" s="35"/>
      <c r="LNU353" s="35"/>
      <c r="LNV353" s="35"/>
      <c r="LNW353" s="35"/>
      <c r="LNX353" s="35"/>
      <c r="LNY353" s="35"/>
      <c r="LNZ353" s="35"/>
      <c r="LOA353" s="35"/>
      <c r="LOB353" s="35"/>
      <c r="LOC353" s="35"/>
      <c r="LOD353" s="35"/>
      <c r="LOE353" s="35"/>
      <c r="LOF353" s="35"/>
      <c r="LOG353" s="35"/>
      <c r="LOH353" s="35"/>
      <c r="LOI353" s="35"/>
      <c r="LOJ353" s="35"/>
      <c r="LOK353" s="35"/>
      <c r="LOL353" s="35"/>
      <c r="LOM353" s="35"/>
      <c r="LON353" s="35"/>
      <c r="LOO353" s="35"/>
      <c r="LOP353" s="35"/>
      <c r="LOQ353" s="35"/>
      <c r="LOR353" s="35"/>
      <c r="LOS353" s="35"/>
      <c r="LOT353" s="35"/>
      <c r="LOU353" s="35"/>
      <c r="LOV353" s="35"/>
      <c r="LOW353" s="35"/>
      <c r="LOX353" s="35"/>
      <c r="LOY353" s="35"/>
      <c r="LOZ353" s="35"/>
      <c r="LPA353" s="35"/>
      <c r="LPB353" s="35"/>
      <c r="LPC353" s="35"/>
      <c r="LPD353" s="35"/>
      <c r="LPE353" s="35"/>
      <c r="LPF353" s="35"/>
      <c r="LPG353" s="35"/>
      <c r="LPH353" s="35"/>
      <c r="LPI353" s="35"/>
      <c r="LPJ353" s="35"/>
      <c r="LPK353" s="35"/>
      <c r="LPL353" s="35"/>
      <c r="LPM353" s="35"/>
      <c r="LPN353" s="35"/>
      <c r="LPO353" s="35"/>
      <c r="LPP353" s="35"/>
      <c r="LPQ353" s="35"/>
      <c r="LPR353" s="35"/>
      <c r="LPS353" s="35"/>
      <c r="LPT353" s="35"/>
      <c r="LPU353" s="35"/>
      <c r="LPV353" s="35"/>
      <c r="LPW353" s="35"/>
      <c r="LPX353" s="35"/>
      <c r="LPY353" s="35"/>
      <c r="LPZ353" s="35"/>
      <c r="LQA353" s="35"/>
      <c r="LQB353" s="35"/>
      <c r="LQC353" s="35"/>
      <c r="LQD353" s="35"/>
      <c r="LQE353" s="35"/>
      <c r="LQF353" s="35"/>
      <c r="LQG353" s="35"/>
      <c r="LQH353" s="35"/>
      <c r="LQI353" s="35"/>
      <c r="LQJ353" s="35"/>
      <c r="LQK353" s="35"/>
      <c r="LQL353" s="35"/>
      <c r="LQM353" s="35"/>
      <c r="LQN353" s="35"/>
      <c r="LQO353" s="35"/>
      <c r="LQP353" s="35"/>
      <c r="LQQ353" s="35"/>
      <c r="LQR353" s="35"/>
      <c r="LQS353" s="35"/>
      <c r="LQT353" s="35"/>
      <c r="LQU353" s="35"/>
      <c r="LQV353" s="35"/>
      <c r="LQW353" s="35"/>
      <c r="LQX353" s="35"/>
      <c r="LQY353" s="35"/>
      <c r="LQZ353" s="35"/>
      <c r="LRA353" s="35"/>
      <c r="LRB353" s="35"/>
      <c r="LRC353" s="35"/>
      <c r="LRD353" s="35"/>
      <c r="LRE353" s="35"/>
      <c r="LRF353" s="35"/>
      <c r="LRG353" s="35"/>
      <c r="LRH353" s="35"/>
      <c r="LRI353" s="35"/>
      <c r="LRJ353" s="35"/>
      <c r="LRK353" s="35"/>
      <c r="LRL353" s="35"/>
      <c r="LRM353" s="35"/>
      <c r="LRN353" s="35"/>
      <c r="LRO353" s="35"/>
      <c r="LRP353" s="35"/>
      <c r="LRQ353" s="35"/>
      <c r="LRR353" s="35"/>
      <c r="LRS353" s="35"/>
      <c r="LRT353" s="35"/>
      <c r="LRU353" s="35"/>
      <c r="LRV353" s="35"/>
      <c r="LRW353" s="35"/>
      <c r="LRX353" s="35"/>
      <c r="LRY353" s="35"/>
      <c r="LRZ353" s="35"/>
      <c r="LSA353" s="35"/>
      <c r="LSB353" s="35"/>
      <c r="LSC353" s="35"/>
      <c r="LSD353" s="35"/>
      <c r="LSE353" s="35"/>
      <c r="LSF353" s="35"/>
      <c r="LSG353" s="35"/>
      <c r="LSH353" s="35"/>
      <c r="LSI353" s="35"/>
      <c r="LSJ353" s="35"/>
      <c r="LSK353" s="35"/>
      <c r="LSL353" s="35"/>
      <c r="LSM353" s="35"/>
      <c r="LSN353" s="35"/>
      <c r="LSO353" s="35"/>
      <c r="LSP353" s="35"/>
      <c r="LSQ353" s="35"/>
      <c r="LSR353" s="35"/>
      <c r="LSS353" s="35"/>
      <c r="LST353" s="35"/>
      <c r="LSU353" s="35"/>
      <c r="LSV353" s="35"/>
      <c r="LSW353" s="35"/>
      <c r="LSX353" s="35"/>
      <c r="LSY353" s="35"/>
      <c r="LSZ353" s="35"/>
      <c r="LTA353" s="35"/>
      <c r="LTB353" s="35"/>
      <c r="LTC353" s="35"/>
      <c r="LTD353" s="35"/>
      <c r="LTE353" s="35"/>
      <c r="LTF353" s="35"/>
      <c r="LTG353" s="35"/>
      <c r="LTH353" s="35"/>
      <c r="LTI353" s="35"/>
      <c r="LTJ353" s="35"/>
      <c r="LTK353" s="35"/>
      <c r="LTL353" s="35"/>
      <c r="LTM353" s="35"/>
      <c r="LTN353" s="35"/>
      <c r="LTO353" s="35"/>
      <c r="LTP353" s="35"/>
      <c r="LTQ353" s="35"/>
      <c r="LTR353" s="35"/>
      <c r="LTS353" s="35"/>
      <c r="LTT353" s="35"/>
      <c r="LTU353" s="35"/>
      <c r="LTV353" s="35"/>
      <c r="LTW353" s="35"/>
      <c r="LTX353" s="35"/>
      <c r="LTY353" s="35"/>
      <c r="LTZ353" s="35"/>
      <c r="LUA353" s="35"/>
      <c r="LUB353" s="35"/>
      <c r="LUC353" s="35"/>
      <c r="LUD353" s="35"/>
      <c r="LUE353" s="35"/>
      <c r="LUF353" s="35"/>
      <c r="LUG353" s="35"/>
      <c r="LUH353" s="35"/>
      <c r="LUI353" s="35"/>
      <c r="LUJ353" s="35"/>
      <c r="LUK353" s="35"/>
      <c r="LUL353" s="35"/>
      <c r="LUM353" s="35"/>
      <c r="LUN353" s="35"/>
      <c r="LUO353" s="35"/>
      <c r="LUP353" s="35"/>
      <c r="LUQ353" s="35"/>
      <c r="LUR353" s="35"/>
      <c r="LUS353" s="35"/>
      <c r="LUT353" s="35"/>
      <c r="LUU353" s="35"/>
      <c r="LUV353" s="35"/>
      <c r="LUW353" s="35"/>
      <c r="LUX353" s="35"/>
      <c r="LUY353" s="35"/>
      <c r="LUZ353" s="35"/>
      <c r="LVA353" s="35"/>
      <c r="LVB353" s="35"/>
      <c r="LVC353" s="35"/>
      <c r="LVD353" s="35"/>
      <c r="LVE353" s="35"/>
      <c r="LVF353" s="35"/>
      <c r="LVG353" s="35"/>
      <c r="LVH353" s="35"/>
      <c r="LVI353" s="35"/>
      <c r="LVJ353" s="35"/>
      <c r="LVK353" s="35"/>
      <c r="LVL353" s="35"/>
      <c r="LVM353" s="35"/>
      <c r="LVN353" s="35"/>
      <c r="LVO353" s="35"/>
      <c r="LVP353" s="35"/>
      <c r="LVQ353" s="35"/>
      <c r="LVR353" s="35"/>
      <c r="LVS353" s="35"/>
      <c r="LVT353" s="35"/>
      <c r="LVU353" s="35"/>
      <c r="LVV353" s="35"/>
      <c r="LVW353" s="35"/>
      <c r="LVX353" s="35"/>
      <c r="LVY353" s="35"/>
      <c r="LVZ353" s="35"/>
      <c r="LWA353" s="35"/>
      <c r="LWB353" s="35"/>
      <c r="LWC353" s="35"/>
      <c r="LWD353" s="35"/>
      <c r="LWE353" s="35"/>
      <c r="LWF353" s="35"/>
      <c r="LWG353" s="35"/>
      <c r="LWH353" s="35"/>
      <c r="LWI353" s="35"/>
      <c r="LWJ353" s="35"/>
      <c r="LWK353" s="35"/>
      <c r="LWL353" s="35"/>
      <c r="LWM353" s="35"/>
      <c r="LWN353" s="35"/>
      <c r="LWO353" s="35"/>
      <c r="LWP353" s="35"/>
      <c r="LWQ353" s="35"/>
      <c r="LWR353" s="35"/>
      <c r="LWS353" s="35"/>
      <c r="LWT353" s="35"/>
      <c r="LWU353" s="35"/>
      <c r="LWV353" s="35"/>
      <c r="LWW353" s="35"/>
      <c r="LWX353" s="35"/>
      <c r="LWY353" s="35"/>
      <c r="LWZ353" s="35"/>
      <c r="LXA353" s="35"/>
      <c r="LXB353" s="35"/>
      <c r="LXC353" s="35"/>
      <c r="LXD353" s="35"/>
      <c r="LXE353" s="35"/>
      <c r="LXF353" s="35"/>
      <c r="LXG353" s="35"/>
      <c r="LXH353" s="35"/>
      <c r="LXI353" s="35"/>
      <c r="LXJ353" s="35"/>
      <c r="LXK353" s="35"/>
      <c r="LXL353" s="35"/>
      <c r="LXM353" s="35"/>
      <c r="LXN353" s="35"/>
      <c r="LXO353" s="35"/>
      <c r="LXP353" s="35"/>
      <c r="LXQ353" s="35"/>
      <c r="LXR353" s="35"/>
      <c r="LXS353" s="35"/>
      <c r="LXT353" s="35"/>
      <c r="LXU353" s="35"/>
      <c r="LXV353" s="35"/>
      <c r="LXW353" s="35"/>
      <c r="LXX353" s="35"/>
      <c r="LXY353" s="35"/>
      <c r="LXZ353" s="35"/>
      <c r="LYA353" s="35"/>
      <c r="LYB353" s="35"/>
      <c r="LYC353" s="35"/>
      <c r="LYD353" s="35"/>
      <c r="LYE353" s="35"/>
      <c r="LYF353" s="35"/>
      <c r="LYG353" s="35"/>
      <c r="LYH353" s="35"/>
      <c r="LYI353" s="35"/>
      <c r="LYJ353" s="35"/>
      <c r="LYK353" s="35"/>
      <c r="LYL353" s="35"/>
      <c r="LYM353" s="35"/>
      <c r="LYN353" s="35"/>
      <c r="LYO353" s="35"/>
      <c r="LYP353" s="35"/>
      <c r="LYQ353" s="35"/>
      <c r="LYR353" s="35"/>
      <c r="LYS353" s="35"/>
      <c r="LYT353" s="35"/>
      <c r="LYU353" s="35"/>
      <c r="LYV353" s="35"/>
      <c r="LYW353" s="35"/>
      <c r="LYX353" s="35"/>
      <c r="LYY353" s="35"/>
      <c r="LYZ353" s="35"/>
      <c r="LZA353" s="35"/>
      <c r="LZB353" s="35"/>
      <c r="LZC353" s="35"/>
      <c r="LZD353" s="35"/>
      <c r="LZE353" s="35"/>
      <c r="LZF353" s="35"/>
      <c r="LZG353" s="35"/>
      <c r="LZH353" s="35"/>
      <c r="LZI353" s="35"/>
      <c r="LZJ353" s="35"/>
      <c r="LZK353" s="35"/>
      <c r="LZL353" s="35"/>
      <c r="LZM353" s="35"/>
      <c r="LZN353" s="35"/>
      <c r="LZO353" s="35"/>
      <c r="LZP353" s="35"/>
      <c r="LZQ353" s="35"/>
      <c r="LZR353" s="35"/>
      <c r="LZS353" s="35"/>
      <c r="LZT353" s="35"/>
      <c r="LZU353" s="35"/>
      <c r="LZV353" s="35"/>
      <c r="LZW353" s="35"/>
      <c r="LZX353" s="35"/>
      <c r="LZY353" s="35"/>
      <c r="LZZ353" s="35"/>
      <c r="MAA353" s="35"/>
      <c r="MAB353" s="35"/>
      <c r="MAC353" s="35"/>
      <c r="MAD353" s="35"/>
      <c r="MAE353" s="35"/>
      <c r="MAF353" s="35"/>
      <c r="MAG353" s="35"/>
      <c r="MAH353" s="35"/>
      <c r="MAI353" s="35"/>
      <c r="MAJ353" s="35"/>
      <c r="MAK353" s="35"/>
      <c r="MAL353" s="35"/>
      <c r="MAM353" s="35"/>
      <c r="MAN353" s="35"/>
      <c r="MAO353" s="35"/>
      <c r="MAP353" s="35"/>
      <c r="MAQ353" s="35"/>
      <c r="MAR353" s="35"/>
      <c r="MAS353" s="35"/>
      <c r="MAT353" s="35"/>
      <c r="MAU353" s="35"/>
      <c r="MAV353" s="35"/>
      <c r="MAW353" s="35"/>
      <c r="MAX353" s="35"/>
      <c r="MAY353" s="35"/>
      <c r="MAZ353" s="35"/>
      <c r="MBA353" s="35"/>
      <c r="MBB353" s="35"/>
      <c r="MBC353" s="35"/>
      <c r="MBD353" s="35"/>
      <c r="MBE353" s="35"/>
      <c r="MBF353" s="35"/>
      <c r="MBG353" s="35"/>
      <c r="MBH353" s="35"/>
      <c r="MBI353" s="35"/>
      <c r="MBJ353" s="35"/>
      <c r="MBK353" s="35"/>
      <c r="MBL353" s="35"/>
      <c r="MBM353" s="35"/>
      <c r="MBN353" s="35"/>
      <c r="MBO353" s="35"/>
      <c r="MBP353" s="35"/>
      <c r="MBQ353" s="35"/>
      <c r="MBR353" s="35"/>
      <c r="MBS353" s="35"/>
      <c r="MBT353" s="35"/>
      <c r="MBU353" s="35"/>
      <c r="MBV353" s="35"/>
      <c r="MBW353" s="35"/>
      <c r="MBX353" s="35"/>
      <c r="MBY353" s="35"/>
      <c r="MBZ353" s="35"/>
      <c r="MCA353" s="35"/>
      <c r="MCB353" s="35"/>
      <c r="MCC353" s="35"/>
      <c r="MCD353" s="35"/>
      <c r="MCE353" s="35"/>
      <c r="MCF353" s="35"/>
      <c r="MCG353" s="35"/>
      <c r="MCH353" s="35"/>
      <c r="MCI353" s="35"/>
      <c r="MCJ353" s="35"/>
      <c r="MCK353" s="35"/>
      <c r="MCL353" s="35"/>
      <c r="MCM353" s="35"/>
      <c r="MCN353" s="35"/>
      <c r="MCO353" s="35"/>
      <c r="MCP353" s="35"/>
      <c r="MCQ353" s="35"/>
      <c r="MCR353" s="35"/>
      <c r="MCS353" s="35"/>
      <c r="MCT353" s="35"/>
      <c r="MCU353" s="35"/>
      <c r="MCV353" s="35"/>
      <c r="MCW353" s="35"/>
      <c r="MCX353" s="35"/>
      <c r="MCY353" s="35"/>
      <c r="MCZ353" s="35"/>
      <c r="MDA353" s="35"/>
      <c r="MDB353" s="35"/>
      <c r="MDC353" s="35"/>
      <c r="MDD353" s="35"/>
      <c r="MDE353" s="35"/>
      <c r="MDF353" s="35"/>
      <c r="MDG353" s="35"/>
      <c r="MDH353" s="35"/>
      <c r="MDI353" s="35"/>
      <c r="MDJ353" s="35"/>
      <c r="MDK353" s="35"/>
      <c r="MDL353" s="35"/>
      <c r="MDM353" s="35"/>
      <c r="MDN353" s="35"/>
      <c r="MDO353" s="35"/>
      <c r="MDP353" s="35"/>
      <c r="MDQ353" s="35"/>
      <c r="MDR353" s="35"/>
      <c r="MDS353" s="35"/>
      <c r="MDT353" s="35"/>
      <c r="MDU353" s="35"/>
      <c r="MDV353" s="35"/>
      <c r="MDW353" s="35"/>
      <c r="MDX353" s="35"/>
      <c r="MDY353" s="35"/>
      <c r="MDZ353" s="35"/>
      <c r="MEA353" s="35"/>
      <c r="MEB353" s="35"/>
      <c r="MEC353" s="35"/>
      <c r="MED353" s="35"/>
      <c r="MEE353" s="35"/>
      <c r="MEF353" s="35"/>
      <c r="MEG353" s="35"/>
      <c r="MEH353" s="35"/>
      <c r="MEI353" s="35"/>
      <c r="MEJ353" s="35"/>
      <c r="MEK353" s="35"/>
      <c r="MEL353" s="35"/>
      <c r="MEM353" s="35"/>
      <c r="MEN353" s="35"/>
      <c r="MEO353" s="35"/>
      <c r="MEP353" s="35"/>
      <c r="MEQ353" s="35"/>
      <c r="MER353" s="35"/>
      <c r="MES353" s="35"/>
      <c r="MET353" s="35"/>
      <c r="MEU353" s="35"/>
      <c r="MEV353" s="35"/>
      <c r="MEW353" s="35"/>
      <c r="MEX353" s="35"/>
      <c r="MEY353" s="35"/>
      <c r="MEZ353" s="35"/>
      <c r="MFA353" s="35"/>
      <c r="MFB353" s="35"/>
      <c r="MFC353" s="35"/>
      <c r="MFD353" s="35"/>
      <c r="MFE353" s="35"/>
      <c r="MFF353" s="35"/>
      <c r="MFG353" s="35"/>
      <c r="MFH353" s="35"/>
      <c r="MFI353" s="35"/>
      <c r="MFJ353" s="35"/>
      <c r="MFK353" s="35"/>
      <c r="MFL353" s="35"/>
      <c r="MFM353" s="35"/>
      <c r="MFN353" s="35"/>
      <c r="MFO353" s="35"/>
      <c r="MFP353" s="35"/>
      <c r="MFQ353" s="35"/>
      <c r="MFR353" s="35"/>
      <c r="MFS353" s="35"/>
      <c r="MFT353" s="35"/>
      <c r="MFU353" s="35"/>
      <c r="MFV353" s="35"/>
      <c r="MFW353" s="35"/>
      <c r="MFX353" s="35"/>
      <c r="MFY353" s="35"/>
      <c r="MFZ353" s="35"/>
      <c r="MGA353" s="35"/>
      <c r="MGB353" s="35"/>
      <c r="MGC353" s="35"/>
      <c r="MGD353" s="35"/>
      <c r="MGE353" s="35"/>
      <c r="MGF353" s="35"/>
      <c r="MGG353" s="35"/>
      <c r="MGH353" s="35"/>
      <c r="MGI353" s="35"/>
      <c r="MGJ353" s="35"/>
      <c r="MGK353" s="35"/>
      <c r="MGL353" s="35"/>
      <c r="MGM353" s="35"/>
      <c r="MGN353" s="35"/>
      <c r="MGO353" s="35"/>
      <c r="MGP353" s="35"/>
      <c r="MGQ353" s="35"/>
      <c r="MGR353" s="35"/>
      <c r="MGS353" s="35"/>
      <c r="MGT353" s="35"/>
      <c r="MGU353" s="35"/>
      <c r="MGV353" s="35"/>
      <c r="MGW353" s="35"/>
      <c r="MGX353" s="35"/>
      <c r="MGY353" s="35"/>
      <c r="MGZ353" s="35"/>
      <c r="MHA353" s="35"/>
      <c r="MHB353" s="35"/>
      <c r="MHC353" s="35"/>
      <c r="MHD353" s="35"/>
      <c r="MHE353" s="35"/>
      <c r="MHF353" s="35"/>
      <c r="MHG353" s="35"/>
      <c r="MHH353" s="35"/>
      <c r="MHI353" s="35"/>
      <c r="MHJ353" s="35"/>
      <c r="MHK353" s="35"/>
      <c r="MHL353" s="35"/>
      <c r="MHM353" s="35"/>
      <c r="MHN353" s="35"/>
      <c r="MHO353" s="35"/>
      <c r="MHP353" s="35"/>
      <c r="MHQ353" s="35"/>
      <c r="MHR353" s="35"/>
      <c r="MHS353" s="35"/>
      <c r="MHT353" s="35"/>
      <c r="MHU353" s="35"/>
      <c r="MHV353" s="35"/>
      <c r="MHW353" s="35"/>
      <c r="MHX353" s="35"/>
      <c r="MHY353" s="35"/>
      <c r="MHZ353" s="35"/>
      <c r="MIA353" s="35"/>
      <c r="MIB353" s="35"/>
      <c r="MIC353" s="35"/>
      <c r="MID353" s="35"/>
      <c r="MIE353" s="35"/>
      <c r="MIF353" s="35"/>
      <c r="MIG353" s="35"/>
      <c r="MIH353" s="35"/>
      <c r="MII353" s="35"/>
      <c r="MIJ353" s="35"/>
      <c r="MIK353" s="35"/>
      <c r="MIL353" s="35"/>
      <c r="MIM353" s="35"/>
      <c r="MIN353" s="35"/>
      <c r="MIO353" s="35"/>
      <c r="MIP353" s="35"/>
      <c r="MIQ353" s="35"/>
      <c r="MIR353" s="35"/>
      <c r="MIS353" s="35"/>
      <c r="MIT353" s="35"/>
      <c r="MIU353" s="35"/>
      <c r="MIV353" s="35"/>
      <c r="MIW353" s="35"/>
      <c r="MIX353" s="35"/>
      <c r="MIY353" s="35"/>
      <c r="MIZ353" s="35"/>
      <c r="MJA353" s="35"/>
      <c r="MJB353" s="35"/>
      <c r="MJC353" s="35"/>
      <c r="MJD353" s="35"/>
      <c r="MJE353" s="35"/>
      <c r="MJF353" s="35"/>
      <c r="MJG353" s="35"/>
      <c r="MJH353" s="35"/>
      <c r="MJI353" s="35"/>
      <c r="MJJ353" s="35"/>
      <c r="MJK353" s="35"/>
      <c r="MJL353" s="35"/>
      <c r="MJM353" s="35"/>
      <c r="MJN353" s="35"/>
      <c r="MJO353" s="35"/>
      <c r="MJP353" s="35"/>
      <c r="MJQ353" s="35"/>
      <c r="MJR353" s="35"/>
      <c r="MJS353" s="35"/>
      <c r="MJT353" s="35"/>
      <c r="MJU353" s="35"/>
      <c r="MJV353" s="35"/>
      <c r="MJW353" s="35"/>
      <c r="MJX353" s="35"/>
      <c r="MJY353" s="35"/>
      <c r="MJZ353" s="35"/>
      <c r="MKA353" s="35"/>
      <c r="MKB353" s="35"/>
      <c r="MKC353" s="35"/>
      <c r="MKD353" s="35"/>
      <c r="MKE353" s="35"/>
      <c r="MKF353" s="35"/>
      <c r="MKG353" s="35"/>
      <c r="MKH353" s="35"/>
      <c r="MKI353" s="35"/>
      <c r="MKJ353" s="35"/>
      <c r="MKK353" s="35"/>
      <c r="MKL353" s="35"/>
      <c r="MKM353" s="35"/>
      <c r="MKN353" s="35"/>
      <c r="MKO353" s="35"/>
      <c r="MKP353" s="35"/>
      <c r="MKQ353" s="35"/>
      <c r="MKR353" s="35"/>
      <c r="MKS353" s="35"/>
      <c r="MKT353" s="35"/>
      <c r="MKU353" s="35"/>
      <c r="MKV353" s="35"/>
      <c r="MKW353" s="35"/>
      <c r="MKX353" s="35"/>
      <c r="MKY353" s="35"/>
      <c r="MKZ353" s="35"/>
      <c r="MLA353" s="35"/>
      <c r="MLB353" s="35"/>
      <c r="MLC353" s="35"/>
      <c r="MLD353" s="35"/>
      <c r="MLE353" s="35"/>
      <c r="MLF353" s="35"/>
      <c r="MLG353" s="35"/>
      <c r="MLH353" s="35"/>
      <c r="MLI353" s="35"/>
      <c r="MLJ353" s="35"/>
      <c r="MLK353" s="35"/>
      <c r="MLL353" s="35"/>
      <c r="MLM353" s="35"/>
      <c r="MLN353" s="35"/>
      <c r="MLO353" s="35"/>
      <c r="MLP353" s="35"/>
      <c r="MLQ353" s="35"/>
      <c r="MLR353" s="35"/>
      <c r="MLS353" s="35"/>
      <c r="MLT353" s="35"/>
      <c r="MLU353" s="35"/>
      <c r="MLV353" s="35"/>
      <c r="MLW353" s="35"/>
      <c r="MLX353" s="35"/>
      <c r="MLY353" s="35"/>
      <c r="MLZ353" s="35"/>
      <c r="MMA353" s="35"/>
      <c r="MMB353" s="35"/>
      <c r="MMC353" s="35"/>
      <c r="MMD353" s="35"/>
      <c r="MME353" s="35"/>
      <c r="MMF353" s="35"/>
      <c r="MMG353" s="35"/>
      <c r="MMH353" s="35"/>
      <c r="MMI353" s="35"/>
      <c r="MMJ353" s="35"/>
      <c r="MMK353" s="35"/>
      <c r="MML353" s="35"/>
      <c r="MMM353" s="35"/>
      <c r="MMN353" s="35"/>
      <c r="MMO353" s="35"/>
      <c r="MMP353" s="35"/>
      <c r="MMQ353" s="35"/>
      <c r="MMR353" s="35"/>
      <c r="MMS353" s="35"/>
      <c r="MMT353" s="35"/>
      <c r="MMU353" s="35"/>
      <c r="MMV353" s="35"/>
      <c r="MMW353" s="35"/>
      <c r="MMX353" s="35"/>
      <c r="MMY353" s="35"/>
      <c r="MMZ353" s="35"/>
      <c r="MNA353" s="35"/>
      <c r="MNB353" s="35"/>
      <c r="MNC353" s="35"/>
      <c r="MND353" s="35"/>
      <c r="MNE353" s="35"/>
      <c r="MNF353" s="35"/>
      <c r="MNG353" s="35"/>
      <c r="MNH353" s="35"/>
      <c r="MNI353" s="35"/>
      <c r="MNJ353" s="35"/>
      <c r="MNK353" s="35"/>
      <c r="MNL353" s="35"/>
      <c r="MNM353" s="35"/>
      <c r="MNN353" s="35"/>
      <c r="MNO353" s="35"/>
      <c r="MNP353" s="35"/>
      <c r="MNQ353" s="35"/>
      <c r="MNR353" s="35"/>
      <c r="MNS353" s="35"/>
      <c r="MNT353" s="35"/>
      <c r="MNU353" s="35"/>
      <c r="MNV353" s="35"/>
      <c r="MNW353" s="35"/>
      <c r="MNX353" s="35"/>
      <c r="MNY353" s="35"/>
      <c r="MNZ353" s="35"/>
      <c r="MOA353" s="35"/>
      <c r="MOB353" s="35"/>
      <c r="MOC353" s="35"/>
      <c r="MOD353" s="35"/>
      <c r="MOE353" s="35"/>
      <c r="MOF353" s="35"/>
      <c r="MOG353" s="35"/>
      <c r="MOH353" s="35"/>
      <c r="MOI353" s="35"/>
      <c r="MOJ353" s="35"/>
      <c r="MOK353" s="35"/>
      <c r="MOL353" s="35"/>
      <c r="MOM353" s="35"/>
      <c r="MON353" s="35"/>
      <c r="MOO353" s="35"/>
      <c r="MOP353" s="35"/>
      <c r="MOQ353" s="35"/>
      <c r="MOR353" s="35"/>
      <c r="MOS353" s="35"/>
      <c r="MOT353" s="35"/>
      <c r="MOU353" s="35"/>
      <c r="MOV353" s="35"/>
      <c r="MOW353" s="35"/>
      <c r="MOX353" s="35"/>
      <c r="MOY353" s="35"/>
      <c r="MOZ353" s="35"/>
      <c r="MPA353" s="35"/>
      <c r="MPB353" s="35"/>
      <c r="MPC353" s="35"/>
      <c r="MPD353" s="35"/>
      <c r="MPE353" s="35"/>
      <c r="MPF353" s="35"/>
      <c r="MPG353" s="35"/>
      <c r="MPH353" s="35"/>
      <c r="MPI353" s="35"/>
      <c r="MPJ353" s="35"/>
      <c r="MPK353" s="35"/>
      <c r="MPL353" s="35"/>
      <c r="MPM353" s="35"/>
      <c r="MPN353" s="35"/>
      <c r="MPO353" s="35"/>
      <c r="MPP353" s="35"/>
      <c r="MPQ353" s="35"/>
      <c r="MPR353" s="35"/>
      <c r="MPS353" s="35"/>
      <c r="MPT353" s="35"/>
      <c r="MPU353" s="35"/>
      <c r="MPV353" s="35"/>
      <c r="MPW353" s="35"/>
      <c r="MPX353" s="35"/>
      <c r="MPY353" s="35"/>
      <c r="MPZ353" s="35"/>
      <c r="MQA353" s="35"/>
      <c r="MQB353" s="35"/>
      <c r="MQC353" s="35"/>
      <c r="MQD353" s="35"/>
      <c r="MQE353" s="35"/>
      <c r="MQF353" s="35"/>
      <c r="MQG353" s="35"/>
      <c r="MQH353" s="35"/>
      <c r="MQI353" s="35"/>
      <c r="MQJ353" s="35"/>
      <c r="MQK353" s="35"/>
      <c r="MQL353" s="35"/>
      <c r="MQM353" s="35"/>
      <c r="MQN353" s="35"/>
      <c r="MQO353" s="35"/>
      <c r="MQP353" s="35"/>
      <c r="MQQ353" s="35"/>
      <c r="MQR353" s="35"/>
      <c r="MQS353" s="35"/>
      <c r="MQT353" s="35"/>
      <c r="MQU353" s="35"/>
      <c r="MQV353" s="35"/>
      <c r="MQW353" s="35"/>
      <c r="MQX353" s="35"/>
      <c r="MQY353" s="35"/>
      <c r="MQZ353" s="35"/>
      <c r="MRA353" s="35"/>
      <c r="MRB353" s="35"/>
      <c r="MRC353" s="35"/>
      <c r="MRD353" s="35"/>
      <c r="MRE353" s="35"/>
      <c r="MRF353" s="35"/>
      <c r="MRG353" s="35"/>
      <c r="MRH353" s="35"/>
      <c r="MRI353" s="35"/>
      <c r="MRJ353" s="35"/>
      <c r="MRK353" s="35"/>
      <c r="MRL353" s="35"/>
      <c r="MRM353" s="35"/>
      <c r="MRN353" s="35"/>
      <c r="MRO353" s="35"/>
      <c r="MRP353" s="35"/>
      <c r="MRQ353" s="35"/>
      <c r="MRR353" s="35"/>
      <c r="MRS353" s="35"/>
      <c r="MRT353" s="35"/>
      <c r="MRU353" s="35"/>
      <c r="MRV353" s="35"/>
      <c r="MRW353" s="35"/>
      <c r="MRX353" s="35"/>
      <c r="MRY353" s="35"/>
      <c r="MRZ353" s="35"/>
      <c r="MSA353" s="35"/>
      <c r="MSB353" s="35"/>
      <c r="MSC353" s="35"/>
      <c r="MSD353" s="35"/>
      <c r="MSE353" s="35"/>
      <c r="MSF353" s="35"/>
      <c r="MSG353" s="35"/>
      <c r="MSH353" s="35"/>
      <c r="MSI353" s="35"/>
      <c r="MSJ353" s="35"/>
      <c r="MSK353" s="35"/>
      <c r="MSL353" s="35"/>
      <c r="MSM353" s="35"/>
      <c r="MSN353" s="35"/>
      <c r="MSO353" s="35"/>
      <c r="MSP353" s="35"/>
      <c r="MSQ353" s="35"/>
      <c r="MSR353" s="35"/>
      <c r="MSS353" s="35"/>
      <c r="MST353" s="35"/>
      <c r="MSU353" s="35"/>
      <c r="MSV353" s="35"/>
      <c r="MSW353" s="35"/>
      <c r="MSX353" s="35"/>
      <c r="MSY353" s="35"/>
      <c r="MSZ353" s="35"/>
      <c r="MTA353" s="35"/>
      <c r="MTB353" s="35"/>
      <c r="MTC353" s="35"/>
      <c r="MTD353" s="35"/>
      <c r="MTE353" s="35"/>
      <c r="MTF353" s="35"/>
      <c r="MTG353" s="35"/>
      <c r="MTH353" s="35"/>
      <c r="MTI353" s="35"/>
      <c r="MTJ353" s="35"/>
      <c r="MTK353" s="35"/>
      <c r="MTL353" s="35"/>
      <c r="MTM353" s="35"/>
      <c r="MTN353" s="35"/>
      <c r="MTO353" s="35"/>
      <c r="MTP353" s="35"/>
      <c r="MTQ353" s="35"/>
      <c r="MTR353" s="35"/>
      <c r="MTS353" s="35"/>
      <c r="MTT353" s="35"/>
      <c r="MTU353" s="35"/>
      <c r="MTV353" s="35"/>
      <c r="MTW353" s="35"/>
      <c r="MTX353" s="35"/>
      <c r="MTY353" s="35"/>
      <c r="MTZ353" s="35"/>
      <c r="MUA353" s="35"/>
      <c r="MUB353" s="35"/>
      <c r="MUC353" s="35"/>
      <c r="MUD353" s="35"/>
      <c r="MUE353" s="35"/>
      <c r="MUF353" s="35"/>
      <c r="MUG353" s="35"/>
      <c r="MUH353" s="35"/>
      <c r="MUI353" s="35"/>
      <c r="MUJ353" s="35"/>
      <c r="MUK353" s="35"/>
      <c r="MUL353" s="35"/>
      <c r="MUM353" s="35"/>
      <c r="MUN353" s="35"/>
      <c r="MUO353" s="35"/>
      <c r="MUP353" s="35"/>
      <c r="MUQ353" s="35"/>
      <c r="MUR353" s="35"/>
      <c r="MUS353" s="35"/>
      <c r="MUT353" s="35"/>
      <c r="MUU353" s="35"/>
      <c r="MUV353" s="35"/>
      <c r="MUW353" s="35"/>
      <c r="MUX353" s="35"/>
      <c r="MUY353" s="35"/>
      <c r="MUZ353" s="35"/>
      <c r="MVA353" s="35"/>
      <c r="MVB353" s="35"/>
      <c r="MVC353" s="35"/>
      <c r="MVD353" s="35"/>
      <c r="MVE353" s="35"/>
      <c r="MVF353" s="35"/>
      <c r="MVG353" s="35"/>
      <c r="MVH353" s="35"/>
      <c r="MVI353" s="35"/>
      <c r="MVJ353" s="35"/>
      <c r="MVK353" s="35"/>
      <c r="MVL353" s="35"/>
      <c r="MVM353" s="35"/>
      <c r="MVN353" s="35"/>
      <c r="MVO353" s="35"/>
      <c r="MVP353" s="35"/>
      <c r="MVQ353" s="35"/>
      <c r="MVR353" s="35"/>
      <c r="MVS353" s="35"/>
      <c r="MVT353" s="35"/>
      <c r="MVU353" s="35"/>
      <c r="MVV353" s="35"/>
      <c r="MVW353" s="35"/>
      <c r="MVX353" s="35"/>
      <c r="MVY353" s="35"/>
      <c r="MVZ353" s="35"/>
      <c r="MWA353" s="35"/>
      <c r="MWB353" s="35"/>
      <c r="MWC353" s="35"/>
      <c r="MWD353" s="35"/>
      <c r="MWE353" s="35"/>
      <c r="MWF353" s="35"/>
      <c r="MWG353" s="35"/>
      <c r="MWH353" s="35"/>
      <c r="MWI353" s="35"/>
      <c r="MWJ353" s="35"/>
      <c r="MWK353" s="35"/>
      <c r="MWL353" s="35"/>
      <c r="MWM353" s="35"/>
      <c r="MWN353" s="35"/>
      <c r="MWO353" s="35"/>
      <c r="MWP353" s="35"/>
      <c r="MWQ353" s="35"/>
      <c r="MWR353" s="35"/>
      <c r="MWS353" s="35"/>
      <c r="MWT353" s="35"/>
      <c r="MWU353" s="35"/>
      <c r="MWV353" s="35"/>
      <c r="MWW353" s="35"/>
      <c r="MWX353" s="35"/>
      <c r="MWY353" s="35"/>
      <c r="MWZ353" s="35"/>
      <c r="MXA353" s="35"/>
      <c r="MXB353" s="35"/>
      <c r="MXC353" s="35"/>
      <c r="MXD353" s="35"/>
      <c r="MXE353" s="35"/>
      <c r="MXF353" s="35"/>
      <c r="MXG353" s="35"/>
      <c r="MXH353" s="35"/>
      <c r="MXI353" s="35"/>
      <c r="MXJ353" s="35"/>
      <c r="MXK353" s="35"/>
      <c r="MXL353" s="35"/>
      <c r="MXM353" s="35"/>
      <c r="MXN353" s="35"/>
      <c r="MXO353" s="35"/>
      <c r="MXP353" s="35"/>
      <c r="MXQ353" s="35"/>
      <c r="MXR353" s="35"/>
      <c r="MXS353" s="35"/>
      <c r="MXT353" s="35"/>
      <c r="MXU353" s="35"/>
      <c r="MXV353" s="35"/>
      <c r="MXW353" s="35"/>
      <c r="MXX353" s="35"/>
      <c r="MXY353" s="35"/>
      <c r="MXZ353" s="35"/>
      <c r="MYA353" s="35"/>
      <c r="MYB353" s="35"/>
      <c r="MYC353" s="35"/>
      <c r="MYD353" s="35"/>
      <c r="MYE353" s="35"/>
      <c r="MYF353" s="35"/>
      <c r="MYG353" s="35"/>
      <c r="MYH353" s="35"/>
      <c r="MYI353" s="35"/>
      <c r="MYJ353" s="35"/>
      <c r="MYK353" s="35"/>
      <c r="MYL353" s="35"/>
      <c r="MYM353" s="35"/>
      <c r="MYN353" s="35"/>
      <c r="MYO353" s="35"/>
      <c r="MYP353" s="35"/>
      <c r="MYQ353" s="35"/>
      <c r="MYR353" s="35"/>
      <c r="MYS353" s="35"/>
      <c r="MYT353" s="35"/>
      <c r="MYU353" s="35"/>
      <c r="MYV353" s="35"/>
      <c r="MYW353" s="35"/>
      <c r="MYX353" s="35"/>
      <c r="MYY353" s="35"/>
      <c r="MYZ353" s="35"/>
      <c r="MZA353" s="35"/>
      <c r="MZB353" s="35"/>
      <c r="MZC353" s="35"/>
      <c r="MZD353" s="35"/>
      <c r="MZE353" s="35"/>
      <c r="MZF353" s="35"/>
      <c r="MZG353" s="35"/>
      <c r="MZH353" s="35"/>
      <c r="MZI353" s="35"/>
      <c r="MZJ353" s="35"/>
      <c r="MZK353" s="35"/>
      <c r="MZL353" s="35"/>
      <c r="MZM353" s="35"/>
      <c r="MZN353" s="35"/>
      <c r="MZO353" s="35"/>
      <c r="MZP353" s="35"/>
      <c r="MZQ353" s="35"/>
      <c r="MZR353" s="35"/>
      <c r="MZS353" s="35"/>
      <c r="MZT353" s="35"/>
      <c r="MZU353" s="35"/>
      <c r="MZV353" s="35"/>
      <c r="MZW353" s="35"/>
      <c r="MZX353" s="35"/>
      <c r="MZY353" s="35"/>
      <c r="MZZ353" s="35"/>
      <c r="NAA353" s="35"/>
      <c r="NAB353" s="35"/>
      <c r="NAC353" s="35"/>
      <c r="NAD353" s="35"/>
      <c r="NAE353" s="35"/>
      <c r="NAF353" s="35"/>
      <c r="NAG353" s="35"/>
      <c r="NAH353" s="35"/>
      <c r="NAI353" s="35"/>
      <c r="NAJ353" s="35"/>
      <c r="NAK353" s="35"/>
      <c r="NAL353" s="35"/>
      <c r="NAM353" s="35"/>
      <c r="NAN353" s="35"/>
      <c r="NAO353" s="35"/>
      <c r="NAP353" s="35"/>
      <c r="NAQ353" s="35"/>
      <c r="NAR353" s="35"/>
      <c r="NAS353" s="35"/>
      <c r="NAT353" s="35"/>
      <c r="NAU353" s="35"/>
      <c r="NAV353" s="35"/>
      <c r="NAW353" s="35"/>
      <c r="NAX353" s="35"/>
      <c r="NAY353" s="35"/>
      <c r="NAZ353" s="35"/>
      <c r="NBA353" s="35"/>
      <c r="NBB353" s="35"/>
      <c r="NBC353" s="35"/>
      <c r="NBD353" s="35"/>
      <c r="NBE353" s="35"/>
      <c r="NBF353" s="35"/>
      <c r="NBG353" s="35"/>
      <c r="NBH353" s="35"/>
      <c r="NBI353" s="35"/>
      <c r="NBJ353" s="35"/>
      <c r="NBK353" s="35"/>
      <c r="NBL353" s="35"/>
      <c r="NBM353" s="35"/>
      <c r="NBN353" s="35"/>
      <c r="NBO353" s="35"/>
      <c r="NBP353" s="35"/>
      <c r="NBQ353" s="35"/>
      <c r="NBR353" s="35"/>
      <c r="NBS353" s="35"/>
      <c r="NBT353" s="35"/>
      <c r="NBU353" s="35"/>
      <c r="NBV353" s="35"/>
      <c r="NBW353" s="35"/>
      <c r="NBX353" s="35"/>
      <c r="NBY353" s="35"/>
      <c r="NBZ353" s="35"/>
      <c r="NCA353" s="35"/>
      <c r="NCB353" s="35"/>
      <c r="NCC353" s="35"/>
      <c r="NCD353" s="35"/>
      <c r="NCE353" s="35"/>
      <c r="NCF353" s="35"/>
      <c r="NCG353" s="35"/>
      <c r="NCH353" s="35"/>
      <c r="NCI353" s="35"/>
      <c r="NCJ353" s="35"/>
      <c r="NCK353" s="35"/>
      <c r="NCL353" s="35"/>
      <c r="NCM353" s="35"/>
      <c r="NCN353" s="35"/>
      <c r="NCO353" s="35"/>
      <c r="NCP353" s="35"/>
      <c r="NCQ353" s="35"/>
      <c r="NCR353" s="35"/>
      <c r="NCS353" s="35"/>
      <c r="NCT353" s="35"/>
      <c r="NCU353" s="35"/>
      <c r="NCV353" s="35"/>
      <c r="NCW353" s="35"/>
      <c r="NCX353" s="35"/>
      <c r="NCY353" s="35"/>
      <c r="NCZ353" s="35"/>
      <c r="NDA353" s="35"/>
      <c r="NDB353" s="35"/>
      <c r="NDC353" s="35"/>
      <c r="NDD353" s="35"/>
      <c r="NDE353" s="35"/>
      <c r="NDF353" s="35"/>
      <c r="NDG353" s="35"/>
      <c r="NDH353" s="35"/>
      <c r="NDI353" s="35"/>
      <c r="NDJ353" s="35"/>
      <c r="NDK353" s="35"/>
      <c r="NDL353" s="35"/>
      <c r="NDM353" s="35"/>
      <c r="NDN353" s="35"/>
      <c r="NDO353" s="35"/>
      <c r="NDP353" s="35"/>
      <c r="NDQ353" s="35"/>
      <c r="NDR353" s="35"/>
      <c r="NDS353" s="35"/>
      <c r="NDT353" s="35"/>
      <c r="NDU353" s="35"/>
      <c r="NDV353" s="35"/>
      <c r="NDW353" s="35"/>
      <c r="NDX353" s="35"/>
      <c r="NDY353" s="35"/>
      <c r="NDZ353" s="35"/>
      <c r="NEA353" s="35"/>
      <c r="NEB353" s="35"/>
      <c r="NEC353" s="35"/>
      <c r="NED353" s="35"/>
      <c r="NEE353" s="35"/>
      <c r="NEF353" s="35"/>
      <c r="NEG353" s="35"/>
      <c r="NEH353" s="35"/>
      <c r="NEI353" s="35"/>
      <c r="NEJ353" s="35"/>
      <c r="NEK353" s="35"/>
      <c r="NEL353" s="35"/>
      <c r="NEM353" s="35"/>
      <c r="NEN353" s="35"/>
      <c r="NEO353" s="35"/>
      <c r="NEP353" s="35"/>
      <c r="NEQ353" s="35"/>
      <c r="NER353" s="35"/>
      <c r="NES353" s="35"/>
      <c r="NET353" s="35"/>
      <c r="NEU353" s="35"/>
      <c r="NEV353" s="35"/>
      <c r="NEW353" s="35"/>
      <c r="NEX353" s="35"/>
      <c r="NEY353" s="35"/>
      <c r="NEZ353" s="35"/>
      <c r="NFA353" s="35"/>
      <c r="NFB353" s="35"/>
      <c r="NFC353" s="35"/>
      <c r="NFD353" s="35"/>
      <c r="NFE353" s="35"/>
      <c r="NFF353" s="35"/>
      <c r="NFG353" s="35"/>
      <c r="NFH353" s="35"/>
      <c r="NFI353" s="35"/>
      <c r="NFJ353" s="35"/>
      <c r="NFK353" s="35"/>
      <c r="NFL353" s="35"/>
      <c r="NFM353" s="35"/>
      <c r="NFN353" s="35"/>
      <c r="NFO353" s="35"/>
      <c r="NFP353" s="35"/>
      <c r="NFQ353" s="35"/>
      <c r="NFR353" s="35"/>
      <c r="NFS353" s="35"/>
      <c r="NFT353" s="35"/>
      <c r="NFU353" s="35"/>
      <c r="NFV353" s="35"/>
      <c r="NFW353" s="35"/>
      <c r="NFX353" s="35"/>
      <c r="NFY353" s="35"/>
      <c r="NFZ353" s="35"/>
      <c r="NGA353" s="35"/>
      <c r="NGB353" s="35"/>
      <c r="NGC353" s="35"/>
      <c r="NGD353" s="35"/>
      <c r="NGE353" s="35"/>
      <c r="NGF353" s="35"/>
      <c r="NGG353" s="35"/>
      <c r="NGH353" s="35"/>
      <c r="NGI353" s="35"/>
      <c r="NGJ353" s="35"/>
      <c r="NGK353" s="35"/>
      <c r="NGL353" s="35"/>
      <c r="NGM353" s="35"/>
      <c r="NGN353" s="35"/>
      <c r="NGO353" s="35"/>
      <c r="NGP353" s="35"/>
      <c r="NGQ353" s="35"/>
      <c r="NGR353" s="35"/>
      <c r="NGS353" s="35"/>
      <c r="NGT353" s="35"/>
      <c r="NGU353" s="35"/>
      <c r="NGV353" s="35"/>
      <c r="NGW353" s="35"/>
      <c r="NGX353" s="35"/>
      <c r="NGY353" s="35"/>
      <c r="NGZ353" s="35"/>
      <c r="NHA353" s="35"/>
      <c r="NHB353" s="35"/>
      <c r="NHC353" s="35"/>
      <c r="NHD353" s="35"/>
      <c r="NHE353" s="35"/>
      <c r="NHF353" s="35"/>
      <c r="NHG353" s="35"/>
      <c r="NHH353" s="35"/>
      <c r="NHI353" s="35"/>
      <c r="NHJ353" s="35"/>
      <c r="NHK353" s="35"/>
      <c r="NHL353" s="35"/>
      <c r="NHM353" s="35"/>
      <c r="NHN353" s="35"/>
      <c r="NHO353" s="35"/>
      <c r="NHP353" s="35"/>
      <c r="NHQ353" s="35"/>
      <c r="NHR353" s="35"/>
      <c r="NHS353" s="35"/>
      <c r="NHT353" s="35"/>
      <c r="NHU353" s="35"/>
      <c r="NHV353" s="35"/>
      <c r="NHW353" s="35"/>
      <c r="NHX353" s="35"/>
      <c r="NHY353" s="35"/>
      <c r="NHZ353" s="35"/>
      <c r="NIA353" s="35"/>
      <c r="NIB353" s="35"/>
      <c r="NIC353" s="35"/>
      <c r="NID353" s="35"/>
      <c r="NIE353" s="35"/>
      <c r="NIF353" s="35"/>
      <c r="NIG353" s="35"/>
      <c r="NIH353" s="35"/>
      <c r="NII353" s="35"/>
      <c r="NIJ353" s="35"/>
      <c r="NIK353" s="35"/>
      <c r="NIL353" s="35"/>
      <c r="NIM353" s="35"/>
      <c r="NIN353" s="35"/>
      <c r="NIO353" s="35"/>
      <c r="NIP353" s="35"/>
      <c r="NIQ353" s="35"/>
      <c r="NIR353" s="35"/>
      <c r="NIS353" s="35"/>
      <c r="NIT353" s="35"/>
      <c r="NIU353" s="35"/>
      <c r="NIV353" s="35"/>
      <c r="NIW353" s="35"/>
      <c r="NIX353" s="35"/>
      <c r="NIY353" s="35"/>
      <c r="NIZ353" s="35"/>
      <c r="NJA353" s="35"/>
      <c r="NJB353" s="35"/>
      <c r="NJC353" s="35"/>
      <c r="NJD353" s="35"/>
      <c r="NJE353" s="35"/>
      <c r="NJF353" s="35"/>
      <c r="NJG353" s="35"/>
      <c r="NJH353" s="35"/>
      <c r="NJI353" s="35"/>
      <c r="NJJ353" s="35"/>
      <c r="NJK353" s="35"/>
      <c r="NJL353" s="35"/>
      <c r="NJM353" s="35"/>
      <c r="NJN353" s="35"/>
      <c r="NJO353" s="35"/>
      <c r="NJP353" s="35"/>
      <c r="NJQ353" s="35"/>
      <c r="NJR353" s="35"/>
      <c r="NJS353" s="35"/>
      <c r="NJT353" s="35"/>
      <c r="NJU353" s="35"/>
      <c r="NJV353" s="35"/>
      <c r="NJW353" s="35"/>
      <c r="NJX353" s="35"/>
      <c r="NJY353" s="35"/>
      <c r="NJZ353" s="35"/>
      <c r="NKA353" s="35"/>
      <c r="NKB353" s="35"/>
      <c r="NKC353" s="35"/>
      <c r="NKD353" s="35"/>
      <c r="NKE353" s="35"/>
      <c r="NKF353" s="35"/>
      <c r="NKG353" s="35"/>
      <c r="NKH353" s="35"/>
      <c r="NKI353" s="35"/>
      <c r="NKJ353" s="35"/>
      <c r="NKK353" s="35"/>
      <c r="NKL353" s="35"/>
      <c r="NKM353" s="35"/>
      <c r="NKN353" s="35"/>
      <c r="NKO353" s="35"/>
      <c r="NKP353" s="35"/>
      <c r="NKQ353" s="35"/>
      <c r="NKR353" s="35"/>
      <c r="NKS353" s="35"/>
      <c r="NKT353" s="35"/>
      <c r="NKU353" s="35"/>
      <c r="NKV353" s="35"/>
      <c r="NKW353" s="35"/>
      <c r="NKX353" s="35"/>
      <c r="NKY353" s="35"/>
      <c r="NKZ353" s="35"/>
      <c r="NLA353" s="35"/>
      <c r="NLB353" s="35"/>
      <c r="NLC353" s="35"/>
      <c r="NLD353" s="35"/>
      <c r="NLE353" s="35"/>
      <c r="NLF353" s="35"/>
      <c r="NLG353" s="35"/>
      <c r="NLH353" s="35"/>
      <c r="NLI353" s="35"/>
      <c r="NLJ353" s="35"/>
      <c r="NLK353" s="35"/>
      <c r="NLL353" s="35"/>
      <c r="NLM353" s="35"/>
      <c r="NLN353" s="35"/>
      <c r="NLO353" s="35"/>
      <c r="NLP353" s="35"/>
      <c r="NLQ353" s="35"/>
      <c r="NLR353" s="35"/>
      <c r="NLS353" s="35"/>
      <c r="NLT353" s="35"/>
      <c r="NLU353" s="35"/>
      <c r="NLV353" s="35"/>
      <c r="NLW353" s="35"/>
      <c r="NLX353" s="35"/>
      <c r="NLY353" s="35"/>
      <c r="NLZ353" s="35"/>
      <c r="NMA353" s="35"/>
      <c r="NMB353" s="35"/>
      <c r="NMC353" s="35"/>
      <c r="NMD353" s="35"/>
      <c r="NME353" s="35"/>
      <c r="NMF353" s="35"/>
      <c r="NMG353" s="35"/>
      <c r="NMH353" s="35"/>
      <c r="NMI353" s="35"/>
      <c r="NMJ353" s="35"/>
      <c r="NMK353" s="35"/>
      <c r="NML353" s="35"/>
      <c r="NMM353" s="35"/>
      <c r="NMN353" s="35"/>
      <c r="NMO353" s="35"/>
      <c r="NMP353" s="35"/>
      <c r="NMQ353" s="35"/>
      <c r="NMR353" s="35"/>
      <c r="NMS353" s="35"/>
      <c r="NMT353" s="35"/>
      <c r="NMU353" s="35"/>
      <c r="NMV353" s="35"/>
      <c r="NMW353" s="35"/>
      <c r="NMX353" s="35"/>
      <c r="NMY353" s="35"/>
      <c r="NMZ353" s="35"/>
      <c r="NNA353" s="35"/>
      <c r="NNB353" s="35"/>
      <c r="NNC353" s="35"/>
      <c r="NND353" s="35"/>
      <c r="NNE353" s="35"/>
      <c r="NNF353" s="35"/>
      <c r="NNG353" s="35"/>
      <c r="NNH353" s="35"/>
      <c r="NNI353" s="35"/>
      <c r="NNJ353" s="35"/>
      <c r="NNK353" s="35"/>
      <c r="NNL353" s="35"/>
      <c r="NNM353" s="35"/>
      <c r="NNN353" s="35"/>
      <c r="NNO353" s="35"/>
      <c r="NNP353" s="35"/>
      <c r="NNQ353" s="35"/>
      <c r="NNR353" s="35"/>
      <c r="NNS353" s="35"/>
      <c r="NNT353" s="35"/>
      <c r="NNU353" s="35"/>
      <c r="NNV353" s="35"/>
      <c r="NNW353" s="35"/>
      <c r="NNX353" s="35"/>
      <c r="NNY353" s="35"/>
      <c r="NNZ353" s="35"/>
      <c r="NOA353" s="35"/>
      <c r="NOB353" s="35"/>
      <c r="NOC353" s="35"/>
      <c r="NOD353" s="35"/>
      <c r="NOE353" s="35"/>
      <c r="NOF353" s="35"/>
      <c r="NOG353" s="35"/>
      <c r="NOH353" s="35"/>
      <c r="NOI353" s="35"/>
      <c r="NOJ353" s="35"/>
      <c r="NOK353" s="35"/>
      <c r="NOL353" s="35"/>
      <c r="NOM353" s="35"/>
      <c r="NON353" s="35"/>
      <c r="NOO353" s="35"/>
      <c r="NOP353" s="35"/>
      <c r="NOQ353" s="35"/>
      <c r="NOR353" s="35"/>
      <c r="NOS353" s="35"/>
      <c r="NOT353" s="35"/>
      <c r="NOU353" s="35"/>
      <c r="NOV353" s="35"/>
      <c r="NOW353" s="35"/>
      <c r="NOX353" s="35"/>
      <c r="NOY353" s="35"/>
      <c r="NOZ353" s="35"/>
      <c r="NPA353" s="35"/>
      <c r="NPB353" s="35"/>
      <c r="NPC353" s="35"/>
      <c r="NPD353" s="35"/>
      <c r="NPE353" s="35"/>
      <c r="NPF353" s="35"/>
      <c r="NPG353" s="35"/>
      <c r="NPH353" s="35"/>
      <c r="NPI353" s="35"/>
      <c r="NPJ353" s="35"/>
      <c r="NPK353" s="35"/>
      <c r="NPL353" s="35"/>
      <c r="NPM353" s="35"/>
      <c r="NPN353" s="35"/>
      <c r="NPO353" s="35"/>
      <c r="NPP353" s="35"/>
      <c r="NPQ353" s="35"/>
      <c r="NPR353" s="35"/>
      <c r="NPS353" s="35"/>
      <c r="NPT353" s="35"/>
      <c r="NPU353" s="35"/>
      <c r="NPV353" s="35"/>
      <c r="NPW353" s="35"/>
      <c r="NPX353" s="35"/>
      <c r="NPY353" s="35"/>
      <c r="NPZ353" s="35"/>
      <c r="NQA353" s="35"/>
      <c r="NQB353" s="35"/>
      <c r="NQC353" s="35"/>
      <c r="NQD353" s="35"/>
      <c r="NQE353" s="35"/>
      <c r="NQF353" s="35"/>
      <c r="NQG353" s="35"/>
      <c r="NQH353" s="35"/>
      <c r="NQI353" s="35"/>
      <c r="NQJ353" s="35"/>
      <c r="NQK353" s="35"/>
      <c r="NQL353" s="35"/>
      <c r="NQM353" s="35"/>
      <c r="NQN353" s="35"/>
      <c r="NQO353" s="35"/>
      <c r="NQP353" s="35"/>
      <c r="NQQ353" s="35"/>
      <c r="NQR353" s="35"/>
      <c r="NQS353" s="35"/>
      <c r="NQT353" s="35"/>
      <c r="NQU353" s="35"/>
      <c r="NQV353" s="35"/>
      <c r="NQW353" s="35"/>
      <c r="NQX353" s="35"/>
      <c r="NQY353" s="35"/>
      <c r="NQZ353" s="35"/>
      <c r="NRA353" s="35"/>
      <c r="NRB353" s="35"/>
      <c r="NRC353" s="35"/>
      <c r="NRD353" s="35"/>
      <c r="NRE353" s="35"/>
      <c r="NRF353" s="35"/>
      <c r="NRG353" s="35"/>
      <c r="NRH353" s="35"/>
      <c r="NRI353" s="35"/>
      <c r="NRJ353" s="35"/>
      <c r="NRK353" s="35"/>
      <c r="NRL353" s="35"/>
      <c r="NRM353" s="35"/>
      <c r="NRN353" s="35"/>
      <c r="NRO353" s="35"/>
      <c r="NRP353" s="35"/>
      <c r="NRQ353" s="35"/>
      <c r="NRR353" s="35"/>
      <c r="NRS353" s="35"/>
      <c r="NRT353" s="35"/>
      <c r="NRU353" s="35"/>
      <c r="NRV353" s="35"/>
      <c r="NRW353" s="35"/>
      <c r="NRX353" s="35"/>
      <c r="NRY353" s="35"/>
      <c r="NRZ353" s="35"/>
      <c r="NSA353" s="35"/>
      <c r="NSB353" s="35"/>
      <c r="NSC353" s="35"/>
      <c r="NSD353" s="35"/>
      <c r="NSE353" s="35"/>
      <c r="NSF353" s="35"/>
      <c r="NSG353" s="35"/>
      <c r="NSH353" s="35"/>
      <c r="NSI353" s="35"/>
      <c r="NSJ353" s="35"/>
      <c r="NSK353" s="35"/>
      <c r="NSL353" s="35"/>
      <c r="NSM353" s="35"/>
      <c r="NSN353" s="35"/>
      <c r="NSO353" s="35"/>
      <c r="NSP353" s="35"/>
      <c r="NSQ353" s="35"/>
      <c r="NSR353" s="35"/>
      <c r="NSS353" s="35"/>
      <c r="NST353" s="35"/>
      <c r="NSU353" s="35"/>
      <c r="NSV353" s="35"/>
      <c r="NSW353" s="35"/>
      <c r="NSX353" s="35"/>
      <c r="NSY353" s="35"/>
      <c r="NSZ353" s="35"/>
      <c r="NTA353" s="35"/>
      <c r="NTB353" s="35"/>
      <c r="NTC353" s="35"/>
      <c r="NTD353" s="35"/>
      <c r="NTE353" s="35"/>
      <c r="NTF353" s="35"/>
      <c r="NTG353" s="35"/>
      <c r="NTH353" s="35"/>
      <c r="NTI353" s="35"/>
      <c r="NTJ353" s="35"/>
      <c r="NTK353" s="35"/>
      <c r="NTL353" s="35"/>
      <c r="NTM353" s="35"/>
      <c r="NTN353" s="35"/>
      <c r="NTO353" s="35"/>
      <c r="NTP353" s="35"/>
      <c r="NTQ353" s="35"/>
      <c r="NTR353" s="35"/>
      <c r="NTS353" s="35"/>
      <c r="NTT353" s="35"/>
      <c r="NTU353" s="35"/>
      <c r="NTV353" s="35"/>
      <c r="NTW353" s="35"/>
      <c r="NTX353" s="35"/>
      <c r="NTY353" s="35"/>
      <c r="NTZ353" s="35"/>
      <c r="NUA353" s="35"/>
      <c r="NUB353" s="35"/>
      <c r="NUC353" s="35"/>
      <c r="NUD353" s="35"/>
      <c r="NUE353" s="35"/>
      <c r="NUF353" s="35"/>
      <c r="NUG353" s="35"/>
      <c r="NUH353" s="35"/>
      <c r="NUI353" s="35"/>
      <c r="NUJ353" s="35"/>
      <c r="NUK353" s="35"/>
      <c r="NUL353" s="35"/>
      <c r="NUM353" s="35"/>
      <c r="NUN353" s="35"/>
      <c r="NUO353" s="35"/>
      <c r="NUP353" s="35"/>
      <c r="NUQ353" s="35"/>
      <c r="NUR353" s="35"/>
      <c r="NUS353" s="35"/>
      <c r="NUT353" s="35"/>
      <c r="NUU353" s="35"/>
      <c r="NUV353" s="35"/>
      <c r="NUW353" s="35"/>
      <c r="NUX353" s="35"/>
      <c r="NUY353" s="35"/>
      <c r="NUZ353" s="35"/>
      <c r="NVA353" s="35"/>
      <c r="NVB353" s="35"/>
      <c r="NVC353" s="35"/>
      <c r="NVD353" s="35"/>
      <c r="NVE353" s="35"/>
      <c r="NVF353" s="35"/>
      <c r="NVG353" s="35"/>
      <c r="NVH353" s="35"/>
      <c r="NVI353" s="35"/>
      <c r="NVJ353" s="35"/>
      <c r="NVK353" s="35"/>
      <c r="NVL353" s="35"/>
      <c r="NVM353" s="35"/>
      <c r="NVN353" s="35"/>
      <c r="NVO353" s="35"/>
      <c r="NVP353" s="35"/>
      <c r="NVQ353" s="35"/>
      <c r="NVR353" s="35"/>
      <c r="NVS353" s="35"/>
      <c r="NVT353" s="35"/>
      <c r="NVU353" s="35"/>
      <c r="NVV353" s="35"/>
      <c r="NVW353" s="35"/>
      <c r="NVX353" s="35"/>
      <c r="NVY353" s="35"/>
      <c r="NVZ353" s="35"/>
      <c r="NWA353" s="35"/>
      <c r="NWB353" s="35"/>
      <c r="NWC353" s="35"/>
      <c r="NWD353" s="35"/>
      <c r="NWE353" s="35"/>
      <c r="NWF353" s="35"/>
      <c r="NWG353" s="35"/>
      <c r="NWH353" s="35"/>
      <c r="NWI353" s="35"/>
      <c r="NWJ353" s="35"/>
      <c r="NWK353" s="35"/>
      <c r="NWL353" s="35"/>
      <c r="NWM353" s="35"/>
      <c r="NWN353" s="35"/>
      <c r="NWO353" s="35"/>
      <c r="NWP353" s="35"/>
      <c r="NWQ353" s="35"/>
      <c r="NWR353" s="35"/>
      <c r="NWS353" s="35"/>
      <c r="NWT353" s="35"/>
      <c r="NWU353" s="35"/>
      <c r="NWV353" s="35"/>
      <c r="NWW353" s="35"/>
      <c r="NWX353" s="35"/>
      <c r="NWY353" s="35"/>
      <c r="NWZ353" s="35"/>
      <c r="NXA353" s="35"/>
      <c r="NXB353" s="35"/>
      <c r="NXC353" s="35"/>
      <c r="NXD353" s="35"/>
      <c r="NXE353" s="35"/>
      <c r="NXF353" s="35"/>
      <c r="NXG353" s="35"/>
      <c r="NXH353" s="35"/>
      <c r="NXI353" s="35"/>
      <c r="NXJ353" s="35"/>
      <c r="NXK353" s="35"/>
      <c r="NXL353" s="35"/>
      <c r="NXM353" s="35"/>
      <c r="NXN353" s="35"/>
      <c r="NXO353" s="35"/>
      <c r="NXP353" s="35"/>
      <c r="NXQ353" s="35"/>
      <c r="NXR353" s="35"/>
      <c r="NXS353" s="35"/>
      <c r="NXT353" s="35"/>
      <c r="NXU353" s="35"/>
      <c r="NXV353" s="35"/>
      <c r="NXW353" s="35"/>
      <c r="NXX353" s="35"/>
      <c r="NXY353" s="35"/>
      <c r="NXZ353" s="35"/>
      <c r="NYA353" s="35"/>
      <c r="NYB353" s="35"/>
      <c r="NYC353" s="35"/>
      <c r="NYD353" s="35"/>
      <c r="NYE353" s="35"/>
      <c r="NYF353" s="35"/>
      <c r="NYG353" s="35"/>
      <c r="NYH353" s="35"/>
      <c r="NYI353" s="35"/>
      <c r="NYJ353" s="35"/>
      <c r="NYK353" s="35"/>
      <c r="NYL353" s="35"/>
      <c r="NYM353" s="35"/>
      <c r="NYN353" s="35"/>
      <c r="NYO353" s="35"/>
      <c r="NYP353" s="35"/>
      <c r="NYQ353" s="35"/>
      <c r="NYR353" s="35"/>
      <c r="NYS353" s="35"/>
      <c r="NYT353" s="35"/>
      <c r="NYU353" s="35"/>
      <c r="NYV353" s="35"/>
      <c r="NYW353" s="35"/>
      <c r="NYX353" s="35"/>
      <c r="NYY353" s="35"/>
      <c r="NYZ353" s="35"/>
      <c r="NZA353" s="35"/>
      <c r="NZB353" s="35"/>
      <c r="NZC353" s="35"/>
      <c r="NZD353" s="35"/>
      <c r="NZE353" s="35"/>
      <c r="NZF353" s="35"/>
      <c r="NZG353" s="35"/>
      <c r="NZH353" s="35"/>
      <c r="NZI353" s="35"/>
      <c r="NZJ353" s="35"/>
      <c r="NZK353" s="35"/>
      <c r="NZL353" s="35"/>
      <c r="NZM353" s="35"/>
      <c r="NZN353" s="35"/>
      <c r="NZO353" s="35"/>
      <c r="NZP353" s="35"/>
      <c r="NZQ353" s="35"/>
      <c r="NZR353" s="35"/>
      <c r="NZS353" s="35"/>
      <c r="NZT353" s="35"/>
      <c r="NZU353" s="35"/>
      <c r="NZV353" s="35"/>
      <c r="NZW353" s="35"/>
      <c r="NZX353" s="35"/>
      <c r="NZY353" s="35"/>
      <c r="NZZ353" s="35"/>
      <c r="OAA353" s="35"/>
      <c r="OAB353" s="35"/>
      <c r="OAC353" s="35"/>
      <c r="OAD353" s="35"/>
      <c r="OAE353" s="35"/>
      <c r="OAF353" s="35"/>
      <c r="OAG353" s="35"/>
      <c r="OAH353" s="35"/>
      <c r="OAI353" s="35"/>
      <c r="OAJ353" s="35"/>
      <c r="OAK353" s="35"/>
      <c r="OAL353" s="35"/>
      <c r="OAM353" s="35"/>
      <c r="OAN353" s="35"/>
      <c r="OAO353" s="35"/>
      <c r="OAP353" s="35"/>
      <c r="OAQ353" s="35"/>
      <c r="OAR353" s="35"/>
      <c r="OAS353" s="35"/>
      <c r="OAT353" s="35"/>
      <c r="OAU353" s="35"/>
      <c r="OAV353" s="35"/>
      <c r="OAW353" s="35"/>
      <c r="OAX353" s="35"/>
      <c r="OAY353" s="35"/>
      <c r="OAZ353" s="35"/>
      <c r="OBA353" s="35"/>
      <c r="OBB353" s="35"/>
      <c r="OBC353" s="35"/>
      <c r="OBD353" s="35"/>
      <c r="OBE353" s="35"/>
      <c r="OBF353" s="35"/>
      <c r="OBG353" s="35"/>
      <c r="OBH353" s="35"/>
      <c r="OBI353" s="35"/>
      <c r="OBJ353" s="35"/>
      <c r="OBK353" s="35"/>
      <c r="OBL353" s="35"/>
      <c r="OBM353" s="35"/>
      <c r="OBN353" s="35"/>
      <c r="OBO353" s="35"/>
      <c r="OBP353" s="35"/>
      <c r="OBQ353" s="35"/>
      <c r="OBR353" s="35"/>
      <c r="OBS353" s="35"/>
      <c r="OBT353" s="35"/>
      <c r="OBU353" s="35"/>
      <c r="OBV353" s="35"/>
      <c r="OBW353" s="35"/>
      <c r="OBX353" s="35"/>
      <c r="OBY353" s="35"/>
      <c r="OBZ353" s="35"/>
      <c r="OCA353" s="35"/>
      <c r="OCB353" s="35"/>
      <c r="OCC353" s="35"/>
      <c r="OCD353" s="35"/>
      <c r="OCE353" s="35"/>
      <c r="OCF353" s="35"/>
      <c r="OCG353" s="35"/>
      <c r="OCH353" s="35"/>
      <c r="OCI353" s="35"/>
      <c r="OCJ353" s="35"/>
      <c r="OCK353" s="35"/>
      <c r="OCL353" s="35"/>
      <c r="OCM353" s="35"/>
      <c r="OCN353" s="35"/>
      <c r="OCO353" s="35"/>
      <c r="OCP353" s="35"/>
      <c r="OCQ353" s="35"/>
      <c r="OCR353" s="35"/>
      <c r="OCS353" s="35"/>
      <c r="OCT353" s="35"/>
      <c r="OCU353" s="35"/>
      <c r="OCV353" s="35"/>
      <c r="OCW353" s="35"/>
      <c r="OCX353" s="35"/>
      <c r="OCY353" s="35"/>
      <c r="OCZ353" s="35"/>
      <c r="ODA353" s="35"/>
      <c r="ODB353" s="35"/>
      <c r="ODC353" s="35"/>
      <c r="ODD353" s="35"/>
      <c r="ODE353" s="35"/>
      <c r="ODF353" s="35"/>
      <c r="ODG353" s="35"/>
      <c r="ODH353" s="35"/>
      <c r="ODI353" s="35"/>
      <c r="ODJ353" s="35"/>
      <c r="ODK353" s="35"/>
      <c r="ODL353" s="35"/>
      <c r="ODM353" s="35"/>
      <c r="ODN353" s="35"/>
      <c r="ODO353" s="35"/>
      <c r="ODP353" s="35"/>
      <c r="ODQ353" s="35"/>
      <c r="ODR353" s="35"/>
      <c r="ODS353" s="35"/>
      <c r="ODT353" s="35"/>
      <c r="ODU353" s="35"/>
      <c r="ODV353" s="35"/>
      <c r="ODW353" s="35"/>
      <c r="ODX353" s="35"/>
      <c r="ODY353" s="35"/>
      <c r="ODZ353" s="35"/>
      <c r="OEA353" s="35"/>
      <c r="OEB353" s="35"/>
      <c r="OEC353" s="35"/>
      <c r="OED353" s="35"/>
      <c r="OEE353" s="35"/>
      <c r="OEF353" s="35"/>
      <c r="OEG353" s="35"/>
      <c r="OEH353" s="35"/>
      <c r="OEI353" s="35"/>
      <c r="OEJ353" s="35"/>
      <c r="OEK353" s="35"/>
      <c r="OEL353" s="35"/>
      <c r="OEM353" s="35"/>
      <c r="OEN353" s="35"/>
      <c r="OEO353" s="35"/>
      <c r="OEP353" s="35"/>
      <c r="OEQ353" s="35"/>
      <c r="OER353" s="35"/>
      <c r="OES353" s="35"/>
      <c r="OET353" s="35"/>
      <c r="OEU353" s="35"/>
      <c r="OEV353" s="35"/>
      <c r="OEW353" s="35"/>
      <c r="OEX353" s="35"/>
      <c r="OEY353" s="35"/>
      <c r="OEZ353" s="35"/>
      <c r="OFA353" s="35"/>
      <c r="OFB353" s="35"/>
      <c r="OFC353" s="35"/>
      <c r="OFD353" s="35"/>
      <c r="OFE353" s="35"/>
      <c r="OFF353" s="35"/>
      <c r="OFG353" s="35"/>
      <c r="OFH353" s="35"/>
      <c r="OFI353" s="35"/>
      <c r="OFJ353" s="35"/>
      <c r="OFK353" s="35"/>
      <c r="OFL353" s="35"/>
      <c r="OFM353" s="35"/>
      <c r="OFN353" s="35"/>
      <c r="OFO353" s="35"/>
      <c r="OFP353" s="35"/>
      <c r="OFQ353" s="35"/>
      <c r="OFR353" s="35"/>
      <c r="OFS353" s="35"/>
      <c r="OFT353" s="35"/>
      <c r="OFU353" s="35"/>
      <c r="OFV353" s="35"/>
      <c r="OFW353" s="35"/>
      <c r="OFX353" s="35"/>
      <c r="OFY353" s="35"/>
      <c r="OFZ353" s="35"/>
      <c r="OGA353" s="35"/>
      <c r="OGB353" s="35"/>
      <c r="OGC353" s="35"/>
      <c r="OGD353" s="35"/>
      <c r="OGE353" s="35"/>
      <c r="OGF353" s="35"/>
      <c r="OGG353" s="35"/>
      <c r="OGH353" s="35"/>
      <c r="OGI353" s="35"/>
      <c r="OGJ353" s="35"/>
      <c r="OGK353" s="35"/>
      <c r="OGL353" s="35"/>
      <c r="OGM353" s="35"/>
      <c r="OGN353" s="35"/>
      <c r="OGO353" s="35"/>
      <c r="OGP353" s="35"/>
      <c r="OGQ353" s="35"/>
      <c r="OGR353" s="35"/>
      <c r="OGS353" s="35"/>
      <c r="OGT353" s="35"/>
      <c r="OGU353" s="35"/>
      <c r="OGV353" s="35"/>
      <c r="OGW353" s="35"/>
      <c r="OGX353" s="35"/>
      <c r="OGY353" s="35"/>
      <c r="OGZ353" s="35"/>
      <c r="OHA353" s="35"/>
      <c r="OHB353" s="35"/>
      <c r="OHC353" s="35"/>
      <c r="OHD353" s="35"/>
      <c r="OHE353" s="35"/>
      <c r="OHF353" s="35"/>
      <c r="OHG353" s="35"/>
      <c r="OHH353" s="35"/>
      <c r="OHI353" s="35"/>
      <c r="OHJ353" s="35"/>
      <c r="OHK353" s="35"/>
      <c r="OHL353" s="35"/>
      <c r="OHM353" s="35"/>
      <c r="OHN353" s="35"/>
      <c r="OHO353" s="35"/>
      <c r="OHP353" s="35"/>
      <c r="OHQ353" s="35"/>
      <c r="OHR353" s="35"/>
      <c r="OHS353" s="35"/>
      <c r="OHT353" s="35"/>
      <c r="OHU353" s="35"/>
      <c r="OHV353" s="35"/>
      <c r="OHW353" s="35"/>
      <c r="OHX353" s="35"/>
      <c r="OHY353" s="35"/>
      <c r="OHZ353" s="35"/>
      <c r="OIA353" s="35"/>
      <c r="OIB353" s="35"/>
      <c r="OIC353" s="35"/>
      <c r="OID353" s="35"/>
      <c r="OIE353" s="35"/>
      <c r="OIF353" s="35"/>
      <c r="OIG353" s="35"/>
      <c r="OIH353" s="35"/>
      <c r="OII353" s="35"/>
      <c r="OIJ353" s="35"/>
      <c r="OIK353" s="35"/>
      <c r="OIL353" s="35"/>
      <c r="OIM353" s="35"/>
      <c r="OIN353" s="35"/>
      <c r="OIO353" s="35"/>
      <c r="OIP353" s="35"/>
      <c r="OIQ353" s="35"/>
      <c r="OIR353" s="35"/>
      <c r="OIS353" s="35"/>
      <c r="OIT353" s="35"/>
      <c r="OIU353" s="35"/>
      <c r="OIV353" s="35"/>
      <c r="OIW353" s="35"/>
      <c r="OIX353" s="35"/>
      <c r="OIY353" s="35"/>
      <c r="OIZ353" s="35"/>
      <c r="OJA353" s="35"/>
      <c r="OJB353" s="35"/>
      <c r="OJC353" s="35"/>
      <c r="OJD353" s="35"/>
      <c r="OJE353" s="35"/>
      <c r="OJF353" s="35"/>
      <c r="OJG353" s="35"/>
      <c r="OJH353" s="35"/>
      <c r="OJI353" s="35"/>
      <c r="OJJ353" s="35"/>
      <c r="OJK353" s="35"/>
      <c r="OJL353" s="35"/>
      <c r="OJM353" s="35"/>
      <c r="OJN353" s="35"/>
      <c r="OJO353" s="35"/>
      <c r="OJP353" s="35"/>
      <c r="OJQ353" s="35"/>
      <c r="OJR353" s="35"/>
      <c r="OJS353" s="35"/>
      <c r="OJT353" s="35"/>
      <c r="OJU353" s="35"/>
      <c r="OJV353" s="35"/>
      <c r="OJW353" s="35"/>
      <c r="OJX353" s="35"/>
      <c r="OJY353" s="35"/>
      <c r="OJZ353" s="35"/>
      <c r="OKA353" s="35"/>
      <c r="OKB353" s="35"/>
      <c r="OKC353" s="35"/>
      <c r="OKD353" s="35"/>
      <c r="OKE353" s="35"/>
      <c r="OKF353" s="35"/>
      <c r="OKG353" s="35"/>
      <c r="OKH353" s="35"/>
      <c r="OKI353" s="35"/>
      <c r="OKJ353" s="35"/>
      <c r="OKK353" s="35"/>
      <c r="OKL353" s="35"/>
      <c r="OKM353" s="35"/>
      <c r="OKN353" s="35"/>
      <c r="OKO353" s="35"/>
      <c r="OKP353" s="35"/>
      <c r="OKQ353" s="35"/>
      <c r="OKR353" s="35"/>
      <c r="OKS353" s="35"/>
      <c r="OKT353" s="35"/>
      <c r="OKU353" s="35"/>
      <c r="OKV353" s="35"/>
      <c r="OKW353" s="35"/>
      <c r="OKX353" s="35"/>
      <c r="OKY353" s="35"/>
      <c r="OKZ353" s="35"/>
      <c r="OLA353" s="35"/>
      <c r="OLB353" s="35"/>
      <c r="OLC353" s="35"/>
      <c r="OLD353" s="35"/>
      <c r="OLE353" s="35"/>
      <c r="OLF353" s="35"/>
      <c r="OLG353" s="35"/>
      <c r="OLH353" s="35"/>
      <c r="OLI353" s="35"/>
      <c r="OLJ353" s="35"/>
      <c r="OLK353" s="35"/>
      <c r="OLL353" s="35"/>
      <c r="OLM353" s="35"/>
      <c r="OLN353" s="35"/>
      <c r="OLO353" s="35"/>
      <c r="OLP353" s="35"/>
      <c r="OLQ353" s="35"/>
      <c r="OLR353" s="35"/>
      <c r="OLS353" s="35"/>
      <c r="OLT353" s="35"/>
      <c r="OLU353" s="35"/>
      <c r="OLV353" s="35"/>
      <c r="OLW353" s="35"/>
      <c r="OLX353" s="35"/>
      <c r="OLY353" s="35"/>
      <c r="OLZ353" s="35"/>
      <c r="OMA353" s="35"/>
      <c r="OMB353" s="35"/>
      <c r="OMC353" s="35"/>
      <c r="OMD353" s="35"/>
      <c r="OME353" s="35"/>
      <c r="OMF353" s="35"/>
      <c r="OMG353" s="35"/>
      <c r="OMH353" s="35"/>
      <c r="OMI353" s="35"/>
      <c r="OMJ353" s="35"/>
      <c r="OMK353" s="35"/>
      <c r="OML353" s="35"/>
      <c r="OMM353" s="35"/>
      <c r="OMN353" s="35"/>
      <c r="OMO353" s="35"/>
      <c r="OMP353" s="35"/>
      <c r="OMQ353" s="35"/>
      <c r="OMR353" s="35"/>
      <c r="OMS353" s="35"/>
      <c r="OMT353" s="35"/>
      <c r="OMU353" s="35"/>
      <c r="OMV353" s="35"/>
      <c r="OMW353" s="35"/>
      <c r="OMX353" s="35"/>
      <c r="OMY353" s="35"/>
      <c r="OMZ353" s="35"/>
      <c r="ONA353" s="35"/>
      <c r="ONB353" s="35"/>
      <c r="ONC353" s="35"/>
      <c r="OND353" s="35"/>
      <c r="ONE353" s="35"/>
      <c r="ONF353" s="35"/>
      <c r="ONG353" s="35"/>
      <c r="ONH353" s="35"/>
      <c r="ONI353" s="35"/>
      <c r="ONJ353" s="35"/>
      <c r="ONK353" s="35"/>
      <c r="ONL353" s="35"/>
      <c r="ONM353" s="35"/>
      <c r="ONN353" s="35"/>
      <c r="ONO353" s="35"/>
      <c r="ONP353" s="35"/>
      <c r="ONQ353" s="35"/>
      <c r="ONR353" s="35"/>
      <c r="ONS353" s="35"/>
      <c r="ONT353" s="35"/>
      <c r="ONU353" s="35"/>
      <c r="ONV353" s="35"/>
      <c r="ONW353" s="35"/>
      <c r="ONX353" s="35"/>
      <c r="ONY353" s="35"/>
      <c r="ONZ353" s="35"/>
      <c r="OOA353" s="35"/>
      <c r="OOB353" s="35"/>
      <c r="OOC353" s="35"/>
      <c r="OOD353" s="35"/>
      <c r="OOE353" s="35"/>
      <c r="OOF353" s="35"/>
      <c r="OOG353" s="35"/>
      <c r="OOH353" s="35"/>
      <c r="OOI353" s="35"/>
      <c r="OOJ353" s="35"/>
      <c r="OOK353" s="35"/>
      <c r="OOL353" s="35"/>
      <c r="OOM353" s="35"/>
      <c r="OON353" s="35"/>
      <c r="OOO353" s="35"/>
      <c r="OOP353" s="35"/>
      <c r="OOQ353" s="35"/>
      <c r="OOR353" s="35"/>
      <c r="OOS353" s="35"/>
      <c r="OOT353" s="35"/>
      <c r="OOU353" s="35"/>
      <c r="OOV353" s="35"/>
      <c r="OOW353" s="35"/>
      <c r="OOX353" s="35"/>
      <c r="OOY353" s="35"/>
      <c r="OOZ353" s="35"/>
      <c r="OPA353" s="35"/>
      <c r="OPB353" s="35"/>
      <c r="OPC353" s="35"/>
      <c r="OPD353" s="35"/>
      <c r="OPE353" s="35"/>
      <c r="OPF353" s="35"/>
      <c r="OPG353" s="35"/>
      <c r="OPH353" s="35"/>
      <c r="OPI353" s="35"/>
      <c r="OPJ353" s="35"/>
      <c r="OPK353" s="35"/>
      <c r="OPL353" s="35"/>
      <c r="OPM353" s="35"/>
      <c r="OPN353" s="35"/>
      <c r="OPO353" s="35"/>
      <c r="OPP353" s="35"/>
      <c r="OPQ353" s="35"/>
      <c r="OPR353" s="35"/>
      <c r="OPS353" s="35"/>
      <c r="OPT353" s="35"/>
      <c r="OPU353" s="35"/>
      <c r="OPV353" s="35"/>
      <c r="OPW353" s="35"/>
      <c r="OPX353" s="35"/>
      <c r="OPY353" s="35"/>
      <c r="OPZ353" s="35"/>
      <c r="OQA353" s="35"/>
      <c r="OQB353" s="35"/>
      <c r="OQC353" s="35"/>
      <c r="OQD353" s="35"/>
      <c r="OQE353" s="35"/>
      <c r="OQF353" s="35"/>
      <c r="OQG353" s="35"/>
      <c r="OQH353" s="35"/>
      <c r="OQI353" s="35"/>
      <c r="OQJ353" s="35"/>
      <c r="OQK353" s="35"/>
      <c r="OQL353" s="35"/>
      <c r="OQM353" s="35"/>
      <c r="OQN353" s="35"/>
      <c r="OQO353" s="35"/>
      <c r="OQP353" s="35"/>
      <c r="OQQ353" s="35"/>
      <c r="OQR353" s="35"/>
      <c r="OQS353" s="35"/>
      <c r="OQT353" s="35"/>
      <c r="OQU353" s="35"/>
      <c r="OQV353" s="35"/>
      <c r="OQW353" s="35"/>
      <c r="OQX353" s="35"/>
      <c r="OQY353" s="35"/>
      <c r="OQZ353" s="35"/>
      <c r="ORA353" s="35"/>
      <c r="ORB353" s="35"/>
      <c r="ORC353" s="35"/>
      <c r="ORD353" s="35"/>
      <c r="ORE353" s="35"/>
      <c r="ORF353" s="35"/>
      <c r="ORG353" s="35"/>
      <c r="ORH353" s="35"/>
      <c r="ORI353" s="35"/>
      <c r="ORJ353" s="35"/>
      <c r="ORK353" s="35"/>
      <c r="ORL353" s="35"/>
      <c r="ORM353" s="35"/>
      <c r="ORN353" s="35"/>
      <c r="ORO353" s="35"/>
      <c r="ORP353" s="35"/>
      <c r="ORQ353" s="35"/>
      <c r="ORR353" s="35"/>
      <c r="ORS353" s="35"/>
      <c r="ORT353" s="35"/>
      <c r="ORU353" s="35"/>
      <c r="ORV353" s="35"/>
      <c r="ORW353" s="35"/>
      <c r="ORX353" s="35"/>
      <c r="ORY353" s="35"/>
      <c r="ORZ353" s="35"/>
      <c r="OSA353" s="35"/>
      <c r="OSB353" s="35"/>
      <c r="OSC353" s="35"/>
      <c r="OSD353" s="35"/>
      <c r="OSE353" s="35"/>
      <c r="OSF353" s="35"/>
      <c r="OSG353" s="35"/>
      <c r="OSH353" s="35"/>
      <c r="OSI353" s="35"/>
      <c r="OSJ353" s="35"/>
      <c r="OSK353" s="35"/>
      <c r="OSL353" s="35"/>
      <c r="OSM353" s="35"/>
      <c r="OSN353" s="35"/>
      <c r="OSO353" s="35"/>
      <c r="OSP353" s="35"/>
      <c r="OSQ353" s="35"/>
      <c r="OSR353" s="35"/>
      <c r="OSS353" s="35"/>
      <c r="OST353" s="35"/>
      <c r="OSU353" s="35"/>
      <c r="OSV353" s="35"/>
      <c r="OSW353" s="35"/>
      <c r="OSX353" s="35"/>
      <c r="OSY353" s="35"/>
      <c r="OSZ353" s="35"/>
      <c r="OTA353" s="35"/>
      <c r="OTB353" s="35"/>
      <c r="OTC353" s="35"/>
      <c r="OTD353" s="35"/>
      <c r="OTE353" s="35"/>
      <c r="OTF353" s="35"/>
      <c r="OTG353" s="35"/>
      <c r="OTH353" s="35"/>
      <c r="OTI353" s="35"/>
      <c r="OTJ353" s="35"/>
      <c r="OTK353" s="35"/>
      <c r="OTL353" s="35"/>
      <c r="OTM353" s="35"/>
      <c r="OTN353" s="35"/>
      <c r="OTO353" s="35"/>
      <c r="OTP353" s="35"/>
      <c r="OTQ353" s="35"/>
      <c r="OTR353" s="35"/>
      <c r="OTS353" s="35"/>
      <c r="OTT353" s="35"/>
      <c r="OTU353" s="35"/>
      <c r="OTV353" s="35"/>
      <c r="OTW353" s="35"/>
      <c r="OTX353" s="35"/>
      <c r="OTY353" s="35"/>
      <c r="OTZ353" s="35"/>
      <c r="OUA353" s="35"/>
      <c r="OUB353" s="35"/>
      <c r="OUC353" s="35"/>
      <c r="OUD353" s="35"/>
      <c r="OUE353" s="35"/>
      <c r="OUF353" s="35"/>
      <c r="OUG353" s="35"/>
      <c r="OUH353" s="35"/>
      <c r="OUI353" s="35"/>
      <c r="OUJ353" s="35"/>
      <c r="OUK353" s="35"/>
      <c r="OUL353" s="35"/>
      <c r="OUM353" s="35"/>
      <c r="OUN353" s="35"/>
      <c r="OUO353" s="35"/>
      <c r="OUP353" s="35"/>
      <c r="OUQ353" s="35"/>
      <c r="OUR353" s="35"/>
      <c r="OUS353" s="35"/>
      <c r="OUT353" s="35"/>
      <c r="OUU353" s="35"/>
      <c r="OUV353" s="35"/>
      <c r="OUW353" s="35"/>
      <c r="OUX353" s="35"/>
      <c r="OUY353" s="35"/>
      <c r="OUZ353" s="35"/>
      <c r="OVA353" s="35"/>
      <c r="OVB353" s="35"/>
      <c r="OVC353" s="35"/>
      <c r="OVD353" s="35"/>
      <c r="OVE353" s="35"/>
      <c r="OVF353" s="35"/>
      <c r="OVG353" s="35"/>
      <c r="OVH353" s="35"/>
      <c r="OVI353" s="35"/>
      <c r="OVJ353" s="35"/>
      <c r="OVK353" s="35"/>
      <c r="OVL353" s="35"/>
      <c r="OVM353" s="35"/>
      <c r="OVN353" s="35"/>
      <c r="OVO353" s="35"/>
      <c r="OVP353" s="35"/>
      <c r="OVQ353" s="35"/>
      <c r="OVR353" s="35"/>
      <c r="OVS353" s="35"/>
      <c r="OVT353" s="35"/>
      <c r="OVU353" s="35"/>
      <c r="OVV353" s="35"/>
      <c r="OVW353" s="35"/>
      <c r="OVX353" s="35"/>
      <c r="OVY353" s="35"/>
      <c r="OVZ353" s="35"/>
      <c r="OWA353" s="35"/>
      <c r="OWB353" s="35"/>
      <c r="OWC353" s="35"/>
      <c r="OWD353" s="35"/>
      <c r="OWE353" s="35"/>
      <c r="OWF353" s="35"/>
      <c r="OWG353" s="35"/>
      <c r="OWH353" s="35"/>
      <c r="OWI353" s="35"/>
      <c r="OWJ353" s="35"/>
      <c r="OWK353" s="35"/>
      <c r="OWL353" s="35"/>
      <c r="OWM353" s="35"/>
      <c r="OWN353" s="35"/>
      <c r="OWO353" s="35"/>
      <c r="OWP353" s="35"/>
      <c r="OWQ353" s="35"/>
      <c r="OWR353" s="35"/>
      <c r="OWS353" s="35"/>
      <c r="OWT353" s="35"/>
      <c r="OWU353" s="35"/>
      <c r="OWV353" s="35"/>
      <c r="OWW353" s="35"/>
      <c r="OWX353" s="35"/>
      <c r="OWY353" s="35"/>
      <c r="OWZ353" s="35"/>
      <c r="OXA353" s="35"/>
      <c r="OXB353" s="35"/>
      <c r="OXC353" s="35"/>
      <c r="OXD353" s="35"/>
      <c r="OXE353" s="35"/>
      <c r="OXF353" s="35"/>
      <c r="OXG353" s="35"/>
      <c r="OXH353" s="35"/>
      <c r="OXI353" s="35"/>
      <c r="OXJ353" s="35"/>
      <c r="OXK353" s="35"/>
      <c r="OXL353" s="35"/>
      <c r="OXM353" s="35"/>
      <c r="OXN353" s="35"/>
      <c r="OXO353" s="35"/>
      <c r="OXP353" s="35"/>
      <c r="OXQ353" s="35"/>
      <c r="OXR353" s="35"/>
      <c r="OXS353" s="35"/>
      <c r="OXT353" s="35"/>
      <c r="OXU353" s="35"/>
      <c r="OXV353" s="35"/>
      <c r="OXW353" s="35"/>
      <c r="OXX353" s="35"/>
      <c r="OXY353" s="35"/>
      <c r="OXZ353" s="35"/>
      <c r="OYA353" s="35"/>
      <c r="OYB353" s="35"/>
      <c r="OYC353" s="35"/>
      <c r="OYD353" s="35"/>
      <c r="OYE353" s="35"/>
      <c r="OYF353" s="35"/>
      <c r="OYG353" s="35"/>
      <c r="OYH353" s="35"/>
      <c r="OYI353" s="35"/>
      <c r="OYJ353" s="35"/>
      <c r="OYK353" s="35"/>
      <c r="OYL353" s="35"/>
      <c r="OYM353" s="35"/>
      <c r="OYN353" s="35"/>
      <c r="OYO353" s="35"/>
      <c r="OYP353" s="35"/>
      <c r="OYQ353" s="35"/>
      <c r="OYR353" s="35"/>
      <c r="OYS353" s="35"/>
      <c r="OYT353" s="35"/>
      <c r="OYU353" s="35"/>
      <c r="OYV353" s="35"/>
      <c r="OYW353" s="35"/>
      <c r="OYX353" s="35"/>
      <c r="OYY353" s="35"/>
      <c r="OYZ353" s="35"/>
      <c r="OZA353" s="35"/>
      <c r="OZB353" s="35"/>
      <c r="OZC353" s="35"/>
      <c r="OZD353" s="35"/>
      <c r="OZE353" s="35"/>
      <c r="OZF353" s="35"/>
      <c r="OZG353" s="35"/>
      <c r="OZH353" s="35"/>
      <c r="OZI353" s="35"/>
      <c r="OZJ353" s="35"/>
      <c r="OZK353" s="35"/>
      <c r="OZL353" s="35"/>
      <c r="OZM353" s="35"/>
      <c r="OZN353" s="35"/>
      <c r="OZO353" s="35"/>
      <c r="OZP353" s="35"/>
      <c r="OZQ353" s="35"/>
      <c r="OZR353" s="35"/>
      <c r="OZS353" s="35"/>
      <c r="OZT353" s="35"/>
      <c r="OZU353" s="35"/>
      <c r="OZV353" s="35"/>
      <c r="OZW353" s="35"/>
      <c r="OZX353" s="35"/>
      <c r="OZY353" s="35"/>
      <c r="OZZ353" s="35"/>
      <c r="PAA353" s="35"/>
      <c r="PAB353" s="35"/>
      <c r="PAC353" s="35"/>
      <c r="PAD353" s="35"/>
      <c r="PAE353" s="35"/>
      <c r="PAF353" s="35"/>
      <c r="PAG353" s="35"/>
      <c r="PAH353" s="35"/>
      <c r="PAI353" s="35"/>
      <c r="PAJ353" s="35"/>
      <c r="PAK353" s="35"/>
      <c r="PAL353" s="35"/>
      <c r="PAM353" s="35"/>
      <c r="PAN353" s="35"/>
      <c r="PAO353" s="35"/>
      <c r="PAP353" s="35"/>
      <c r="PAQ353" s="35"/>
      <c r="PAR353" s="35"/>
      <c r="PAS353" s="35"/>
      <c r="PAT353" s="35"/>
      <c r="PAU353" s="35"/>
      <c r="PAV353" s="35"/>
      <c r="PAW353" s="35"/>
      <c r="PAX353" s="35"/>
      <c r="PAY353" s="35"/>
      <c r="PAZ353" s="35"/>
      <c r="PBA353" s="35"/>
      <c r="PBB353" s="35"/>
      <c r="PBC353" s="35"/>
      <c r="PBD353" s="35"/>
      <c r="PBE353" s="35"/>
      <c r="PBF353" s="35"/>
      <c r="PBG353" s="35"/>
      <c r="PBH353" s="35"/>
      <c r="PBI353" s="35"/>
      <c r="PBJ353" s="35"/>
      <c r="PBK353" s="35"/>
      <c r="PBL353" s="35"/>
      <c r="PBM353" s="35"/>
      <c r="PBN353" s="35"/>
      <c r="PBO353" s="35"/>
      <c r="PBP353" s="35"/>
      <c r="PBQ353" s="35"/>
      <c r="PBR353" s="35"/>
      <c r="PBS353" s="35"/>
      <c r="PBT353" s="35"/>
      <c r="PBU353" s="35"/>
      <c r="PBV353" s="35"/>
      <c r="PBW353" s="35"/>
      <c r="PBX353" s="35"/>
      <c r="PBY353" s="35"/>
      <c r="PBZ353" s="35"/>
      <c r="PCA353" s="35"/>
      <c r="PCB353" s="35"/>
      <c r="PCC353" s="35"/>
      <c r="PCD353" s="35"/>
      <c r="PCE353" s="35"/>
      <c r="PCF353" s="35"/>
      <c r="PCG353" s="35"/>
      <c r="PCH353" s="35"/>
      <c r="PCI353" s="35"/>
      <c r="PCJ353" s="35"/>
      <c r="PCK353" s="35"/>
      <c r="PCL353" s="35"/>
      <c r="PCM353" s="35"/>
      <c r="PCN353" s="35"/>
      <c r="PCO353" s="35"/>
      <c r="PCP353" s="35"/>
      <c r="PCQ353" s="35"/>
      <c r="PCR353" s="35"/>
      <c r="PCS353" s="35"/>
      <c r="PCT353" s="35"/>
      <c r="PCU353" s="35"/>
      <c r="PCV353" s="35"/>
      <c r="PCW353" s="35"/>
      <c r="PCX353" s="35"/>
      <c r="PCY353" s="35"/>
      <c r="PCZ353" s="35"/>
      <c r="PDA353" s="35"/>
      <c r="PDB353" s="35"/>
      <c r="PDC353" s="35"/>
      <c r="PDD353" s="35"/>
      <c r="PDE353" s="35"/>
      <c r="PDF353" s="35"/>
      <c r="PDG353" s="35"/>
      <c r="PDH353" s="35"/>
      <c r="PDI353" s="35"/>
      <c r="PDJ353" s="35"/>
      <c r="PDK353" s="35"/>
      <c r="PDL353" s="35"/>
      <c r="PDM353" s="35"/>
      <c r="PDN353" s="35"/>
      <c r="PDO353" s="35"/>
      <c r="PDP353" s="35"/>
      <c r="PDQ353" s="35"/>
      <c r="PDR353" s="35"/>
      <c r="PDS353" s="35"/>
      <c r="PDT353" s="35"/>
      <c r="PDU353" s="35"/>
      <c r="PDV353" s="35"/>
      <c r="PDW353" s="35"/>
      <c r="PDX353" s="35"/>
      <c r="PDY353" s="35"/>
      <c r="PDZ353" s="35"/>
      <c r="PEA353" s="35"/>
      <c r="PEB353" s="35"/>
      <c r="PEC353" s="35"/>
      <c r="PED353" s="35"/>
      <c r="PEE353" s="35"/>
      <c r="PEF353" s="35"/>
      <c r="PEG353" s="35"/>
      <c r="PEH353" s="35"/>
      <c r="PEI353" s="35"/>
      <c r="PEJ353" s="35"/>
      <c r="PEK353" s="35"/>
      <c r="PEL353" s="35"/>
      <c r="PEM353" s="35"/>
      <c r="PEN353" s="35"/>
      <c r="PEO353" s="35"/>
      <c r="PEP353" s="35"/>
      <c r="PEQ353" s="35"/>
      <c r="PER353" s="35"/>
      <c r="PES353" s="35"/>
      <c r="PET353" s="35"/>
      <c r="PEU353" s="35"/>
      <c r="PEV353" s="35"/>
      <c r="PEW353" s="35"/>
      <c r="PEX353" s="35"/>
      <c r="PEY353" s="35"/>
      <c r="PEZ353" s="35"/>
      <c r="PFA353" s="35"/>
      <c r="PFB353" s="35"/>
      <c r="PFC353" s="35"/>
      <c r="PFD353" s="35"/>
      <c r="PFE353" s="35"/>
      <c r="PFF353" s="35"/>
      <c r="PFG353" s="35"/>
      <c r="PFH353" s="35"/>
      <c r="PFI353" s="35"/>
      <c r="PFJ353" s="35"/>
      <c r="PFK353" s="35"/>
      <c r="PFL353" s="35"/>
      <c r="PFM353" s="35"/>
      <c r="PFN353" s="35"/>
      <c r="PFO353" s="35"/>
      <c r="PFP353" s="35"/>
      <c r="PFQ353" s="35"/>
      <c r="PFR353" s="35"/>
      <c r="PFS353" s="35"/>
      <c r="PFT353" s="35"/>
      <c r="PFU353" s="35"/>
      <c r="PFV353" s="35"/>
      <c r="PFW353" s="35"/>
      <c r="PFX353" s="35"/>
      <c r="PFY353" s="35"/>
      <c r="PFZ353" s="35"/>
      <c r="PGA353" s="35"/>
      <c r="PGB353" s="35"/>
      <c r="PGC353" s="35"/>
      <c r="PGD353" s="35"/>
      <c r="PGE353" s="35"/>
      <c r="PGF353" s="35"/>
      <c r="PGG353" s="35"/>
      <c r="PGH353" s="35"/>
      <c r="PGI353" s="35"/>
      <c r="PGJ353" s="35"/>
      <c r="PGK353" s="35"/>
      <c r="PGL353" s="35"/>
      <c r="PGM353" s="35"/>
      <c r="PGN353" s="35"/>
      <c r="PGO353" s="35"/>
      <c r="PGP353" s="35"/>
      <c r="PGQ353" s="35"/>
      <c r="PGR353" s="35"/>
      <c r="PGS353" s="35"/>
      <c r="PGT353" s="35"/>
      <c r="PGU353" s="35"/>
      <c r="PGV353" s="35"/>
      <c r="PGW353" s="35"/>
      <c r="PGX353" s="35"/>
      <c r="PGY353" s="35"/>
      <c r="PGZ353" s="35"/>
      <c r="PHA353" s="35"/>
      <c r="PHB353" s="35"/>
      <c r="PHC353" s="35"/>
      <c r="PHD353" s="35"/>
      <c r="PHE353" s="35"/>
      <c r="PHF353" s="35"/>
      <c r="PHG353" s="35"/>
      <c r="PHH353" s="35"/>
      <c r="PHI353" s="35"/>
      <c r="PHJ353" s="35"/>
      <c r="PHK353" s="35"/>
      <c r="PHL353" s="35"/>
      <c r="PHM353" s="35"/>
      <c r="PHN353" s="35"/>
      <c r="PHO353" s="35"/>
      <c r="PHP353" s="35"/>
      <c r="PHQ353" s="35"/>
      <c r="PHR353" s="35"/>
      <c r="PHS353" s="35"/>
      <c r="PHT353" s="35"/>
      <c r="PHU353" s="35"/>
      <c r="PHV353" s="35"/>
      <c r="PHW353" s="35"/>
      <c r="PHX353" s="35"/>
      <c r="PHY353" s="35"/>
      <c r="PHZ353" s="35"/>
      <c r="PIA353" s="35"/>
      <c r="PIB353" s="35"/>
      <c r="PIC353" s="35"/>
      <c r="PID353" s="35"/>
      <c r="PIE353" s="35"/>
      <c r="PIF353" s="35"/>
      <c r="PIG353" s="35"/>
      <c r="PIH353" s="35"/>
      <c r="PII353" s="35"/>
      <c r="PIJ353" s="35"/>
      <c r="PIK353" s="35"/>
      <c r="PIL353" s="35"/>
      <c r="PIM353" s="35"/>
      <c r="PIN353" s="35"/>
      <c r="PIO353" s="35"/>
      <c r="PIP353" s="35"/>
      <c r="PIQ353" s="35"/>
      <c r="PIR353" s="35"/>
      <c r="PIS353" s="35"/>
      <c r="PIT353" s="35"/>
      <c r="PIU353" s="35"/>
      <c r="PIV353" s="35"/>
      <c r="PIW353" s="35"/>
      <c r="PIX353" s="35"/>
      <c r="PIY353" s="35"/>
      <c r="PIZ353" s="35"/>
      <c r="PJA353" s="35"/>
      <c r="PJB353" s="35"/>
      <c r="PJC353" s="35"/>
      <c r="PJD353" s="35"/>
      <c r="PJE353" s="35"/>
      <c r="PJF353" s="35"/>
      <c r="PJG353" s="35"/>
      <c r="PJH353" s="35"/>
      <c r="PJI353" s="35"/>
      <c r="PJJ353" s="35"/>
      <c r="PJK353" s="35"/>
      <c r="PJL353" s="35"/>
      <c r="PJM353" s="35"/>
      <c r="PJN353" s="35"/>
      <c r="PJO353" s="35"/>
      <c r="PJP353" s="35"/>
      <c r="PJQ353" s="35"/>
      <c r="PJR353" s="35"/>
      <c r="PJS353" s="35"/>
      <c r="PJT353" s="35"/>
      <c r="PJU353" s="35"/>
      <c r="PJV353" s="35"/>
      <c r="PJW353" s="35"/>
      <c r="PJX353" s="35"/>
      <c r="PJY353" s="35"/>
      <c r="PJZ353" s="35"/>
      <c r="PKA353" s="35"/>
      <c r="PKB353" s="35"/>
      <c r="PKC353" s="35"/>
      <c r="PKD353" s="35"/>
      <c r="PKE353" s="35"/>
      <c r="PKF353" s="35"/>
      <c r="PKG353" s="35"/>
      <c r="PKH353" s="35"/>
      <c r="PKI353" s="35"/>
      <c r="PKJ353" s="35"/>
      <c r="PKK353" s="35"/>
      <c r="PKL353" s="35"/>
      <c r="PKM353" s="35"/>
      <c r="PKN353" s="35"/>
      <c r="PKO353" s="35"/>
      <c r="PKP353" s="35"/>
      <c r="PKQ353" s="35"/>
      <c r="PKR353" s="35"/>
      <c r="PKS353" s="35"/>
      <c r="PKT353" s="35"/>
      <c r="PKU353" s="35"/>
      <c r="PKV353" s="35"/>
      <c r="PKW353" s="35"/>
      <c r="PKX353" s="35"/>
      <c r="PKY353" s="35"/>
      <c r="PKZ353" s="35"/>
      <c r="PLA353" s="35"/>
      <c r="PLB353" s="35"/>
      <c r="PLC353" s="35"/>
      <c r="PLD353" s="35"/>
      <c r="PLE353" s="35"/>
      <c r="PLF353" s="35"/>
      <c r="PLG353" s="35"/>
      <c r="PLH353" s="35"/>
      <c r="PLI353" s="35"/>
      <c r="PLJ353" s="35"/>
      <c r="PLK353" s="35"/>
      <c r="PLL353" s="35"/>
      <c r="PLM353" s="35"/>
      <c r="PLN353" s="35"/>
      <c r="PLO353" s="35"/>
      <c r="PLP353" s="35"/>
      <c r="PLQ353" s="35"/>
      <c r="PLR353" s="35"/>
      <c r="PLS353" s="35"/>
      <c r="PLT353" s="35"/>
      <c r="PLU353" s="35"/>
      <c r="PLV353" s="35"/>
      <c r="PLW353" s="35"/>
      <c r="PLX353" s="35"/>
      <c r="PLY353" s="35"/>
      <c r="PLZ353" s="35"/>
      <c r="PMA353" s="35"/>
      <c r="PMB353" s="35"/>
      <c r="PMC353" s="35"/>
      <c r="PMD353" s="35"/>
      <c r="PME353" s="35"/>
      <c r="PMF353" s="35"/>
      <c r="PMG353" s="35"/>
      <c r="PMH353" s="35"/>
      <c r="PMI353" s="35"/>
      <c r="PMJ353" s="35"/>
      <c r="PMK353" s="35"/>
      <c r="PML353" s="35"/>
      <c r="PMM353" s="35"/>
      <c r="PMN353" s="35"/>
      <c r="PMO353" s="35"/>
      <c r="PMP353" s="35"/>
      <c r="PMQ353" s="35"/>
      <c r="PMR353" s="35"/>
      <c r="PMS353" s="35"/>
      <c r="PMT353" s="35"/>
      <c r="PMU353" s="35"/>
      <c r="PMV353" s="35"/>
      <c r="PMW353" s="35"/>
      <c r="PMX353" s="35"/>
      <c r="PMY353" s="35"/>
      <c r="PMZ353" s="35"/>
      <c r="PNA353" s="35"/>
      <c r="PNB353" s="35"/>
      <c r="PNC353" s="35"/>
      <c r="PND353" s="35"/>
      <c r="PNE353" s="35"/>
      <c r="PNF353" s="35"/>
      <c r="PNG353" s="35"/>
      <c r="PNH353" s="35"/>
      <c r="PNI353" s="35"/>
      <c r="PNJ353" s="35"/>
      <c r="PNK353" s="35"/>
      <c r="PNL353" s="35"/>
      <c r="PNM353" s="35"/>
      <c r="PNN353" s="35"/>
      <c r="PNO353" s="35"/>
      <c r="PNP353" s="35"/>
      <c r="PNQ353" s="35"/>
      <c r="PNR353" s="35"/>
      <c r="PNS353" s="35"/>
      <c r="PNT353" s="35"/>
      <c r="PNU353" s="35"/>
      <c r="PNV353" s="35"/>
      <c r="PNW353" s="35"/>
      <c r="PNX353" s="35"/>
      <c r="PNY353" s="35"/>
      <c r="PNZ353" s="35"/>
      <c r="POA353" s="35"/>
      <c r="POB353" s="35"/>
      <c r="POC353" s="35"/>
      <c r="POD353" s="35"/>
      <c r="POE353" s="35"/>
      <c r="POF353" s="35"/>
      <c r="POG353" s="35"/>
      <c r="POH353" s="35"/>
      <c r="POI353" s="35"/>
      <c r="POJ353" s="35"/>
      <c r="POK353" s="35"/>
      <c r="POL353" s="35"/>
      <c r="POM353" s="35"/>
      <c r="PON353" s="35"/>
      <c r="POO353" s="35"/>
      <c r="POP353" s="35"/>
      <c r="POQ353" s="35"/>
      <c r="POR353" s="35"/>
      <c r="POS353" s="35"/>
      <c r="POT353" s="35"/>
      <c r="POU353" s="35"/>
      <c r="POV353" s="35"/>
      <c r="POW353" s="35"/>
      <c r="POX353" s="35"/>
      <c r="POY353" s="35"/>
      <c r="POZ353" s="35"/>
      <c r="PPA353" s="35"/>
      <c r="PPB353" s="35"/>
      <c r="PPC353" s="35"/>
      <c r="PPD353" s="35"/>
      <c r="PPE353" s="35"/>
      <c r="PPF353" s="35"/>
      <c r="PPG353" s="35"/>
      <c r="PPH353" s="35"/>
      <c r="PPI353" s="35"/>
      <c r="PPJ353" s="35"/>
      <c r="PPK353" s="35"/>
      <c r="PPL353" s="35"/>
      <c r="PPM353" s="35"/>
      <c r="PPN353" s="35"/>
      <c r="PPO353" s="35"/>
      <c r="PPP353" s="35"/>
      <c r="PPQ353" s="35"/>
      <c r="PPR353" s="35"/>
      <c r="PPS353" s="35"/>
      <c r="PPT353" s="35"/>
      <c r="PPU353" s="35"/>
      <c r="PPV353" s="35"/>
      <c r="PPW353" s="35"/>
      <c r="PPX353" s="35"/>
      <c r="PPY353" s="35"/>
      <c r="PPZ353" s="35"/>
      <c r="PQA353" s="35"/>
      <c r="PQB353" s="35"/>
      <c r="PQC353" s="35"/>
      <c r="PQD353" s="35"/>
      <c r="PQE353" s="35"/>
      <c r="PQF353" s="35"/>
      <c r="PQG353" s="35"/>
      <c r="PQH353" s="35"/>
      <c r="PQI353" s="35"/>
      <c r="PQJ353" s="35"/>
      <c r="PQK353" s="35"/>
      <c r="PQL353" s="35"/>
      <c r="PQM353" s="35"/>
      <c r="PQN353" s="35"/>
      <c r="PQO353" s="35"/>
      <c r="PQP353" s="35"/>
      <c r="PQQ353" s="35"/>
      <c r="PQR353" s="35"/>
      <c r="PQS353" s="35"/>
      <c r="PQT353" s="35"/>
      <c r="PQU353" s="35"/>
      <c r="PQV353" s="35"/>
      <c r="PQW353" s="35"/>
      <c r="PQX353" s="35"/>
      <c r="PQY353" s="35"/>
      <c r="PQZ353" s="35"/>
      <c r="PRA353" s="35"/>
      <c r="PRB353" s="35"/>
      <c r="PRC353" s="35"/>
      <c r="PRD353" s="35"/>
      <c r="PRE353" s="35"/>
      <c r="PRF353" s="35"/>
      <c r="PRG353" s="35"/>
      <c r="PRH353" s="35"/>
      <c r="PRI353" s="35"/>
      <c r="PRJ353" s="35"/>
      <c r="PRK353" s="35"/>
      <c r="PRL353" s="35"/>
      <c r="PRM353" s="35"/>
      <c r="PRN353" s="35"/>
      <c r="PRO353" s="35"/>
      <c r="PRP353" s="35"/>
      <c r="PRQ353" s="35"/>
      <c r="PRR353" s="35"/>
      <c r="PRS353" s="35"/>
      <c r="PRT353" s="35"/>
      <c r="PRU353" s="35"/>
      <c r="PRV353" s="35"/>
      <c r="PRW353" s="35"/>
      <c r="PRX353" s="35"/>
      <c r="PRY353" s="35"/>
      <c r="PRZ353" s="35"/>
      <c r="PSA353" s="35"/>
      <c r="PSB353" s="35"/>
      <c r="PSC353" s="35"/>
      <c r="PSD353" s="35"/>
      <c r="PSE353" s="35"/>
      <c r="PSF353" s="35"/>
      <c r="PSG353" s="35"/>
      <c r="PSH353" s="35"/>
      <c r="PSI353" s="35"/>
      <c r="PSJ353" s="35"/>
      <c r="PSK353" s="35"/>
      <c r="PSL353" s="35"/>
      <c r="PSM353" s="35"/>
      <c r="PSN353" s="35"/>
      <c r="PSO353" s="35"/>
      <c r="PSP353" s="35"/>
      <c r="PSQ353" s="35"/>
      <c r="PSR353" s="35"/>
      <c r="PSS353" s="35"/>
      <c r="PST353" s="35"/>
      <c r="PSU353" s="35"/>
      <c r="PSV353" s="35"/>
      <c r="PSW353" s="35"/>
      <c r="PSX353" s="35"/>
      <c r="PSY353" s="35"/>
      <c r="PSZ353" s="35"/>
      <c r="PTA353" s="35"/>
      <c r="PTB353" s="35"/>
      <c r="PTC353" s="35"/>
      <c r="PTD353" s="35"/>
      <c r="PTE353" s="35"/>
      <c r="PTF353" s="35"/>
      <c r="PTG353" s="35"/>
      <c r="PTH353" s="35"/>
      <c r="PTI353" s="35"/>
      <c r="PTJ353" s="35"/>
      <c r="PTK353" s="35"/>
      <c r="PTL353" s="35"/>
      <c r="PTM353" s="35"/>
      <c r="PTN353" s="35"/>
      <c r="PTO353" s="35"/>
      <c r="PTP353" s="35"/>
      <c r="PTQ353" s="35"/>
      <c r="PTR353" s="35"/>
      <c r="PTS353" s="35"/>
      <c r="PTT353" s="35"/>
      <c r="PTU353" s="35"/>
      <c r="PTV353" s="35"/>
      <c r="PTW353" s="35"/>
      <c r="PTX353" s="35"/>
      <c r="PTY353" s="35"/>
      <c r="PTZ353" s="35"/>
      <c r="PUA353" s="35"/>
      <c r="PUB353" s="35"/>
      <c r="PUC353" s="35"/>
      <c r="PUD353" s="35"/>
      <c r="PUE353" s="35"/>
      <c r="PUF353" s="35"/>
      <c r="PUG353" s="35"/>
      <c r="PUH353" s="35"/>
      <c r="PUI353" s="35"/>
      <c r="PUJ353" s="35"/>
      <c r="PUK353" s="35"/>
      <c r="PUL353" s="35"/>
      <c r="PUM353" s="35"/>
      <c r="PUN353" s="35"/>
      <c r="PUO353" s="35"/>
      <c r="PUP353" s="35"/>
      <c r="PUQ353" s="35"/>
      <c r="PUR353" s="35"/>
      <c r="PUS353" s="35"/>
      <c r="PUT353" s="35"/>
      <c r="PUU353" s="35"/>
      <c r="PUV353" s="35"/>
      <c r="PUW353" s="35"/>
      <c r="PUX353" s="35"/>
      <c r="PUY353" s="35"/>
      <c r="PUZ353" s="35"/>
      <c r="PVA353" s="35"/>
      <c r="PVB353" s="35"/>
      <c r="PVC353" s="35"/>
      <c r="PVD353" s="35"/>
      <c r="PVE353" s="35"/>
      <c r="PVF353" s="35"/>
      <c r="PVG353" s="35"/>
      <c r="PVH353" s="35"/>
      <c r="PVI353" s="35"/>
      <c r="PVJ353" s="35"/>
      <c r="PVK353" s="35"/>
      <c r="PVL353" s="35"/>
      <c r="PVM353" s="35"/>
      <c r="PVN353" s="35"/>
      <c r="PVO353" s="35"/>
      <c r="PVP353" s="35"/>
      <c r="PVQ353" s="35"/>
      <c r="PVR353" s="35"/>
      <c r="PVS353" s="35"/>
      <c r="PVT353" s="35"/>
      <c r="PVU353" s="35"/>
      <c r="PVV353" s="35"/>
      <c r="PVW353" s="35"/>
      <c r="PVX353" s="35"/>
      <c r="PVY353" s="35"/>
      <c r="PVZ353" s="35"/>
      <c r="PWA353" s="35"/>
      <c r="PWB353" s="35"/>
      <c r="PWC353" s="35"/>
      <c r="PWD353" s="35"/>
      <c r="PWE353" s="35"/>
      <c r="PWF353" s="35"/>
      <c r="PWG353" s="35"/>
      <c r="PWH353" s="35"/>
      <c r="PWI353" s="35"/>
      <c r="PWJ353" s="35"/>
      <c r="PWK353" s="35"/>
      <c r="PWL353" s="35"/>
      <c r="PWM353" s="35"/>
      <c r="PWN353" s="35"/>
      <c r="PWO353" s="35"/>
      <c r="PWP353" s="35"/>
      <c r="PWQ353" s="35"/>
      <c r="PWR353" s="35"/>
      <c r="PWS353" s="35"/>
      <c r="PWT353" s="35"/>
      <c r="PWU353" s="35"/>
      <c r="PWV353" s="35"/>
      <c r="PWW353" s="35"/>
      <c r="PWX353" s="35"/>
      <c r="PWY353" s="35"/>
      <c r="PWZ353" s="35"/>
      <c r="PXA353" s="35"/>
      <c r="PXB353" s="35"/>
      <c r="PXC353" s="35"/>
      <c r="PXD353" s="35"/>
      <c r="PXE353" s="35"/>
      <c r="PXF353" s="35"/>
      <c r="PXG353" s="35"/>
      <c r="PXH353" s="35"/>
      <c r="PXI353" s="35"/>
      <c r="PXJ353" s="35"/>
      <c r="PXK353" s="35"/>
      <c r="PXL353" s="35"/>
      <c r="PXM353" s="35"/>
      <c r="PXN353" s="35"/>
      <c r="PXO353" s="35"/>
      <c r="PXP353" s="35"/>
      <c r="PXQ353" s="35"/>
      <c r="PXR353" s="35"/>
      <c r="PXS353" s="35"/>
      <c r="PXT353" s="35"/>
      <c r="PXU353" s="35"/>
      <c r="PXV353" s="35"/>
      <c r="PXW353" s="35"/>
      <c r="PXX353" s="35"/>
      <c r="PXY353" s="35"/>
      <c r="PXZ353" s="35"/>
      <c r="PYA353" s="35"/>
      <c r="PYB353" s="35"/>
      <c r="PYC353" s="35"/>
      <c r="PYD353" s="35"/>
      <c r="PYE353" s="35"/>
      <c r="PYF353" s="35"/>
      <c r="PYG353" s="35"/>
      <c r="PYH353" s="35"/>
      <c r="PYI353" s="35"/>
      <c r="PYJ353" s="35"/>
      <c r="PYK353" s="35"/>
      <c r="PYL353" s="35"/>
      <c r="PYM353" s="35"/>
      <c r="PYN353" s="35"/>
      <c r="PYO353" s="35"/>
      <c r="PYP353" s="35"/>
      <c r="PYQ353" s="35"/>
      <c r="PYR353" s="35"/>
      <c r="PYS353" s="35"/>
      <c r="PYT353" s="35"/>
      <c r="PYU353" s="35"/>
      <c r="PYV353" s="35"/>
      <c r="PYW353" s="35"/>
      <c r="PYX353" s="35"/>
      <c r="PYY353" s="35"/>
      <c r="PYZ353" s="35"/>
      <c r="PZA353" s="35"/>
      <c r="PZB353" s="35"/>
      <c r="PZC353" s="35"/>
      <c r="PZD353" s="35"/>
      <c r="PZE353" s="35"/>
      <c r="PZF353" s="35"/>
      <c r="PZG353" s="35"/>
      <c r="PZH353" s="35"/>
      <c r="PZI353" s="35"/>
      <c r="PZJ353" s="35"/>
      <c r="PZK353" s="35"/>
      <c r="PZL353" s="35"/>
      <c r="PZM353" s="35"/>
      <c r="PZN353" s="35"/>
      <c r="PZO353" s="35"/>
      <c r="PZP353" s="35"/>
      <c r="PZQ353" s="35"/>
      <c r="PZR353" s="35"/>
      <c r="PZS353" s="35"/>
      <c r="PZT353" s="35"/>
      <c r="PZU353" s="35"/>
      <c r="PZV353" s="35"/>
      <c r="PZW353" s="35"/>
      <c r="PZX353" s="35"/>
      <c r="PZY353" s="35"/>
      <c r="PZZ353" s="35"/>
      <c r="QAA353" s="35"/>
      <c r="QAB353" s="35"/>
      <c r="QAC353" s="35"/>
      <c r="QAD353" s="35"/>
      <c r="QAE353" s="35"/>
      <c r="QAF353" s="35"/>
      <c r="QAG353" s="35"/>
      <c r="QAH353" s="35"/>
      <c r="QAI353" s="35"/>
      <c r="QAJ353" s="35"/>
      <c r="QAK353" s="35"/>
      <c r="QAL353" s="35"/>
      <c r="QAM353" s="35"/>
      <c r="QAN353" s="35"/>
      <c r="QAO353" s="35"/>
      <c r="QAP353" s="35"/>
      <c r="QAQ353" s="35"/>
      <c r="QAR353" s="35"/>
      <c r="QAS353" s="35"/>
      <c r="QAT353" s="35"/>
      <c r="QAU353" s="35"/>
      <c r="QAV353" s="35"/>
      <c r="QAW353" s="35"/>
      <c r="QAX353" s="35"/>
      <c r="QAY353" s="35"/>
      <c r="QAZ353" s="35"/>
      <c r="QBA353" s="35"/>
      <c r="QBB353" s="35"/>
      <c r="QBC353" s="35"/>
      <c r="QBD353" s="35"/>
      <c r="QBE353" s="35"/>
      <c r="QBF353" s="35"/>
      <c r="QBG353" s="35"/>
      <c r="QBH353" s="35"/>
      <c r="QBI353" s="35"/>
      <c r="QBJ353" s="35"/>
      <c r="QBK353" s="35"/>
      <c r="QBL353" s="35"/>
      <c r="QBM353" s="35"/>
      <c r="QBN353" s="35"/>
      <c r="QBO353" s="35"/>
      <c r="QBP353" s="35"/>
      <c r="QBQ353" s="35"/>
      <c r="QBR353" s="35"/>
      <c r="QBS353" s="35"/>
      <c r="QBT353" s="35"/>
      <c r="QBU353" s="35"/>
      <c r="QBV353" s="35"/>
      <c r="QBW353" s="35"/>
      <c r="QBX353" s="35"/>
      <c r="QBY353" s="35"/>
      <c r="QBZ353" s="35"/>
      <c r="QCA353" s="35"/>
      <c r="QCB353" s="35"/>
      <c r="QCC353" s="35"/>
      <c r="QCD353" s="35"/>
      <c r="QCE353" s="35"/>
      <c r="QCF353" s="35"/>
      <c r="QCG353" s="35"/>
      <c r="QCH353" s="35"/>
      <c r="QCI353" s="35"/>
      <c r="QCJ353" s="35"/>
      <c r="QCK353" s="35"/>
      <c r="QCL353" s="35"/>
      <c r="QCM353" s="35"/>
      <c r="QCN353" s="35"/>
      <c r="QCO353" s="35"/>
      <c r="QCP353" s="35"/>
      <c r="QCQ353" s="35"/>
      <c r="QCR353" s="35"/>
      <c r="QCS353" s="35"/>
      <c r="QCT353" s="35"/>
      <c r="QCU353" s="35"/>
      <c r="QCV353" s="35"/>
      <c r="QCW353" s="35"/>
      <c r="QCX353" s="35"/>
      <c r="QCY353" s="35"/>
      <c r="QCZ353" s="35"/>
      <c r="QDA353" s="35"/>
      <c r="QDB353" s="35"/>
      <c r="QDC353" s="35"/>
      <c r="QDD353" s="35"/>
      <c r="QDE353" s="35"/>
      <c r="QDF353" s="35"/>
      <c r="QDG353" s="35"/>
      <c r="QDH353" s="35"/>
      <c r="QDI353" s="35"/>
      <c r="QDJ353" s="35"/>
      <c r="QDK353" s="35"/>
      <c r="QDL353" s="35"/>
      <c r="QDM353" s="35"/>
      <c r="QDN353" s="35"/>
      <c r="QDO353" s="35"/>
      <c r="QDP353" s="35"/>
      <c r="QDQ353" s="35"/>
      <c r="QDR353" s="35"/>
      <c r="QDS353" s="35"/>
      <c r="QDT353" s="35"/>
      <c r="QDU353" s="35"/>
      <c r="QDV353" s="35"/>
      <c r="QDW353" s="35"/>
      <c r="QDX353" s="35"/>
      <c r="QDY353" s="35"/>
      <c r="QDZ353" s="35"/>
      <c r="QEA353" s="35"/>
      <c r="QEB353" s="35"/>
      <c r="QEC353" s="35"/>
      <c r="QED353" s="35"/>
      <c r="QEE353" s="35"/>
      <c r="QEF353" s="35"/>
      <c r="QEG353" s="35"/>
      <c r="QEH353" s="35"/>
      <c r="QEI353" s="35"/>
      <c r="QEJ353" s="35"/>
      <c r="QEK353" s="35"/>
      <c r="QEL353" s="35"/>
      <c r="QEM353" s="35"/>
      <c r="QEN353" s="35"/>
      <c r="QEO353" s="35"/>
      <c r="QEP353" s="35"/>
      <c r="QEQ353" s="35"/>
      <c r="QER353" s="35"/>
      <c r="QES353" s="35"/>
      <c r="QET353" s="35"/>
      <c r="QEU353" s="35"/>
      <c r="QEV353" s="35"/>
      <c r="QEW353" s="35"/>
      <c r="QEX353" s="35"/>
      <c r="QEY353" s="35"/>
      <c r="QEZ353" s="35"/>
      <c r="QFA353" s="35"/>
      <c r="QFB353" s="35"/>
      <c r="QFC353" s="35"/>
      <c r="QFD353" s="35"/>
      <c r="QFE353" s="35"/>
      <c r="QFF353" s="35"/>
      <c r="QFG353" s="35"/>
      <c r="QFH353" s="35"/>
      <c r="QFI353" s="35"/>
      <c r="QFJ353" s="35"/>
      <c r="QFK353" s="35"/>
      <c r="QFL353" s="35"/>
      <c r="QFM353" s="35"/>
      <c r="QFN353" s="35"/>
      <c r="QFO353" s="35"/>
      <c r="QFP353" s="35"/>
      <c r="QFQ353" s="35"/>
      <c r="QFR353" s="35"/>
      <c r="QFS353" s="35"/>
      <c r="QFT353" s="35"/>
      <c r="QFU353" s="35"/>
      <c r="QFV353" s="35"/>
      <c r="QFW353" s="35"/>
      <c r="QFX353" s="35"/>
      <c r="QFY353" s="35"/>
      <c r="QFZ353" s="35"/>
      <c r="QGA353" s="35"/>
      <c r="QGB353" s="35"/>
      <c r="QGC353" s="35"/>
      <c r="QGD353" s="35"/>
      <c r="QGE353" s="35"/>
      <c r="QGF353" s="35"/>
      <c r="QGG353" s="35"/>
      <c r="QGH353" s="35"/>
      <c r="QGI353" s="35"/>
      <c r="QGJ353" s="35"/>
      <c r="QGK353" s="35"/>
      <c r="QGL353" s="35"/>
      <c r="QGM353" s="35"/>
      <c r="QGN353" s="35"/>
      <c r="QGO353" s="35"/>
      <c r="QGP353" s="35"/>
      <c r="QGQ353" s="35"/>
      <c r="QGR353" s="35"/>
      <c r="QGS353" s="35"/>
      <c r="QGT353" s="35"/>
      <c r="QGU353" s="35"/>
      <c r="QGV353" s="35"/>
      <c r="QGW353" s="35"/>
      <c r="QGX353" s="35"/>
      <c r="QGY353" s="35"/>
      <c r="QGZ353" s="35"/>
      <c r="QHA353" s="35"/>
      <c r="QHB353" s="35"/>
      <c r="QHC353" s="35"/>
      <c r="QHD353" s="35"/>
      <c r="QHE353" s="35"/>
      <c r="QHF353" s="35"/>
      <c r="QHG353" s="35"/>
      <c r="QHH353" s="35"/>
      <c r="QHI353" s="35"/>
      <c r="QHJ353" s="35"/>
      <c r="QHK353" s="35"/>
      <c r="QHL353" s="35"/>
      <c r="QHM353" s="35"/>
      <c r="QHN353" s="35"/>
      <c r="QHO353" s="35"/>
      <c r="QHP353" s="35"/>
      <c r="QHQ353" s="35"/>
      <c r="QHR353" s="35"/>
      <c r="QHS353" s="35"/>
      <c r="QHT353" s="35"/>
      <c r="QHU353" s="35"/>
      <c r="QHV353" s="35"/>
      <c r="QHW353" s="35"/>
      <c r="QHX353" s="35"/>
      <c r="QHY353" s="35"/>
      <c r="QHZ353" s="35"/>
      <c r="QIA353" s="35"/>
      <c r="QIB353" s="35"/>
      <c r="QIC353" s="35"/>
      <c r="QID353" s="35"/>
      <c r="QIE353" s="35"/>
      <c r="QIF353" s="35"/>
      <c r="QIG353" s="35"/>
      <c r="QIH353" s="35"/>
      <c r="QII353" s="35"/>
      <c r="QIJ353" s="35"/>
      <c r="QIK353" s="35"/>
      <c r="QIL353" s="35"/>
      <c r="QIM353" s="35"/>
      <c r="QIN353" s="35"/>
      <c r="QIO353" s="35"/>
      <c r="QIP353" s="35"/>
      <c r="QIQ353" s="35"/>
      <c r="QIR353" s="35"/>
      <c r="QIS353" s="35"/>
      <c r="QIT353" s="35"/>
      <c r="QIU353" s="35"/>
      <c r="QIV353" s="35"/>
      <c r="QIW353" s="35"/>
      <c r="QIX353" s="35"/>
      <c r="QIY353" s="35"/>
      <c r="QIZ353" s="35"/>
      <c r="QJA353" s="35"/>
      <c r="QJB353" s="35"/>
      <c r="QJC353" s="35"/>
      <c r="QJD353" s="35"/>
      <c r="QJE353" s="35"/>
      <c r="QJF353" s="35"/>
      <c r="QJG353" s="35"/>
      <c r="QJH353" s="35"/>
      <c r="QJI353" s="35"/>
      <c r="QJJ353" s="35"/>
      <c r="QJK353" s="35"/>
      <c r="QJL353" s="35"/>
      <c r="QJM353" s="35"/>
      <c r="QJN353" s="35"/>
      <c r="QJO353" s="35"/>
      <c r="QJP353" s="35"/>
      <c r="QJQ353" s="35"/>
      <c r="QJR353" s="35"/>
      <c r="QJS353" s="35"/>
      <c r="QJT353" s="35"/>
      <c r="QJU353" s="35"/>
      <c r="QJV353" s="35"/>
      <c r="QJW353" s="35"/>
      <c r="QJX353" s="35"/>
      <c r="QJY353" s="35"/>
      <c r="QJZ353" s="35"/>
      <c r="QKA353" s="35"/>
      <c r="QKB353" s="35"/>
      <c r="QKC353" s="35"/>
      <c r="QKD353" s="35"/>
      <c r="QKE353" s="35"/>
      <c r="QKF353" s="35"/>
      <c r="QKG353" s="35"/>
      <c r="QKH353" s="35"/>
      <c r="QKI353" s="35"/>
      <c r="QKJ353" s="35"/>
      <c r="QKK353" s="35"/>
      <c r="QKL353" s="35"/>
      <c r="QKM353" s="35"/>
      <c r="QKN353" s="35"/>
      <c r="QKO353" s="35"/>
      <c r="QKP353" s="35"/>
      <c r="QKQ353" s="35"/>
      <c r="QKR353" s="35"/>
      <c r="QKS353" s="35"/>
      <c r="QKT353" s="35"/>
      <c r="QKU353" s="35"/>
      <c r="QKV353" s="35"/>
      <c r="QKW353" s="35"/>
      <c r="QKX353" s="35"/>
      <c r="QKY353" s="35"/>
      <c r="QKZ353" s="35"/>
      <c r="QLA353" s="35"/>
      <c r="QLB353" s="35"/>
      <c r="QLC353" s="35"/>
      <c r="QLD353" s="35"/>
      <c r="QLE353" s="35"/>
      <c r="QLF353" s="35"/>
      <c r="QLG353" s="35"/>
      <c r="QLH353" s="35"/>
      <c r="QLI353" s="35"/>
      <c r="QLJ353" s="35"/>
      <c r="QLK353" s="35"/>
      <c r="QLL353" s="35"/>
      <c r="QLM353" s="35"/>
      <c r="QLN353" s="35"/>
      <c r="QLO353" s="35"/>
      <c r="QLP353" s="35"/>
      <c r="QLQ353" s="35"/>
      <c r="QLR353" s="35"/>
      <c r="QLS353" s="35"/>
      <c r="QLT353" s="35"/>
      <c r="QLU353" s="35"/>
      <c r="QLV353" s="35"/>
      <c r="QLW353" s="35"/>
      <c r="QLX353" s="35"/>
      <c r="QLY353" s="35"/>
      <c r="QLZ353" s="35"/>
      <c r="QMA353" s="35"/>
      <c r="QMB353" s="35"/>
      <c r="QMC353" s="35"/>
      <c r="QMD353" s="35"/>
      <c r="QME353" s="35"/>
      <c r="QMF353" s="35"/>
      <c r="QMG353" s="35"/>
      <c r="QMH353" s="35"/>
      <c r="QMI353" s="35"/>
      <c r="QMJ353" s="35"/>
      <c r="QMK353" s="35"/>
      <c r="QML353" s="35"/>
      <c r="QMM353" s="35"/>
      <c r="QMN353" s="35"/>
      <c r="QMO353" s="35"/>
      <c r="QMP353" s="35"/>
      <c r="QMQ353" s="35"/>
      <c r="QMR353" s="35"/>
      <c r="QMS353" s="35"/>
      <c r="QMT353" s="35"/>
      <c r="QMU353" s="35"/>
      <c r="QMV353" s="35"/>
      <c r="QMW353" s="35"/>
      <c r="QMX353" s="35"/>
      <c r="QMY353" s="35"/>
      <c r="QMZ353" s="35"/>
      <c r="QNA353" s="35"/>
      <c r="QNB353" s="35"/>
      <c r="QNC353" s="35"/>
      <c r="QND353" s="35"/>
      <c r="QNE353" s="35"/>
      <c r="QNF353" s="35"/>
      <c r="QNG353" s="35"/>
      <c r="QNH353" s="35"/>
      <c r="QNI353" s="35"/>
      <c r="QNJ353" s="35"/>
      <c r="QNK353" s="35"/>
      <c r="QNL353" s="35"/>
      <c r="QNM353" s="35"/>
      <c r="QNN353" s="35"/>
      <c r="QNO353" s="35"/>
      <c r="QNP353" s="35"/>
      <c r="QNQ353" s="35"/>
      <c r="QNR353" s="35"/>
      <c r="QNS353" s="35"/>
      <c r="QNT353" s="35"/>
      <c r="QNU353" s="35"/>
      <c r="QNV353" s="35"/>
      <c r="QNW353" s="35"/>
      <c r="QNX353" s="35"/>
      <c r="QNY353" s="35"/>
      <c r="QNZ353" s="35"/>
      <c r="QOA353" s="35"/>
      <c r="QOB353" s="35"/>
      <c r="QOC353" s="35"/>
      <c r="QOD353" s="35"/>
      <c r="QOE353" s="35"/>
      <c r="QOF353" s="35"/>
      <c r="QOG353" s="35"/>
      <c r="QOH353" s="35"/>
      <c r="QOI353" s="35"/>
      <c r="QOJ353" s="35"/>
      <c r="QOK353" s="35"/>
      <c r="QOL353" s="35"/>
      <c r="QOM353" s="35"/>
      <c r="QON353" s="35"/>
      <c r="QOO353" s="35"/>
      <c r="QOP353" s="35"/>
      <c r="QOQ353" s="35"/>
      <c r="QOR353" s="35"/>
      <c r="QOS353" s="35"/>
      <c r="QOT353" s="35"/>
      <c r="QOU353" s="35"/>
      <c r="QOV353" s="35"/>
      <c r="QOW353" s="35"/>
      <c r="QOX353" s="35"/>
      <c r="QOY353" s="35"/>
      <c r="QOZ353" s="35"/>
      <c r="QPA353" s="35"/>
      <c r="QPB353" s="35"/>
      <c r="QPC353" s="35"/>
      <c r="QPD353" s="35"/>
      <c r="QPE353" s="35"/>
      <c r="QPF353" s="35"/>
      <c r="QPG353" s="35"/>
      <c r="QPH353" s="35"/>
      <c r="QPI353" s="35"/>
      <c r="QPJ353" s="35"/>
      <c r="QPK353" s="35"/>
      <c r="QPL353" s="35"/>
      <c r="QPM353" s="35"/>
      <c r="QPN353" s="35"/>
      <c r="QPO353" s="35"/>
      <c r="QPP353" s="35"/>
      <c r="QPQ353" s="35"/>
      <c r="QPR353" s="35"/>
      <c r="QPS353" s="35"/>
      <c r="QPT353" s="35"/>
      <c r="QPU353" s="35"/>
      <c r="QPV353" s="35"/>
      <c r="QPW353" s="35"/>
      <c r="QPX353" s="35"/>
      <c r="QPY353" s="35"/>
      <c r="QPZ353" s="35"/>
      <c r="QQA353" s="35"/>
      <c r="QQB353" s="35"/>
      <c r="QQC353" s="35"/>
      <c r="QQD353" s="35"/>
      <c r="QQE353" s="35"/>
      <c r="QQF353" s="35"/>
      <c r="QQG353" s="35"/>
      <c r="QQH353" s="35"/>
      <c r="QQI353" s="35"/>
      <c r="QQJ353" s="35"/>
      <c r="QQK353" s="35"/>
      <c r="QQL353" s="35"/>
      <c r="QQM353" s="35"/>
      <c r="QQN353" s="35"/>
      <c r="QQO353" s="35"/>
      <c r="QQP353" s="35"/>
      <c r="QQQ353" s="35"/>
      <c r="QQR353" s="35"/>
      <c r="QQS353" s="35"/>
      <c r="QQT353" s="35"/>
      <c r="QQU353" s="35"/>
      <c r="QQV353" s="35"/>
      <c r="QQW353" s="35"/>
      <c r="QQX353" s="35"/>
      <c r="QQY353" s="35"/>
      <c r="QQZ353" s="35"/>
      <c r="QRA353" s="35"/>
      <c r="QRB353" s="35"/>
      <c r="QRC353" s="35"/>
      <c r="QRD353" s="35"/>
      <c r="QRE353" s="35"/>
      <c r="QRF353" s="35"/>
      <c r="QRG353" s="35"/>
      <c r="QRH353" s="35"/>
      <c r="QRI353" s="35"/>
      <c r="QRJ353" s="35"/>
      <c r="QRK353" s="35"/>
      <c r="QRL353" s="35"/>
      <c r="QRM353" s="35"/>
      <c r="QRN353" s="35"/>
      <c r="QRO353" s="35"/>
      <c r="QRP353" s="35"/>
      <c r="QRQ353" s="35"/>
      <c r="QRR353" s="35"/>
      <c r="QRS353" s="35"/>
      <c r="QRT353" s="35"/>
      <c r="QRU353" s="35"/>
      <c r="QRV353" s="35"/>
      <c r="QRW353" s="35"/>
      <c r="QRX353" s="35"/>
      <c r="QRY353" s="35"/>
      <c r="QRZ353" s="35"/>
      <c r="QSA353" s="35"/>
      <c r="QSB353" s="35"/>
      <c r="QSC353" s="35"/>
      <c r="QSD353" s="35"/>
      <c r="QSE353" s="35"/>
      <c r="QSF353" s="35"/>
      <c r="QSG353" s="35"/>
      <c r="QSH353" s="35"/>
      <c r="QSI353" s="35"/>
      <c r="QSJ353" s="35"/>
      <c r="QSK353" s="35"/>
      <c r="QSL353" s="35"/>
      <c r="QSM353" s="35"/>
      <c r="QSN353" s="35"/>
      <c r="QSO353" s="35"/>
      <c r="QSP353" s="35"/>
      <c r="QSQ353" s="35"/>
      <c r="QSR353" s="35"/>
      <c r="QSS353" s="35"/>
      <c r="QST353" s="35"/>
      <c r="QSU353" s="35"/>
      <c r="QSV353" s="35"/>
      <c r="QSW353" s="35"/>
      <c r="QSX353" s="35"/>
      <c r="QSY353" s="35"/>
      <c r="QSZ353" s="35"/>
      <c r="QTA353" s="35"/>
      <c r="QTB353" s="35"/>
      <c r="QTC353" s="35"/>
      <c r="QTD353" s="35"/>
      <c r="QTE353" s="35"/>
      <c r="QTF353" s="35"/>
      <c r="QTG353" s="35"/>
      <c r="QTH353" s="35"/>
      <c r="QTI353" s="35"/>
      <c r="QTJ353" s="35"/>
      <c r="QTK353" s="35"/>
      <c r="QTL353" s="35"/>
      <c r="QTM353" s="35"/>
      <c r="QTN353" s="35"/>
      <c r="QTO353" s="35"/>
      <c r="QTP353" s="35"/>
      <c r="QTQ353" s="35"/>
      <c r="QTR353" s="35"/>
      <c r="QTS353" s="35"/>
      <c r="QTT353" s="35"/>
      <c r="QTU353" s="35"/>
      <c r="QTV353" s="35"/>
      <c r="QTW353" s="35"/>
      <c r="QTX353" s="35"/>
      <c r="QTY353" s="35"/>
      <c r="QTZ353" s="35"/>
      <c r="QUA353" s="35"/>
      <c r="QUB353" s="35"/>
      <c r="QUC353" s="35"/>
      <c r="QUD353" s="35"/>
      <c r="QUE353" s="35"/>
      <c r="QUF353" s="35"/>
      <c r="QUG353" s="35"/>
      <c r="QUH353" s="35"/>
      <c r="QUI353" s="35"/>
      <c r="QUJ353" s="35"/>
      <c r="QUK353" s="35"/>
      <c r="QUL353" s="35"/>
      <c r="QUM353" s="35"/>
      <c r="QUN353" s="35"/>
      <c r="QUO353" s="35"/>
      <c r="QUP353" s="35"/>
      <c r="QUQ353" s="35"/>
      <c r="QUR353" s="35"/>
      <c r="QUS353" s="35"/>
      <c r="QUT353" s="35"/>
      <c r="QUU353" s="35"/>
      <c r="QUV353" s="35"/>
      <c r="QUW353" s="35"/>
      <c r="QUX353" s="35"/>
      <c r="QUY353" s="35"/>
      <c r="QUZ353" s="35"/>
      <c r="QVA353" s="35"/>
      <c r="QVB353" s="35"/>
      <c r="QVC353" s="35"/>
      <c r="QVD353" s="35"/>
      <c r="QVE353" s="35"/>
      <c r="QVF353" s="35"/>
      <c r="QVG353" s="35"/>
      <c r="QVH353" s="35"/>
      <c r="QVI353" s="35"/>
      <c r="QVJ353" s="35"/>
      <c r="QVK353" s="35"/>
      <c r="QVL353" s="35"/>
      <c r="QVM353" s="35"/>
      <c r="QVN353" s="35"/>
      <c r="QVO353" s="35"/>
      <c r="QVP353" s="35"/>
      <c r="QVQ353" s="35"/>
      <c r="QVR353" s="35"/>
      <c r="QVS353" s="35"/>
      <c r="QVT353" s="35"/>
      <c r="QVU353" s="35"/>
      <c r="QVV353" s="35"/>
      <c r="QVW353" s="35"/>
      <c r="QVX353" s="35"/>
      <c r="QVY353" s="35"/>
      <c r="QVZ353" s="35"/>
      <c r="QWA353" s="35"/>
      <c r="QWB353" s="35"/>
      <c r="QWC353" s="35"/>
      <c r="QWD353" s="35"/>
      <c r="QWE353" s="35"/>
      <c r="QWF353" s="35"/>
      <c r="QWG353" s="35"/>
      <c r="QWH353" s="35"/>
      <c r="QWI353" s="35"/>
      <c r="QWJ353" s="35"/>
      <c r="QWK353" s="35"/>
      <c r="QWL353" s="35"/>
      <c r="QWM353" s="35"/>
      <c r="QWN353" s="35"/>
      <c r="QWO353" s="35"/>
      <c r="QWP353" s="35"/>
      <c r="QWQ353" s="35"/>
      <c r="QWR353" s="35"/>
      <c r="QWS353" s="35"/>
      <c r="QWT353" s="35"/>
      <c r="QWU353" s="35"/>
      <c r="QWV353" s="35"/>
      <c r="QWW353" s="35"/>
      <c r="QWX353" s="35"/>
      <c r="QWY353" s="35"/>
      <c r="QWZ353" s="35"/>
      <c r="QXA353" s="35"/>
      <c r="QXB353" s="35"/>
      <c r="QXC353" s="35"/>
      <c r="QXD353" s="35"/>
      <c r="QXE353" s="35"/>
      <c r="QXF353" s="35"/>
      <c r="QXG353" s="35"/>
      <c r="QXH353" s="35"/>
      <c r="QXI353" s="35"/>
      <c r="QXJ353" s="35"/>
      <c r="QXK353" s="35"/>
      <c r="QXL353" s="35"/>
      <c r="QXM353" s="35"/>
      <c r="QXN353" s="35"/>
      <c r="QXO353" s="35"/>
      <c r="QXP353" s="35"/>
      <c r="QXQ353" s="35"/>
      <c r="QXR353" s="35"/>
      <c r="QXS353" s="35"/>
      <c r="QXT353" s="35"/>
      <c r="QXU353" s="35"/>
      <c r="QXV353" s="35"/>
      <c r="QXW353" s="35"/>
      <c r="QXX353" s="35"/>
      <c r="QXY353" s="35"/>
      <c r="QXZ353" s="35"/>
      <c r="QYA353" s="35"/>
      <c r="QYB353" s="35"/>
      <c r="QYC353" s="35"/>
      <c r="QYD353" s="35"/>
      <c r="QYE353" s="35"/>
      <c r="QYF353" s="35"/>
      <c r="QYG353" s="35"/>
      <c r="QYH353" s="35"/>
      <c r="QYI353" s="35"/>
      <c r="QYJ353" s="35"/>
      <c r="QYK353" s="35"/>
      <c r="QYL353" s="35"/>
      <c r="QYM353" s="35"/>
      <c r="QYN353" s="35"/>
      <c r="QYO353" s="35"/>
      <c r="QYP353" s="35"/>
      <c r="QYQ353" s="35"/>
      <c r="QYR353" s="35"/>
      <c r="QYS353" s="35"/>
      <c r="QYT353" s="35"/>
      <c r="QYU353" s="35"/>
      <c r="QYV353" s="35"/>
      <c r="QYW353" s="35"/>
      <c r="QYX353" s="35"/>
      <c r="QYY353" s="35"/>
      <c r="QYZ353" s="35"/>
      <c r="QZA353" s="35"/>
      <c r="QZB353" s="35"/>
      <c r="QZC353" s="35"/>
      <c r="QZD353" s="35"/>
      <c r="QZE353" s="35"/>
      <c r="QZF353" s="35"/>
      <c r="QZG353" s="35"/>
      <c r="QZH353" s="35"/>
      <c r="QZI353" s="35"/>
      <c r="QZJ353" s="35"/>
      <c r="QZK353" s="35"/>
      <c r="QZL353" s="35"/>
      <c r="QZM353" s="35"/>
      <c r="QZN353" s="35"/>
      <c r="QZO353" s="35"/>
      <c r="QZP353" s="35"/>
      <c r="QZQ353" s="35"/>
      <c r="QZR353" s="35"/>
      <c r="QZS353" s="35"/>
      <c r="QZT353" s="35"/>
      <c r="QZU353" s="35"/>
      <c r="QZV353" s="35"/>
      <c r="QZW353" s="35"/>
      <c r="QZX353" s="35"/>
      <c r="QZY353" s="35"/>
      <c r="QZZ353" s="35"/>
      <c r="RAA353" s="35"/>
      <c r="RAB353" s="35"/>
      <c r="RAC353" s="35"/>
      <c r="RAD353" s="35"/>
      <c r="RAE353" s="35"/>
      <c r="RAF353" s="35"/>
      <c r="RAG353" s="35"/>
      <c r="RAH353" s="35"/>
      <c r="RAI353" s="35"/>
      <c r="RAJ353" s="35"/>
      <c r="RAK353" s="35"/>
      <c r="RAL353" s="35"/>
      <c r="RAM353" s="35"/>
      <c r="RAN353" s="35"/>
      <c r="RAO353" s="35"/>
      <c r="RAP353" s="35"/>
      <c r="RAQ353" s="35"/>
      <c r="RAR353" s="35"/>
      <c r="RAS353" s="35"/>
      <c r="RAT353" s="35"/>
      <c r="RAU353" s="35"/>
      <c r="RAV353" s="35"/>
      <c r="RAW353" s="35"/>
      <c r="RAX353" s="35"/>
      <c r="RAY353" s="35"/>
      <c r="RAZ353" s="35"/>
      <c r="RBA353" s="35"/>
      <c r="RBB353" s="35"/>
      <c r="RBC353" s="35"/>
      <c r="RBD353" s="35"/>
      <c r="RBE353" s="35"/>
      <c r="RBF353" s="35"/>
      <c r="RBG353" s="35"/>
      <c r="RBH353" s="35"/>
      <c r="RBI353" s="35"/>
      <c r="RBJ353" s="35"/>
      <c r="RBK353" s="35"/>
      <c r="RBL353" s="35"/>
      <c r="RBM353" s="35"/>
      <c r="RBN353" s="35"/>
      <c r="RBO353" s="35"/>
      <c r="RBP353" s="35"/>
      <c r="RBQ353" s="35"/>
      <c r="RBR353" s="35"/>
      <c r="RBS353" s="35"/>
      <c r="RBT353" s="35"/>
      <c r="RBU353" s="35"/>
      <c r="RBV353" s="35"/>
      <c r="RBW353" s="35"/>
      <c r="RBX353" s="35"/>
      <c r="RBY353" s="35"/>
      <c r="RBZ353" s="35"/>
      <c r="RCA353" s="35"/>
      <c r="RCB353" s="35"/>
      <c r="RCC353" s="35"/>
      <c r="RCD353" s="35"/>
      <c r="RCE353" s="35"/>
      <c r="RCF353" s="35"/>
      <c r="RCG353" s="35"/>
      <c r="RCH353" s="35"/>
      <c r="RCI353" s="35"/>
      <c r="RCJ353" s="35"/>
      <c r="RCK353" s="35"/>
      <c r="RCL353" s="35"/>
      <c r="RCM353" s="35"/>
      <c r="RCN353" s="35"/>
      <c r="RCO353" s="35"/>
      <c r="RCP353" s="35"/>
      <c r="RCQ353" s="35"/>
      <c r="RCR353" s="35"/>
      <c r="RCS353" s="35"/>
      <c r="RCT353" s="35"/>
      <c r="RCU353" s="35"/>
      <c r="RCV353" s="35"/>
      <c r="RCW353" s="35"/>
      <c r="RCX353" s="35"/>
      <c r="RCY353" s="35"/>
      <c r="RCZ353" s="35"/>
      <c r="RDA353" s="35"/>
      <c r="RDB353" s="35"/>
      <c r="RDC353" s="35"/>
      <c r="RDD353" s="35"/>
      <c r="RDE353" s="35"/>
      <c r="RDF353" s="35"/>
      <c r="RDG353" s="35"/>
      <c r="RDH353" s="35"/>
      <c r="RDI353" s="35"/>
      <c r="RDJ353" s="35"/>
      <c r="RDK353" s="35"/>
      <c r="RDL353" s="35"/>
      <c r="RDM353" s="35"/>
      <c r="RDN353" s="35"/>
      <c r="RDO353" s="35"/>
      <c r="RDP353" s="35"/>
      <c r="RDQ353" s="35"/>
      <c r="RDR353" s="35"/>
      <c r="RDS353" s="35"/>
      <c r="RDT353" s="35"/>
      <c r="RDU353" s="35"/>
      <c r="RDV353" s="35"/>
      <c r="RDW353" s="35"/>
      <c r="RDX353" s="35"/>
      <c r="RDY353" s="35"/>
      <c r="RDZ353" s="35"/>
      <c r="REA353" s="35"/>
      <c r="REB353" s="35"/>
      <c r="REC353" s="35"/>
      <c r="RED353" s="35"/>
      <c r="REE353" s="35"/>
      <c r="REF353" s="35"/>
      <c r="REG353" s="35"/>
      <c r="REH353" s="35"/>
      <c r="REI353" s="35"/>
      <c r="REJ353" s="35"/>
      <c r="REK353" s="35"/>
      <c r="REL353" s="35"/>
      <c r="REM353" s="35"/>
      <c r="REN353" s="35"/>
      <c r="REO353" s="35"/>
      <c r="REP353" s="35"/>
      <c r="REQ353" s="35"/>
      <c r="RER353" s="35"/>
      <c r="RES353" s="35"/>
      <c r="RET353" s="35"/>
      <c r="REU353" s="35"/>
      <c r="REV353" s="35"/>
      <c r="REW353" s="35"/>
      <c r="REX353" s="35"/>
      <c r="REY353" s="35"/>
      <c r="REZ353" s="35"/>
      <c r="RFA353" s="35"/>
      <c r="RFB353" s="35"/>
      <c r="RFC353" s="35"/>
      <c r="RFD353" s="35"/>
      <c r="RFE353" s="35"/>
      <c r="RFF353" s="35"/>
      <c r="RFG353" s="35"/>
      <c r="RFH353" s="35"/>
      <c r="RFI353" s="35"/>
      <c r="RFJ353" s="35"/>
      <c r="RFK353" s="35"/>
      <c r="RFL353" s="35"/>
      <c r="RFM353" s="35"/>
      <c r="RFN353" s="35"/>
      <c r="RFO353" s="35"/>
      <c r="RFP353" s="35"/>
      <c r="RFQ353" s="35"/>
      <c r="RFR353" s="35"/>
      <c r="RFS353" s="35"/>
      <c r="RFT353" s="35"/>
      <c r="RFU353" s="35"/>
      <c r="RFV353" s="35"/>
      <c r="RFW353" s="35"/>
      <c r="RFX353" s="35"/>
      <c r="RFY353" s="35"/>
      <c r="RFZ353" s="35"/>
      <c r="RGA353" s="35"/>
      <c r="RGB353" s="35"/>
      <c r="RGC353" s="35"/>
      <c r="RGD353" s="35"/>
      <c r="RGE353" s="35"/>
      <c r="RGF353" s="35"/>
      <c r="RGG353" s="35"/>
      <c r="RGH353" s="35"/>
      <c r="RGI353" s="35"/>
      <c r="RGJ353" s="35"/>
      <c r="RGK353" s="35"/>
      <c r="RGL353" s="35"/>
      <c r="RGM353" s="35"/>
      <c r="RGN353" s="35"/>
      <c r="RGO353" s="35"/>
      <c r="RGP353" s="35"/>
      <c r="RGQ353" s="35"/>
      <c r="RGR353" s="35"/>
      <c r="RGS353" s="35"/>
      <c r="RGT353" s="35"/>
      <c r="RGU353" s="35"/>
      <c r="RGV353" s="35"/>
      <c r="RGW353" s="35"/>
      <c r="RGX353" s="35"/>
      <c r="RGY353" s="35"/>
      <c r="RGZ353" s="35"/>
      <c r="RHA353" s="35"/>
      <c r="RHB353" s="35"/>
      <c r="RHC353" s="35"/>
      <c r="RHD353" s="35"/>
      <c r="RHE353" s="35"/>
      <c r="RHF353" s="35"/>
      <c r="RHG353" s="35"/>
      <c r="RHH353" s="35"/>
      <c r="RHI353" s="35"/>
      <c r="RHJ353" s="35"/>
      <c r="RHK353" s="35"/>
      <c r="RHL353" s="35"/>
      <c r="RHM353" s="35"/>
      <c r="RHN353" s="35"/>
      <c r="RHO353" s="35"/>
      <c r="RHP353" s="35"/>
      <c r="RHQ353" s="35"/>
      <c r="RHR353" s="35"/>
      <c r="RHS353" s="35"/>
      <c r="RHT353" s="35"/>
      <c r="RHU353" s="35"/>
      <c r="RHV353" s="35"/>
      <c r="RHW353" s="35"/>
      <c r="RHX353" s="35"/>
      <c r="RHY353" s="35"/>
      <c r="RHZ353" s="35"/>
      <c r="RIA353" s="35"/>
      <c r="RIB353" s="35"/>
      <c r="RIC353" s="35"/>
      <c r="RID353" s="35"/>
      <c r="RIE353" s="35"/>
      <c r="RIF353" s="35"/>
      <c r="RIG353" s="35"/>
      <c r="RIH353" s="35"/>
      <c r="RII353" s="35"/>
      <c r="RIJ353" s="35"/>
      <c r="RIK353" s="35"/>
      <c r="RIL353" s="35"/>
      <c r="RIM353" s="35"/>
      <c r="RIN353" s="35"/>
      <c r="RIO353" s="35"/>
      <c r="RIP353" s="35"/>
      <c r="RIQ353" s="35"/>
      <c r="RIR353" s="35"/>
      <c r="RIS353" s="35"/>
      <c r="RIT353" s="35"/>
      <c r="RIU353" s="35"/>
      <c r="RIV353" s="35"/>
      <c r="RIW353" s="35"/>
      <c r="RIX353" s="35"/>
      <c r="RIY353" s="35"/>
      <c r="RIZ353" s="35"/>
      <c r="RJA353" s="35"/>
      <c r="RJB353" s="35"/>
      <c r="RJC353" s="35"/>
      <c r="RJD353" s="35"/>
      <c r="RJE353" s="35"/>
      <c r="RJF353" s="35"/>
      <c r="RJG353" s="35"/>
      <c r="RJH353" s="35"/>
      <c r="RJI353" s="35"/>
      <c r="RJJ353" s="35"/>
      <c r="RJK353" s="35"/>
      <c r="RJL353" s="35"/>
      <c r="RJM353" s="35"/>
      <c r="RJN353" s="35"/>
      <c r="RJO353" s="35"/>
      <c r="RJP353" s="35"/>
      <c r="RJQ353" s="35"/>
      <c r="RJR353" s="35"/>
      <c r="RJS353" s="35"/>
      <c r="RJT353" s="35"/>
      <c r="RJU353" s="35"/>
      <c r="RJV353" s="35"/>
      <c r="RJW353" s="35"/>
      <c r="RJX353" s="35"/>
      <c r="RJY353" s="35"/>
      <c r="RJZ353" s="35"/>
      <c r="RKA353" s="35"/>
      <c r="RKB353" s="35"/>
      <c r="RKC353" s="35"/>
      <c r="RKD353" s="35"/>
      <c r="RKE353" s="35"/>
      <c r="RKF353" s="35"/>
      <c r="RKG353" s="35"/>
      <c r="RKH353" s="35"/>
      <c r="RKI353" s="35"/>
      <c r="RKJ353" s="35"/>
      <c r="RKK353" s="35"/>
      <c r="RKL353" s="35"/>
      <c r="RKM353" s="35"/>
      <c r="RKN353" s="35"/>
      <c r="RKO353" s="35"/>
      <c r="RKP353" s="35"/>
      <c r="RKQ353" s="35"/>
      <c r="RKR353" s="35"/>
      <c r="RKS353" s="35"/>
      <c r="RKT353" s="35"/>
      <c r="RKU353" s="35"/>
      <c r="RKV353" s="35"/>
      <c r="RKW353" s="35"/>
      <c r="RKX353" s="35"/>
      <c r="RKY353" s="35"/>
      <c r="RKZ353" s="35"/>
      <c r="RLA353" s="35"/>
      <c r="RLB353" s="35"/>
      <c r="RLC353" s="35"/>
      <c r="RLD353" s="35"/>
      <c r="RLE353" s="35"/>
      <c r="RLF353" s="35"/>
      <c r="RLG353" s="35"/>
      <c r="RLH353" s="35"/>
      <c r="RLI353" s="35"/>
      <c r="RLJ353" s="35"/>
      <c r="RLK353" s="35"/>
      <c r="RLL353" s="35"/>
      <c r="RLM353" s="35"/>
      <c r="RLN353" s="35"/>
      <c r="RLO353" s="35"/>
      <c r="RLP353" s="35"/>
      <c r="RLQ353" s="35"/>
      <c r="RLR353" s="35"/>
      <c r="RLS353" s="35"/>
      <c r="RLT353" s="35"/>
      <c r="RLU353" s="35"/>
      <c r="RLV353" s="35"/>
      <c r="RLW353" s="35"/>
      <c r="RLX353" s="35"/>
      <c r="RLY353" s="35"/>
      <c r="RLZ353" s="35"/>
      <c r="RMA353" s="35"/>
      <c r="RMB353" s="35"/>
      <c r="RMC353" s="35"/>
      <c r="RMD353" s="35"/>
      <c r="RME353" s="35"/>
      <c r="RMF353" s="35"/>
      <c r="RMG353" s="35"/>
      <c r="RMH353" s="35"/>
      <c r="RMI353" s="35"/>
      <c r="RMJ353" s="35"/>
      <c r="RMK353" s="35"/>
      <c r="RML353" s="35"/>
      <c r="RMM353" s="35"/>
      <c r="RMN353" s="35"/>
      <c r="RMO353" s="35"/>
      <c r="RMP353" s="35"/>
      <c r="RMQ353" s="35"/>
      <c r="RMR353" s="35"/>
      <c r="RMS353" s="35"/>
      <c r="RMT353" s="35"/>
      <c r="RMU353" s="35"/>
      <c r="RMV353" s="35"/>
      <c r="RMW353" s="35"/>
      <c r="RMX353" s="35"/>
      <c r="RMY353" s="35"/>
      <c r="RMZ353" s="35"/>
      <c r="RNA353" s="35"/>
      <c r="RNB353" s="35"/>
      <c r="RNC353" s="35"/>
      <c r="RND353" s="35"/>
      <c r="RNE353" s="35"/>
      <c r="RNF353" s="35"/>
      <c r="RNG353" s="35"/>
      <c r="RNH353" s="35"/>
      <c r="RNI353" s="35"/>
      <c r="RNJ353" s="35"/>
      <c r="RNK353" s="35"/>
      <c r="RNL353" s="35"/>
      <c r="RNM353" s="35"/>
      <c r="RNN353" s="35"/>
      <c r="RNO353" s="35"/>
      <c r="RNP353" s="35"/>
      <c r="RNQ353" s="35"/>
      <c r="RNR353" s="35"/>
      <c r="RNS353" s="35"/>
      <c r="RNT353" s="35"/>
      <c r="RNU353" s="35"/>
      <c r="RNV353" s="35"/>
      <c r="RNW353" s="35"/>
      <c r="RNX353" s="35"/>
      <c r="RNY353" s="35"/>
      <c r="RNZ353" s="35"/>
      <c r="ROA353" s="35"/>
      <c r="ROB353" s="35"/>
      <c r="ROC353" s="35"/>
      <c r="ROD353" s="35"/>
      <c r="ROE353" s="35"/>
      <c r="ROF353" s="35"/>
      <c r="ROG353" s="35"/>
      <c r="ROH353" s="35"/>
      <c r="ROI353" s="35"/>
      <c r="ROJ353" s="35"/>
      <c r="ROK353" s="35"/>
      <c r="ROL353" s="35"/>
      <c r="ROM353" s="35"/>
      <c r="RON353" s="35"/>
      <c r="ROO353" s="35"/>
      <c r="ROP353" s="35"/>
      <c r="ROQ353" s="35"/>
      <c r="ROR353" s="35"/>
      <c r="ROS353" s="35"/>
      <c r="ROT353" s="35"/>
      <c r="ROU353" s="35"/>
      <c r="ROV353" s="35"/>
      <c r="ROW353" s="35"/>
      <c r="ROX353" s="35"/>
      <c r="ROY353" s="35"/>
      <c r="ROZ353" s="35"/>
      <c r="RPA353" s="35"/>
      <c r="RPB353" s="35"/>
      <c r="RPC353" s="35"/>
      <c r="RPD353" s="35"/>
      <c r="RPE353" s="35"/>
      <c r="RPF353" s="35"/>
      <c r="RPG353" s="35"/>
      <c r="RPH353" s="35"/>
      <c r="RPI353" s="35"/>
      <c r="RPJ353" s="35"/>
      <c r="RPK353" s="35"/>
      <c r="RPL353" s="35"/>
      <c r="RPM353" s="35"/>
      <c r="RPN353" s="35"/>
      <c r="RPO353" s="35"/>
      <c r="RPP353" s="35"/>
      <c r="RPQ353" s="35"/>
      <c r="RPR353" s="35"/>
      <c r="RPS353" s="35"/>
      <c r="RPT353" s="35"/>
      <c r="RPU353" s="35"/>
      <c r="RPV353" s="35"/>
      <c r="RPW353" s="35"/>
      <c r="RPX353" s="35"/>
      <c r="RPY353" s="35"/>
      <c r="RPZ353" s="35"/>
      <c r="RQA353" s="35"/>
      <c r="RQB353" s="35"/>
      <c r="RQC353" s="35"/>
      <c r="RQD353" s="35"/>
      <c r="RQE353" s="35"/>
      <c r="RQF353" s="35"/>
      <c r="RQG353" s="35"/>
      <c r="RQH353" s="35"/>
      <c r="RQI353" s="35"/>
      <c r="RQJ353" s="35"/>
      <c r="RQK353" s="35"/>
      <c r="RQL353" s="35"/>
      <c r="RQM353" s="35"/>
      <c r="RQN353" s="35"/>
      <c r="RQO353" s="35"/>
      <c r="RQP353" s="35"/>
      <c r="RQQ353" s="35"/>
      <c r="RQR353" s="35"/>
      <c r="RQS353" s="35"/>
      <c r="RQT353" s="35"/>
      <c r="RQU353" s="35"/>
      <c r="RQV353" s="35"/>
      <c r="RQW353" s="35"/>
      <c r="RQX353" s="35"/>
      <c r="RQY353" s="35"/>
      <c r="RQZ353" s="35"/>
      <c r="RRA353" s="35"/>
      <c r="RRB353" s="35"/>
      <c r="RRC353" s="35"/>
      <c r="RRD353" s="35"/>
      <c r="RRE353" s="35"/>
      <c r="RRF353" s="35"/>
      <c r="RRG353" s="35"/>
      <c r="RRH353" s="35"/>
      <c r="RRI353" s="35"/>
      <c r="RRJ353" s="35"/>
      <c r="RRK353" s="35"/>
      <c r="RRL353" s="35"/>
      <c r="RRM353" s="35"/>
      <c r="RRN353" s="35"/>
      <c r="RRO353" s="35"/>
      <c r="RRP353" s="35"/>
      <c r="RRQ353" s="35"/>
      <c r="RRR353" s="35"/>
      <c r="RRS353" s="35"/>
      <c r="RRT353" s="35"/>
      <c r="RRU353" s="35"/>
      <c r="RRV353" s="35"/>
      <c r="RRW353" s="35"/>
      <c r="RRX353" s="35"/>
      <c r="RRY353" s="35"/>
      <c r="RRZ353" s="35"/>
      <c r="RSA353" s="35"/>
      <c r="RSB353" s="35"/>
      <c r="RSC353" s="35"/>
      <c r="RSD353" s="35"/>
      <c r="RSE353" s="35"/>
      <c r="RSF353" s="35"/>
      <c r="RSG353" s="35"/>
      <c r="RSH353" s="35"/>
      <c r="RSI353" s="35"/>
      <c r="RSJ353" s="35"/>
      <c r="RSK353" s="35"/>
      <c r="RSL353" s="35"/>
      <c r="RSM353" s="35"/>
      <c r="RSN353" s="35"/>
      <c r="RSO353" s="35"/>
      <c r="RSP353" s="35"/>
      <c r="RSQ353" s="35"/>
      <c r="RSR353" s="35"/>
      <c r="RSS353" s="35"/>
      <c r="RST353" s="35"/>
      <c r="RSU353" s="35"/>
      <c r="RSV353" s="35"/>
      <c r="RSW353" s="35"/>
      <c r="RSX353" s="35"/>
      <c r="RSY353" s="35"/>
      <c r="RSZ353" s="35"/>
      <c r="RTA353" s="35"/>
      <c r="RTB353" s="35"/>
      <c r="RTC353" s="35"/>
      <c r="RTD353" s="35"/>
      <c r="RTE353" s="35"/>
      <c r="RTF353" s="35"/>
      <c r="RTG353" s="35"/>
      <c r="RTH353" s="35"/>
      <c r="RTI353" s="35"/>
      <c r="RTJ353" s="35"/>
      <c r="RTK353" s="35"/>
      <c r="RTL353" s="35"/>
      <c r="RTM353" s="35"/>
      <c r="RTN353" s="35"/>
      <c r="RTO353" s="35"/>
      <c r="RTP353" s="35"/>
      <c r="RTQ353" s="35"/>
      <c r="RTR353" s="35"/>
      <c r="RTS353" s="35"/>
      <c r="RTT353" s="35"/>
      <c r="RTU353" s="35"/>
      <c r="RTV353" s="35"/>
      <c r="RTW353" s="35"/>
      <c r="RTX353" s="35"/>
      <c r="RTY353" s="35"/>
      <c r="RTZ353" s="35"/>
      <c r="RUA353" s="35"/>
      <c r="RUB353" s="35"/>
      <c r="RUC353" s="35"/>
      <c r="RUD353" s="35"/>
      <c r="RUE353" s="35"/>
      <c r="RUF353" s="35"/>
      <c r="RUG353" s="35"/>
      <c r="RUH353" s="35"/>
      <c r="RUI353" s="35"/>
      <c r="RUJ353" s="35"/>
      <c r="RUK353" s="35"/>
      <c r="RUL353" s="35"/>
      <c r="RUM353" s="35"/>
      <c r="RUN353" s="35"/>
      <c r="RUO353" s="35"/>
      <c r="RUP353" s="35"/>
      <c r="RUQ353" s="35"/>
      <c r="RUR353" s="35"/>
      <c r="RUS353" s="35"/>
      <c r="RUT353" s="35"/>
      <c r="RUU353" s="35"/>
      <c r="RUV353" s="35"/>
      <c r="RUW353" s="35"/>
      <c r="RUX353" s="35"/>
      <c r="RUY353" s="35"/>
      <c r="RUZ353" s="35"/>
      <c r="RVA353" s="35"/>
      <c r="RVB353" s="35"/>
      <c r="RVC353" s="35"/>
      <c r="RVD353" s="35"/>
      <c r="RVE353" s="35"/>
      <c r="RVF353" s="35"/>
      <c r="RVG353" s="35"/>
      <c r="RVH353" s="35"/>
      <c r="RVI353" s="35"/>
      <c r="RVJ353" s="35"/>
      <c r="RVK353" s="35"/>
      <c r="RVL353" s="35"/>
      <c r="RVM353" s="35"/>
      <c r="RVN353" s="35"/>
      <c r="RVO353" s="35"/>
      <c r="RVP353" s="35"/>
      <c r="RVQ353" s="35"/>
      <c r="RVR353" s="35"/>
      <c r="RVS353" s="35"/>
      <c r="RVT353" s="35"/>
      <c r="RVU353" s="35"/>
      <c r="RVV353" s="35"/>
      <c r="RVW353" s="35"/>
      <c r="RVX353" s="35"/>
      <c r="RVY353" s="35"/>
      <c r="RVZ353" s="35"/>
      <c r="RWA353" s="35"/>
      <c r="RWB353" s="35"/>
      <c r="RWC353" s="35"/>
      <c r="RWD353" s="35"/>
      <c r="RWE353" s="35"/>
      <c r="RWF353" s="35"/>
      <c r="RWG353" s="35"/>
      <c r="RWH353" s="35"/>
      <c r="RWI353" s="35"/>
      <c r="RWJ353" s="35"/>
      <c r="RWK353" s="35"/>
      <c r="RWL353" s="35"/>
      <c r="RWM353" s="35"/>
      <c r="RWN353" s="35"/>
      <c r="RWO353" s="35"/>
      <c r="RWP353" s="35"/>
      <c r="RWQ353" s="35"/>
      <c r="RWR353" s="35"/>
      <c r="RWS353" s="35"/>
      <c r="RWT353" s="35"/>
      <c r="RWU353" s="35"/>
      <c r="RWV353" s="35"/>
      <c r="RWW353" s="35"/>
      <c r="RWX353" s="35"/>
      <c r="RWY353" s="35"/>
      <c r="RWZ353" s="35"/>
      <c r="RXA353" s="35"/>
      <c r="RXB353" s="35"/>
      <c r="RXC353" s="35"/>
      <c r="RXD353" s="35"/>
      <c r="RXE353" s="35"/>
      <c r="RXF353" s="35"/>
      <c r="RXG353" s="35"/>
      <c r="RXH353" s="35"/>
      <c r="RXI353" s="35"/>
      <c r="RXJ353" s="35"/>
      <c r="RXK353" s="35"/>
      <c r="RXL353" s="35"/>
      <c r="RXM353" s="35"/>
      <c r="RXN353" s="35"/>
      <c r="RXO353" s="35"/>
      <c r="RXP353" s="35"/>
      <c r="RXQ353" s="35"/>
      <c r="RXR353" s="35"/>
      <c r="RXS353" s="35"/>
      <c r="RXT353" s="35"/>
      <c r="RXU353" s="35"/>
      <c r="RXV353" s="35"/>
      <c r="RXW353" s="35"/>
      <c r="RXX353" s="35"/>
      <c r="RXY353" s="35"/>
      <c r="RXZ353" s="35"/>
      <c r="RYA353" s="35"/>
      <c r="RYB353" s="35"/>
      <c r="RYC353" s="35"/>
      <c r="RYD353" s="35"/>
      <c r="RYE353" s="35"/>
      <c r="RYF353" s="35"/>
      <c r="RYG353" s="35"/>
      <c r="RYH353" s="35"/>
      <c r="RYI353" s="35"/>
      <c r="RYJ353" s="35"/>
      <c r="RYK353" s="35"/>
      <c r="RYL353" s="35"/>
      <c r="RYM353" s="35"/>
      <c r="RYN353" s="35"/>
      <c r="RYO353" s="35"/>
      <c r="RYP353" s="35"/>
      <c r="RYQ353" s="35"/>
      <c r="RYR353" s="35"/>
      <c r="RYS353" s="35"/>
      <c r="RYT353" s="35"/>
      <c r="RYU353" s="35"/>
      <c r="RYV353" s="35"/>
      <c r="RYW353" s="35"/>
      <c r="RYX353" s="35"/>
      <c r="RYY353" s="35"/>
      <c r="RYZ353" s="35"/>
      <c r="RZA353" s="35"/>
      <c r="RZB353" s="35"/>
      <c r="RZC353" s="35"/>
      <c r="RZD353" s="35"/>
      <c r="RZE353" s="35"/>
      <c r="RZF353" s="35"/>
      <c r="RZG353" s="35"/>
      <c r="RZH353" s="35"/>
      <c r="RZI353" s="35"/>
      <c r="RZJ353" s="35"/>
      <c r="RZK353" s="35"/>
      <c r="RZL353" s="35"/>
      <c r="RZM353" s="35"/>
      <c r="RZN353" s="35"/>
      <c r="RZO353" s="35"/>
      <c r="RZP353" s="35"/>
      <c r="RZQ353" s="35"/>
      <c r="RZR353" s="35"/>
      <c r="RZS353" s="35"/>
      <c r="RZT353" s="35"/>
      <c r="RZU353" s="35"/>
      <c r="RZV353" s="35"/>
      <c r="RZW353" s="35"/>
      <c r="RZX353" s="35"/>
      <c r="RZY353" s="35"/>
      <c r="RZZ353" s="35"/>
      <c r="SAA353" s="35"/>
      <c r="SAB353" s="35"/>
      <c r="SAC353" s="35"/>
      <c r="SAD353" s="35"/>
      <c r="SAE353" s="35"/>
      <c r="SAF353" s="35"/>
      <c r="SAG353" s="35"/>
      <c r="SAH353" s="35"/>
      <c r="SAI353" s="35"/>
      <c r="SAJ353" s="35"/>
      <c r="SAK353" s="35"/>
      <c r="SAL353" s="35"/>
      <c r="SAM353" s="35"/>
      <c r="SAN353" s="35"/>
      <c r="SAO353" s="35"/>
      <c r="SAP353" s="35"/>
      <c r="SAQ353" s="35"/>
      <c r="SAR353" s="35"/>
      <c r="SAS353" s="35"/>
      <c r="SAT353" s="35"/>
      <c r="SAU353" s="35"/>
      <c r="SAV353" s="35"/>
      <c r="SAW353" s="35"/>
      <c r="SAX353" s="35"/>
      <c r="SAY353" s="35"/>
      <c r="SAZ353" s="35"/>
      <c r="SBA353" s="35"/>
      <c r="SBB353" s="35"/>
      <c r="SBC353" s="35"/>
      <c r="SBD353" s="35"/>
      <c r="SBE353" s="35"/>
      <c r="SBF353" s="35"/>
      <c r="SBG353" s="35"/>
      <c r="SBH353" s="35"/>
      <c r="SBI353" s="35"/>
      <c r="SBJ353" s="35"/>
      <c r="SBK353" s="35"/>
      <c r="SBL353" s="35"/>
      <c r="SBM353" s="35"/>
      <c r="SBN353" s="35"/>
      <c r="SBO353" s="35"/>
      <c r="SBP353" s="35"/>
      <c r="SBQ353" s="35"/>
      <c r="SBR353" s="35"/>
      <c r="SBS353" s="35"/>
      <c r="SBT353" s="35"/>
      <c r="SBU353" s="35"/>
      <c r="SBV353" s="35"/>
      <c r="SBW353" s="35"/>
      <c r="SBX353" s="35"/>
      <c r="SBY353" s="35"/>
      <c r="SBZ353" s="35"/>
      <c r="SCA353" s="35"/>
      <c r="SCB353" s="35"/>
      <c r="SCC353" s="35"/>
      <c r="SCD353" s="35"/>
      <c r="SCE353" s="35"/>
      <c r="SCF353" s="35"/>
      <c r="SCG353" s="35"/>
      <c r="SCH353" s="35"/>
      <c r="SCI353" s="35"/>
      <c r="SCJ353" s="35"/>
      <c r="SCK353" s="35"/>
      <c r="SCL353" s="35"/>
      <c r="SCM353" s="35"/>
      <c r="SCN353" s="35"/>
      <c r="SCO353" s="35"/>
      <c r="SCP353" s="35"/>
      <c r="SCQ353" s="35"/>
      <c r="SCR353" s="35"/>
      <c r="SCS353" s="35"/>
      <c r="SCT353" s="35"/>
      <c r="SCU353" s="35"/>
      <c r="SCV353" s="35"/>
      <c r="SCW353" s="35"/>
      <c r="SCX353" s="35"/>
      <c r="SCY353" s="35"/>
      <c r="SCZ353" s="35"/>
      <c r="SDA353" s="35"/>
      <c r="SDB353" s="35"/>
      <c r="SDC353" s="35"/>
      <c r="SDD353" s="35"/>
      <c r="SDE353" s="35"/>
      <c r="SDF353" s="35"/>
      <c r="SDG353" s="35"/>
      <c r="SDH353" s="35"/>
      <c r="SDI353" s="35"/>
      <c r="SDJ353" s="35"/>
      <c r="SDK353" s="35"/>
      <c r="SDL353" s="35"/>
      <c r="SDM353" s="35"/>
      <c r="SDN353" s="35"/>
      <c r="SDO353" s="35"/>
      <c r="SDP353" s="35"/>
      <c r="SDQ353" s="35"/>
      <c r="SDR353" s="35"/>
      <c r="SDS353" s="35"/>
      <c r="SDT353" s="35"/>
      <c r="SDU353" s="35"/>
      <c r="SDV353" s="35"/>
      <c r="SDW353" s="35"/>
      <c r="SDX353" s="35"/>
      <c r="SDY353" s="35"/>
      <c r="SDZ353" s="35"/>
      <c r="SEA353" s="35"/>
      <c r="SEB353" s="35"/>
      <c r="SEC353" s="35"/>
      <c r="SED353" s="35"/>
      <c r="SEE353" s="35"/>
      <c r="SEF353" s="35"/>
      <c r="SEG353" s="35"/>
      <c r="SEH353" s="35"/>
      <c r="SEI353" s="35"/>
      <c r="SEJ353" s="35"/>
      <c r="SEK353" s="35"/>
      <c r="SEL353" s="35"/>
      <c r="SEM353" s="35"/>
      <c r="SEN353" s="35"/>
      <c r="SEO353" s="35"/>
      <c r="SEP353" s="35"/>
      <c r="SEQ353" s="35"/>
      <c r="SER353" s="35"/>
      <c r="SES353" s="35"/>
      <c r="SET353" s="35"/>
      <c r="SEU353" s="35"/>
      <c r="SEV353" s="35"/>
      <c r="SEW353" s="35"/>
      <c r="SEX353" s="35"/>
      <c r="SEY353" s="35"/>
      <c r="SEZ353" s="35"/>
      <c r="SFA353" s="35"/>
      <c r="SFB353" s="35"/>
      <c r="SFC353" s="35"/>
      <c r="SFD353" s="35"/>
      <c r="SFE353" s="35"/>
      <c r="SFF353" s="35"/>
      <c r="SFG353" s="35"/>
      <c r="SFH353" s="35"/>
      <c r="SFI353" s="35"/>
      <c r="SFJ353" s="35"/>
      <c r="SFK353" s="35"/>
      <c r="SFL353" s="35"/>
      <c r="SFM353" s="35"/>
      <c r="SFN353" s="35"/>
      <c r="SFO353" s="35"/>
      <c r="SFP353" s="35"/>
      <c r="SFQ353" s="35"/>
      <c r="SFR353" s="35"/>
      <c r="SFS353" s="35"/>
      <c r="SFT353" s="35"/>
      <c r="SFU353" s="35"/>
      <c r="SFV353" s="35"/>
      <c r="SFW353" s="35"/>
      <c r="SFX353" s="35"/>
      <c r="SFY353" s="35"/>
      <c r="SFZ353" s="35"/>
      <c r="SGA353" s="35"/>
      <c r="SGB353" s="35"/>
      <c r="SGC353" s="35"/>
      <c r="SGD353" s="35"/>
      <c r="SGE353" s="35"/>
      <c r="SGF353" s="35"/>
      <c r="SGG353" s="35"/>
      <c r="SGH353" s="35"/>
      <c r="SGI353" s="35"/>
      <c r="SGJ353" s="35"/>
      <c r="SGK353" s="35"/>
      <c r="SGL353" s="35"/>
      <c r="SGM353" s="35"/>
      <c r="SGN353" s="35"/>
      <c r="SGO353" s="35"/>
      <c r="SGP353" s="35"/>
      <c r="SGQ353" s="35"/>
      <c r="SGR353" s="35"/>
      <c r="SGS353" s="35"/>
      <c r="SGT353" s="35"/>
      <c r="SGU353" s="35"/>
      <c r="SGV353" s="35"/>
      <c r="SGW353" s="35"/>
      <c r="SGX353" s="35"/>
      <c r="SGY353" s="35"/>
      <c r="SGZ353" s="35"/>
      <c r="SHA353" s="35"/>
      <c r="SHB353" s="35"/>
      <c r="SHC353" s="35"/>
      <c r="SHD353" s="35"/>
      <c r="SHE353" s="35"/>
      <c r="SHF353" s="35"/>
      <c r="SHG353" s="35"/>
      <c r="SHH353" s="35"/>
      <c r="SHI353" s="35"/>
      <c r="SHJ353" s="35"/>
      <c r="SHK353" s="35"/>
      <c r="SHL353" s="35"/>
      <c r="SHM353" s="35"/>
      <c r="SHN353" s="35"/>
      <c r="SHO353" s="35"/>
      <c r="SHP353" s="35"/>
      <c r="SHQ353" s="35"/>
      <c r="SHR353" s="35"/>
      <c r="SHS353" s="35"/>
      <c r="SHT353" s="35"/>
      <c r="SHU353" s="35"/>
      <c r="SHV353" s="35"/>
      <c r="SHW353" s="35"/>
      <c r="SHX353" s="35"/>
      <c r="SHY353" s="35"/>
      <c r="SHZ353" s="35"/>
      <c r="SIA353" s="35"/>
      <c r="SIB353" s="35"/>
      <c r="SIC353" s="35"/>
      <c r="SID353" s="35"/>
      <c r="SIE353" s="35"/>
      <c r="SIF353" s="35"/>
      <c r="SIG353" s="35"/>
      <c r="SIH353" s="35"/>
      <c r="SII353" s="35"/>
      <c r="SIJ353" s="35"/>
      <c r="SIK353" s="35"/>
      <c r="SIL353" s="35"/>
      <c r="SIM353" s="35"/>
      <c r="SIN353" s="35"/>
      <c r="SIO353" s="35"/>
      <c r="SIP353" s="35"/>
      <c r="SIQ353" s="35"/>
      <c r="SIR353" s="35"/>
      <c r="SIS353" s="35"/>
      <c r="SIT353" s="35"/>
      <c r="SIU353" s="35"/>
      <c r="SIV353" s="35"/>
      <c r="SIW353" s="35"/>
      <c r="SIX353" s="35"/>
      <c r="SIY353" s="35"/>
      <c r="SIZ353" s="35"/>
      <c r="SJA353" s="35"/>
      <c r="SJB353" s="35"/>
      <c r="SJC353" s="35"/>
      <c r="SJD353" s="35"/>
      <c r="SJE353" s="35"/>
      <c r="SJF353" s="35"/>
      <c r="SJG353" s="35"/>
      <c r="SJH353" s="35"/>
      <c r="SJI353" s="35"/>
      <c r="SJJ353" s="35"/>
      <c r="SJK353" s="35"/>
      <c r="SJL353" s="35"/>
      <c r="SJM353" s="35"/>
      <c r="SJN353" s="35"/>
      <c r="SJO353" s="35"/>
      <c r="SJP353" s="35"/>
      <c r="SJQ353" s="35"/>
      <c r="SJR353" s="35"/>
      <c r="SJS353" s="35"/>
      <c r="SJT353" s="35"/>
      <c r="SJU353" s="35"/>
      <c r="SJV353" s="35"/>
      <c r="SJW353" s="35"/>
      <c r="SJX353" s="35"/>
      <c r="SJY353" s="35"/>
      <c r="SJZ353" s="35"/>
      <c r="SKA353" s="35"/>
      <c r="SKB353" s="35"/>
      <c r="SKC353" s="35"/>
      <c r="SKD353" s="35"/>
      <c r="SKE353" s="35"/>
      <c r="SKF353" s="35"/>
      <c r="SKG353" s="35"/>
      <c r="SKH353" s="35"/>
      <c r="SKI353" s="35"/>
      <c r="SKJ353" s="35"/>
      <c r="SKK353" s="35"/>
      <c r="SKL353" s="35"/>
      <c r="SKM353" s="35"/>
      <c r="SKN353" s="35"/>
      <c r="SKO353" s="35"/>
      <c r="SKP353" s="35"/>
      <c r="SKQ353" s="35"/>
      <c r="SKR353" s="35"/>
      <c r="SKS353" s="35"/>
      <c r="SKT353" s="35"/>
      <c r="SKU353" s="35"/>
      <c r="SKV353" s="35"/>
      <c r="SKW353" s="35"/>
      <c r="SKX353" s="35"/>
      <c r="SKY353" s="35"/>
      <c r="SKZ353" s="35"/>
      <c r="SLA353" s="35"/>
      <c r="SLB353" s="35"/>
      <c r="SLC353" s="35"/>
      <c r="SLD353" s="35"/>
      <c r="SLE353" s="35"/>
      <c r="SLF353" s="35"/>
      <c r="SLG353" s="35"/>
      <c r="SLH353" s="35"/>
      <c r="SLI353" s="35"/>
      <c r="SLJ353" s="35"/>
      <c r="SLK353" s="35"/>
      <c r="SLL353" s="35"/>
      <c r="SLM353" s="35"/>
      <c r="SLN353" s="35"/>
      <c r="SLO353" s="35"/>
      <c r="SLP353" s="35"/>
      <c r="SLQ353" s="35"/>
      <c r="SLR353" s="35"/>
      <c r="SLS353" s="35"/>
      <c r="SLT353" s="35"/>
      <c r="SLU353" s="35"/>
      <c r="SLV353" s="35"/>
      <c r="SLW353" s="35"/>
      <c r="SLX353" s="35"/>
      <c r="SLY353" s="35"/>
      <c r="SLZ353" s="35"/>
      <c r="SMA353" s="35"/>
      <c r="SMB353" s="35"/>
      <c r="SMC353" s="35"/>
      <c r="SMD353" s="35"/>
      <c r="SME353" s="35"/>
      <c r="SMF353" s="35"/>
      <c r="SMG353" s="35"/>
      <c r="SMH353" s="35"/>
      <c r="SMI353" s="35"/>
      <c r="SMJ353" s="35"/>
      <c r="SMK353" s="35"/>
      <c r="SML353" s="35"/>
      <c r="SMM353" s="35"/>
      <c r="SMN353" s="35"/>
      <c r="SMO353" s="35"/>
      <c r="SMP353" s="35"/>
      <c r="SMQ353" s="35"/>
      <c r="SMR353" s="35"/>
      <c r="SMS353" s="35"/>
      <c r="SMT353" s="35"/>
      <c r="SMU353" s="35"/>
      <c r="SMV353" s="35"/>
      <c r="SMW353" s="35"/>
      <c r="SMX353" s="35"/>
      <c r="SMY353" s="35"/>
      <c r="SMZ353" s="35"/>
      <c r="SNA353" s="35"/>
      <c r="SNB353" s="35"/>
      <c r="SNC353" s="35"/>
      <c r="SND353" s="35"/>
      <c r="SNE353" s="35"/>
      <c r="SNF353" s="35"/>
      <c r="SNG353" s="35"/>
      <c r="SNH353" s="35"/>
      <c r="SNI353" s="35"/>
      <c r="SNJ353" s="35"/>
      <c r="SNK353" s="35"/>
      <c r="SNL353" s="35"/>
      <c r="SNM353" s="35"/>
      <c r="SNN353" s="35"/>
      <c r="SNO353" s="35"/>
      <c r="SNP353" s="35"/>
      <c r="SNQ353" s="35"/>
      <c r="SNR353" s="35"/>
      <c r="SNS353" s="35"/>
      <c r="SNT353" s="35"/>
      <c r="SNU353" s="35"/>
      <c r="SNV353" s="35"/>
      <c r="SNW353" s="35"/>
      <c r="SNX353" s="35"/>
      <c r="SNY353" s="35"/>
      <c r="SNZ353" s="35"/>
      <c r="SOA353" s="35"/>
      <c r="SOB353" s="35"/>
      <c r="SOC353" s="35"/>
      <c r="SOD353" s="35"/>
      <c r="SOE353" s="35"/>
      <c r="SOF353" s="35"/>
      <c r="SOG353" s="35"/>
      <c r="SOH353" s="35"/>
      <c r="SOI353" s="35"/>
      <c r="SOJ353" s="35"/>
      <c r="SOK353" s="35"/>
      <c r="SOL353" s="35"/>
      <c r="SOM353" s="35"/>
      <c r="SON353" s="35"/>
      <c r="SOO353" s="35"/>
      <c r="SOP353" s="35"/>
      <c r="SOQ353" s="35"/>
      <c r="SOR353" s="35"/>
      <c r="SOS353" s="35"/>
      <c r="SOT353" s="35"/>
      <c r="SOU353" s="35"/>
      <c r="SOV353" s="35"/>
      <c r="SOW353" s="35"/>
      <c r="SOX353" s="35"/>
      <c r="SOY353" s="35"/>
      <c r="SOZ353" s="35"/>
      <c r="SPA353" s="35"/>
      <c r="SPB353" s="35"/>
      <c r="SPC353" s="35"/>
      <c r="SPD353" s="35"/>
      <c r="SPE353" s="35"/>
      <c r="SPF353" s="35"/>
      <c r="SPG353" s="35"/>
      <c r="SPH353" s="35"/>
      <c r="SPI353" s="35"/>
      <c r="SPJ353" s="35"/>
      <c r="SPK353" s="35"/>
      <c r="SPL353" s="35"/>
      <c r="SPM353" s="35"/>
      <c r="SPN353" s="35"/>
      <c r="SPO353" s="35"/>
      <c r="SPP353" s="35"/>
      <c r="SPQ353" s="35"/>
      <c r="SPR353" s="35"/>
      <c r="SPS353" s="35"/>
      <c r="SPT353" s="35"/>
      <c r="SPU353" s="35"/>
      <c r="SPV353" s="35"/>
      <c r="SPW353" s="35"/>
      <c r="SPX353" s="35"/>
      <c r="SPY353" s="35"/>
      <c r="SPZ353" s="35"/>
      <c r="SQA353" s="35"/>
      <c r="SQB353" s="35"/>
      <c r="SQC353" s="35"/>
      <c r="SQD353" s="35"/>
      <c r="SQE353" s="35"/>
      <c r="SQF353" s="35"/>
      <c r="SQG353" s="35"/>
      <c r="SQH353" s="35"/>
      <c r="SQI353" s="35"/>
      <c r="SQJ353" s="35"/>
      <c r="SQK353" s="35"/>
      <c r="SQL353" s="35"/>
      <c r="SQM353" s="35"/>
      <c r="SQN353" s="35"/>
      <c r="SQO353" s="35"/>
      <c r="SQP353" s="35"/>
      <c r="SQQ353" s="35"/>
      <c r="SQR353" s="35"/>
      <c r="SQS353" s="35"/>
      <c r="SQT353" s="35"/>
      <c r="SQU353" s="35"/>
      <c r="SQV353" s="35"/>
      <c r="SQW353" s="35"/>
      <c r="SQX353" s="35"/>
      <c r="SQY353" s="35"/>
      <c r="SQZ353" s="35"/>
      <c r="SRA353" s="35"/>
      <c r="SRB353" s="35"/>
      <c r="SRC353" s="35"/>
      <c r="SRD353" s="35"/>
      <c r="SRE353" s="35"/>
      <c r="SRF353" s="35"/>
      <c r="SRG353" s="35"/>
      <c r="SRH353" s="35"/>
      <c r="SRI353" s="35"/>
      <c r="SRJ353" s="35"/>
      <c r="SRK353" s="35"/>
      <c r="SRL353" s="35"/>
      <c r="SRM353" s="35"/>
      <c r="SRN353" s="35"/>
      <c r="SRO353" s="35"/>
      <c r="SRP353" s="35"/>
      <c r="SRQ353" s="35"/>
      <c r="SRR353" s="35"/>
      <c r="SRS353" s="35"/>
      <c r="SRT353" s="35"/>
      <c r="SRU353" s="35"/>
      <c r="SRV353" s="35"/>
      <c r="SRW353" s="35"/>
      <c r="SRX353" s="35"/>
      <c r="SRY353" s="35"/>
      <c r="SRZ353" s="35"/>
      <c r="SSA353" s="35"/>
      <c r="SSB353" s="35"/>
      <c r="SSC353" s="35"/>
      <c r="SSD353" s="35"/>
      <c r="SSE353" s="35"/>
      <c r="SSF353" s="35"/>
      <c r="SSG353" s="35"/>
      <c r="SSH353" s="35"/>
      <c r="SSI353" s="35"/>
      <c r="SSJ353" s="35"/>
      <c r="SSK353" s="35"/>
      <c r="SSL353" s="35"/>
      <c r="SSM353" s="35"/>
      <c r="SSN353" s="35"/>
      <c r="SSO353" s="35"/>
      <c r="SSP353" s="35"/>
      <c r="SSQ353" s="35"/>
      <c r="SSR353" s="35"/>
      <c r="SSS353" s="35"/>
      <c r="SST353" s="35"/>
      <c r="SSU353" s="35"/>
      <c r="SSV353" s="35"/>
      <c r="SSW353" s="35"/>
      <c r="SSX353" s="35"/>
      <c r="SSY353" s="35"/>
      <c r="SSZ353" s="35"/>
      <c r="STA353" s="35"/>
      <c r="STB353" s="35"/>
      <c r="STC353" s="35"/>
      <c r="STD353" s="35"/>
      <c r="STE353" s="35"/>
      <c r="STF353" s="35"/>
      <c r="STG353" s="35"/>
      <c r="STH353" s="35"/>
      <c r="STI353" s="35"/>
      <c r="STJ353" s="35"/>
      <c r="STK353" s="35"/>
      <c r="STL353" s="35"/>
      <c r="STM353" s="35"/>
      <c r="STN353" s="35"/>
      <c r="STO353" s="35"/>
      <c r="STP353" s="35"/>
      <c r="STQ353" s="35"/>
      <c r="STR353" s="35"/>
      <c r="STS353" s="35"/>
      <c r="STT353" s="35"/>
      <c r="STU353" s="35"/>
      <c r="STV353" s="35"/>
      <c r="STW353" s="35"/>
      <c r="STX353" s="35"/>
      <c r="STY353" s="35"/>
      <c r="STZ353" s="35"/>
      <c r="SUA353" s="35"/>
      <c r="SUB353" s="35"/>
      <c r="SUC353" s="35"/>
      <c r="SUD353" s="35"/>
      <c r="SUE353" s="35"/>
      <c r="SUF353" s="35"/>
      <c r="SUG353" s="35"/>
      <c r="SUH353" s="35"/>
      <c r="SUI353" s="35"/>
      <c r="SUJ353" s="35"/>
      <c r="SUK353" s="35"/>
      <c r="SUL353" s="35"/>
      <c r="SUM353" s="35"/>
      <c r="SUN353" s="35"/>
      <c r="SUO353" s="35"/>
      <c r="SUP353" s="35"/>
      <c r="SUQ353" s="35"/>
      <c r="SUR353" s="35"/>
      <c r="SUS353" s="35"/>
      <c r="SUT353" s="35"/>
      <c r="SUU353" s="35"/>
      <c r="SUV353" s="35"/>
      <c r="SUW353" s="35"/>
      <c r="SUX353" s="35"/>
      <c r="SUY353" s="35"/>
      <c r="SUZ353" s="35"/>
      <c r="SVA353" s="35"/>
      <c r="SVB353" s="35"/>
      <c r="SVC353" s="35"/>
      <c r="SVD353" s="35"/>
      <c r="SVE353" s="35"/>
      <c r="SVF353" s="35"/>
      <c r="SVG353" s="35"/>
      <c r="SVH353" s="35"/>
      <c r="SVI353" s="35"/>
      <c r="SVJ353" s="35"/>
      <c r="SVK353" s="35"/>
      <c r="SVL353" s="35"/>
      <c r="SVM353" s="35"/>
      <c r="SVN353" s="35"/>
      <c r="SVO353" s="35"/>
      <c r="SVP353" s="35"/>
      <c r="SVQ353" s="35"/>
      <c r="SVR353" s="35"/>
      <c r="SVS353" s="35"/>
      <c r="SVT353" s="35"/>
      <c r="SVU353" s="35"/>
      <c r="SVV353" s="35"/>
      <c r="SVW353" s="35"/>
      <c r="SVX353" s="35"/>
      <c r="SVY353" s="35"/>
      <c r="SVZ353" s="35"/>
      <c r="SWA353" s="35"/>
      <c r="SWB353" s="35"/>
      <c r="SWC353" s="35"/>
      <c r="SWD353" s="35"/>
      <c r="SWE353" s="35"/>
      <c r="SWF353" s="35"/>
      <c r="SWG353" s="35"/>
      <c r="SWH353" s="35"/>
      <c r="SWI353" s="35"/>
      <c r="SWJ353" s="35"/>
      <c r="SWK353" s="35"/>
      <c r="SWL353" s="35"/>
      <c r="SWM353" s="35"/>
      <c r="SWN353" s="35"/>
      <c r="SWO353" s="35"/>
      <c r="SWP353" s="35"/>
      <c r="SWQ353" s="35"/>
      <c r="SWR353" s="35"/>
      <c r="SWS353" s="35"/>
      <c r="SWT353" s="35"/>
      <c r="SWU353" s="35"/>
      <c r="SWV353" s="35"/>
      <c r="SWW353" s="35"/>
      <c r="SWX353" s="35"/>
      <c r="SWY353" s="35"/>
      <c r="SWZ353" s="35"/>
      <c r="SXA353" s="35"/>
      <c r="SXB353" s="35"/>
      <c r="SXC353" s="35"/>
      <c r="SXD353" s="35"/>
      <c r="SXE353" s="35"/>
      <c r="SXF353" s="35"/>
      <c r="SXG353" s="35"/>
      <c r="SXH353" s="35"/>
      <c r="SXI353" s="35"/>
      <c r="SXJ353" s="35"/>
      <c r="SXK353" s="35"/>
      <c r="SXL353" s="35"/>
      <c r="SXM353" s="35"/>
      <c r="SXN353" s="35"/>
      <c r="SXO353" s="35"/>
      <c r="SXP353" s="35"/>
      <c r="SXQ353" s="35"/>
      <c r="SXR353" s="35"/>
      <c r="SXS353" s="35"/>
      <c r="SXT353" s="35"/>
      <c r="SXU353" s="35"/>
      <c r="SXV353" s="35"/>
      <c r="SXW353" s="35"/>
      <c r="SXX353" s="35"/>
      <c r="SXY353" s="35"/>
      <c r="SXZ353" s="35"/>
      <c r="SYA353" s="35"/>
      <c r="SYB353" s="35"/>
      <c r="SYC353" s="35"/>
      <c r="SYD353" s="35"/>
      <c r="SYE353" s="35"/>
      <c r="SYF353" s="35"/>
      <c r="SYG353" s="35"/>
      <c r="SYH353" s="35"/>
      <c r="SYI353" s="35"/>
      <c r="SYJ353" s="35"/>
      <c r="SYK353" s="35"/>
      <c r="SYL353" s="35"/>
      <c r="SYM353" s="35"/>
      <c r="SYN353" s="35"/>
      <c r="SYO353" s="35"/>
      <c r="SYP353" s="35"/>
      <c r="SYQ353" s="35"/>
      <c r="SYR353" s="35"/>
      <c r="SYS353" s="35"/>
      <c r="SYT353" s="35"/>
      <c r="SYU353" s="35"/>
      <c r="SYV353" s="35"/>
      <c r="SYW353" s="35"/>
      <c r="SYX353" s="35"/>
      <c r="SYY353" s="35"/>
      <c r="SYZ353" s="35"/>
      <c r="SZA353" s="35"/>
      <c r="SZB353" s="35"/>
      <c r="SZC353" s="35"/>
      <c r="SZD353" s="35"/>
      <c r="SZE353" s="35"/>
      <c r="SZF353" s="35"/>
      <c r="SZG353" s="35"/>
      <c r="SZH353" s="35"/>
      <c r="SZI353" s="35"/>
      <c r="SZJ353" s="35"/>
      <c r="SZK353" s="35"/>
      <c r="SZL353" s="35"/>
      <c r="SZM353" s="35"/>
      <c r="SZN353" s="35"/>
      <c r="SZO353" s="35"/>
      <c r="SZP353" s="35"/>
      <c r="SZQ353" s="35"/>
      <c r="SZR353" s="35"/>
      <c r="SZS353" s="35"/>
      <c r="SZT353" s="35"/>
      <c r="SZU353" s="35"/>
      <c r="SZV353" s="35"/>
      <c r="SZW353" s="35"/>
      <c r="SZX353" s="35"/>
      <c r="SZY353" s="35"/>
      <c r="SZZ353" s="35"/>
      <c r="TAA353" s="35"/>
      <c r="TAB353" s="35"/>
      <c r="TAC353" s="35"/>
      <c r="TAD353" s="35"/>
      <c r="TAE353" s="35"/>
      <c r="TAF353" s="35"/>
      <c r="TAG353" s="35"/>
      <c r="TAH353" s="35"/>
      <c r="TAI353" s="35"/>
      <c r="TAJ353" s="35"/>
      <c r="TAK353" s="35"/>
      <c r="TAL353" s="35"/>
      <c r="TAM353" s="35"/>
      <c r="TAN353" s="35"/>
      <c r="TAO353" s="35"/>
      <c r="TAP353" s="35"/>
      <c r="TAQ353" s="35"/>
      <c r="TAR353" s="35"/>
      <c r="TAS353" s="35"/>
      <c r="TAT353" s="35"/>
      <c r="TAU353" s="35"/>
      <c r="TAV353" s="35"/>
      <c r="TAW353" s="35"/>
      <c r="TAX353" s="35"/>
      <c r="TAY353" s="35"/>
      <c r="TAZ353" s="35"/>
      <c r="TBA353" s="35"/>
      <c r="TBB353" s="35"/>
      <c r="TBC353" s="35"/>
      <c r="TBD353" s="35"/>
      <c r="TBE353" s="35"/>
      <c r="TBF353" s="35"/>
      <c r="TBG353" s="35"/>
      <c r="TBH353" s="35"/>
      <c r="TBI353" s="35"/>
      <c r="TBJ353" s="35"/>
      <c r="TBK353" s="35"/>
      <c r="TBL353" s="35"/>
      <c r="TBM353" s="35"/>
      <c r="TBN353" s="35"/>
      <c r="TBO353" s="35"/>
      <c r="TBP353" s="35"/>
      <c r="TBQ353" s="35"/>
      <c r="TBR353" s="35"/>
      <c r="TBS353" s="35"/>
      <c r="TBT353" s="35"/>
      <c r="TBU353" s="35"/>
      <c r="TBV353" s="35"/>
      <c r="TBW353" s="35"/>
      <c r="TBX353" s="35"/>
      <c r="TBY353" s="35"/>
      <c r="TBZ353" s="35"/>
      <c r="TCA353" s="35"/>
      <c r="TCB353" s="35"/>
      <c r="TCC353" s="35"/>
      <c r="TCD353" s="35"/>
      <c r="TCE353" s="35"/>
      <c r="TCF353" s="35"/>
      <c r="TCG353" s="35"/>
      <c r="TCH353" s="35"/>
      <c r="TCI353" s="35"/>
      <c r="TCJ353" s="35"/>
      <c r="TCK353" s="35"/>
      <c r="TCL353" s="35"/>
      <c r="TCM353" s="35"/>
      <c r="TCN353" s="35"/>
      <c r="TCO353" s="35"/>
      <c r="TCP353" s="35"/>
      <c r="TCQ353" s="35"/>
      <c r="TCR353" s="35"/>
      <c r="TCS353" s="35"/>
      <c r="TCT353" s="35"/>
      <c r="TCU353" s="35"/>
      <c r="TCV353" s="35"/>
      <c r="TCW353" s="35"/>
      <c r="TCX353" s="35"/>
      <c r="TCY353" s="35"/>
      <c r="TCZ353" s="35"/>
      <c r="TDA353" s="35"/>
      <c r="TDB353" s="35"/>
      <c r="TDC353" s="35"/>
      <c r="TDD353" s="35"/>
      <c r="TDE353" s="35"/>
      <c r="TDF353" s="35"/>
      <c r="TDG353" s="35"/>
      <c r="TDH353" s="35"/>
      <c r="TDI353" s="35"/>
      <c r="TDJ353" s="35"/>
      <c r="TDK353" s="35"/>
      <c r="TDL353" s="35"/>
      <c r="TDM353" s="35"/>
      <c r="TDN353" s="35"/>
      <c r="TDO353" s="35"/>
      <c r="TDP353" s="35"/>
      <c r="TDQ353" s="35"/>
      <c r="TDR353" s="35"/>
      <c r="TDS353" s="35"/>
      <c r="TDT353" s="35"/>
      <c r="TDU353" s="35"/>
      <c r="TDV353" s="35"/>
      <c r="TDW353" s="35"/>
      <c r="TDX353" s="35"/>
      <c r="TDY353" s="35"/>
      <c r="TDZ353" s="35"/>
      <c r="TEA353" s="35"/>
      <c r="TEB353" s="35"/>
      <c r="TEC353" s="35"/>
      <c r="TED353" s="35"/>
      <c r="TEE353" s="35"/>
      <c r="TEF353" s="35"/>
      <c r="TEG353" s="35"/>
      <c r="TEH353" s="35"/>
      <c r="TEI353" s="35"/>
      <c r="TEJ353" s="35"/>
      <c r="TEK353" s="35"/>
      <c r="TEL353" s="35"/>
      <c r="TEM353" s="35"/>
      <c r="TEN353" s="35"/>
      <c r="TEO353" s="35"/>
      <c r="TEP353" s="35"/>
      <c r="TEQ353" s="35"/>
      <c r="TER353" s="35"/>
      <c r="TES353" s="35"/>
      <c r="TET353" s="35"/>
      <c r="TEU353" s="35"/>
      <c r="TEV353" s="35"/>
      <c r="TEW353" s="35"/>
      <c r="TEX353" s="35"/>
      <c r="TEY353" s="35"/>
      <c r="TEZ353" s="35"/>
      <c r="TFA353" s="35"/>
      <c r="TFB353" s="35"/>
      <c r="TFC353" s="35"/>
      <c r="TFD353" s="35"/>
      <c r="TFE353" s="35"/>
      <c r="TFF353" s="35"/>
      <c r="TFG353" s="35"/>
      <c r="TFH353" s="35"/>
      <c r="TFI353" s="35"/>
      <c r="TFJ353" s="35"/>
      <c r="TFK353" s="35"/>
      <c r="TFL353" s="35"/>
      <c r="TFM353" s="35"/>
      <c r="TFN353" s="35"/>
      <c r="TFO353" s="35"/>
      <c r="TFP353" s="35"/>
      <c r="TFQ353" s="35"/>
      <c r="TFR353" s="35"/>
      <c r="TFS353" s="35"/>
      <c r="TFT353" s="35"/>
      <c r="TFU353" s="35"/>
      <c r="TFV353" s="35"/>
      <c r="TFW353" s="35"/>
      <c r="TFX353" s="35"/>
      <c r="TFY353" s="35"/>
      <c r="TFZ353" s="35"/>
      <c r="TGA353" s="35"/>
      <c r="TGB353" s="35"/>
      <c r="TGC353" s="35"/>
      <c r="TGD353" s="35"/>
      <c r="TGE353" s="35"/>
      <c r="TGF353" s="35"/>
      <c r="TGG353" s="35"/>
      <c r="TGH353" s="35"/>
      <c r="TGI353" s="35"/>
      <c r="TGJ353" s="35"/>
      <c r="TGK353" s="35"/>
      <c r="TGL353" s="35"/>
      <c r="TGM353" s="35"/>
      <c r="TGN353" s="35"/>
      <c r="TGO353" s="35"/>
      <c r="TGP353" s="35"/>
      <c r="TGQ353" s="35"/>
      <c r="TGR353" s="35"/>
      <c r="TGS353" s="35"/>
      <c r="TGT353" s="35"/>
      <c r="TGU353" s="35"/>
      <c r="TGV353" s="35"/>
      <c r="TGW353" s="35"/>
      <c r="TGX353" s="35"/>
      <c r="TGY353" s="35"/>
      <c r="TGZ353" s="35"/>
      <c r="THA353" s="35"/>
      <c r="THB353" s="35"/>
      <c r="THC353" s="35"/>
      <c r="THD353" s="35"/>
      <c r="THE353" s="35"/>
      <c r="THF353" s="35"/>
      <c r="THG353" s="35"/>
      <c r="THH353" s="35"/>
      <c r="THI353" s="35"/>
      <c r="THJ353" s="35"/>
      <c r="THK353" s="35"/>
      <c r="THL353" s="35"/>
      <c r="THM353" s="35"/>
      <c r="THN353" s="35"/>
      <c r="THO353" s="35"/>
      <c r="THP353" s="35"/>
      <c r="THQ353" s="35"/>
      <c r="THR353" s="35"/>
      <c r="THS353" s="35"/>
      <c r="THT353" s="35"/>
      <c r="THU353" s="35"/>
      <c r="THV353" s="35"/>
      <c r="THW353" s="35"/>
      <c r="THX353" s="35"/>
      <c r="THY353" s="35"/>
      <c r="THZ353" s="35"/>
      <c r="TIA353" s="35"/>
      <c r="TIB353" s="35"/>
      <c r="TIC353" s="35"/>
      <c r="TID353" s="35"/>
      <c r="TIE353" s="35"/>
      <c r="TIF353" s="35"/>
      <c r="TIG353" s="35"/>
      <c r="TIH353" s="35"/>
      <c r="TII353" s="35"/>
      <c r="TIJ353" s="35"/>
      <c r="TIK353" s="35"/>
      <c r="TIL353" s="35"/>
      <c r="TIM353" s="35"/>
      <c r="TIN353" s="35"/>
      <c r="TIO353" s="35"/>
      <c r="TIP353" s="35"/>
      <c r="TIQ353" s="35"/>
      <c r="TIR353" s="35"/>
      <c r="TIS353" s="35"/>
      <c r="TIT353" s="35"/>
      <c r="TIU353" s="35"/>
      <c r="TIV353" s="35"/>
      <c r="TIW353" s="35"/>
      <c r="TIX353" s="35"/>
      <c r="TIY353" s="35"/>
      <c r="TIZ353" s="35"/>
      <c r="TJA353" s="35"/>
      <c r="TJB353" s="35"/>
      <c r="TJC353" s="35"/>
      <c r="TJD353" s="35"/>
      <c r="TJE353" s="35"/>
      <c r="TJF353" s="35"/>
      <c r="TJG353" s="35"/>
      <c r="TJH353" s="35"/>
      <c r="TJI353" s="35"/>
      <c r="TJJ353" s="35"/>
      <c r="TJK353" s="35"/>
      <c r="TJL353" s="35"/>
      <c r="TJM353" s="35"/>
      <c r="TJN353" s="35"/>
      <c r="TJO353" s="35"/>
      <c r="TJP353" s="35"/>
      <c r="TJQ353" s="35"/>
      <c r="TJR353" s="35"/>
      <c r="TJS353" s="35"/>
      <c r="TJT353" s="35"/>
      <c r="TJU353" s="35"/>
      <c r="TJV353" s="35"/>
      <c r="TJW353" s="35"/>
      <c r="TJX353" s="35"/>
      <c r="TJY353" s="35"/>
      <c r="TJZ353" s="35"/>
      <c r="TKA353" s="35"/>
      <c r="TKB353" s="35"/>
      <c r="TKC353" s="35"/>
      <c r="TKD353" s="35"/>
      <c r="TKE353" s="35"/>
      <c r="TKF353" s="35"/>
      <c r="TKG353" s="35"/>
      <c r="TKH353" s="35"/>
      <c r="TKI353" s="35"/>
      <c r="TKJ353" s="35"/>
      <c r="TKK353" s="35"/>
      <c r="TKL353" s="35"/>
      <c r="TKM353" s="35"/>
      <c r="TKN353" s="35"/>
      <c r="TKO353" s="35"/>
      <c r="TKP353" s="35"/>
      <c r="TKQ353" s="35"/>
      <c r="TKR353" s="35"/>
      <c r="TKS353" s="35"/>
      <c r="TKT353" s="35"/>
      <c r="TKU353" s="35"/>
      <c r="TKV353" s="35"/>
      <c r="TKW353" s="35"/>
      <c r="TKX353" s="35"/>
      <c r="TKY353" s="35"/>
      <c r="TKZ353" s="35"/>
      <c r="TLA353" s="35"/>
      <c r="TLB353" s="35"/>
      <c r="TLC353" s="35"/>
      <c r="TLD353" s="35"/>
      <c r="TLE353" s="35"/>
      <c r="TLF353" s="35"/>
      <c r="TLG353" s="35"/>
      <c r="TLH353" s="35"/>
      <c r="TLI353" s="35"/>
      <c r="TLJ353" s="35"/>
      <c r="TLK353" s="35"/>
      <c r="TLL353" s="35"/>
      <c r="TLM353" s="35"/>
      <c r="TLN353" s="35"/>
      <c r="TLO353" s="35"/>
      <c r="TLP353" s="35"/>
      <c r="TLQ353" s="35"/>
      <c r="TLR353" s="35"/>
      <c r="TLS353" s="35"/>
      <c r="TLT353" s="35"/>
      <c r="TLU353" s="35"/>
      <c r="TLV353" s="35"/>
      <c r="TLW353" s="35"/>
      <c r="TLX353" s="35"/>
      <c r="TLY353" s="35"/>
      <c r="TLZ353" s="35"/>
      <c r="TMA353" s="35"/>
      <c r="TMB353" s="35"/>
      <c r="TMC353" s="35"/>
      <c r="TMD353" s="35"/>
      <c r="TME353" s="35"/>
      <c r="TMF353" s="35"/>
      <c r="TMG353" s="35"/>
      <c r="TMH353" s="35"/>
      <c r="TMI353" s="35"/>
      <c r="TMJ353" s="35"/>
      <c r="TMK353" s="35"/>
      <c r="TML353" s="35"/>
      <c r="TMM353" s="35"/>
      <c r="TMN353" s="35"/>
      <c r="TMO353" s="35"/>
      <c r="TMP353" s="35"/>
      <c r="TMQ353" s="35"/>
      <c r="TMR353" s="35"/>
      <c r="TMS353" s="35"/>
      <c r="TMT353" s="35"/>
      <c r="TMU353" s="35"/>
      <c r="TMV353" s="35"/>
      <c r="TMW353" s="35"/>
      <c r="TMX353" s="35"/>
      <c r="TMY353" s="35"/>
      <c r="TMZ353" s="35"/>
      <c r="TNA353" s="35"/>
      <c r="TNB353" s="35"/>
      <c r="TNC353" s="35"/>
      <c r="TND353" s="35"/>
      <c r="TNE353" s="35"/>
      <c r="TNF353" s="35"/>
      <c r="TNG353" s="35"/>
      <c r="TNH353" s="35"/>
      <c r="TNI353" s="35"/>
      <c r="TNJ353" s="35"/>
      <c r="TNK353" s="35"/>
      <c r="TNL353" s="35"/>
      <c r="TNM353" s="35"/>
      <c r="TNN353" s="35"/>
      <c r="TNO353" s="35"/>
      <c r="TNP353" s="35"/>
      <c r="TNQ353" s="35"/>
      <c r="TNR353" s="35"/>
      <c r="TNS353" s="35"/>
      <c r="TNT353" s="35"/>
      <c r="TNU353" s="35"/>
      <c r="TNV353" s="35"/>
      <c r="TNW353" s="35"/>
      <c r="TNX353" s="35"/>
      <c r="TNY353" s="35"/>
      <c r="TNZ353" s="35"/>
      <c r="TOA353" s="35"/>
      <c r="TOB353" s="35"/>
      <c r="TOC353" s="35"/>
      <c r="TOD353" s="35"/>
      <c r="TOE353" s="35"/>
      <c r="TOF353" s="35"/>
      <c r="TOG353" s="35"/>
      <c r="TOH353" s="35"/>
      <c r="TOI353" s="35"/>
      <c r="TOJ353" s="35"/>
      <c r="TOK353" s="35"/>
      <c r="TOL353" s="35"/>
      <c r="TOM353" s="35"/>
      <c r="TON353" s="35"/>
      <c r="TOO353" s="35"/>
      <c r="TOP353" s="35"/>
      <c r="TOQ353" s="35"/>
      <c r="TOR353" s="35"/>
      <c r="TOS353" s="35"/>
      <c r="TOT353" s="35"/>
      <c r="TOU353" s="35"/>
      <c r="TOV353" s="35"/>
      <c r="TOW353" s="35"/>
      <c r="TOX353" s="35"/>
      <c r="TOY353" s="35"/>
      <c r="TOZ353" s="35"/>
      <c r="TPA353" s="35"/>
      <c r="TPB353" s="35"/>
      <c r="TPC353" s="35"/>
      <c r="TPD353" s="35"/>
      <c r="TPE353" s="35"/>
      <c r="TPF353" s="35"/>
      <c r="TPG353" s="35"/>
      <c r="TPH353" s="35"/>
      <c r="TPI353" s="35"/>
      <c r="TPJ353" s="35"/>
      <c r="TPK353" s="35"/>
      <c r="TPL353" s="35"/>
      <c r="TPM353" s="35"/>
      <c r="TPN353" s="35"/>
      <c r="TPO353" s="35"/>
      <c r="TPP353" s="35"/>
      <c r="TPQ353" s="35"/>
      <c r="TPR353" s="35"/>
      <c r="TPS353" s="35"/>
      <c r="TPT353" s="35"/>
      <c r="TPU353" s="35"/>
      <c r="TPV353" s="35"/>
      <c r="TPW353" s="35"/>
      <c r="TPX353" s="35"/>
      <c r="TPY353" s="35"/>
      <c r="TPZ353" s="35"/>
      <c r="TQA353" s="35"/>
      <c r="TQB353" s="35"/>
      <c r="TQC353" s="35"/>
      <c r="TQD353" s="35"/>
      <c r="TQE353" s="35"/>
      <c r="TQF353" s="35"/>
      <c r="TQG353" s="35"/>
      <c r="TQH353" s="35"/>
      <c r="TQI353" s="35"/>
      <c r="TQJ353" s="35"/>
      <c r="TQK353" s="35"/>
      <c r="TQL353" s="35"/>
      <c r="TQM353" s="35"/>
      <c r="TQN353" s="35"/>
      <c r="TQO353" s="35"/>
      <c r="TQP353" s="35"/>
      <c r="TQQ353" s="35"/>
      <c r="TQR353" s="35"/>
      <c r="TQS353" s="35"/>
      <c r="TQT353" s="35"/>
      <c r="TQU353" s="35"/>
      <c r="TQV353" s="35"/>
      <c r="TQW353" s="35"/>
      <c r="TQX353" s="35"/>
      <c r="TQY353" s="35"/>
      <c r="TQZ353" s="35"/>
      <c r="TRA353" s="35"/>
      <c r="TRB353" s="35"/>
      <c r="TRC353" s="35"/>
      <c r="TRD353" s="35"/>
      <c r="TRE353" s="35"/>
      <c r="TRF353" s="35"/>
      <c r="TRG353" s="35"/>
      <c r="TRH353" s="35"/>
      <c r="TRI353" s="35"/>
      <c r="TRJ353" s="35"/>
      <c r="TRK353" s="35"/>
      <c r="TRL353" s="35"/>
      <c r="TRM353" s="35"/>
      <c r="TRN353" s="35"/>
      <c r="TRO353" s="35"/>
      <c r="TRP353" s="35"/>
      <c r="TRQ353" s="35"/>
      <c r="TRR353" s="35"/>
      <c r="TRS353" s="35"/>
      <c r="TRT353" s="35"/>
      <c r="TRU353" s="35"/>
      <c r="TRV353" s="35"/>
      <c r="TRW353" s="35"/>
      <c r="TRX353" s="35"/>
      <c r="TRY353" s="35"/>
      <c r="TRZ353" s="35"/>
      <c r="TSA353" s="35"/>
      <c r="TSB353" s="35"/>
      <c r="TSC353" s="35"/>
      <c r="TSD353" s="35"/>
      <c r="TSE353" s="35"/>
      <c r="TSF353" s="35"/>
      <c r="TSG353" s="35"/>
      <c r="TSH353" s="35"/>
      <c r="TSI353" s="35"/>
      <c r="TSJ353" s="35"/>
      <c r="TSK353" s="35"/>
      <c r="TSL353" s="35"/>
      <c r="TSM353" s="35"/>
      <c r="TSN353" s="35"/>
      <c r="TSO353" s="35"/>
      <c r="TSP353" s="35"/>
      <c r="TSQ353" s="35"/>
      <c r="TSR353" s="35"/>
      <c r="TSS353" s="35"/>
      <c r="TST353" s="35"/>
      <c r="TSU353" s="35"/>
      <c r="TSV353" s="35"/>
      <c r="TSW353" s="35"/>
      <c r="TSX353" s="35"/>
      <c r="TSY353" s="35"/>
      <c r="TSZ353" s="35"/>
      <c r="TTA353" s="35"/>
      <c r="TTB353" s="35"/>
      <c r="TTC353" s="35"/>
      <c r="TTD353" s="35"/>
      <c r="TTE353" s="35"/>
      <c r="TTF353" s="35"/>
      <c r="TTG353" s="35"/>
      <c r="TTH353" s="35"/>
      <c r="TTI353" s="35"/>
      <c r="TTJ353" s="35"/>
      <c r="TTK353" s="35"/>
      <c r="TTL353" s="35"/>
      <c r="TTM353" s="35"/>
      <c r="TTN353" s="35"/>
      <c r="TTO353" s="35"/>
      <c r="TTP353" s="35"/>
      <c r="TTQ353" s="35"/>
      <c r="TTR353" s="35"/>
      <c r="TTS353" s="35"/>
      <c r="TTT353" s="35"/>
      <c r="TTU353" s="35"/>
      <c r="TTV353" s="35"/>
      <c r="TTW353" s="35"/>
      <c r="TTX353" s="35"/>
      <c r="TTY353" s="35"/>
      <c r="TTZ353" s="35"/>
      <c r="TUA353" s="35"/>
      <c r="TUB353" s="35"/>
      <c r="TUC353" s="35"/>
      <c r="TUD353" s="35"/>
      <c r="TUE353" s="35"/>
      <c r="TUF353" s="35"/>
      <c r="TUG353" s="35"/>
      <c r="TUH353" s="35"/>
      <c r="TUI353" s="35"/>
      <c r="TUJ353" s="35"/>
      <c r="TUK353" s="35"/>
      <c r="TUL353" s="35"/>
      <c r="TUM353" s="35"/>
      <c r="TUN353" s="35"/>
      <c r="TUO353" s="35"/>
      <c r="TUP353" s="35"/>
      <c r="TUQ353" s="35"/>
      <c r="TUR353" s="35"/>
      <c r="TUS353" s="35"/>
      <c r="TUT353" s="35"/>
      <c r="TUU353" s="35"/>
      <c r="TUV353" s="35"/>
      <c r="TUW353" s="35"/>
      <c r="TUX353" s="35"/>
      <c r="TUY353" s="35"/>
      <c r="TUZ353" s="35"/>
      <c r="TVA353" s="35"/>
      <c r="TVB353" s="35"/>
      <c r="TVC353" s="35"/>
      <c r="TVD353" s="35"/>
      <c r="TVE353" s="35"/>
      <c r="TVF353" s="35"/>
      <c r="TVG353" s="35"/>
      <c r="TVH353" s="35"/>
      <c r="TVI353" s="35"/>
      <c r="TVJ353" s="35"/>
      <c r="TVK353" s="35"/>
      <c r="TVL353" s="35"/>
      <c r="TVM353" s="35"/>
      <c r="TVN353" s="35"/>
      <c r="TVO353" s="35"/>
      <c r="TVP353" s="35"/>
      <c r="TVQ353" s="35"/>
      <c r="TVR353" s="35"/>
      <c r="TVS353" s="35"/>
      <c r="TVT353" s="35"/>
      <c r="TVU353" s="35"/>
      <c r="TVV353" s="35"/>
      <c r="TVW353" s="35"/>
      <c r="TVX353" s="35"/>
      <c r="TVY353" s="35"/>
      <c r="TVZ353" s="35"/>
      <c r="TWA353" s="35"/>
      <c r="TWB353" s="35"/>
      <c r="TWC353" s="35"/>
      <c r="TWD353" s="35"/>
      <c r="TWE353" s="35"/>
      <c r="TWF353" s="35"/>
      <c r="TWG353" s="35"/>
      <c r="TWH353" s="35"/>
      <c r="TWI353" s="35"/>
      <c r="TWJ353" s="35"/>
      <c r="TWK353" s="35"/>
      <c r="TWL353" s="35"/>
      <c r="TWM353" s="35"/>
      <c r="TWN353" s="35"/>
      <c r="TWO353" s="35"/>
      <c r="TWP353" s="35"/>
      <c r="TWQ353" s="35"/>
      <c r="TWR353" s="35"/>
      <c r="TWS353" s="35"/>
      <c r="TWT353" s="35"/>
      <c r="TWU353" s="35"/>
      <c r="TWV353" s="35"/>
      <c r="TWW353" s="35"/>
      <c r="TWX353" s="35"/>
      <c r="TWY353" s="35"/>
      <c r="TWZ353" s="35"/>
      <c r="TXA353" s="35"/>
      <c r="TXB353" s="35"/>
      <c r="TXC353" s="35"/>
      <c r="TXD353" s="35"/>
      <c r="TXE353" s="35"/>
      <c r="TXF353" s="35"/>
      <c r="TXG353" s="35"/>
      <c r="TXH353" s="35"/>
      <c r="TXI353" s="35"/>
      <c r="TXJ353" s="35"/>
      <c r="TXK353" s="35"/>
      <c r="TXL353" s="35"/>
      <c r="TXM353" s="35"/>
      <c r="TXN353" s="35"/>
      <c r="TXO353" s="35"/>
      <c r="TXP353" s="35"/>
      <c r="TXQ353" s="35"/>
      <c r="TXR353" s="35"/>
      <c r="TXS353" s="35"/>
      <c r="TXT353" s="35"/>
      <c r="TXU353" s="35"/>
      <c r="TXV353" s="35"/>
      <c r="TXW353" s="35"/>
      <c r="TXX353" s="35"/>
      <c r="TXY353" s="35"/>
      <c r="TXZ353" s="35"/>
      <c r="TYA353" s="35"/>
      <c r="TYB353" s="35"/>
      <c r="TYC353" s="35"/>
      <c r="TYD353" s="35"/>
      <c r="TYE353" s="35"/>
      <c r="TYF353" s="35"/>
      <c r="TYG353" s="35"/>
      <c r="TYH353" s="35"/>
      <c r="TYI353" s="35"/>
      <c r="TYJ353" s="35"/>
      <c r="TYK353" s="35"/>
      <c r="TYL353" s="35"/>
      <c r="TYM353" s="35"/>
      <c r="TYN353" s="35"/>
      <c r="TYO353" s="35"/>
      <c r="TYP353" s="35"/>
      <c r="TYQ353" s="35"/>
      <c r="TYR353" s="35"/>
      <c r="TYS353" s="35"/>
      <c r="TYT353" s="35"/>
      <c r="TYU353" s="35"/>
      <c r="TYV353" s="35"/>
      <c r="TYW353" s="35"/>
      <c r="TYX353" s="35"/>
      <c r="TYY353" s="35"/>
      <c r="TYZ353" s="35"/>
      <c r="TZA353" s="35"/>
      <c r="TZB353" s="35"/>
      <c r="TZC353" s="35"/>
      <c r="TZD353" s="35"/>
      <c r="TZE353" s="35"/>
      <c r="TZF353" s="35"/>
      <c r="TZG353" s="35"/>
      <c r="TZH353" s="35"/>
      <c r="TZI353" s="35"/>
      <c r="TZJ353" s="35"/>
      <c r="TZK353" s="35"/>
      <c r="TZL353" s="35"/>
      <c r="TZM353" s="35"/>
      <c r="TZN353" s="35"/>
      <c r="TZO353" s="35"/>
      <c r="TZP353" s="35"/>
      <c r="TZQ353" s="35"/>
      <c r="TZR353" s="35"/>
      <c r="TZS353" s="35"/>
      <c r="TZT353" s="35"/>
      <c r="TZU353" s="35"/>
      <c r="TZV353" s="35"/>
      <c r="TZW353" s="35"/>
      <c r="TZX353" s="35"/>
      <c r="TZY353" s="35"/>
      <c r="TZZ353" s="35"/>
      <c r="UAA353" s="35"/>
      <c r="UAB353" s="35"/>
      <c r="UAC353" s="35"/>
      <c r="UAD353" s="35"/>
      <c r="UAE353" s="35"/>
      <c r="UAF353" s="35"/>
      <c r="UAG353" s="35"/>
      <c r="UAH353" s="35"/>
      <c r="UAI353" s="35"/>
      <c r="UAJ353" s="35"/>
      <c r="UAK353" s="35"/>
      <c r="UAL353" s="35"/>
      <c r="UAM353" s="35"/>
      <c r="UAN353" s="35"/>
      <c r="UAO353" s="35"/>
      <c r="UAP353" s="35"/>
      <c r="UAQ353" s="35"/>
      <c r="UAR353" s="35"/>
      <c r="UAS353" s="35"/>
      <c r="UAT353" s="35"/>
      <c r="UAU353" s="35"/>
      <c r="UAV353" s="35"/>
      <c r="UAW353" s="35"/>
      <c r="UAX353" s="35"/>
      <c r="UAY353" s="35"/>
      <c r="UAZ353" s="35"/>
      <c r="UBA353" s="35"/>
      <c r="UBB353" s="35"/>
      <c r="UBC353" s="35"/>
      <c r="UBD353" s="35"/>
      <c r="UBE353" s="35"/>
      <c r="UBF353" s="35"/>
      <c r="UBG353" s="35"/>
      <c r="UBH353" s="35"/>
      <c r="UBI353" s="35"/>
      <c r="UBJ353" s="35"/>
      <c r="UBK353" s="35"/>
      <c r="UBL353" s="35"/>
      <c r="UBM353" s="35"/>
      <c r="UBN353" s="35"/>
      <c r="UBO353" s="35"/>
      <c r="UBP353" s="35"/>
      <c r="UBQ353" s="35"/>
      <c r="UBR353" s="35"/>
      <c r="UBS353" s="35"/>
      <c r="UBT353" s="35"/>
      <c r="UBU353" s="35"/>
      <c r="UBV353" s="35"/>
      <c r="UBW353" s="35"/>
      <c r="UBX353" s="35"/>
      <c r="UBY353" s="35"/>
      <c r="UBZ353" s="35"/>
      <c r="UCA353" s="35"/>
      <c r="UCB353" s="35"/>
      <c r="UCC353" s="35"/>
      <c r="UCD353" s="35"/>
      <c r="UCE353" s="35"/>
      <c r="UCF353" s="35"/>
      <c r="UCG353" s="35"/>
      <c r="UCH353" s="35"/>
      <c r="UCI353" s="35"/>
      <c r="UCJ353" s="35"/>
      <c r="UCK353" s="35"/>
      <c r="UCL353" s="35"/>
      <c r="UCM353" s="35"/>
      <c r="UCN353" s="35"/>
      <c r="UCO353" s="35"/>
      <c r="UCP353" s="35"/>
      <c r="UCQ353" s="35"/>
      <c r="UCR353" s="35"/>
      <c r="UCS353" s="35"/>
      <c r="UCT353" s="35"/>
      <c r="UCU353" s="35"/>
      <c r="UCV353" s="35"/>
      <c r="UCW353" s="35"/>
      <c r="UCX353" s="35"/>
      <c r="UCY353" s="35"/>
      <c r="UCZ353" s="35"/>
      <c r="UDA353" s="35"/>
      <c r="UDB353" s="35"/>
      <c r="UDC353" s="35"/>
      <c r="UDD353" s="35"/>
      <c r="UDE353" s="35"/>
      <c r="UDF353" s="35"/>
      <c r="UDG353" s="35"/>
      <c r="UDH353" s="35"/>
      <c r="UDI353" s="35"/>
      <c r="UDJ353" s="35"/>
      <c r="UDK353" s="35"/>
      <c r="UDL353" s="35"/>
      <c r="UDM353" s="35"/>
      <c r="UDN353" s="35"/>
      <c r="UDO353" s="35"/>
      <c r="UDP353" s="35"/>
      <c r="UDQ353" s="35"/>
      <c r="UDR353" s="35"/>
      <c r="UDS353" s="35"/>
      <c r="UDT353" s="35"/>
      <c r="UDU353" s="35"/>
      <c r="UDV353" s="35"/>
      <c r="UDW353" s="35"/>
      <c r="UDX353" s="35"/>
      <c r="UDY353" s="35"/>
      <c r="UDZ353" s="35"/>
      <c r="UEA353" s="35"/>
      <c r="UEB353" s="35"/>
      <c r="UEC353" s="35"/>
      <c r="UED353" s="35"/>
      <c r="UEE353" s="35"/>
      <c r="UEF353" s="35"/>
      <c r="UEG353" s="35"/>
      <c r="UEH353" s="35"/>
      <c r="UEI353" s="35"/>
      <c r="UEJ353" s="35"/>
      <c r="UEK353" s="35"/>
      <c r="UEL353" s="35"/>
      <c r="UEM353" s="35"/>
      <c r="UEN353" s="35"/>
      <c r="UEO353" s="35"/>
      <c r="UEP353" s="35"/>
      <c r="UEQ353" s="35"/>
      <c r="UER353" s="35"/>
      <c r="UES353" s="35"/>
      <c r="UET353" s="35"/>
      <c r="UEU353" s="35"/>
      <c r="UEV353" s="35"/>
      <c r="UEW353" s="35"/>
      <c r="UEX353" s="35"/>
      <c r="UEY353" s="35"/>
      <c r="UEZ353" s="35"/>
      <c r="UFA353" s="35"/>
      <c r="UFB353" s="35"/>
      <c r="UFC353" s="35"/>
      <c r="UFD353" s="35"/>
      <c r="UFE353" s="35"/>
      <c r="UFF353" s="35"/>
      <c r="UFG353" s="35"/>
      <c r="UFH353" s="35"/>
      <c r="UFI353" s="35"/>
      <c r="UFJ353" s="35"/>
      <c r="UFK353" s="35"/>
      <c r="UFL353" s="35"/>
      <c r="UFM353" s="35"/>
      <c r="UFN353" s="35"/>
      <c r="UFO353" s="35"/>
      <c r="UFP353" s="35"/>
      <c r="UFQ353" s="35"/>
      <c r="UFR353" s="35"/>
      <c r="UFS353" s="35"/>
      <c r="UFT353" s="35"/>
      <c r="UFU353" s="35"/>
      <c r="UFV353" s="35"/>
      <c r="UFW353" s="35"/>
      <c r="UFX353" s="35"/>
      <c r="UFY353" s="35"/>
      <c r="UFZ353" s="35"/>
      <c r="UGA353" s="35"/>
      <c r="UGB353" s="35"/>
      <c r="UGC353" s="35"/>
      <c r="UGD353" s="35"/>
      <c r="UGE353" s="35"/>
      <c r="UGF353" s="35"/>
      <c r="UGG353" s="35"/>
      <c r="UGH353" s="35"/>
      <c r="UGI353" s="35"/>
      <c r="UGJ353" s="35"/>
      <c r="UGK353" s="35"/>
      <c r="UGL353" s="35"/>
      <c r="UGM353" s="35"/>
      <c r="UGN353" s="35"/>
      <c r="UGO353" s="35"/>
      <c r="UGP353" s="35"/>
      <c r="UGQ353" s="35"/>
      <c r="UGR353" s="35"/>
      <c r="UGS353" s="35"/>
      <c r="UGT353" s="35"/>
      <c r="UGU353" s="35"/>
      <c r="UGV353" s="35"/>
      <c r="UGW353" s="35"/>
      <c r="UGX353" s="35"/>
      <c r="UGY353" s="35"/>
      <c r="UGZ353" s="35"/>
      <c r="UHA353" s="35"/>
      <c r="UHB353" s="35"/>
      <c r="UHC353" s="35"/>
      <c r="UHD353" s="35"/>
      <c r="UHE353" s="35"/>
      <c r="UHF353" s="35"/>
      <c r="UHG353" s="35"/>
      <c r="UHH353" s="35"/>
      <c r="UHI353" s="35"/>
      <c r="UHJ353" s="35"/>
      <c r="UHK353" s="35"/>
      <c r="UHL353" s="35"/>
      <c r="UHM353" s="35"/>
      <c r="UHN353" s="35"/>
      <c r="UHO353" s="35"/>
      <c r="UHP353" s="35"/>
      <c r="UHQ353" s="35"/>
      <c r="UHR353" s="35"/>
      <c r="UHS353" s="35"/>
      <c r="UHT353" s="35"/>
      <c r="UHU353" s="35"/>
      <c r="UHV353" s="35"/>
      <c r="UHW353" s="35"/>
      <c r="UHX353" s="35"/>
      <c r="UHY353" s="35"/>
      <c r="UHZ353" s="35"/>
      <c r="UIA353" s="35"/>
      <c r="UIB353" s="35"/>
      <c r="UIC353" s="35"/>
      <c r="UID353" s="35"/>
      <c r="UIE353" s="35"/>
      <c r="UIF353" s="35"/>
      <c r="UIG353" s="35"/>
      <c r="UIH353" s="35"/>
      <c r="UII353" s="35"/>
      <c r="UIJ353" s="35"/>
      <c r="UIK353" s="35"/>
      <c r="UIL353" s="35"/>
      <c r="UIM353" s="35"/>
      <c r="UIN353" s="35"/>
      <c r="UIO353" s="35"/>
      <c r="UIP353" s="35"/>
      <c r="UIQ353" s="35"/>
      <c r="UIR353" s="35"/>
      <c r="UIS353" s="35"/>
      <c r="UIT353" s="35"/>
      <c r="UIU353" s="35"/>
      <c r="UIV353" s="35"/>
      <c r="UIW353" s="35"/>
      <c r="UIX353" s="35"/>
      <c r="UIY353" s="35"/>
      <c r="UIZ353" s="35"/>
      <c r="UJA353" s="35"/>
      <c r="UJB353" s="35"/>
      <c r="UJC353" s="35"/>
      <c r="UJD353" s="35"/>
      <c r="UJE353" s="35"/>
      <c r="UJF353" s="35"/>
      <c r="UJG353" s="35"/>
      <c r="UJH353" s="35"/>
      <c r="UJI353" s="35"/>
      <c r="UJJ353" s="35"/>
      <c r="UJK353" s="35"/>
      <c r="UJL353" s="35"/>
      <c r="UJM353" s="35"/>
      <c r="UJN353" s="35"/>
      <c r="UJO353" s="35"/>
      <c r="UJP353" s="35"/>
      <c r="UJQ353" s="35"/>
      <c r="UJR353" s="35"/>
      <c r="UJS353" s="35"/>
      <c r="UJT353" s="35"/>
      <c r="UJU353" s="35"/>
      <c r="UJV353" s="35"/>
      <c r="UJW353" s="35"/>
      <c r="UJX353" s="35"/>
      <c r="UJY353" s="35"/>
      <c r="UJZ353" s="35"/>
      <c r="UKA353" s="35"/>
      <c r="UKB353" s="35"/>
      <c r="UKC353" s="35"/>
      <c r="UKD353" s="35"/>
      <c r="UKE353" s="35"/>
      <c r="UKF353" s="35"/>
      <c r="UKG353" s="35"/>
      <c r="UKH353" s="35"/>
      <c r="UKI353" s="35"/>
      <c r="UKJ353" s="35"/>
      <c r="UKK353" s="35"/>
      <c r="UKL353" s="35"/>
      <c r="UKM353" s="35"/>
      <c r="UKN353" s="35"/>
      <c r="UKO353" s="35"/>
      <c r="UKP353" s="35"/>
      <c r="UKQ353" s="35"/>
      <c r="UKR353" s="35"/>
      <c r="UKS353" s="35"/>
      <c r="UKT353" s="35"/>
      <c r="UKU353" s="35"/>
      <c r="UKV353" s="35"/>
      <c r="UKW353" s="35"/>
      <c r="UKX353" s="35"/>
      <c r="UKY353" s="35"/>
      <c r="UKZ353" s="35"/>
      <c r="ULA353" s="35"/>
      <c r="ULB353" s="35"/>
      <c r="ULC353" s="35"/>
      <c r="ULD353" s="35"/>
      <c r="ULE353" s="35"/>
      <c r="ULF353" s="35"/>
      <c r="ULG353" s="35"/>
      <c r="ULH353" s="35"/>
      <c r="ULI353" s="35"/>
      <c r="ULJ353" s="35"/>
      <c r="ULK353" s="35"/>
      <c r="ULL353" s="35"/>
      <c r="ULM353" s="35"/>
      <c r="ULN353" s="35"/>
      <c r="ULO353" s="35"/>
      <c r="ULP353" s="35"/>
      <c r="ULQ353" s="35"/>
      <c r="ULR353" s="35"/>
      <c r="ULS353" s="35"/>
      <c r="ULT353" s="35"/>
      <c r="ULU353" s="35"/>
      <c r="ULV353" s="35"/>
      <c r="ULW353" s="35"/>
      <c r="ULX353" s="35"/>
      <c r="ULY353" s="35"/>
      <c r="ULZ353" s="35"/>
      <c r="UMA353" s="35"/>
      <c r="UMB353" s="35"/>
      <c r="UMC353" s="35"/>
      <c r="UMD353" s="35"/>
      <c r="UME353" s="35"/>
      <c r="UMF353" s="35"/>
      <c r="UMG353" s="35"/>
      <c r="UMH353" s="35"/>
      <c r="UMI353" s="35"/>
      <c r="UMJ353" s="35"/>
      <c r="UMK353" s="35"/>
      <c r="UML353" s="35"/>
      <c r="UMM353" s="35"/>
      <c r="UMN353" s="35"/>
      <c r="UMO353" s="35"/>
      <c r="UMP353" s="35"/>
      <c r="UMQ353" s="35"/>
      <c r="UMR353" s="35"/>
      <c r="UMS353" s="35"/>
      <c r="UMT353" s="35"/>
      <c r="UMU353" s="35"/>
      <c r="UMV353" s="35"/>
      <c r="UMW353" s="35"/>
      <c r="UMX353" s="35"/>
      <c r="UMY353" s="35"/>
      <c r="UMZ353" s="35"/>
      <c r="UNA353" s="35"/>
      <c r="UNB353" s="35"/>
      <c r="UNC353" s="35"/>
      <c r="UND353" s="35"/>
      <c r="UNE353" s="35"/>
      <c r="UNF353" s="35"/>
      <c r="UNG353" s="35"/>
      <c r="UNH353" s="35"/>
      <c r="UNI353" s="35"/>
      <c r="UNJ353" s="35"/>
      <c r="UNK353" s="35"/>
      <c r="UNL353" s="35"/>
      <c r="UNM353" s="35"/>
      <c r="UNN353" s="35"/>
      <c r="UNO353" s="35"/>
      <c r="UNP353" s="35"/>
      <c r="UNQ353" s="35"/>
      <c r="UNR353" s="35"/>
      <c r="UNS353" s="35"/>
      <c r="UNT353" s="35"/>
      <c r="UNU353" s="35"/>
      <c r="UNV353" s="35"/>
      <c r="UNW353" s="35"/>
      <c r="UNX353" s="35"/>
      <c r="UNY353" s="35"/>
      <c r="UNZ353" s="35"/>
      <c r="UOA353" s="35"/>
      <c r="UOB353" s="35"/>
      <c r="UOC353" s="35"/>
      <c r="UOD353" s="35"/>
      <c r="UOE353" s="35"/>
      <c r="UOF353" s="35"/>
      <c r="UOG353" s="35"/>
      <c r="UOH353" s="35"/>
      <c r="UOI353" s="35"/>
      <c r="UOJ353" s="35"/>
      <c r="UOK353" s="35"/>
      <c r="UOL353" s="35"/>
      <c r="UOM353" s="35"/>
      <c r="UON353" s="35"/>
      <c r="UOO353" s="35"/>
      <c r="UOP353" s="35"/>
      <c r="UOQ353" s="35"/>
      <c r="UOR353" s="35"/>
      <c r="UOS353" s="35"/>
      <c r="UOT353" s="35"/>
      <c r="UOU353" s="35"/>
      <c r="UOV353" s="35"/>
      <c r="UOW353" s="35"/>
      <c r="UOX353" s="35"/>
      <c r="UOY353" s="35"/>
      <c r="UOZ353" s="35"/>
      <c r="UPA353" s="35"/>
      <c r="UPB353" s="35"/>
      <c r="UPC353" s="35"/>
      <c r="UPD353" s="35"/>
      <c r="UPE353" s="35"/>
      <c r="UPF353" s="35"/>
      <c r="UPG353" s="35"/>
      <c r="UPH353" s="35"/>
      <c r="UPI353" s="35"/>
      <c r="UPJ353" s="35"/>
      <c r="UPK353" s="35"/>
      <c r="UPL353" s="35"/>
      <c r="UPM353" s="35"/>
      <c r="UPN353" s="35"/>
      <c r="UPO353" s="35"/>
      <c r="UPP353" s="35"/>
      <c r="UPQ353" s="35"/>
      <c r="UPR353" s="35"/>
      <c r="UPS353" s="35"/>
      <c r="UPT353" s="35"/>
      <c r="UPU353" s="35"/>
      <c r="UPV353" s="35"/>
      <c r="UPW353" s="35"/>
      <c r="UPX353" s="35"/>
      <c r="UPY353" s="35"/>
      <c r="UPZ353" s="35"/>
      <c r="UQA353" s="35"/>
      <c r="UQB353" s="35"/>
      <c r="UQC353" s="35"/>
      <c r="UQD353" s="35"/>
      <c r="UQE353" s="35"/>
      <c r="UQF353" s="35"/>
      <c r="UQG353" s="35"/>
      <c r="UQH353" s="35"/>
      <c r="UQI353" s="35"/>
      <c r="UQJ353" s="35"/>
      <c r="UQK353" s="35"/>
      <c r="UQL353" s="35"/>
      <c r="UQM353" s="35"/>
      <c r="UQN353" s="35"/>
      <c r="UQO353" s="35"/>
      <c r="UQP353" s="35"/>
      <c r="UQQ353" s="35"/>
      <c r="UQR353" s="35"/>
      <c r="UQS353" s="35"/>
      <c r="UQT353" s="35"/>
      <c r="UQU353" s="35"/>
      <c r="UQV353" s="35"/>
      <c r="UQW353" s="35"/>
      <c r="UQX353" s="35"/>
      <c r="UQY353" s="35"/>
      <c r="UQZ353" s="35"/>
      <c r="URA353" s="35"/>
      <c r="URB353" s="35"/>
      <c r="URC353" s="35"/>
      <c r="URD353" s="35"/>
      <c r="URE353" s="35"/>
      <c r="URF353" s="35"/>
      <c r="URG353" s="35"/>
      <c r="URH353" s="35"/>
      <c r="URI353" s="35"/>
      <c r="URJ353" s="35"/>
      <c r="URK353" s="35"/>
      <c r="URL353" s="35"/>
      <c r="URM353" s="35"/>
      <c r="URN353" s="35"/>
      <c r="URO353" s="35"/>
      <c r="URP353" s="35"/>
      <c r="URQ353" s="35"/>
      <c r="URR353" s="35"/>
      <c r="URS353" s="35"/>
      <c r="URT353" s="35"/>
      <c r="URU353" s="35"/>
      <c r="URV353" s="35"/>
      <c r="URW353" s="35"/>
      <c r="URX353" s="35"/>
      <c r="URY353" s="35"/>
      <c r="URZ353" s="35"/>
      <c r="USA353" s="35"/>
      <c r="USB353" s="35"/>
      <c r="USC353" s="35"/>
      <c r="USD353" s="35"/>
      <c r="USE353" s="35"/>
      <c r="USF353" s="35"/>
      <c r="USG353" s="35"/>
      <c r="USH353" s="35"/>
      <c r="USI353" s="35"/>
      <c r="USJ353" s="35"/>
      <c r="USK353" s="35"/>
      <c r="USL353" s="35"/>
      <c r="USM353" s="35"/>
      <c r="USN353" s="35"/>
      <c r="USO353" s="35"/>
      <c r="USP353" s="35"/>
      <c r="USQ353" s="35"/>
      <c r="USR353" s="35"/>
      <c r="USS353" s="35"/>
      <c r="UST353" s="35"/>
      <c r="USU353" s="35"/>
      <c r="USV353" s="35"/>
      <c r="USW353" s="35"/>
      <c r="USX353" s="35"/>
      <c r="USY353" s="35"/>
      <c r="USZ353" s="35"/>
      <c r="UTA353" s="35"/>
      <c r="UTB353" s="35"/>
      <c r="UTC353" s="35"/>
      <c r="UTD353" s="35"/>
      <c r="UTE353" s="35"/>
      <c r="UTF353" s="35"/>
      <c r="UTG353" s="35"/>
      <c r="UTH353" s="35"/>
      <c r="UTI353" s="35"/>
      <c r="UTJ353" s="35"/>
      <c r="UTK353" s="35"/>
      <c r="UTL353" s="35"/>
      <c r="UTM353" s="35"/>
      <c r="UTN353" s="35"/>
      <c r="UTO353" s="35"/>
      <c r="UTP353" s="35"/>
      <c r="UTQ353" s="35"/>
      <c r="UTR353" s="35"/>
      <c r="UTS353" s="35"/>
      <c r="UTT353" s="35"/>
      <c r="UTU353" s="35"/>
      <c r="UTV353" s="35"/>
      <c r="UTW353" s="35"/>
      <c r="UTX353" s="35"/>
      <c r="UTY353" s="35"/>
      <c r="UTZ353" s="35"/>
      <c r="UUA353" s="35"/>
      <c r="UUB353" s="35"/>
      <c r="UUC353" s="35"/>
      <c r="UUD353" s="35"/>
      <c r="UUE353" s="35"/>
      <c r="UUF353" s="35"/>
      <c r="UUG353" s="35"/>
      <c r="UUH353" s="35"/>
      <c r="UUI353" s="35"/>
      <c r="UUJ353" s="35"/>
      <c r="UUK353" s="35"/>
      <c r="UUL353" s="35"/>
      <c r="UUM353" s="35"/>
      <c r="UUN353" s="35"/>
      <c r="UUO353" s="35"/>
      <c r="UUP353" s="35"/>
      <c r="UUQ353" s="35"/>
      <c r="UUR353" s="35"/>
      <c r="UUS353" s="35"/>
      <c r="UUT353" s="35"/>
      <c r="UUU353" s="35"/>
      <c r="UUV353" s="35"/>
      <c r="UUW353" s="35"/>
      <c r="UUX353" s="35"/>
      <c r="UUY353" s="35"/>
      <c r="UUZ353" s="35"/>
      <c r="UVA353" s="35"/>
      <c r="UVB353" s="35"/>
      <c r="UVC353" s="35"/>
      <c r="UVD353" s="35"/>
      <c r="UVE353" s="35"/>
      <c r="UVF353" s="35"/>
      <c r="UVG353" s="35"/>
      <c r="UVH353" s="35"/>
      <c r="UVI353" s="35"/>
      <c r="UVJ353" s="35"/>
      <c r="UVK353" s="35"/>
      <c r="UVL353" s="35"/>
      <c r="UVM353" s="35"/>
      <c r="UVN353" s="35"/>
      <c r="UVO353" s="35"/>
      <c r="UVP353" s="35"/>
      <c r="UVQ353" s="35"/>
      <c r="UVR353" s="35"/>
      <c r="UVS353" s="35"/>
      <c r="UVT353" s="35"/>
      <c r="UVU353" s="35"/>
      <c r="UVV353" s="35"/>
      <c r="UVW353" s="35"/>
      <c r="UVX353" s="35"/>
      <c r="UVY353" s="35"/>
      <c r="UVZ353" s="35"/>
      <c r="UWA353" s="35"/>
      <c r="UWB353" s="35"/>
      <c r="UWC353" s="35"/>
      <c r="UWD353" s="35"/>
      <c r="UWE353" s="35"/>
      <c r="UWF353" s="35"/>
      <c r="UWG353" s="35"/>
      <c r="UWH353" s="35"/>
      <c r="UWI353" s="35"/>
      <c r="UWJ353" s="35"/>
      <c r="UWK353" s="35"/>
      <c r="UWL353" s="35"/>
      <c r="UWM353" s="35"/>
      <c r="UWN353" s="35"/>
      <c r="UWO353" s="35"/>
      <c r="UWP353" s="35"/>
      <c r="UWQ353" s="35"/>
      <c r="UWR353" s="35"/>
      <c r="UWS353" s="35"/>
      <c r="UWT353" s="35"/>
      <c r="UWU353" s="35"/>
      <c r="UWV353" s="35"/>
      <c r="UWW353" s="35"/>
      <c r="UWX353" s="35"/>
      <c r="UWY353" s="35"/>
      <c r="UWZ353" s="35"/>
      <c r="UXA353" s="35"/>
      <c r="UXB353" s="35"/>
      <c r="UXC353" s="35"/>
      <c r="UXD353" s="35"/>
      <c r="UXE353" s="35"/>
      <c r="UXF353" s="35"/>
      <c r="UXG353" s="35"/>
      <c r="UXH353" s="35"/>
      <c r="UXI353" s="35"/>
      <c r="UXJ353" s="35"/>
      <c r="UXK353" s="35"/>
      <c r="UXL353" s="35"/>
      <c r="UXM353" s="35"/>
      <c r="UXN353" s="35"/>
      <c r="UXO353" s="35"/>
      <c r="UXP353" s="35"/>
      <c r="UXQ353" s="35"/>
      <c r="UXR353" s="35"/>
      <c r="UXS353" s="35"/>
      <c r="UXT353" s="35"/>
      <c r="UXU353" s="35"/>
      <c r="UXV353" s="35"/>
      <c r="UXW353" s="35"/>
      <c r="UXX353" s="35"/>
      <c r="UXY353" s="35"/>
      <c r="UXZ353" s="35"/>
      <c r="UYA353" s="35"/>
      <c r="UYB353" s="35"/>
      <c r="UYC353" s="35"/>
      <c r="UYD353" s="35"/>
      <c r="UYE353" s="35"/>
      <c r="UYF353" s="35"/>
      <c r="UYG353" s="35"/>
      <c r="UYH353" s="35"/>
      <c r="UYI353" s="35"/>
      <c r="UYJ353" s="35"/>
      <c r="UYK353" s="35"/>
      <c r="UYL353" s="35"/>
      <c r="UYM353" s="35"/>
      <c r="UYN353" s="35"/>
      <c r="UYO353" s="35"/>
      <c r="UYP353" s="35"/>
      <c r="UYQ353" s="35"/>
      <c r="UYR353" s="35"/>
      <c r="UYS353" s="35"/>
      <c r="UYT353" s="35"/>
      <c r="UYU353" s="35"/>
      <c r="UYV353" s="35"/>
      <c r="UYW353" s="35"/>
      <c r="UYX353" s="35"/>
      <c r="UYY353" s="35"/>
      <c r="UYZ353" s="35"/>
      <c r="UZA353" s="35"/>
      <c r="UZB353" s="35"/>
      <c r="UZC353" s="35"/>
      <c r="UZD353" s="35"/>
      <c r="UZE353" s="35"/>
      <c r="UZF353" s="35"/>
      <c r="UZG353" s="35"/>
      <c r="UZH353" s="35"/>
      <c r="UZI353" s="35"/>
      <c r="UZJ353" s="35"/>
      <c r="UZK353" s="35"/>
      <c r="UZL353" s="35"/>
      <c r="UZM353" s="35"/>
      <c r="UZN353" s="35"/>
      <c r="UZO353" s="35"/>
      <c r="UZP353" s="35"/>
      <c r="UZQ353" s="35"/>
      <c r="UZR353" s="35"/>
      <c r="UZS353" s="35"/>
      <c r="UZT353" s="35"/>
      <c r="UZU353" s="35"/>
      <c r="UZV353" s="35"/>
      <c r="UZW353" s="35"/>
      <c r="UZX353" s="35"/>
      <c r="UZY353" s="35"/>
      <c r="UZZ353" s="35"/>
      <c r="VAA353" s="35"/>
      <c r="VAB353" s="35"/>
      <c r="VAC353" s="35"/>
      <c r="VAD353" s="35"/>
      <c r="VAE353" s="35"/>
      <c r="VAF353" s="35"/>
      <c r="VAG353" s="35"/>
      <c r="VAH353" s="35"/>
      <c r="VAI353" s="35"/>
      <c r="VAJ353" s="35"/>
      <c r="VAK353" s="35"/>
      <c r="VAL353" s="35"/>
      <c r="VAM353" s="35"/>
      <c r="VAN353" s="35"/>
      <c r="VAO353" s="35"/>
      <c r="VAP353" s="35"/>
      <c r="VAQ353" s="35"/>
      <c r="VAR353" s="35"/>
      <c r="VAS353" s="35"/>
      <c r="VAT353" s="35"/>
      <c r="VAU353" s="35"/>
      <c r="VAV353" s="35"/>
      <c r="VAW353" s="35"/>
      <c r="VAX353" s="35"/>
      <c r="VAY353" s="35"/>
      <c r="VAZ353" s="35"/>
      <c r="VBA353" s="35"/>
      <c r="VBB353" s="35"/>
      <c r="VBC353" s="35"/>
      <c r="VBD353" s="35"/>
      <c r="VBE353" s="35"/>
      <c r="VBF353" s="35"/>
      <c r="VBG353" s="35"/>
      <c r="VBH353" s="35"/>
      <c r="VBI353" s="35"/>
      <c r="VBJ353" s="35"/>
      <c r="VBK353" s="35"/>
      <c r="VBL353" s="35"/>
      <c r="VBM353" s="35"/>
      <c r="VBN353" s="35"/>
      <c r="VBO353" s="35"/>
      <c r="VBP353" s="35"/>
      <c r="VBQ353" s="35"/>
      <c r="VBR353" s="35"/>
      <c r="VBS353" s="35"/>
      <c r="VBT353" s="35"/>
      <c r="VBU353" s="35"/>
      <c r="VBV353" s="35"/>
      <c r="VBW353" s="35"/>
      <c r="VBX353" s="35"/>
      <c r="VBY353" s="35"/>
      <c r="VBZ353" s="35"/>
      <c r="VCA353" s="35"/>
      <c r="VCB353" s="35"/>
      <c r="VCC353" s="35"/>
      <c r="VCD353" s="35"/>
      <c r="VCE353" s="35"/>
      <c r="VCF353" s="35"/>
      <c r="VCG353" s="35"/>
      <c r="VCH353" s="35"/>
      <c r="VCI353" s="35"/>
      <c r="VCJ353" s="35"/>
      <c r="VCK353" s="35"/>
      <c r="VCL353" s="35"/>
      <c r="VCM353" s="35"/>
      <c r="VCN353" s="35"/>
      <c r="VCO353" s="35"/>
      <c r="VCP353" s="35"/>
      <c r="VCQ353" s="35"/>
      <c r="VCR353" s="35"/>
      <c r="VCS353" s="35"/>
      <c r="VCT353" s="35"/>
      <c r="VCU353" s="35"/>
      <c r="VCV353" s="35"/>
      <c r="VCW353" s="35"/>
      <c r="VCX353" s="35"/>
      <c r="VCY353" s="35"/>
      <c r="VCZ353" s="35"/>
      <c r="VDA353" s="35"/>
      <c r="VDB353" s="35"/>
      <c r="VDC353" s="35"/>
      <c r="VDD353" s="35"/>
      <c r="VDE353" s="35"/>
      <c r="VDF353" s="35"/>
      <c r="VDG353" s="35"/>
      <c r="VDH353" s="35"/>
      <c r="VDI353" s="35"/>
      <c r="VDJ353" s="35"/>
      <c r="VDK353" s="35"/>
      <c r="VDL353" s="35"/>
      <c r="VDM353" s="35"/>
      <c r="VDN353" s="35"/>
      <c r="VDO353" s="35"/>
      <c r="VDP353" s="35"/>
      <c r="VDQ353" s="35"/>
      <c r="VDR353" s="35"/>
      <c r="VDS353" s="35"/>
      <c r="VDT353" s="35"/>
      <c r="VDU353" s="35"/>
      <c r="VDV353" s="35"/>
      <c r="VDW353" s="35"/>
      <c r="VDX353" s="35"/>
      <c r="VDY353" s="35"/>
      <c r="VDZ353" s="35"/>
      <c r="VEA353" s="35"/>
      <c r="VEB353" s="35"/>
      <c r="VEC353" s="35"/>
      <c r="VED353" s="35"/>
      <c r="VEE353" s="35"/>
      <c r="VEF353" s="35"/>
      <c r="VEG353" s="35"/>
      <c r="VEH353" s="35"/>
      <c r="VEI353" s="35"/>
      <c r="VEJ353" s="35"/>
      <c r="VEK353" s="35"/>
      <c r="VEL353" s="35"/>
      <c r="VEM353" s="35"/>
      <c r="VEN353" s="35"/>
      <c r="VEO353" s="35"/>
      <c r="VEP353" s="35"/>
      <c r="VEQ353" s="35"/>
      <c r="VER353" s="35"/>
      <c r="VES353" s="35"/>
      <c r="VET353" s="35"/>
      <c r="VEU353" s="35"/>
      <c r="VEV353" s="35"/>
      <c r="VEW353" s="35"/>
      <c r="VEX353" s="35"/>
      <c r="VEY353" s="35"/>
      <c r="VEZ353" s="35"/>
      <c r="VFA353" s="35"/>
      <c r="VFB353" s="35"/>
      <c r="VFC353" s="35"/>
      <c r="VFD353" s="35"/>
      <c r="VFE353" s="35"/>
      <c r="VFF353" s="35"/>
      <c r="VFG353" s="35"/>
      <c r="VFH353" s="35"/>
      <c r="VFI353" s="35"/>
      <c r="VFJ353" s="35"/>
      <c r="VFK353" s="35"/>
      <c r="VFL353" s="35"/>
      <c r="VFM353" s="35"/>
      <c r="VFN353" s="35"/>
      <c r="VFO353" s="35"/>
      <c r="VFP353" s="35"/>
      <c r="VFQ353" s="35"/>
      <c r="VFR353" s="35"/>
      <c r="VFS353" s="35"/>
      <c r="VFT353" s="35"/>
      <c r="VFU353" s="35"/>
      <c r="VFV353" s="35"/>
      <c r="VFW353" s="35"/>
      <c r="VFX353" s="35"/>
      <c r="VFY353" s="35"/>
      <c r="VFZ353" s="35"/>
      <c r="VGA353" s="35"/>
      <c r="VGB353" s="35"/>
      <c r="VGC353" s="35"/>
      <c r="VGD353" s="35"/>
      <c r="VGE353" s="35"/>
      <c r="VGF353" s="35"/>
      <c r="VGG353" s="35"/>
      <c r="VGH353" s="35"/>
      <c r="VGI353" s="35"/>
      <c r="VGJ353" s="35"/>
      <c r="VGK353" s="35"/>
      <c r="VGL353" s="35"/>
      <c r="VGM353" s="35"/>
      <c r="VGN353" s="35"/>
      <c r="VGO353" s="35"/>
      <c r="VGP353" s="35"/>
      <c r="VGQ353" s="35"/>
      <c r="VGR353" s="35"/>
      <c r="VGS353" s="35"/>
      <c r="VGT353" s="35"/>
      <c r="VGU353" s="35"/>
      <c r="VGV353" s="35"/>
      <c r="VGW353" s="35"/>
      <c r="VGX353" s="35"/>
      <c r="VGY353" s="35"/>
      <c r="VGZ353" s="35"/>
      <c r="VHA353" s="35"/>
      <c r="VHB353" s="35"/>
      <c r="VHC353" s="35"/>
      <c r="VHD353" s="35"/>
      <c r="VHE353" s="35"/>
      <c r="VHF353" s="35"/>
      <c r="VHG353" s="35"/>
      <c r="VHH353" s="35"/>
      <c r="VHI353" s="35"/>
      <c r="VHJ353" s="35"/>
      <c r="VHK353" s="35"/>
      <c r="VHL353" s="35"/>
      <c r="VHM353" s="35"/>
      <c r="VHN353" s="35"/>
      <c r="VHO353" s="35"/>
      <c r="VHP353" s="35"/>
      <c r="VHQ353" s="35"/>
      <c r="VHR353" s="35"/>
      <c r="VHS353" s="35"/>
      <c r="VHT353" s="35"/>
      <c r="VHU353" s="35"/>
      <c r="VHV353" s="35"/>
      <c r="VHW353" s="35"/>
      <c r="VHX353" s="35"/>
      <c r="VHY353" s="35"/>
      <c r="VHZ353" s="35"/>
      <c r="VIA353" s="35"/>
      <c r="VIB353" s="35"/>
      <c r="VIC353" s="35"/>
      <c r="VID353" s="35"/>
      <c r="VIE353" s="35"/>
      <c r="VIF353" s="35"/>
      <c r="VIG353" s="35"/>
      <c r="VIH353" s="35"/>
      <c r="VII353" s="35"/>
      <c r="VIJ353" s="35"/>
      <c r="VIK353" s="35"/>
      <c r="VIL353" s="35"/>
      <c r="VIM353" s="35"/>
      <c r="VIN353" s="35"/>
      <c r="VIO353" s="35"/>
      <c r="VIP353" s="35"/>
      <c r="VIQ353" s="35"/>
      <c r="VIR353" s="35"/>
      <c r="VIS353" s="35"/>
      <c r="VIT353" s="35"/>
      <c r="VIU353" s="35"/>
      <c r="VIV353" s="35"/>
      <c r="VIW353" s="35"/>
      <c r="VIX353" s="35"/>
      <c r="VIY353" s="35"/>
      <c r="VIZ353" s="35"/>
      <c r="VJA353" s="35"/>
      <c r="VJB353" s="35"/>
      <c r="VJC353" s="35"/>
      <c r="VJD353" s="35"/>
      <c r="VJE353" s="35"/>
      <c r="VJF353" s="35"/>
      <c r="VJG353" s="35"/>
      <c r="VJH353" s="35"/>
      <c r="VJI353" s="35"/>
      <c r="VJJ353" s="35"/>
      <c r="VJK353" s="35"/>
      <c r="VJL353" s="35"/>
      <c r="VJM353" s="35"/>
      <c r="VJN353" s="35"/>
      <c r="VJO353" s="35"/>
      <c r="VJP353" s="35"/>
      <c r="VJQ353" s="35"/>
      <c r="VJR353" s="35"/>
      <c r="VJS353" s="35"/>
      <c r="VJT353" s="35"/>
      <c r="VJU353" s="35"/>
      <c r="VJV353" s="35"/>
      <c r="VJW353" s="35"/>
      <c r="VJX353" s="35"/>
      <c r="VJY353" s="35"/>
      <c r="VJZ353" s="35"/>
      <c r="VKA353" s="35"/>
      <c r="VKB353" s="35"/>
      <c r="VKC353" s="35"/>
      <c r="VKD353" s="35"/>
      <c r="VKE353" s="35"/>
      <c r="VKF353" s="35"/>
      <c r="VKG353" s="35"/>
      <c r="VKH353" s="35"/>
      <c r="VKI353" s="35"/>
      <c r="VKJ353" s="35"/>
      <c r="VKK353" s="35"/>
      <c r="VKL353" s="35"/>
      <c r="VKM353" s="35"/>
      <c r="VKN353" s="35"/>
      <c r="VKO353" s="35"/>
      <c r="VKP353" s="35"/>
      <c r="VKQ353" s="35"/>
      <c r="VKR353" s="35"/>
      <c r="VKS353" s="35"/>
      <c r="VKT353" s="35"/>
      <c r="VKU353" s="35"/>
      <c r="VKV353" s="35"/>
      <c r="VKW353" s="35"/>
      <c r="VKX353" s="35"/>
      <c r="VKY353" s="35"/>
      <c r="VKZ353" s="35"/>
      <c r="VLA353" s="35"/>
      <c r="VLB353" s="35"/>
      <c r="VLC353" s="35"/>
      <c r="VLD353" s="35"/>
      <c r="VLE353" s="35"/>
      <c r="VLF353" s="35"/>
      <c r="VLG353" s="35"/>
      <c r="VLH353" s="35"/>
      <c r="VLI353" s="35"/>
      <c r="VLJ353" s="35"/>
      <c r="VLK353" s="35"/>
      <c r="VLL353" s="35"/>
      <c r="VLM353" s="35"/>
      <c r="VLN353" s="35"/>
      <c r="VLO353" s="35"/>
      <c r="VLP353" s="35"/>
      <c r="VLQ353" s="35"/>
      <c r="VLR353" s="35"/>
      <c r="VLS353" s="35"/>
      <c r="VLT353" s="35"/>
      <c r="VLU353" s="35"/>
      <c r="VLV353" s="35"/>
      <c r="VLW353" s="35"/>
      <c r="VLX353" s="35"/>
      <c r="VLY353" s="35"/>
      <c r="VLZ353" s="35"/>
      <c r="VMA353" s="35"/>
      <c r="VMB353" s="35"/>
      <c r="VMC353" s="35"/>
      <c r="VMD353" s="35"/>
      <c r="VME353" s="35"/>
      <c r="VMF353" s="35"/>
      <c r="VMG353" s="35"/>
      <c r="VMH353" s="35"/>
      <c r="VMI353" s="35"/>
      <c r="VMJ353" s="35"/>
      <c r="VMK353" s="35"/>
      <c r="VML353" s="35"/>
      <c r="VMM353" s="35"/>
      <c r="VMN353" s="35"/>
      <c r="VMO353" s="35"/>
      <c r="VMP353" s="35"/>
      <c r="VMQ353" s="35"/>
      <c r="VMR353" s="35"/>
      <c r="VMS353" s="35"/>
      <c r="VMT353" s="35"/>
      <c r="VMU353" s="35"/>
      <c r="VMV353" s="35"/>
      <c r="VMW353" s="35"/>
      <c r="VMX353" s="35"/>
      <c r="VMY353" s="35"/>
      <c r="VMZ353" s="35"/>
      <c r="VNA353" s="35"/>
      <c r="VNB353" s="35"/>
      <c r="VNC353" s="35"/>
      <c r="VND353" s="35"/>
      <c r="VNE353" s="35"/>
      <c r="VNF353" s="35"/>
      <c r="VNG353" s="35"/>
      <c r="VNH353" s="35"/>
      <c r="VNI353" s="35"/>
      <c r="VNJ353" s="35"/>
      <c r="VNK353" s="35"/>
      <c r="VNL353" s="35"/>
      <c r="VNM353" s="35"/>
      <c r="VNN353" s="35"/>
      <c r="VNO353" s="35"/>
      <c r="VNP353" s="35"/>
      <c r="VNQ353" s="35"/>
      <c r="VNR353" s="35"/>
      <c r="VNS353" s="35"/>
      <c r="VNT353" s="35"/>
      <c r="VNU353" s="35"/>
      <c r="VNV353" s="35"/>
      <c r="VNW353" s="35"/>
      <c r="VNX353" s="35"/>
      <c r="VNY353" s="35"/>
      <c r="VNZ353" s="35"/>
      <c r="VOA353" s="35"/>
      <c r="VOB353" s="35"/>
      <c r="VOC353" s="35"/>
      <c r="VOD353" s="35"/>
      <c r="VOE353" s="35"/>
      <c r="VOF353" s="35"/>
      <c r="VOG353" s="35"/>
      <c r="VOH353" s="35"/>
      <c r="VOI353" s="35"/>
      <c r="VOJ353" s="35"/>
      <c r="VOK353" s="35"/>
      <c r="VOL353" s="35"/>
      <c r="VOM353" s="35"/>
      <c r="VON353" s="35"/>
      <c r="VOO353" s="35"/>
      <c r="VOP353" s="35"/>
      <c r="VOQ353" s="35"/>
      <c r="VOR353" s="35"/>
      <c r="VOS353" s="35"/>
      <c r="VOT353" s="35"/>
      <c r="VOU353" s="35"/>
      <c r="VOV353" s="35"/>
      <c r="VOW353" s="35"/>
      <c r="VOX353" s="35"/>
      <c r="VOY353" s="35"/>
      <c r="VOZ353" s="35"/>
      <c r="VPA353" s="35"/>
      <c r="VPB353" s="35"/>
      <c r="VPC353" s="35"/>
      <c r="VPD353" s="35"/>
      <c r="VPE353" s="35"/>
      <c r="VPF353" s="35"/>
      <c r="VPG353" s="35"/>
      <c r="VPH353" s="35"/>
      <c r="VPI353" s="35"/>
      <c r="VPJ353" s="35"/>
      <c r="VPK353" s="35"/>
      <c r="VPL353" s="35"/>
      <c r="VPM353" s="35"/>
      <c r="VPN353" s="35"/>
      <c r="VPO353" s="35"/>
      <c r="VPP353" s="35"/>
      <c r="VPQ353" s="35"/>
      <c r="VPR353" s="35"/>
      <c r="VPS353" s="35"/>
      <c r="VPT353" s="35"/>
      <c r="VPU353" s="35"/>
      <c r="VPV353" s="35"/>
      <c r="VPW353" s="35"/>
      <c r="VPX353" s="35"/>
      <c r="VPY353" s="35"/>
      <c r="VPZ353" s="35"/>
      <c r="VQA353" s="35"/>
      <c r="VQB353" s="35"/>
      <c r="VQC353" s="35"/>
      <c r="VQD353" s="35"/>
      <c r="VQE353" s="35"/>
      <c r="VQF353" s="35"/>
      <c r="VQG353" s="35"/>
      <c r="VQH353" s="35"/>
      <c r="VQI353" s="35"/>
      <c r="VQJ353" s="35"/>
      <c r="VQK353" s="35"/>
      <c r="VQL353" s="35"/>
      <c r="VQM353" s="35"/>
      <c r="VQN353" s="35"/>
      <c r="VQO353" s="35"/>
      <c r="VQP353" s="35"/>
      <c r="VQQ353" s="35"/>
      <c r="VQR353" s="35"/>
      <c r="VQS353" s="35"/>
      <c r="VQT353" s="35"/>
      <c r="VQU353" s="35"/>
      <c r="VQV353" s="35"/>
      <c r="VQW353" s="35"/>
      <c r="VQX353" s="35"/>
      <c r="VQY353" s="35"/>
      <c r="VQZ353" s="35"/>
      <c r="VRA353" s="35"/>
      <c r="VRB353" s="35"/>
      <c r="VRC353" s="35"/>
      <c r="VRD353" s="35"/>
      <c r="VRE353" s="35"/>
      <c r="VRF353" s="35"/>
      <c r="VRG353" s="35"/>
      <c r="VRH353" s="35"/>
      <c r="VRI353" s="35"/>
      <c r="VRJ353" s="35"/>
      <c r="VRK353" s="35"/>
      <c r="VRL353" s="35"/>
      <c r="VRM353" s="35"/>
      <c r="VRN353" s="35"/>
      <c r="VRO353" s="35"/>
      <c r="VRP353" s="35"/>
      <c r="VRQ353" s="35"/>
      <c r="VRR353" s="35"/>
      <c r="VRS353" s="35"/>
      <c r="VRT353" s="35"/>
      <c r="VRU353" s="35"/>
      <c r="VRV353" s="35"/>
      <c r="VRW353" s="35"/>
      <c r="VRX353" s="35"/>
      <c r="VRY353" s="35"/>
      <c r="VRZ353" s="35"/>
      <c r="VSA353" s="35"/>
      <c r="VSB353" s="35"/>
      <c r="VSC353" s="35"/>
      <c r="VSD353" s="35"/>
      <c r="VSE353" s="35"/>
      <c r="VSF353" s="35"/>
      <c r="VSG353" s="35"/>
      <c r="VSH353" s="35"/>
      <c r="VSI353" s="35"/>
      <c r="VSJ353" s="35"/>
      <c r="VSK353" s="35"/>
      <c r="VSL353" s="35"/>
      <c r="VSM353" s="35"/>
      <c r="VSN353" s="35"/>
      <c r="VSO353" s="35"/>
      <c r="VSP353" s="35"/>
      <c r="VSQ353" s="35"/>
      <c r="VSR353" s="35"/>
      <c r="VSS353" s="35"/>
      <c r="VST353" s="35"/>
      <c r="VSU353" s="35"/>
      <c r="VSV353" s="35"/>
      <c r="VSW353" s="35"/>
      <c r="VSX353" s="35"/>
      <c r="VSY353" s="35"/>
      <c r="VSZ353" s="35"/>
      <c r="VTA353" s="35"/>
      <c r="VTB353" s="35"/>
      <c r="VTC353" s="35"/>
      <c r="VTD353" s="35"/>
      <c r="VTE353" s="35"/>
      <c r="VTF353" s="35"/>
      <c r="VTG353" s="35"/>
      <c r="VTH353" s="35"/>
      <c r="VTI353" s="35"/>
      <c r="VTJ353" s="35"/>
      <c r="VTK353" s="35"/>
      <c r="VTL353" s="35"/>
      <c r="VTM353" s="35"/>
      <c r="VTN353" s="35"/>
      <c r="VTO353" s="35"/>
      <c r="VTP353" s="35"/>
      <c r="VTQ353" s="35"/>
      <c r="VTR353" s="35"/>
      <c r="VTS353" s="35"/>
      <c r="VTT353" s="35"/>
      <c r="VTU353" s="35"/>
      <c r="VTV353" s="35"/>
      <c r="VTW353" s="35"/>
      <c r="VTX353" s="35"/>
      <c r="VTY353" s="35"/>
      <c r="VTZ353" s="35"/>
      <c r="VUA353" s="35"/>
      <c r="VUB353" s="35"/>
      <c r="VUC353" s="35"/>
      <c r="VUD353" s="35"/>
      <c r="VUE353" s="35"/>
      <c r="VUF353" s="35"/>
      <c r="VUG353" s="35"/>
      <c r="VUH353" s="35"/>
      <c r="VUI353" s="35"/>
      <c r="VUJ353" s="35"/>
      <c r="VUK353" s="35"/>
      <c r="VUL353" s="35"/>
      <c r="VUM353" s="35"/>
      <c r="VUN353" s="35"/>
      <c r="VUO353" s="35"/>
      <c r="VUP353" s="35"/>
      <c r="VUQ353" s="35"/>
      <c r="VUR353" s="35"/>
      <c r="VUS353" s="35"/>
      <c r="VUT353" s="35"/>
      <c r="VUU353" s="35"/>
      <c r="VUV353" s="35"/>
      <c r="VUW353" s="35"/>
      <c r="VUX353" s="35"/>
      <c r="VUY353" s="35"/>
      <c r="VUZ353" s="35"/>
      <c r="VVA353" s="35"/>
      <c r="VVB353" s="35"/>
      <c r="VVC353" s="35"/>
      <c r="VVD353" s="35"/>
      <c r="VVE353" s="35"/>
      <c r="VVF353" s="35"/>
      <c r="VVG353" s="35"/>
      <c r="VVH353" s="35"/>
      <c r="VVI353" s="35"/>
      <c r="VVJ353" s="35"/>
      <c r="VVK353" s="35"/>
      <c r="VVL353" s="35"/>
      <c r="VVM353" s="35"/>
      <c r="VVN353" s="35"/>
      <c r="VVO353" s="35"/>
      <c r="VVP353" s="35"/>
      <c r="VVQ353" s="35"/>
      <c r="VVR353" s="35"/>
      <c r="VVS353" s="35"/>
      <c r="VVT353" s="35"/>
      <c r="VVU353" s="35"/>
      <c r="VVV353" s="35"/>
      <c r="VVW353" s="35"/>
      <c r="VVX353" s="35"/>
      <c r="VVY353" s="35"/>
      <c r="VVZ353" s="35"/>
      <c r="VWA353" s="35"/>
      <c r="VWB353" s="35"/>
      <c r="VWC353" s="35"/>
      <c r="VWD353" s="35"/>
      <c r="VWE353" s="35"/>
      <c r="VWF353" s="35"/>
      <c r="VWG353" s="35"/>
      <c r="VWH353" s="35"/>
      <c r="VWI353" s="35"/>
      <c r="VWJ353" s="35"/>
      <c r="VWK353" s="35"/>
      <c r="VWL353" s="35"/>
      <c r="VWM353" s="35"/>
      <c r="VWN353" s="35"/>
      <c r="VWO353" s="35"/>
      <c r="VWP353" s="35"/>
      <c r="VWQ353" s="35"/>
      <c r="VWR353" s="35"/>
      <c r="VWS353" s="35"/>
      <c r="VWT353" s="35"/>
      <c r="VWU353" s="35"/>
      <c r="VWV353" s="35"/>
      <c r="VWW353" s="35"/>
      <c r="VWX353" s="35"/>
      <c r="VWY353" s="35"/>
      <c r="VWZ353" s="35"/>
      <c r="VXA353" s="35"/>
      <c r="VXB353" s="35"/>
      <c r="VXC353" s="35"/>
      <c r="VXD353" s="35"/>
      <c r="VXE353" s="35"/>
      <c r="VXF353" s="35"/>
      <c r="VXG353" s="35"/>
      <c r="VXH353" s="35"/>
      <c r="VXI353" s="35"/>
      <c r="VXJ353" s="35"/>
      <c r="VXK353" s="35"/>
      <c r="VXL353" s="35"/>
      <c r="VXM353" s="35"/>
      <c r="VXN353" s="35"/>
      <c r="VXO353" s="35"/>
      <c r="VXP353" s="35"/>
      <c r="VXQ353" s="35"/>
      <c r="VXR353" s="35"/>
      <c r="VXS353" s="35"/>
      <c r="VXT353" s="35"/>
      <c r="VXU353" s="35"/>
      <c r="VXV353" s="35"/>
      <c r="VXW353" s="35"/>
      <c r="VXX353" s="35"/>
      <c r="VXY353" s="35"/>
      <c r="VXZ353" s="35"/>
      <c r="VYA353" s="35"/>
      <c r="VYB353" s="35"/>
      <c r="VYC353" s="35"/>
      <c r="VYD353" s="35"/>
      <c r="VYE353" s="35"/>
      <c r="VYF353" s="35"/>
      <c r="VYG353" s="35"/>
      <c r="VYH353" s="35"/>
      <c r="VYI353" s="35"/>
      <c r="VYJ353" s="35"/>
      <c r="VYK353" s="35"/>
      <c r="VYL353" s="35"/>
      <c r="VYM353" s="35"/>
      <c r="VYN353" s="35"/>
      <c r="VYO353" s="35"/>
      <c r="VYP353" s="35"/>
      <c r="VYQ353" s="35"/>
      <c r="VYR353" s="35"/>
      <c r="VYS353" s="35"/>
      <c r="VYT353" s="35"/>
      <c r="VYU353" s="35"/>
      <c r="VYV353" s="35"/>
      <c r="VYW353" s="35"/>
      <c r="VYX353" s="35"/>
      <c r="VYY353" s="35"/>
      <c r="VYZ353" s="35"/>
      <c r="VZA353" s="35"/>
      <c r="VZB353" s="35"/>
      <c r="VZC353" s="35"/>
      <c r="VZD353" s="35"/>
      <c r="VZE353" s="35"/>
      <c r="VZF353" s="35"/>
      <c r="VZG353" s="35"/>
      <c r="VZH353" s="35"/>
      <c r="VZI353" s="35"/>
      <c r="VZJ353" s="35"/>
      <c r="VZK353" s="35"/>
      <c r="VZL353" s="35"/>
      <c r="VZM353" s="35"/>
      <c r="VZN353" s="35"/>
      <c r="VZO353" s="35"/>
      <c r="VZP353" s="35"/>
      <c r="VZQ353" s="35"/>
      <c r="VZR353" s="35"/>
      <c r="VZS353" s="35"/>
      <c r="VZT353" s="35"/>
      <c r="VZU353" s="35"/>
      <c r="VZV353" s="35"/>
      <c r="VZW353" s="35"/>
      <c r="VZX353" s="35"/>
      <c r="VZY353" s="35"/>
      <c r="VZZ353" s="35"/>
      <c r="WAA353" s="35"/>
      <c r="WAB353" s="35"/>
      <c r="WAC353" s="35"/>
      <c r="WAD353" s="35"/>
      <c r="WAE353" s="35"/>
      <c r="WAF353" s="35"/>
      <c r="WAG353" s="35"/>
      <c r="WAH353" s="35"/>
      <c r="WAI353" s="35"/>
      <c r="WAJ353" s="35"/>
      <c r="WAK353" s="35"/>
      <c r="WAL353" s="35"/>
      <c r="WAM353" s="35"/>
      <c r="WAN353" s="35"/>
      <c r="WAO353" s="35"/>
      <c r="WAP353" s="35"/>
      <c r="WAQ353" s="35"/>
      <c r="WAR353" s="35"/>
      <c r="WAS353" s="35"/>
      <c r="WAT353" s="35"/>
      <c r="WAU353" s="35"/>
      <c r="WAV353" s="35"/>
      <c r="WAW353" s="35"/>
      <c r="WAX353" s="35"/>
      <c r="WAY353" s="35"/>
      <c r="WAZ353" s="35"/>
      <c r="WBA353" s="35"/>
      <c r="WBB353" s="35"/>
      <c r="WBC353" s="35"/>
      <c r="WBD353" s="35"/>
      <c r="WBE353" s="35"/>
      <c r="WBF353" s="35"/>
      <c r="WBG353" s="35"/>
      <c r="WBH353" s="35"/>
      <c r="WBI353" s="35"/>
      <c r="WBJ353" s="35"/>
      <c r="WBK353" s="35"/>
      <c r="WBL353" s="35"/>
      <c r="WBM353" s="35"/>
      <c r="WBN353" s="35"/>
      <c r="WBO353" s="35"/>
      <c r="WBP353" s="35"/>
      <c r="WBQ353" s="35"/>
      <c r="WBR353" s="35"/>
      <c r="WBS353" s="35"/>
      <c r="WBT353" s="35"/>
      <c r="WBU353" s="35"/>
      <c r="WBV353" s="35"/>
      <c r="WBW353" s="35"/>
      <c r="WBX353" s="35"/>
      <c r="WBY353" s="35"/>
      <c r="WBZ353" s="35"/>
      <c r="WCA353" s="35"/>
      <c r="WCB353" s="35"/>
      <c r="WCC353" s="35"/>
      <c r="WCD353" s="35"/>
      <c r="WCE353" s="35"/>
      <c r="WCF353" s="35"/>
      <c r="WCG353" s="35"/>
      <c r="WCH353" s="35"/>
      <c r="WCI353" s="35"/>
      <c r="WCJ353" s="35"/>
      <c r="WCK353" s="35"/>
      <c r="WCL353" s="35"/>
      <c r="WCM353" s="35"/>
      <c r="WCN353" s="35"/>
      <c r="WCO353" s="35"/>
      <c r="WCP353" s="35"/>
      <c r="WCQ353" s="35"/>
      <c r="WCR353" s="35"/>
      <c r="WCS353" s="35"/>
      <c r="WCT353" s="35"/>
      <c r="WCU353" s="35"/>
      <c r="WCV353" s="35"/>
      <c r="WCW353" s="35"/>
      <c r="WCX353" s="35"/>
      <c r="WCY353" s="35"/>
      <c r="WCZ353" s="35"/>
      <c r="WDA353" s="35"/>
      <c r="WDB353" s="35"/>
      <c r="WDC353" s="35"/>
      <c r="WDD353" s="35"/>
      <c r="WDE353" s="35"/>
      <c r="WDF353" s="35"/>
      <c r="WDG353" s="35"/>
      <c r="WDH353" s="35"/>
      <c r="WDI353" s="35"/>
      <c r="WDJ353" s="35"/>
      <c r="WDK353" s="35"/>
      <c r="WDL353" s="35"/>
      <c r="WDM353" s="35"/>
      <c r="WDN353" s="35"/>
      <c r="WDO353" s="35"/>
      <c r="WDP353" s="35"/>
      <c r="WDQ353" s="35"/>
      <c r="WDR353" s="35"/>
      <c r="WDS353" s="35"/>
      <c r="WDT353" s="35"/>
      <c r="WDU353" s="35"/>
      <c r="WDV353" s="35"/>
      <c r="WDW353" s="35"/>
      <c r="WDX353" s="35"/>
      <c r="WDY353" s="35"/>
      <c r="WDZ353" s="35"/>
      <c r="WEA353" s="35"/>
      <c r="WEB353" s="35"/>
      <c r="WEC353" s="35"/>
      <c r="WED353" s="35"/>
      <c r="WEE353" s="35"/>
      <c r="WEF353" s="35"/>
      <c r="WEG353" s="35"/>
      <c r="WEH353" s="35"/>
      <c r="WEI353" s="35"/>
      <c r="WEJ353" s="35"/>
      <c r="WEK353" s="35"/>
      <c r="WEL353" s="35"/>
      <c r="WEM353" s="35"/>
      <c r="WEN353" s="35"/>
      <c r="WEO353" s="35"/>
      <c r="WEP353" s="35"/>
      <c r="WEQ353" s="35"/>
      <c r="WER353" s="35"/>
      <c r="WES353" s="35"/>
      <c r="WET353" s="35"/>
      <c r="WEU353" s="35"/>
      <c r="WEV353" s="35"/>
      <c r="WEW353" s="35"/>
      <c r="WEX353" s="35"/>
      <c r="WEY353" s="35"/>
      <c r="WEZ353" s="35"/>
      <c r="WFA353" s="35"/>
      <c r="WFB353" s="35"/>
      <c r="WFC353" s="35"/>
      <c r="WFD353" s="35"/>
      <c r="WFE353" s="35"/>
      <c r="WFF353" s="35"/>
      <c r="WFG353" s="35"/>
      <c r="WFH353" s="35"/>
      <c r="WFI353" s="35"/>
      <c r="WFJ353" s="35"/>
      <c r="WFK353" s="35"/>
      <c r="WFL353" s="35"/>
      <c r="WFM353" s="35"/>
      <c r="WFN353" s="35"/>
      <c r="WFO353" s="35"/>
      <c r="WFP353" s="35"/>
      <c r="WFQ353" s="35"/>
      <c r="WFR353" s="35"/>
      <c r="WFS353" s="35"/>
      <c r="WFT353" s="35"/>
      <c r="WFU353" s="35"/>
      <c r="WFV353" s="35"/>
      <c r="WFW353" s="35"/>
      <c r="WFX353" s="35"/>
      <c r="WFY353" s="35"/>
      <c r="WFZ353" s="35"/>
      <c r="WGA353" s="35"/>
      <c r="WGB353" s="35"/>
      <c r="WGC353" s="35"/>
      <c r="WGD353" s="35"/>
      <c r="WGE353" s="35"/>
      <c r="WGF353" s="35"/>
      <c r="WGG353" s="35"/>
      <c r="WGH353" s="35"/>
      <c r="WGI353" s="35"/>
      <c r="WGJ353" s="35"/>
      <c r="WGK353" s="35"/>
      <c r="WGL353" s="35"/>
      <c r="WGM353" s="35"/>
      <c r="WGN353" s="35"/>
      <c r="WGO353" s="35"/>
      <c r="WGP353" s="35"/>
      <c r="WGQ353" s="35"/>
      <c r="WGR353" s="35"/>
      <c r="WGS353" s="35"/>
      <c r="WGT353" s="35"/>
      <c r="WGU353" s="35"/>
      <c r="WGV353" s="35"/>
      <c r="WGW353" s="35"/>
      <c r="WGX353" s="35"/>
      <c r="WGY353" s="35"/>
      <c r="WGZ353" s="35"/>
      <c r="WHA353" s="35"/>
      <c r="WHB353" s="35"/>
      <c r="WHC353" s="35"/>
      <c r="WHD353" s="35"/>
      <c r="WHE353" s="35"/>
      <c r="WHF353" s="35"/>
      <c r="WHG353" s="35"/>
      <c r="WHH353" s="35"/>
      <c r="WHI353" s="35"/>
      <c r="WHJ353" s="35"/>
      <c r="WHK353" s="35"/>
      <c r="WHL353" s="35"/>
      <c r="WHM353" s="35"/>
      <c r="WHN353" s="35"/>
      <c r="WHO353" s="35"/>
      <c r="WHP353" s="35"/>
      <c r="WHQ353" s="35"/>
      <c r="WHR353" s="35"/>
      <c r="WHS353" s="35"/>
      <c r="WHT353" s="35"/>
      <c r="WHU353" s="35"/>
      <c r="WHV353" s="35"/>
      <c r="WHW353" s="35"/>
      <c r="WHX353" s="35"/>
      <c r="WHY353" s="35"/>
      <c r="WHZ353" s="35"/>
      <c r="WIA353" s="35"/>
      <c r="WIB353" s="35"/>
      <c r="WIC353" s="35"/>
      <c r="WID353" s="35"/>
      <c r="WIE353" s="35"/>
      <c r="WIF353" s="35"/>
      <c r="WIG353" s="35"/>
      <c r="WIH353" s="35"/>
      <c r="WII353" s="35"/>
      <c r="WIJ353" s="35"/>
      <c r="WIK353" s="35"/>
      <c r="WIL353" s="35"/>
      <c r="WIM353" s="35"/>
      <c r="WIN353" s="35"/>
      <c r="WIO353" s="35"/>
      <c r="WIP353" s="35"/>
      <c r="WIQ353" s="35"/>
      <c r="WIR353" s="35"/>
      <c r="WIS353" s="35"/>
      <c r="WIT353" s="35"/>
      <c r="WIU353" s="35"/>
      <c r="WIV353" s="35"/>
      <c r="WIW353" s="35"/>
      <c r="WIX353" s="35"/>
      <c r="WIY353" s="35"/>
      <c r="WIZ353" s="35"/>
      <c r="WJA353" s="35"/>
      <c r="WJB353" s="35"/>
      <c r="WJC353" s="35"/>
      <c r="WJD353" s="35"/>
      <c r="WJE353" s="35"/>
      <c r="WJF353" s="35"/>
      <c r="WJG353" s="35"/>
      <c r="WJH353" s="35"/>
      <c r="WJI353" s="35"/>
      <c r="WJJ353" s="35"/>
      <c r="WJK353" s="35"/>
      <c r="WJL353" s="35"/>
      <c r="WJM353" s="35"/>
      <c r="WJN353" s="35"/>
      <c r="WJO353" s="35"/>
      <c r="WJP353" s="35"/>
      <c r="WJQ353" s="35"/>
      <c r="WJR353" s="35"/>
      <c r="WJS353" s="35"/>
      <c r="WJT353" s="35"/>
      <c r="WJU353" s="35"/>
      <c r="WJV353" s="35"/>
      <c r="WJW353" s="35"/>
      <c r="WJX353" s="35"/>
      <c r="WJY353" s="35"/>
      <c r="WJZ353" s="35"/>
      <c r="WKA353" s="35"/>
      <c r="WKB353" s="35"/>
      <c r="WKC353" s="35"/>
      <c r="WKD353" s="35"/>
      <c r="WKE353" s="35"/>
      <c r="WKF353" s="35"/>
      <c r="WKG353" s="35"/>
      <c r="WKH353" s="35"/>
      <c r="WKI353" s="35"/>
      <c r="WKJ353" s="35"/>
      <c r="WKK353" s="35"/>
      <c r="WKL353" s="35"/>
      <c r="WKM353" s="35"/>
      <c r="WKN353" s="35"/>
      <c r="WKO353" s="35"/>
      <c r="WKP353" s="35"/>
      <c r="WKQ353" s="35"/>
      <c r="WKR353" s="35"/>
      <c r="WKS353" s="35"/>
      <c r="WKT353" s="35"/>
      <c r="WKU353" s="35"/>
      <c r="WKV353" s="35"/>
      <c r="WKW353" s="35"/>
      <c r="WKX353" s="35"/>
      <c r="WKY353" s="35"/>
      <c r="WKZ353" s="35"/>
      <c r="WLA353" s="35"/>
      <c r="WLB353" s="35"/>
      <c r="WLC353" s="35"/>
      <c r="WLD353" s="35"/>
      <c r="WLE353" s="35"/>
      <c r="WLF353" s="35"/>
      <c r="WLG353" s="35"/>
      <c r="WLH353" s="35"/>
      <c r="WLI353" s="35"/>
      <c r="WLJ353" s="35"/>
      <c r="WLK353" s="35"/>
      <c r="WLL353" s="35"/>
      <c r="WLM353" s="35"/>
      <c r="WLN353" s="35"/>
      <c r="WLO353" s="35"/>
      <c r="WLP353" s="35"/>
      <c r="WLQ353" s="35"/>
      <c r="WLR353" s="35"/>
      <c r="WLS353" s="35"/>
      <c r="WLT353" s="35"/>
      <c r="WLU353" s="35"/>
      <c r="WLV353" s="35"/>
      <c r="WLW353" s="35"/>
      <c r="WLX353" s="35"/>
      <c r="WLY353" s="35"/>
      <c r="WLZ353" s="35"/>
      <c r="WMA353" s="35"/>
      <c r="WMB353" s="35"/>
      <c r="WMC353" s="35"/>
      <c r="WMD353" s="35"/>
      <c r="WME353" s="35"/>
      <c r="WMF353" s="35"/>
      <c r="WMG353" s="35"/>
      <c r="WMH353" s="35"/>
      <c r="WMI353" s="35"/>
      <c r="WMJ353" s="35"/>
      <c r="WMK353" s="35"/>
      <c r="WML353" s="35"/>
      <c r="WMM353" s="35"/>
      <c r="WMN353" s="35"/>
      <c r="WMO353" s="35"/>
      <c r="WMP353" s="35"/>
      <c r="WMQ353" s="35"/>
      <c r="WMR353" s="35"/>
      <c r="WMS353" s="35"/>
      <c r="WMT353" s="35"/>
      <c r="WMU353" s="35"/>
      <c r="WMV353" s="35"/>
      <c r="WMW353" s="35"/>
      <c r="WMX353" s="35"/>
      <c r="WMY353" s="35"/>
      <c r="WMZ353" s="35"/>
      <c r="WNA353" s="35"/>
      <c r="WNB353" s="35"/>
      <c r="WNC353" s="35"/>
      <c r="WND353" s="35"/>
      <c r="WNE353" s="35"/>
      <c r="WNF353" s="35"/>
      <c r="WNG353" s="35"/>
      <c r="WNH353" s="35"/>
      <c r="WNI353" s="35"/>
      <c r="WNJ353" s="35"/>
      <c r="WNK353" s="35"/>
      <c r="WNL353" s="35"/>
      <c r="WNM353" s="35"/>
      <c r="WNN353" s="35"/>
      <c r="WNO353" s="35"/>
      <c r="WNP353" s="35"/>
      <c r="WNQ353" s="35"/>
      <c r="WNR353" s="35"/>
      <c r="WNS353" s="35"/>
      <c r="WNT353" s="35"/>
      <c r="WNU353" s="35"/>
      <c r="WNV353" s="35"/>
      <c r="WNW353" s="35"/>
      <c r="WNX353" s="35"/>
      <c r="WNY353" s="35"/>
      <c r="WNZ353" s="35"/>
      <c r="WOA353" s="35"/>
      <c r="WOB353" s="35"/>
      <c r="WOC353" s="35"/>
      <c r="WOD353" s="35"/>
      <c r="WOE353" s="35"/>
      <c r="WOF353" s="35"/>
      <c r="WOG353" s="35"/>
      <c r="WOH353" s="35"/>
      <c r="WOI353" s="35"/>
      <c r="WOJ353" s="35"/>
      <c r="WOK353" s="35"/>
      <c r="WOL353" s="35"/>
      <c r="WOM353" s="35"/>
      <c r="WON353" s="35"/>
      <c r="WOO353" s="35"/>
      <c r="WOP353" s="35"/>
      <c r="WOQ353" s="35"/>
      <c r="WOR353" s="35"/>
      <c r="WOS353" s="35"/>
      <c r="WOT353" s="35"/>
      <c r="WOU353" s="35"/>
      <c r="WOV353" s="35"/>
      <c r="WOW353" s="35"/>
      <c r="WOX353" s="35"/>
      <c r="WOY353" s="35"/>
      <c r="WOZ353" s="35"/>
      <c r="WPA353" s="35"/>
      <c r="WPB353" s="35"/>
      <c r="WPC353" s="35"/>
      <c r="WPD353" s="35"/>
      <c r="WPE353" s="35"/>
      <c r="WPF353" s="35"/>
      <c r="WPG353" s="35"/>
      <c r="WPH353" s="35"/>
      <c r="WPI353" s="35"/>
      <c r="WPJ353" s="35"/>
      <c r="WPK353" s="35"/>
      <c r="WPL353" s="35"/>
      <c r="WPM353" s="35"/>
      <c r="WPN353" s="35"/>
      <c r="WPO353" s="35"/>
      <c r="WPP353" s="35"/>
      <c r="WPQ353" s="35"/>
      <c r="WPR353" s="35"/>
      <c r="WPS353" s="35"/>
      <c r="WPT353" s="35"/>
      <c r="WPU353" s="35"/>
      <c r="WPV353" s="35"/>
      <c r="WPW353" s="35"/>
      <c r="WPX353" s="35"/>
      <c r="WPY353" s="35"/>
      <c r="WPZ353" s="35"/>
      <c r="WQA353" s="35"/>
      <c r="WQB353" s="35"/>
      <c r="WQC353" s="35"/>
      <c r="WQD353" s="35"/>
      <c r="WQE353" s="35"/>
      <c r="WQF353" s="35"/>
      <c r="WQG353" s="35"/>
      <c r="WQH353" s="35"/>
      <c r="WQI353" s="35"/>
      <c r="WQJ353" s="35"/>
      <c r="WQK353" s="35"/>
      <c r="WQL353" s="35"/>
      <c r="WQM353" s="35"/>
      <c r="WQN353" s="35"/>
      <c r="WQO353" s="35"/>
      <c r="WQP353" s="35"/>
      <c r="WQQ353" s="35"/>
      <c r="WQR353" s="35"/>
      <c r="WQS353" s="35"/>
      <c r="WQT353" s="35"/>
      <c r="WQU353" s="35"/>
      <c r="WQV353" s="35"/>
      <c r="WQW353" s="35"/>
      <c r="WQX353" s="35"/>
      <c r="WQY353" s="35"/>
      <c r="WQZ353" s="35"/>
      <c r="WRA353" s="35"/>
      <c r="WRB353" s="35"/>
      <c r="WRC353" s="35"/>
      <c r="WRD353" s="35"/>
      <c r="WRE353" s="35"/>
      <c r="WRF353" s="35"/>
      <c r="WRG353" s="35"/>
      <c r="WRH353" s="35"/>
      <c r="WRI353" s="35"/>
      <c r="WRJ353" s="35"/>
      <c r="WRK353" s="35"/>
      <c r="WRL353" s="35"/>
      <c r="WRM353" s="35"/>
      <c r="WRN353" s="35"/>
      <c r="WRO353" s="35"/>
      <c r="WRP353" s="35"/>
      <c r="WRQ353" s="35"/>
      <c r="WRR353" s="35"/>
      <c r="WRS353" s="35"/>
      <c r="WRT353" s="35"/>
      <c r="WRU353" s="35"/>
      <c r="WRV353" s="35"/>
      <c r="WRW353" s="35"/>
      <c r="WRX353" s="35"/>
      <c r="WRY353" s="35"/>
      <c r="WRZ353" s="35"/>
      <c r="WSA353" s="35"/>
      <c r="WSB353" s="35"/>
      <c r="WSC353" s="35"/>
      <c r="WSD353" s="35"/>
      <c r="WSE353" s="35"/>
      <c r="WSF353" s="35"/>
      <c r="WSG353" s="35"/>
      <c r="WSH353" s="35"/>
      <c r="WSI353" s="35"/>
      <c r="WSJ353" s="35"/>
      <c r="WSK353" s="35"/>
      <c r="WSL353" s="35"/>
      <c r="WSM353" s="35"/>
      <c r="WSN353" s="35"/>
      <c r="WSO353" s="35"/>
      <c r="WSP353" s="35"/>
      <c r="WSQ353" s="35"/>
      <c r="WSR353" s="35"/>
      <c r="WSS353" s="35"/>
      <c r="WST353" s="35"/>
      <c r="WSU353" s="35"/>
      <c r="WSV353" s="35"/>
      <c r="WSW353" s="35"/>
      <c r="WSX353" s="35"/>
      <c r="WSY353" s="35"/>
      <c r="WSZ353" s="35"/>
      <c r="WTA353" s="35"/>
      <c r="WTB353" s="35"/>
      <c r="WTC353" s="35"/>
      <c r="WTD353" s="35"/>
      <c r="WTE353" s="35"/>
      <c r="WTF353" s="35"/>
      <c r="WTG353" s="35"/>
      <c r="WTH353" s="35"/>
      <c r="WTI353" s="35"/>
      <c r="WTJ353" s="35"/>
      <c r="WTK353" s="35"/>
      <c r="WTL353" s="35"/>
      <c r="WTM353" s="35"/>
      <c r="WTN353" s="35"/>
      <c r="WTO353" s="35"/>
      <c r="WTP353" s="35"/>
      <c r="WTQ353" s="35"/>
      <c r="WTR353" s="35"/>
      <c r="WTS353" s="35"/>
      <c r="WTT353" s="35"/>
      <c r="WTU353" s="35"/>
      <c r="WTV353" s="35"/>
      <c r="WTW353" s="35"/>
      <c r="WTX353" s="35"/>
      <c r="WTY353" s="35"/>
      <c r="WTZ353" s="35"/>
      <c r="WUA353" s="35"/>
      <c r="WUB353" s="35"/>
      <c r="WUC353" s="35"/>
      <c r="WUD353" s="35"/>
      <c r="WUE353" s="35"/>
      <c r="WUF353" s="35"/>
      <c r="WUG353" s="35"/>
      <c r="WUH353" s="35"/>
      <c r="WUI353" s="35"/>
      <c r="WUJ353" s="35"/>
      <c r="WUK353" s="35"/>
      <c r="WUL353" s="35"/>
      <c r="WUM353" s="35"/>
      <c r="WUN353" s="35"/>
      <c r="WUO353" s="35"/>
      <c r="WUP353" s="35"/>
      <c r="WUQ353" s="35"/>
      <c r="WUR353" s="35"/>
      <c r="WUS353" s="35"/>
      <c r="WUT353" s="35"/>
      <c r="WUU353" s="35"/>
      <c r="WUV353" s="35"/>
      <c r="WUW353" s="35"/>
      <c r="WUX353" s="35"/>
      <c r="WUY353" s="35"/>
      <c r="WUZ353" s="35"/>
      <c r="WVA353" s="35"/>
      <c r="WVB353" s="35"/>
      <c r="WVC353" s="35"/>
      <c r="WVD353" s="35"/>
      <c r="WVE353" s="35"/>
      <c r="WVF353" s="35"/>
      <c r="WVG353" s="35"/>
      <c r="WVH353" s="35"/>
      <c r="WVI353" s="35"/>
      <c r="WVJ353" s="35"/>
      <c r="WVK353" s="35"/>
      <c r="WVL353" s="35"/>
      <c r="WVM353" s="35"/>
      <c r="WVN353" s="35"/>
      <c r="WVO353" s="35"/>
      <c r="WVP353" s="35"/>
      <c r="WVQ353" s="35"/>
      <c r="WVR353" s="35"/>
      <c r="WVS353" s="35"/>
      <c r="WVT353" s="35"/>
      <c r="WVU353" s="35"/>
      <c r="WVV353" s="35"/>
      <c r="WVW353" s="35"/>
      <c r="WVX353" s="35"/>
      <c r="WVY353" s="35"/>
      <c r="WVZ353" s="35"/>
      <c r="WWA353" s="35"/>
      <c r="WWB353" s="35"/>
      <c r="WWC353" s="35"/>
      <c r="WWD353" s="35"/>
      <c r="WWE353" s="35"/>
      <c r="WWF353" s="35"/>
      <c r="WWG353" s="35"/>
      <c r="WWH353" s="35"/>
      <c r="WWI353" s="35"/>
      <c r="WWJ353" s="35"/>
      <c r="WWK353" s="35"/>
      <c r="WWL353" s="35"/>
      <c r="WWM353" s="35"/>
      <c r="WWN353" s="35"/>
      <c r="WWO353" s="35"/>
      <c r="WWP353" s="35"/>
      <c r="WWQ353" s="35"/>
      <c r="WWR353" s="35"/>
      <c r="WWS353" s="35"/>
      <c r="WWT353" s="35"/>
      <c r="WWU353" s="35"/>
      <c r="WWV353" s="35"/>
      <c r="WWW353" s="35"/>
      <c r="WWX353" s="35"/>
      <c r="WWY353" s="35"/>
      <c r="WWZ353" s="35"/>
      <c r="WXA353" s="35"/>
      <c r="WXB353" s="35"/>
      <c r="WXC353" s="35"/>
      <c r="WXD353" s="35"/>
      <c r="WXE353" s="35"/>
      <c r="WXF353" s="35"/>
      <c r="WXG353" s="35"/>
      <c r="WXH353" s="35"/>
      <c r="WXI353" s="35"/>
      <c r="WXJ353" s="35"/>
      <c r="WXK353" s="35"/>
      <c r="WXL353" s="35"/>
      <c r="WXM353" s="35"/>
      <c r="WXN353" s="35"/>
      <c r="WXO353" s="35"/>
      <c r="WXP353" s="35"/>
      <c r="WXQ353" s="35"/>
      <c r="WXR353" s="35"/>
      <c r="WXS353" s="35"/>
      <c r="WXT353" s="35"/>
      <c r="WXU353" s="35"/>
      <c r="WXV353" s="35"/>
      <c r="WXW353" s="35"/>
      <c r="WXX353" s="35"/>
      <c r="WXY353" s="35"/>
      <c r="WXZ353" s="35"/>
      <c r="WYA353" s="35"/>
      <c r="WYB353" s="35"/>
      <c r="WYC353" s="35"/>
      <c r="WYD353" s="35"/>
      <c r="WYE353" s="35"/>
      <c r="WYF353" s="35"/>
      <c r="WYG353" s="35"/>
      <c r="WYH353" s="35"/>
      <c r="WYI353" s="35"/>
      <c r="WYJ353" s="35"/>
      <c r="WYK353" s="35"/>
      <c r="WYL353" s="35"/>
      <c r="WYM353" s="35"/>
      <c r="WYN353" s="35"/>
      <c r="WYO353" s="35"/>
      <c r="WYP353" s="35"/>
      <c r="WYQ353" s="35"/>
      <c r="WYR353" s="35"/>
      <c r="WYS353" s="35"/>
      <c r="WYT353" s="35"/>
      <c r="WYU353" s="35"/>
      <c r="WYV353" s="35"/>
      <c r="WYW353" s="35"/>
      <c r="WYX353" s="35"/>
      <c r="WYY353" s="35"/>
      <c r="WYZ353" s="35"/>
      <c r="WZA353" s="35"/>
      <c r="WZB353" s="35"/>
      <c r="WZC353" s="35"/>
      <c r="WZD353" s="35"/>
      <c r="WZE353" s="35"/>
      <c r="WZF353" s="35"/>
      <c r="WZG353" s="35"/>
      <c r="WZH353" s="35"/>
      <c r="WZI353" s="35"/>
      <c r="WZJ353" s="35"/>
      <c r="WZK353" s="35"/>
      <c r="WZL353" s="35"/>
      <c r="WZM353" s="35"/>
      <c r="WZN353" s="35"/>
      <c r="WZO353" s="35"/>
      <c r="WZP353" s="35"/>
      <c r="WZQ353" s="35"/>
      <c r="WZR353" s="35"/>
      <c r="WZS353" s="35"/>
      <c r="WZT353" s="35"/>
      <c r="WZU353" s="35"/>
      <c r="WZV353" s="35"/>
      <c r="WZW353" s="35"/>
      <c r="WZX353" s="35"/>
      <c r="WZY353" s="35"/>
      <c r="WZZ353" s="35"/>
      <c r="XAA353" s="35"/>
      <c r="XAB353" s="35"/>
      <c r="XAC353" s="35"/>
      <c r="XAD353" s="35"/>
      <c r="XAE353" s="35"/>
      <c r="XAF353" s="35"/>
      <c r="XAG353" s="35"/>
      <c r="XAH353" s="35"/>
      <c r="XAI353" s="35"/>
      <c r="XAJ353" s="35"/>
      <c r="XAK353" s="35"/>
      <c r="XAL353" s="35"/>
      <c r="XAM353" s="35"/>
      <c r="XAN353" s="35"/>
      <c r="XAO353" s="35"/>
      <c r="XAP353" s="35"/>
      <c r="XAQ353" s="35"/>
      <c r="XAR353" s="35"/>
      <c r="XAS353" s="35"/>
      <c r="XAT353" s="35"/>
      <c r="XAU353" s="35"/>
      <c r="XAV353" s="35"/>
      <c r="XAW353" s="35"/>
      <c r="XAX353" s="35"/>
      <c r="XAY353" s="35"/>
      <c r="XAZ353" s="35"/>
      <c r="XBA353" s="35"/>
      <c r="XBB353" s="35"/>
      <c r="XBC353" s="35"/>
      <c r="XBD353" s="35"/>
      <c r="XBE353" s="35"/>
      <c r="XBF353" s="35"/>
      <c r="XBG353" s="35"/>
      <c r="XBH353" s="35"/>
      <c r="XBI353" s="35"/>
      <c r="XBJ353" s="35"/>
      <c r="XBK353" s="35"/>
      <c r="XBL353" s="35"/>
      <c r="XBM353" s="35"/>
      <c r="XBN353" s="35"/>
      <c r="XBO353" s="35"/>
      <c r="XBP353" s="35"/>
      <c r="XBQ353" s="35"/>
      <c r="XBR353" s="35"/>
      <c r="XBS353" s="35"/>
      <c r="XBT353" s="35"/>
      <c r="XBU353" s="35"/>
      <c r="XBV353" s="35"/>
      <c r="XBW353" s="35"/>
      <c r="XBX353" s="35"/>
      <c r="XBY353" s="35"/>
      <c r="XBZ353" s="35"/>
      <c r="XCA353" s="35"/>
      <c r="XCB353" s="35"/>
      <c r="XCC353" s="35"/>
      <c r="XCD353" s="35"/>
      <c r="XCE353" s="35"/>
      <c r="XCF353" s="35"/>
      <c r="XCG353" s="35"/>
      <c r="XCH353" s="35"/>
      <c r="XCI353" s="35"/>
      <c r="XCJ353" s="35"/>
      <c r="XCK353" s="35"/>
      <c r="XCL353" s="35"/>
      <c r="XCM353" s="35"/>
      <c r="XCN353" s="35"/>
      <c r="XCO353" s="35"/>
      <c r="XCP353" s="35"/>
      <c r="XCQ353" s="35"/>
      <c r="XCR353" s="35"/>
      <c r="XCS353" s="35"/>
      <c r="XCT353" s="35"/>
      <c r="XCU353" s="35"/>
      <c r="XCV353" s="35"/>
      <c r="XCW353" s="35"/>
      <c r="XCX353" s="35"/>
      <c r="XCY353" s="35"/>
      <c r="XCZ353" s="35"/>
      <c r="XDA353" s="35"/>
      <c r="XDB353" s="35"/>
      <c r="XDC353" s="35"/>
      <c r="XDD353" s="35"/>
      <c r="XDE353" s="35"/>
      <c r="XDF353" s="35"/>
      <c r="XDG353" s="35"/>
      <c r="XDH353" s="35"/>
      <c r="XDI353" s="35"/>
      <c r="XDJ353" s="35"/>
      <c r="XDK353" s="35"/>
      <c r="XDL353" s="35"/>
      <c r="XDM353" s="35"/>
      <c r="XDN353" s="35"/>
      <c r="XDO353" s="35"/>
      <c r="XDP353" s="35"/>
      <c r="XDQ353" s="35"/>
      <c r="XDR353" s="35"/>
      <c r="XDS353" s="35"/>
      <c r="XDT353" s="35"/>
      <c r="XDU353" s="35"/>
      <c r="XDV353" s="35"/>
      <c r="XDW353" s="35"/>
      <c r="XDX353" s="35"/>
      <c r="XDY353" s="35"/>
      <c r="XDZ353" s="35"/>
      <c r="XEA353" s="35"/>
      <c r="XEB353" s="35"/>
      <c r="XEC353" s="35"/>
      <c r="XED353" s="35"/>
      <c r="XEE353" s="35"/>
      <c r="XEF353" s="35"/>
      <c r="XEG353" s="35"/>
      <c r="XEH353" s="35"/>
      <c r="XEI353" s="35"/>
      <c r="XEJ353" s="35"/>
      <c r="XEK353" s="35"/>
      <c r="XEL353" s="35"/>
      <c r="XEM353" s="35"/>
      <c r="XEN353" s="35"/>
      <c r="XEO353" s="35"/>
      <c r="XEP353" s="35"/>
      <c r="XEQ353" s="35"/>
      <c r="XER353" s="35"/>
      <c r="XES353" s="35"/>
      <c r="XET353" s="35"/>
      <c r="XEU353" s="35"/>
      <c r="XEV353" s="35"/>
      <c r="XEW353" s="35"/>
      <c r="XEX353" s="35"/>
      <c r="XEY353" s="35"/>
      <c r="XEZ353" s="35"/>
      <c r="XFA353" s="35"/>
    </row>
    <row r="354" spans="1:16381" ht="46.5" customHeight="1">
      <c r="A354" s="53"/>
      <c r="B354" s="28" t="s">
        <v>3</v>
      </c>
      <c r="C354" s="137" t="s">
        <v>142</v>
      </c>
      <c r="D354" s="137" t="s">
        <v>72</v>
      </c>
      <c r="E354" s="137" t="s">
        <v>4</v>
      </c>
      <c r="F354" s="137" t="s">
        <v>6</v>
      </c>
      <c r="G354" s="137" t="s">
        <v>872</v>
      </c>
      <c r="H354" s="47">
        <f>80050000-38000000</f>
        <v>42050000</v>
      </c>
      <c r="I354" s="137" t="s">
        <v>429</v>
      </c>
      <c r="J354" s="29" t="s">
        <v>76</v>
      </c>
      <c r="K354" s="71" t="s">
        <v>173</v>
      </c>
      <c r="L354" s="138">
        <v>78111800</v>
      </c>
      <c r="M354" s="137" t="str">
        <f t="shared" si="31"/>
        <v>Amparar el pago de los gastos de transporte terrestre requeridos para las salidas académicas de la Universidad Pedagógica Nacional programadas durante el periodo del 15 al 24 de abril del 2026 con el fin de garantizar el adecuado desarrollo de las actividades misionales y el desplazamiento seguro, oportuno y eficiente de la comunidad universitaria.</v>
      </c>
      <c r="N354" s="31">
        <v>1</v>
      </c>
      <c r="O354" s="31">
        <v>1</v>
      </c>
      <c r="P354" s="73">
        <v>1</v>
      </c>
      <c r="Q354" s="74" t="s">
        <v>79</v>
      </c>
      <c r="R354" s="74" t="s">
        <v>80</v>
      </c>
      <c r="S354" s="81" t="s">
        <v>5</v>
      </c>
      <c r="T354" s="141">
        <f t="shared" si="32"/>
        <v>42050000</v>
      </c>
      <c r="U354" s="141">
        <f t="shared" si="33"/>
        <v>42050000</v>
      </c>
      <c r="V354" s="31" t="s">
        <v>76</v>
      </c>
      <c r="W354" s="31" t="s">
        <v>81</v>
      </c>
      <c r="X354" s="77" t="s">
        <v>82</v>
      </c>
      <c r="Y354" s="32" t="s">
        <v>83</v>
      </c>
      <c r="Z354" s="33" t="s">
        <v>3</v>
      </c>
      <c r="AA354" s="30" t="s">
        <v>84</v>
      </c>
      <c r="AB354" s="78" t="s">
        <v>85</v>
      </c>
      <c r="AC354" s="31" t="s">
        <v>76</v>
      </c>
      <c r="AD354" s="31" t="s">
        <v>86</v>
      </c>
      <c r="AE354" s="79" t="s">
        <v>87</v>
      </c>
      <c r="AF354" s="79" t="s">
        <v>88</v>
      </c>
      <c r="AG354" s="79" t="s">
        <v>89</v>
      </c>
      <c r="AH354" s="79" t="s">
        <v>90</v>
      </c>
      <c r="AI354" s="79" t="s">
        <v>90</v>
      </c>
      <c r="AJ354" s="79" t="s">
        <v>90</v>
      </c>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c r="HH354" s="8"/>
      <c r="HI354" s="8"/>
      <c r="HJ354" s="8"/>
      <c r="HK354" s="8"/>
      <c r="HL354" s="8"/>
      <c r="HM354" s="8"/>
      <c r="HN354" s="8"/>
      <c r="HO354" s="8"/>
      <c r="HP354" s="8"/>
      <c r="HQ354" s="8"/>
      <c r="HR354" s="8"/>
      <c r="HS354" s="8"/>
      <c r="HT354" s="8"/>
      <c r="HU354" s="8"/>
      <c r="HV354" s="8"/>
      <c r="HW354" s="8"/>
      <c r="HX354" s="8"/>
      <c r="HY354" s="8"/>
      <c r="HZ354" s="8"/>
      <c r="IA354" s="8"/>
      <c r="IB354" s="8"/>
      <c r="IC354" s="8"/>
      <c r="ID354" s="8"/>
      <c r="IE354" s="8"/>
      <c r="IF354" s="8"/>
      <c r="IG354" s="8"/>
      <c r="IH354" s="8"/>
      <c r="II354" s="8"/>
      <c r="IJ354" s="8"/>
      <c r="IK354" s="8"/>
      <c r="IL354" s="8"/>
      <c r="IM354" s="8"/>
      <c r="IN354" s="8"/>
      <c r="IO354" s="8"/>
      <c r="IP354" s="8"/>
      <c r="IQ354" s="8"/>
      <c r="IR354" s="8"/>
      <c r="IS354" s="8"/>
      <c r="IT354" s="8"/>
      <c r="IU354" s="8"/>
      <c r="IV354" s="8"/>
      <c r="IW354" s="8"/>
      <c r="IX354" s="8"/>
      <c r="IY354" s="8"/>
      <c r="IZ354" s="8"/>
      <c r="JA354" s="8"/>
      <c r="JB354" s="8"/>
      <c r="JC354" s="8"/>
      <c r="JD354" s="8"/>
      <c r="JE354" s="8"/>
      <c r="JF354" s="8"/>
      <c r="JG354" s="8"/>
      <c r="JH354" s="8"/>
      <c r="JI354" s="8"/>
      <c r="JJ354" s="8"/>
      <c r="JK354" s="8"/>
      <c r="JL354" s="8"/>
      <c r="JM354" s="8"/>
      <c r="JN354" s="8"/>
      <c r="JO354" s="8"/>
      <c r="JP354" s="8"/>
      <c r="JQ354" s="8"/>
      <c r="JR354" s="8"/>
      <c r="JS354" s="8"/>
      <c r="JT354" s="8"/>
      <c r="JU354" s="8"/>
      <c r="JV354" s="8"/>
      <c r="JW354" s="8"/>
      <c r="JX354" s="8"/>
      <c r="JY354" s="8"/>
      <c r="JZ354" s="8"/>
      <c r="KA354" s="8"/>
      <c r="KB354" s="8"/>
      <c r="KC354" s="8"/>
      <c r="KD354" s="8"/>
      <c r="KE354" s="8"/>
      <c r="KF354" s="8"/>
      <c r="KG354" s="8"/>
      <c r="KH354" s="8"/>
      <c r="KI354" s="8"/>
      <c r="KJ354" s="8"/>
      <c r="KK354" s="8"/>
      <c r="KL354" s="8"/>
      <c r="KM354" s="8"/>
      <c r="KN354" s="8"/>
      <c r="KO354" s="8"/>
      <c r="KP354" s="8"/>
      <c r="KQ354" s="8"/>
      <c r="KR354" s="8"/>
      <c r="KS354" s="8"/>
      <c r="KT354" s="8"/>
      <c r="KU354" s="8"/>
      <c r="KV354" s="8"/>
      <c r="KW354" s="8"/>
      <c r="KX354" s="8"/>
      <c r="KY354" s="8"/>
      <c r="KZ354" s="8"/>
      <c r="LA354" s="8"/>
      <c r="LB354" s="8"/>
      <c r="LC354" s="8"/>
      <c r="LD354" s="8"/>
      <c r="LE354" s="8"/>
      <c r="LF354" s="8"/>
      <c r="LG354" s="8"/>
      <c r="LH354" s="8"/>
      <c r="LI354" s="8"/>
      <c r="LJ354" s="8"/>
      <c r="LK354" s="8"/>
      <c r="LL354" s="8"/>
      <c r="LM354" s="8"/>
      <c r="LN354" s="8"/>
      <c r="LO354" s="8"/>
      <c r="LP354" s="8"/>
      <c r="LQ354" s="8"/>
      <c r="LR354" s="8"/>
      <c r="LS354" s="8"/>
      <c r="LT354" s="8"/>
      <c r="LU354" s="8"/>
      <c r="LV354" s="8"/>
      <c r="LW354" s="8"/>
      <c r="LX354" s="8"/>
      <c r="LY354" s="8"/>
      <c r="LZ354" s="8"/>
      <c r="MA354" s="8"/>
      <c r="MB354" s="8"/>
      <c r="MC354" s="8"/>
      <c r="MD354" s="8"/>
      <c r="ME354" s="8"/>
      <c r="MF354" s="8"/>
      <c r="MG354" s="8"/>
      <c r="MH354" s="8"/>
      <c r="MI354" s="8"/>
      <c r="MJ354" s="8"/>
      <c r="MK354" s="8"/>
      <c r="ML354" s="8"/>
      <c r="MM354" s="8"/>
      <c r="MN354" s="8"/>
      <c r="MO354" s="8"/>
      <c r="MP354" s="8"/>
      <c r="MQ354" s="8"/>
      <c r="MR354" s="8"/>
      <c r="MS354" s="8"/>
      <c r="MT354" s="8"/>
      <c r="MU354" s="8"/>
      <c r="MV354" s="8"/>
      <c r="MW354" s="8"/>
      <c r="MX354" s="8"/>
      <c r="MY354" s="8"/>
      <c r="MZ354" s="8"/>
      <c r="NA354" s="8"/>
      <c r="NB354" s="8"/>
      <c r="NC354" s="8"/>
      <c r="ND354" s="8"/>
      <c r="NE354" s="8"/>
      <c r="NF354" s="8"/>
      <c r="NG354" s="8"/>
      <c r="NH354" s="8"/>
      <c r="NI354" s="8"/>
      <c r="NJ354" s="8"/>
      <c r="NK354" s="8"/>
      <c r="NL354" s="8"/>
      <c r="NM354" s="8"/>
      <c r="NN354" s="8"/>
      <c r="NO354" s="8"/>
      <c r="NP354" s="8"/>
      <c r="NQ354" s="8"/>
      <c r="NR354" s="8"/>
      <c r="NS354" s="8"/>
      <c r="NT354" s="8"/>
      <c r="NU354" s="8"/>
      <c r="NV354" s="8"/>
      <c r="NW354" s="8"/>
      <c r="NX354" s="8"/>
      <c r="NY354" s="8"/>
      <c r="NZ354" s="8"/>
      <c r="OA354" s="8"/>
      <c r="OB354" s="8"/>
      <c r="OC354" s="8"/>
      <c r="OD354" s="8"/>
      <c r="OE354" s="8"/>
      <c r="OF354" s="8"/>
      <c r="OG354" s="8"/>
      <c r="OH354" s="8"/>
      <c r="OI354" s="8"/>
      <c r="OJ354" s="8"/>
      <c r="OK354" s="8"/>
      <c r="OL354" s="8"/>
      <c r="OM354" s="8"/>
      <c r="ON354" s="8"/>
      <c r="OO354" s="8"/>
      <c r="OP354" s="8"/>
      <c r="OQ354" s="8"/>
      <c r="OR354" s="8"/>
      <c r="OS354" s="8"/>
      <c r="OT354" s="8"/>
      <c r="OU354" s="8"/>
      <c r="OV354" s="8"/>
      <c r="OW354" s="8"/>
      <c r="OX354" s="8"/>
      <c r="OY354" s="8"/>
      <c r="OZ354" s="8"/>
      <c r="PA354" s="8"/>
      <c r="PB354" s="8"/>
      <c r="PC354" s="8"/>
      <c r="PD354" s="8"/>
      <c r="PE354" s="8"/>
      <c r="PF354" s="8"/>
      <c r="PG354" s="8"/>
      <c r="PH354" s="8"/>
      <c r="PI354" s="8"/>
      <c r="PJ354" s="8"/>
      <c r="PK354" s="8"/>
      <c r="PL354" s="8"/>
      <c r="PM354" s="8"/>
      <c r="PN354" s="8"/>
      <c r="PO354" s="8"/>
      <c r="PP354" s="8"/>
      <c r="PQ354" s="8"/>
      <c r="PR354" s="8"/>
      <c r="PS354" s="8"/>
      <c r="PT354" s="8"/>
      <c r="PU354" s="8"/>
      <c r="PV354" s="8"/>
      <c r="PW354" s="8"/>
      <c r="PX354" s="8"/>
      <c r="PY354" s="8"/>
      <c r="PZ354" s="8"/>
      <c r="QA354" s="8"/>
      <c r="QB354" s="8"/>
      <c r="QC354" s="8"/>
      <c r="QD354" s="8"/>
      <c r="QE354" s="8"/>
      <c r="QF354" s="8"/>
      <c r="QG354" s="8"/>
      <c r="QH354" s="8"/>
      <c r="QI354" s="8"/>
      <c r="QJ354" s="8"/>
      <c r="QK354" s="8"/>
      <c r="QL354" s="8"/>
      <c r="QM354" s="8"/>
      <c r="QN354" s="8"/>
      <c r="QO354" s="8"/>
      <c r="QP354" s="8"/>
      <c r="QQ354" s="8"/>
      <c r="QR354" s="8"/>
      <c r="QS354" s="8"/>
      <c r="QT354" s="8"/>
      <c r="QU354" s="8"/>
      <c r="QV354" s="8"/>
      <c r="QW354" s="8"/>
      <c r="QX354" s="8"/>
      <c r="QY354" s="8"/>
      <c r="QZ354" s="8"/>
      <c r="RA354" s="8"/>
      <c r="RB354" s="8"/>
      <c r="RC354" s="8"/>
      <c r="RD354" s="8"/>
      <c r="RE354" s="8"/>
      <c r="RF354" s="8"/>
      <c r="RG354" s="8"/>
      <c r="RH354" s="8"/>
      <c r="RI354" s="8"/>
      <c r="RJ354" s="8"/>
      <c r="RK354" s="8"/>
      <c r="RL354" s="8"/>
      <c r="RM354" s="8"/>
      <c r="RN354" s="8"/>
      <c r="RO354" s="8"/>
      <c r="RP354" s="8"/>
      <c r="RQ354" s="8"/>
      <c r="RR354" s="8"/>
      <c r="RS354" s="8"/>
      <c r="RT354" s="8"/>
      <c r="RU354" s="8"/>
      <c r="RV354" s="8"/>
      <c r="RW354" s="8"/>
      <c r="RX354" s="8"/>
      <c r="RY354" s="8"/>
      <c r="RZ354" s="8"/>
      <c r="SA354" s="8"/>
      <c r="SB354" s="8"/>
      <c r="SC354" s="8"/>
      <c r="SD354" s="8"/>
      <c r="SE354" s="8"/>
      <c r="SF354" s="8"/>
      <c r="SG354" s="8"/>
      <c r="SH354" s="8"/>
      <c r="SI354" s="8"/>
      <c r="SJ354" s="8"/>
      <c r="SK354" s="8"/>
      <c r="SL354" s="8"/>
      <c r="SM354" s="8"/>
      <c r="SN354" s="8"/>
      <c r="SO354" s="8"/>
      <c r="SP354" s="8"/>
      <c r="SQ354" s="8"/>
      <c r="SR354" s="8"/>
      <c r="SS354" s="8"/>
      <c r="ST354" s="8"/>
      <c r="SU354" s="8"/>
      <c r="SV354" s="8"/>
      <c r="SW354" s="8"/>
      <c r="SX354" s="8"/>
      <c r="SY354" s="8"/>
      <c r="SZ354" s="8"/>
      <c r="TA354" s="8"/>
      <c r="TB354" s="8"/>
      <c r="TC354" s="8"/>
      <c r="TD354" s="8"/>
      <c r="TE354" s="8"/>
      <c r="TF354" s="8"/>
      <c r="TG354" s="8"/>
      <c r="TH354" s="8"/>
      <c r="TI354" s="8"/>
      <c r="TJ354" s="8"/>
      <c r="TK354" s="8"/>
      <c r="TL354" s="8"/>
      <c r="TM354" s="8"/>
      <c r="TN354" s="8"/>
      <c r="TO354" s="8"/>
      <c r="TP354" s="8"/>
      <c r="TQ354" s="8"/>
      <c r="TR354" s="8"/>
      <c r="TS354" s="8"/>
      <c r="TT354" s="8"/>
      <c r="TU354" s="8"/>
      <c r="TV354" s="8"/>
      <c r="TW354" s="8"/>
      <c r="TX354" s="8"/>
      <c r="TY354" s="8"/>
      <c r="TZ354" s="8"/>
      <c r="UA354" s="8"/>
      <c r="UB354" s="8"/>
      <c r="UC354" s="8"/>
      <c r="UD354" s="8"/>
      <c r="UE354" s="8"/>
      <c r="UF354" s="8"/>
      <c r="UG354" s="8"/>
      <c r="UH354" s="8"/>
      <c r="UI354" s="8"/>
      <c r="UJ354" s="8"/>
      <c r="UK354" s="8"/>
      <c r="UL354" s="8"/>
      <c r="UM354" s="8"/>
      <c r="UN354" s="8"/>
      <c r="UO354" s="8"/>
      <c r="UP354" s="8"/>
      <c r="UQ354" s="8"/>
      <c r="UR354" s="8"/>
      <c r="US354" s="8"/>
      <c r="UT354" s="8"/>
      <c r="UU354" s="8"/>
      <c r="UV354" s="8"/>
      <c r="UW354" s="8"/>
      <c r="UX354" s="8"/>
      <c r="UY354" s="8"/>
      <c r="UZ354" s="8"/>
      <c r="VA354" s="8"/>
      <c r="VB354" s="8"/>
      <c r="VC354" s="8"/>
      <c r="VD354" s="8"/>
      <c r="VE354" s="8"/>
      <c r="VF354" s="8"/>
      <c r="VG354" s="8"/>
      <c r="VH354" s="8"/>
      <c r="VI354" s="8"/>
      <c r="VJ354" s="8"/>
      <c r="VK354" s="8"/>
      <c r="VL354" s="8"/>
      <c r="VM354" s="8"/>
      <c r="VN354" s="8"/>
      <c r="VO354" s="8"/>
      <c r="VP354" s="8"/>
      <c r="VQ354" s="8"/>
      <c r="VR354" s="8"/>
      <c r="VS354" s="8"/>
      <c r="VT354" s="8"/>
      <c r="VU354" s="8"/>
      <c r="VV354" s="8"/>
      <c r="VW354" s="8"/>
      <c r="VX354" s="8"/>
      <c r="VY354" s="8"/>
      <c r="VZ354" s="8"/>
      <c r="WA354" s="8"/>
      <c r="WB354" s="8"/>
      <c r="WC354" s="8"/>
      <c r="WD354" s="8"/>
      <c r="WE354" s="8"/>
      <c r="WF354" s="8"/>
      <c r="WG354" s="8"/>
      <c r="WH354" s="8"/>
      <c r="WI354" s="8"/>
      <c r="WJ354" s="8"/>
      <c r="WK354" s="8"/>
      <c r="WL354" s="8"/>
      <c r="WM354" s="8"/>
      <c r="WN354" s="8"/>
      <c r="WO354" s="8"/>
      <c r="WP354" s="8"/>
      <c r="WQ354" s="8"/>
      <c r="WR354" s="8"/>
      <c r="WS354" s="8"/>
      <c r="WT354" s="8"/>
      <c r="WU354" s="8"/>
      <c r="WV354" s="8"/>
      <c r="WW354" s="8"/>
      <c r="WX354" s="8"/>
      <c r="WY354" s="8"/>
      <c r="WZ354" s="8"/>
      <c r="XA354" s="8"/>
      <c r="XB354" s="8"/>
      <c r="XC354" s="8"/>
      <c r="XD354" s="8"/>
      <c r="XE354" s="8"/>
      <c r="XF354" s="8"/>
      <c r="XG354" s="8"/>
      <c r="XH354" s="8"/>
      <c r="XI354" s="8"/>
      <c r="XJ354" s="8"/>
      <c r="XK354" s="8"/>
      <c r="XL354" s="8"/>
      <c r="XM354" s="8"/>
      <c r="XN354" s="8"/>
      <c r="XO354" s="8"/>
      <c r="XP354" s="8"/>
      <c r="XQ354" s="8"/>
      <c r="XR354" s="8"/>
      <c r="XS354" s="8"/>
      <c r="XT354" s="8"/>
      <c r="XU354" s="8"/>
      <c r="XV354" s="8"/>
      <c r="XW354" s="8"/>
      <c r="XX354" s="8"/>
      <c r="XY354" s="8"/>
      <c r="XZ354" s="8"/>
      <c r="YA354" s="8"/>
      <c r="YB354" s="8"/>
      <c r="YC354" s="8"/>
      <c r="YD354" s="8"/>
      <c r="YE354" s="8"/>
      <c r="YF354" s="8"/>
      <c r="YG354" s="8"/>
      <c r="YH354" s="8"/>
      <c r="YI354" s="8"/>
      <c r="YJ354" s="8"/>
      <c r="YK354" s="8"/>
      <c r="YL354" s="8"/>
      <c r="YM354" s="8"/>
      <c r="YN354" s="8"/>
      <c r="YO354" s="8"/>
      <c r="YP354" s="8"/>
      <c r="YQ354" s="8"/>
      <c r="YR354" s="8"/>
      <c r="YS354" s="8"/>
      <c r="YT354" s="8"/>
      <c r="YU354" s="8"/>
      <c r="YV354" s="8"/>
      <c r="YW354" s="8"/>
      <c r="YX354" s="8"/>
      <c r="YY354" s="8"/>
      <c r="YZ354" s="8"/>
      <c r="ZA354" s="8"/>
      <c r="ZB354" s="8"/>
      <c r="ZC354" s="8"/>
      <c r="ZD354" s="8"/>
      <c r="ZE354" s="8"/>
      <c r="ZF354" s="8"/>
      <c r="ZG354" s="8"/>
      <c r="ZH354" s="8"/>
      <c r="ZI354" s="8"/>
      <c r="ZJ354" s="8"/>
      <c r="ZK354" s="8"/>
      <c r="ZL354" s="8"/>
      <c r="ZM354" s="8"/>
      <c r="ZN354" s="8"/>
      <c r="ZO354" s="8"/>
      <c r="ZP354" s="8"/>
      <c r="ZQ354" s="8"/>
      <c r="ZR354" s="8"/>
      <c r="ZS354" s="8"/>
      <c r="ZT354" s="8"/>
      <c r="ZU354" s="8"/>
      <c r="ZV354" s="8"/>
      <c r="ZW354" s="8"/>
      <c r="ZX354" s="8"/>
      <c r="ZY354" s="8"/>
      <c r="ZZ354" s="8"/>
      <c r="AAA354" s="8"/>
      <c r="AAB354" s="8"/>
      <c r="AAC354" s="8"/>
      <c r="AAD354" s="8"/>
      <c r="AAE354" s="8"/>
      <c r="AAF354" s="8"/>
      <c r="AAG354" s="8"/>
      <c r="AAH354" s="8"/>
      <c r="AAI354" s="8"/>
      <c r="AAJ354" s="8"/>
      <c r="AAK354" s="8"/>
      <c r="AAL354" s="8"/>
      <c r="AAM354" s="8"/>
      <c r="AAN354" s="8"/>
      <c r="AAO354" s="8"/>
      <c r="AAP354" s="8"/>
      <c r="AAQ354" s="8"/>
      <c r="AAR354" s="8"/>
      <c r="AAS354" s="8"/>
      <c r="AAT354" s="8"/>
      <c r="AAU354" s="8"/>
      <c r="AAV354" s="8"/>
      <c r="AAW354" s="8"/>
      <c r="AAX354" s="8"/>
      <c r="AAY354" s="8"/>
      <c r="AAZ354" s="8"/>
      <c r="ABA354" s="8"/>
      <c r="ABB354" s="8"/>
      <c r="ABC354" s="8"/>
      <c r="ABD354" s="8"/>
      <c r="ABE354" s="8"/>
      <c r="ABF354" s="8"/>
      <c r="ABG354" s="8"/>
      <c r="ABH354" s="8"/>
      <c r="ABI354" s="8"/>
      <c r="ABJ354" s="8"/>
      <c r="ABK354" s="8"/>
      <c r="ABL354" s="8"/>
      <c r="ABM354" s="8"/>
      <c r="ABN354" s="8"/>
      <c r="ABO354" s="8"/>
      <c r="ABP354" s="8"/>
      <c r="ABQ354" s="8"/>
      <c r="ABR354" s="8"/>
      <c r="ABS354" s="8"/>
      <c r="ABT354" s="8"/>
      <c r="ABU354" s="8"/>
      <c r="ABV354" s="8"/>
      <c r="ABW354" s="8"/>
      <c r="ABX354" s="8"/>
      <c r="ABY354" s="8"/>
      <c r="ABZ354" s="8"/>
      <c r="ACA354" s="8"/>
      <c r="ACB354" s="8"/>
      <c r="ACC354" s="8"/>
      <c r="ACD354" s="8"/>
      <c r="ACE354" s="8"/>
      <c r="ACF354" s="8"/>
      <c r="ACG354" s="8"/>
      <c r="ACH354" s="8"/>
      <c r="ACI354" s="8"/>
      <c r="ACJ354" s="8"/>
      <c r="ACK354" s="8"/>
      <c r="ACL354" s="8"/>
      <c r="ACM354" s="8"/>
      <c r="ACN354" s="8"/>
      <c r="ACO354" s="8"/>
      <c r="ACP354" s="8"/>
      <c r="ACQ354" s="8"/>
      <c r="ACR354" s="8"/>
      <c r="ACS354" s="8"/>
      <c r="ACT354" s="8"/>
      <c r="ACU354" s="8"/>
      <c r="ACV354" s="8"/>
      <c r="ACW354" s="8"/>
      <c r="ACX354" s="8"/>
      <c r="ACY354" s="8"/>
      <c r="ACZ354" s="8"/>
      <c r="ADA354" s="8"/>
      <c r="ADB354" s="8"/>
      <c r="ADC354" s="8"/>
      <c r="ADD354" s="8"/>
      <c r="ADE354" s="8"/>
      <c r="ADF354" s="8"/>
      <c r="ADG354" s="8"/>
      <c r="ADH354" s="8"/>
      <c r="ADI354" s="8"/>
      <c r="ADJ354" s="8"/>
      <c r="ADK354" s="8"/>
      <c r="ADL354" s="8"/>
      <c r="ADM354" s="8"/>
      <c r="ADN354" s="8"/>
      <c r="ADO354" s="8"/>
      <c r="ADP354" s="8"/>
      <c r="ADQ354" s="8"/>
      <c r="ADR354" s="8"/>
      <c r="ADS354" s="8"/>
      <c r="ADT354" s="8"/>
      <c r="ADU354" s="8"/>
      <c r="ADV354" s="8"/>
      <c r="ADW354" s="8"/>
      <c r="ADX354" s="8"/>
      <c r="ADY354" s="8"/>
      <c r="ADZ354" s="8"/>
      <c r="AEA354" s="8"/>
      <c r="AEB354" s="8"/>
      <c r="AEC354" s="8"/>
      <c r="AED354" s="8"/>
      <c r="AEE354" s="8"/>
      <c r="AEF354" s="8"/>
      <c r="AEG354" s="8"/>
      <c r="AEH354" s="8"/>
      <c r="AEI354" s="8"/>
      <c r="AEJ354" s="8"/>
      <c r="AEK354" s="8"/>
      <c r="AEL354" s="8"/>
      <c r="AEM354" s="8"/>
      <c r="AEN354" s="8"/>
      <c r="AEO354" s="8"/>
      <c r="AEP354" s="8"/>
      <c r="AEQ354" s="8"/>
      <c r="AER354" s="8"/>
      <c r="AES354" s="8"/>
      <c r="AET354" s="8"/>
      <c r="AEU354" s="8"/>
      <c r="AEV354" s="8"/>
      <c r="AEW354" s="8"/>
      <c r="AEX354" s="8"/>
      <c r="AEY354" s="8"/>
      <c r="AEZ354" s="8"/>
      <c r="AFA354" s="8"/>
      <c r="AFB354" s="8"/>
      <c r="AFC354" s="8"/>
      <c r="AFD354" s="8"/>
      <c r="AFE354" s="8"/>
      <c r="AFF354" s="8"/>
      <c r="AFG354" s="8"/>
      <c r="AFH354" s="8"/>
      <c r="AFI354" s="8"/>
      <c r="AFJ354" s="8"/>
      <c r="AFK354" s="8"/>
      <c r="AFL354" s="8"/>
      <c r="AFM354" s="8"/>
      <c r="AFN354" s="8"/>
      <c r="AFO354" s="8"/>
      <c r="AFP354" s="8"/>
      <c r="AFQ354" s="8"/>
      <c r="AFR354" s="8"/>
      <c r="AFS354" s="8"/>
      <c r="AFT354" s="8"/>
      <c r="AFU354" s="8"/>
      <c r="AFV354" s="8"/>
      <c r="AFW354" s="8"/>
      <c r="AFX354" s="8"/>
      <c r="AFY354" s="8"/>
      <c r="AFZ354" s="8"/>
      <c r="AGA354" s="8"/>
      <c r="AGB354" s="8"/>
      <c r="AGC354" s="8"/>
      <c r="AGD354" s="8"/>
      <c r="AGE354" s="8"/>
      <c r="AGF354" s="8"/>
      <c r="AGG354" s="8"/>
      <c r="AGH354" s="8"/>
      <c r="AGI354" s="8"/>
      <c r="AGJ354" s="8"/>
      <c r="AGK354" s="8"/>
      <c r="AGL354" s="8"/>
      <c r="AGM354" s="8"/>
      <c r="AGN354" s="8"/>
      <c r="AGO354" s="8"/>
      <c r="AGP354" s="8"/>
      <c r="AGQ354" s="8"/>
      <c r="AGR354" s="8"/>
      <c r="AGS354" s="8"/>
      <c r="AGT354" s="8"/>
      <c r="AGU354" s="8"/>
      <c r="AGV354" s="8"/>
      <c r="AGW354" s="8"/>
      <c r="AGX354" s="8"/>
      <c r="AGY354" s="8"/>
      <c r="AGZ354" s="8"/>
      <c r="AHA354" s="8"/>
      <c r="AHB354" s="8"/>
      <c r="AHC354" s="8"/>
      <c r="AHD354" s="8"/>
      <c r="AHE354" s="8"/>
      <c r="AHF354" s="8"/>
      <c r="AHG354" s="8"/>
      <c r="AHH354" s="8"/>
      <c r="AHI354" s="8"/>
      <c r="AHJ354" s="8"/>
      <c r="AHK354" s="8"/>
      <c r="AHL354" s="8"/>
      <c r="AHM354" s="8"/>
      <c r="AHN354" s="8"/>
      <c r="AHO354" s="8"/>
      <c r="AHP354" s="8"/>
      <c r="AHQ354" s="8"/>
      <c r="AHR354" s="8"/>
      <c r="AHS354" s="8"/>
      <c r="AHT354" s="8"/>
      <c r="AHU354" s="8"/>
      <c r="AHV354" s="8"/>
      <c r="AHW354" s="8"/>
      <c r="AHX354" s="8"/>
      <c r="AHY354" s="8"/>
      <c r="AHZ354" s="8"/>
      <c r="AIA354" s="8"/>
      <c r="AIB354" s="8"/>
      <c r="AIC354" s="8"/>
      <c r="AID354" s="8"/>
      <c r="AIE354" s="8"/>
      <c r="AIF354" s="8"/>
      <c r="AIG354" s="8"/>
      <c r="AIH354" s="8"/>
      <c r="AII354" s="8"/>
      <c r="AIJ354" s="8"/>
      <c r="AIK354" s="8"/>
      <c r="AIL354" s="8"/>
      <c r="AIM354" s="8"/>
      <c r="AIN354" s="8"/>
      <c r="AIO354" s="8"/>
      <c r="AIP354" s="8"/>
      <c r="AIQ354" s="8"/>
      <c r="AIR354" s="8"/>
      <c r="AIS354" s="8"/>
      <c r="AIT354" s="8"/>
      <c r="AIU354" s="8"/>
      <c r="AIV354" s="8"/>
      <c r="AIW354" s="8"/>
      <c r="AIX354" s="8"/>
      <c r="AIY354" s="8"/>
      <c r="AIZ354" s="8"/>
      <c r="AJA354" s="8"/>
      <c r="AJB354" s="8"/>
      <c r="AJC354" s="8"/>
      <c r="AJD354" s="8"/>
      <c r="AJE354" s="8"/>
      <c r="AJF354" s="8"/>
      <c r="AJG354" s="8"/>
      <c r="AJH354" s="8"/>
      <c r="AJI354" s="8"/>
      <c r="AJJ354" s="8"/>
      <c r="AJK354" s="8"/>
      <c r="AJL354" s="8"/>
      <c r="AJM354" s="8"/>
      <c r="AJN354" s="8"/>
      <c r="AJO354" s="8"/>
      <c r="AJP354" s="8"/>
      <c r="AJQ354" s="8"/>
      <c r="AJR354" s="8"/>
      <c r="AJS354" s="8"/>
      <c r="AJT354" s="8"/>
      <c r="AJU354" s="8"/>
      <c r="AJV354" s="8"/>
      <c r="AJW354" s="8"/>
      <c r="AJX354" s="8"/>
      <c r="AJY354" s="8"/>
      <c r="AJZ354" s="8"/>
      <c r="AKA354" s="8"/>
      <c r="AKB354" s="8"/>
      <c r="AKC354" s="8"/>
      <c r="AKD354" s="8"/>
      <c r="AKE354" s="8"/>
      <c r="AKF354" s="8"/>
      <c r="AKG354" s="8"/>
      <c r="AKH354" s="8"/>
      <c r="AKI354" s="8"/>
      <c r="AKJ354" s="8"/>
      <c r="AKK354" s="8"/>
      <c r="AKL354" s="8"/>
      <c r="AKM354" s="8"/>
      <c r="AKN354" s="8"/>
      <c r="AKO354" s="8"/>
      <c r="AKP354" s="8"/>
      <c r="AKQ354" s="8"/>
      <c r="AKR354" s="8"/>
      <c r="AKS354" s="8"/>
      <c r="AKT354" s="8"/>
      <c r="AKU354" s="8"/>
      <c r="AKV354" s="8"/>
      <c r="AKW354" s="8"/>
      <c r="AKX354" s="8"/>
      <c r="AKY354" s="8"/>
      <c r="AKZ354" s="8"/>
      <c r="ALA354" s="8"/>
      <c r="ALB354" s="8"/>
      <c r="ALC354" s="8"/>
      <c r="ALD354" s="8"/>
      <c r="ALE354" s="8"/>
      <c r="ALF354" s="8"/>
      <c r="ALG354" s="8"/>
      <c r="ALH354" s="8"/>
      <c r="ALI354" s="8"/>
      <c r="ALJ354" s="8"/>
      <c r="ALK354" s="8"/>
      <c r="ALL354" s="8"/>
      <c r="ALM354" s="8"/>
      <c r="ALN354" s="8"/>
      <c r="ALO354" s="8"/>
      <c r="ALP354" s="8"/>
      <c r="ALQ354" s="8"/>
      <c r="ALR354" s="8"/>
      <c r="ALS354" s="8"/>
      <c r="ALT354" s="8"/>
      <c r="ALU354" s="8"/>
      <c r="ALV354" s="8"/>
      <c r="ALW354" s="8"/>
      <c r="ALX354" s="8"/>
      <c r="ALY354" s="8"/>
      <c r="ALZ354" s="8"/>
      <c r="AMA354" s="8"/>
      <c r="AMB354" s="8"/>
      <c r="AMC354" s="8"/>
      <c r="AMD354" s="8"/>
      <c r="AME354" s="8"/>
      <c r="AMF354" s="8"/>
      <c r="AMG354" s="8"/>
      <c r="AMH354" s="8"/>
      <c r="AMI354" s="8"/>
      <c r="AMJ354" s="8"/>
      <c r="AMK354" s="8"/>
      <c r="AML354" s="8"/>
      <c r="AMM354" s="8"/>
      <c r="AMN354" s="8"/>
      <c r="AMO354" s="8"/>
      <c r="AMP354" s="8"/>
      <c r="AMQ354" s="8"/>
      <c r="AMR354" s="8"/>
      <c r="AMS354" s="8"/>
      <c r="AMT354" s="8"/>
      <c r="AMU354" s="8"/>
      <c r="AMV354" s="8"/>
      <c r="AMW354" s="8"/>
      <c r="AMX354" s="8"/>
      <c r="AMY354" s="8"/>
      <c r="AMZ354" s="8"/>
      <c r="ANA354" s="8"/>
      <c r="ANB354" s="8"/>
      <c r="ANC354" s="8"/>
      <c r="AND354" s="8"/>
      <c r="ANE354" s="8"/>
      <c r="ANF354" s="8"/>
      <c r="ANG354" s="8"/>
      <c r="ANH354" s="8"/>
      <c r="ANI354" s="8"/>
      <c r="ANJ354" s="8"/>
      <c r="ANK354" s="8"/>
      <c r="ANL354" s="8"/>
      <c r="ANM354" s="8"/>
      <c r="ANN354" s="8"/>
      <c r="ANO354" s="8"/>
      <c r="ANP354" s="8"/>
      <c r="ANQ354" s="8"/>
      <c r="ANR354" s="8"/>
      <c r="ANS354" s="8"/>
      <c r="ANT354" s="8"/>
      <c r="ANU354" s="8"/>
      <c r="ANV354" s="8"/>
      <c r="ANW354" s="8"/>
      <c r="ANX354" s="8"/>
      <c r="ANY354" s="8"/>
      <c r="ANZ354" s="8"/>
      <c r="AOA354" s="8"/>
      <c r="AOB354" s="8"/>
      <c r="AOC354" s="8"/>
      <c r="AOD354" s="8"/>
      <c r="AOE354" s="8"/>
      <c r="AOF354" s="8"/>
      <c r="AOG354" s="8"/>
      <c r="AOH354" s="8"/>
      <c r="AOI354" s="8"/>
      <c r="AOJ354" s="8"/>
      <c r="AOK354" s="8"/>
      <c r="AOL354" s="8"/>
      <c r="AOM354" s="8"/>
      <c r="AON354" s="8"/>
      <c r="AOO354" s="8"/>
      <c r="AOP354" s="8"/>
      <c r="AOQ354" s="8"/>
      <c r="AOR354" s="8"/>
      <c r="AOS354" s="8"/>
      <c r="AOT354" s="8"/>
      <c r="AOU354" s="8"/>
      <c r="AOV354" s="8"/>
      <c r="AOW354" s="8"/>
      <c r="AOX354" s="8"/>
      <c r="AOY354" s="8"/>
      <c r="AOZ354" s="8"/>
      <c r="APA354" s="8"/>
      <c r="APB354" s="8"/>
      <c r="APC354" s="8"/>
      <c r="APD354" s="8"/>
      <c r="APE354" s="8"/>
      <c r="APF354" s="8"/>
      <c r="APG354" s="8"/>
      <c r="APH354" s="8"/>
      <c r="API354" s="8"/>
      <c r="APJ354" s="8"/>
      <c r="APK354" s="8"/>
      <c r="APL354" s="8"/>
      <c r="APM354" s="8"/>
      <c r="APN354" s="8"/>
      <c r="APO354" s="8"/>
      <c r="APP354" s="8"/>
      <c r="APQ354" s="8"/>
      <c r="APR354" s="8"/>
      <c r="APS354" s="8"/>
      <c r="APT354" s="8"/>
      <c r="APU354" s="8"/>
      <c r="APV354" s="8"/>
      <c r="APW354" s="8"/>
      <c r="APX354" s="8"/>
      <c r="APY354" s="8"/>
      <c r="APZ354" s="8"/>
      <c r="AQA354" s="8"/>
      <c r="AQB354" s="8"/>
      <c r="AQC354" s="8"/>
      <c r="AQD354" s="8"/>
      <c r="AQE354" s="8"/>
      <c r="AQF354" s="8"/>
      <c r="AQG354" s="8"/>
      <c r="AQH354" s="8"/>
      <c r="AQI354" s="8"/>
      <c r="AQJ354" s="8"/>
      <c r="AQK354" s="8"/>
      <c r="AQL354" s="8"/>
      <c r="AQM354" s="8"/>
      <c r="AQN354" s="8"/>
      <c r="AQO354" s="8"/>
      <c r="AQP354" s="8"/>
      <c r="AQQ354" s="8"/>
      <c r="AQR354" s="8"/>
      <c r="AQS354" s="8"/>
      <c r="AQT354" s="8"/>
      <c r="AQU354" s="8"/>
      <c r="AQV354" s="8"/>
      <c r="AQW354" s="8"/>
      <c r="AQX354" s="8"/>
      <c r="AQY354" s="8"/>
      <c r="AQZ354" s="8"/>
      <c r="ARA354" s="8"/>
      <c r="ARB354" s="8"/>
      <c r="ARC354" s="8"/>
      <c r="ARD354" s="8"/>
      <c r="ARE354" s="8"/>
      <c r="ARF354" s="8"/>
      <c r="ARG354" s="8"/>
      <c r="ARH354" s="8"/>
      <c r="ARI354" s="8"/>
      <c r="ARJ354" s="8"/>
      <c r="ARK354" s="8"/>
      <c r="ARL354" s="8"/>
      <c r="ARM354" s="8"/>
      <c r="ARN354" s="8"/>
      <c r="ARO354" s="8"/>
      <c r="ARP354" s="8"/>
      <c r="ARQ354" s="8"/>
      <c r="ARR354" s="8"/>
      <c r="ARS354" s="8"/>
      <c r="ART354" s="8"/>
      <c r="ARU354" s="8"/>
      <c r="ARV354" s="8"/>
      <c r="ARW354" s="8"/>
      <c r="ARX354" s="8"/>
      <c r="ARY354" s="8"/>
      <c r="ARZ354" s="8"/>
      <c r="ASA354" s="8"/>
      <c r="ASB354" s="8"/>
      <c r="ASC354" s="8"/>
      <c r="ASD354" s="8"/>
      <c r="ASE354" s="8"/>
      <c r="ASF354" s="8"/>
      <c r="ASG354" s="8"/>
      <c r="ASH354" s="8"/>
      <c r="ASI354" s="8"/>
      <c r="ASJ354" s="8"/>
      <c r="ASK354" s="8"/>
      <c r="ASL354" s="8"/>
      <c r="ASM354" s="8"/>
      <c r="ASN354" s="8"/>
      <c r="ASO354" s="8"/>
      <c r="ASP354" s="8"/>
      <c r="ASQ354" s="8"/>
      <c r="ASR354" s="8"/>
      <c r="ASS354" s="8"/>
      <c r="AST354" s="8"/>
      <c r="ASU354" s="8"/>
      <c r="ASV354" s="8"/>
      <c r="ASW354" s="8"/>
      <c r="ASX354" s="8"/>
      <c r="ASY354" s="8"/>
      <c r="ASZ354" s="8"/>
      <c r="ATA354" s="8"/>
      <c r="ATB354" s="8"/>
      <c r="ATC354" s="8"/>
      <c r="ATD354" s="8"/>
      <c r="ATE354" s="8"/>
      <c r="ATF354" s="8"/>
      <c r="ATG354" s="8"/>
      <c r="ATH354" s="8"/>
      <c r="ATI354" s="8"/>
      <c r="ATJ354" s="8"/>
      <c r="ATK354" s="8"/>
      <c r="ATL354" s="8"/>
      <c r="ATM354" s="8"/>
      <c r="ATN354" s="8"/>
      <c r="ATO354" s="8"/>
      <c r="ATP354" s="8"/>
      <c r="ATQ354" s="8"/>
      <c r="ATR354" s="8"/>
      <c r="ATS354" s="8"/>
      <c r="ATT354" s="8"/>
      <c r="ATU354" s="8"/>
      <c r="ATV354" s="8"/>
      <c r="ATW354" s="8"/>
      <c r="ATX354" s="8"/>
      <c r="ATY354" s="8"/>
      <c r="ATZ354" s="8"/>
      <c r="AUA354" s="8"/>
      <c r="AUB354" s="8"/>
      <c r="AUC354" s="8"/>
      <c r="AUD354" s="8"/>
      <c r="AUE354" s="8"/>
      <c r="AUF354" s="8"/>
      <c r="AUG354" s="8"/>
      <c r="AUH354" s="8"/>
      <c r="AUI354" s="8"/>
      <c r="AUJ354" s="8"/>
      <c r="AUK354" s="8"/>
      <c r="AUL354" s="8"/>
      <c r="AUM354" s="8"/>
      <c r="AUN354" s="8"/>
      <c r="AUO354" s="8"/>
      <c r="AUP354" s="8"/>
      <c r="AUQ354" s="8"/>
      <c r="AUR354" s="8"/>
      <c r="AUS354" s="8"/>
      <c r="AUT354" s="8"/>
      <c r="AUU354" s="8"/>
      <c r="AUV354" s="8"/>
      <c r="AUW354" s="8"/>
      <c r="AUX354" s="8"/>
      <c r="AUY354" s="8"/>
      <c r="AUZ354" s="8"/>
      <c r="AVA354" s="8"/>
      <c r="AVB354" s="8"/>
      <c r="AVC354" s="8"/>
      <c r="AVD354" s="8"/>
      <c r="AVE354" s="8"/>
      <c r="AVF354" s="8"/>
      <c r="AVG354" s="8"/>
      <c r="AVH354" s="8"/>
      <c r="AVI354" s="8"/>
      <c r="AVJ354" s="8"/>
      <c r="AVK354" s="8"/>
      <c r="AVL354" s="8"/>
      <c r="AVM354" s="8"/>
      <c r="AVN354" s="8"/>
      <c r="AVO354" s="8"/>
      <c r="AVP354" s="8"/>
      <c r="AVQ354" s="8"/>
      <c r="AVR354" s="8"/>
      <c r="AVS354" s="8"/>
      <c r="AVT354" s="8"/>
      <c r="AVU354" s="8"/>
      <c r="AVV354" s="8"/>
      <c r="AVW354" s="8"/>
      <c r="AVX354" s="8"/>
      <c r="AVY354" s="8"/>
      <c r="AVZ354" s="8"/>
      <c r="AWA354" s="8"/>
      <c r="AWB354" s="8"/>
      <c r="AWC354" s="8"/>
      <c r="AWD354" s="8"/>
      <c r="AWE354" s="8"/>
      <c r="AWF354" s="8"/>
      <c r="AWG354" s="8"/>
      <c r="AWH354" s="8"/>
      <c r="AWI354" s="8"/>
      <c r="AWJ354" s="8"/>
      <c r="AWK354" s="8"/>
      <c r="AWL354" s="8"/>
      <c r="AWM354" s="8"/>
      <c r="AWN354" s="8"/>
      <c r="AWO354" s="8"/>
      <c r="AWP354" s="8"/>
      <c r="AWQ354" s="8"/>
      <c r="AWR354" s="8"/>
      <c r="AWS354" s="8"/>
      <c r="AWT354" s="8"/>
      <c r="AWU354" s="8"/>
      <c r="AWV354" s="8"/>
      <c r="AWW354" s="8"/>
      <c r="AWX354" s="8"/>
      <c r="AWY354" s="8"/>
      <c r="AWZ354" s="8"/>
      <c r="AXA354" s="8"/>
      <c r="AXB354" s="8"/>
      <c r="AXC354" s="8"/>
      <c r="AXD354" s="8"/>
      <c r="AXE354" s="8"/>
      <c r="AXF354" s="8"/>
      <c r="AXG354" s="8"/>
      <c r="AXH354" s="8"/>
      <c r="AXI354" s="8"/>
      <c r="AXJ354" s="8"/>
      <c r="AXK354" s="8"/>
      <c r="AXL354" s="8"/>
      <c r="AXM354" s="8"/>
      <c r="AXN354" s="8"/>
      <c r="AXO354" s="8"/>
      <c r="AXP354" s="8"/>
      <c r="AXQ354" s="8"/>
      <c r="AXR354" s="8"/>
      <c r="AXS354" s="8"/>
      <c r="AXT354" s="8"/>
      <c r="AXU354" s="8"/>
      <c r="AXV354" s="8"/>
      <c r="AXW354" s="8"/>
      <c r="AXX354" s="8"/>
      <c r="AXY354" s="8"/>
      <c r="AXZ354" s="8"/>
      <c r="AYA354" s="8"/>
      <c r="AYB354" s="8"/>
      <c r="AYC354" s="8"/>
      <c r="AYD354" s="8"/>
      <c r="AYE354" s="8"/>
      <c r="AYF354" s="8"/>
      <c r="AYG354" s="8"/>
      <c r="AYH354" s="8"/>
      <c r="AYI354" s="8"/>
      <c r="AYJ354" s="8"/>
      <c r="AYK354" s="8"/>
      <c r="AYL354" s="8"/>
      <c r="AYM354" s="8"/>
      <c r="AYN354" s="8"/>
      <c r="AYO354" s="8"/>
      <c r="AYP354" s="8"/>
      <c r="AYQ354" s="8"/>
      <c r="AYR354" s="8"/>
      <c r="AYS354" s="8"/>
      <c r="AYT354" s="8"/>
      <c r="AYU354" s="8"/>
      <c r="AYV354" s="8"/>
      <c r="AYW354" s="8"/>
      <c r="AYX354" s="8"/>
      <c r="AYY354" s="8"/>
      <c r="AYZ354" s="8"/>
      <c r="AZA354" s="8"/>
      <c r="AZB354" s="8"/>
      <c r="AZC354" s="8"/>
      <c r="AZD354" s="8"/>
      <c r="AZE354" s="8"/>
      <c r="AZF354" s="8"/>
      <c r="AZG354" s="8"/>
      <c r="AZH354" s="8"/>
      <c r="AZI354" s="8"/>
      <c r="AZJ354" s="8"/>
      <c r="AZK354" s="8"/>
      <c r="AZL354" s="8"/>
      <c r="AZM354" s="8"/>
      <c r="AZN354" s="8"/>
      <c r="AZO354" s="8"/>
      <c r="AZP354" s="8"/>
      <c r="AZQ354" s="8"/>
      <c r="AZR354" s="8"/>
      <c r="AZS354" s="8"/>
      <c r="AZT354" s="8"/>
      <c r="AZU354" s="8"/>
      <c r="AZV354" s="8"/>
      <c r="AZW354" s="8"/>
      <c r="AZX354" s="8"/>
      <c r="AZY354" s="8"/>
      <c r="AZZ354" s="8"/>
      <c r="BAA354" s="8"/>
      <c r="BAB354" s="8"/>
      <c r="BAC354" s="8"/>
      <c r="BAD354" s="8"/>
      <c r="BAE354" s="8"/>
      <c r="BAF354" s="8"/>
      <c r="BAG354" s="8"/>
      <c r="BAH354" s="8"/>
      <c r="BAI354" s="8"/>
      <c r="BAJ354" s="8"/>
      <c r="BAK354" s="8"/>
      <c r="BAL354" s="8"/>
      <c r="BAM354" s="8"/>
      <c r="BAN354" s="8"/>
      <c r="BAO354" s="8"/>
      <c r="BAP354" s="8"/>
      <c r="BAQ354" s="8"/>
      <c r="BAR354" s="8"/>
      <c r="BAS354" s="8"/>
      <c r="BAT354" s="8"/>
      <c r="BAU354" s="8"/>
      <c r="BAV354" s="8"/>
      <c r="BAW354" s="8"/>
      <c r="BAX354" s="8"/>
      <c r="BAY354" s="8"/>
      <c r="BAZ354" s="8"/>
      <c r="BBA354" s="8"/>
      <c r="BBB354" s="8"/>
      <c r="BBC354" s="8"/>
      <c r="BBD354" s="8"/>
      <c r="BBE354" s="8"/>
      <c r="BBF354" s="8"/>
      <c r="BBG354" s="8"/>
      <c r="BBH354" s="8"/>
      <c r="BBI354" s="8"/>
      <c r="BBJ354" s="8"/>
      <c r="BBK354" s="8"/>
      <c r="BBL354" s="8"/>
      <c r="BBM354" s="8"/>
      <c r="BBN354" s="8"/>
      <c r="BBO354" s="8"/>
      <c r="BBP354" s="8"/>
      <c r="BBQ354" s="8"/>
      <c r="BBR354" s="8"/>
      <c r="BBS354" s="8"/>
      <c r="BBT354" s="8"/>
      <c r="BBU354" s="8"/>
      <c r="BBV354" s="8"/>
      <c r="BBW354" s="8"/>
      <c r="BBX354" s="8"/>
      <c r="BBY354" s="8"/>
      <c r="BBZ354" s="8"/>
      <c r="BCA354" s="8"/>
      <c r="BCB354" s="8"/>
      <c r="BCC354" s="8"/>
      <c r="BCD354" s="8"/>
      <c r="BCE354" s="8"/>
      <c r="BCF354" s="8"/>
      <c r="BCG354" s="8"/>
      <c r="BCH354" s="8"/>
      <c r="BCI354" s="8"/>
      <c r="BCJ354" s="8"/>
      <c r="BCK354" s="8"/>
      <c r="BCL354" s="8"/>
      <c r="BCM354" s="8"/>
      <c r="BCN354" s="8"/>
      <c r="BCO354" s="8"/>
      <c r="BCP354" s="8"/>
      <c r="BCQ354" s="8"/>
      <c r="BCR354" s="8"/>
      <c r="BCS354" s="8"/>
      <c r="BCT354" s="8"/>
      <c r="BCU354" s="8"/>
      <c r="BCV354" s="8"/>
      <c r="BCW354" s="8"/>
      <c r="BCX354" s="8"/>
      <c r="BCY354" s="8"/>
      <c r="BCZ354" s="8"/>
      <c r="BDA354" s="8"/>
      <c r="BDB354" s="8"/>
      <c r="BDC354" s="8"/>
      <c r="BDD354" s="8"/>
      <c r="BDE354" s="8"/>
      <c r="BDF354" s="8"/>
      <c r="BDG354" s="8"/>
      <c r="BDH354" s="8"/>
      <c r="BDI354" s="8"/>
      <c r="BDJ354" s="8"/>
      <c r="BDK354" s="8"/>
      <c r="BDL354" s="8"/>
      <c r="BDM354" s="8"/>
      <c r="BDN354" s="8"/>
      <c r="BDO354" s="8"/>
      <c r="BDP354" s="8"/>
      <c r="BDQ354" s="8"/>
      <c r="BDR354" s="8"/>
      <c r="BDS354" s="8"/>
      <c r="BDT354" s="8"/>
      <c r="BDU354" s="8"/>
      <c r="BDV354" s="8"/>
      <c r="BDW354" s="8"/>
      <c r="BDX354" s="8"/>
      <c r="BDY354" s="8"/>
      <c r="BDZ354" s="8"/>
      <c r="BEA354" s="8"/>
      <c r="BEB354" s="8"/>
      <c r="BEC354" s="8"/>
      <c r="BED354" s="8"/>
      <c r="BEE354" s="8"/>
      <c r="BEF354" s="8"/>
      <c r="BEG354" s="8"/>
      <c r="BEH354" s="8"/>
      <c r="BEI354" s="8"/>
      <c r="BEJ354" s="8"/>
      <c r="BEK354" s="8"/>
      <c r="BEL354" s="8"/>
      <c r="BEM354" s="8"/>
      <c r="BEN354" s="8"/>
      <c r="BEO354" s="8"/>
      <c r="BEP354" s="8"/>
      <c r="BEQ354" s="8"/>
      <c r="BER354" s="8"/>
      <c r="BES354" s="8"/>
      <c r="BET354" s="8"/>
      <c r="BEU354" s="8"/>
      <c r="BEV354" s="8"/>
      <c r="BEW354" s="8"/>
      <c r="BEX354" s="8"/>
      <c r="BEY354" s="8"/>
      <c r="BEZ354" s="8"/>
      <c r="BFA354" s="8"/>
      <c r="BFB354" s="8"/>
      <c r="BFC354" s="8"/>
      <c r="BFD354" s="8"/>
      <c r="BFE354" s="8"/>
      <c r="BFF354" s="8"/>
      <c r="BFG354" s="8"/>
      <c r="BFH354" s="8"/>
      <c r="BFI354" s="8"/>
      <c r="BFJ354" s="8"/>
      <c r="BFK354" s="8"/>
      <c r="BFL354" s="8"/>
      <c r="BFM354" s="8"/>
      <c r="BFN354" s="8"/>
      <c r="BFO354" s="8"/>
      <c r="BFP354" s="8"/>
      <c r="BFQ354" s="8"/>
      <c r="BFR354" s="8"/>
      <c r="BFS354" s="8"/>
      <c r="BFT354" s="8"/>
      <c r="BFU354" s="8"/>
      <c r="BFV354" s="8"/>
      <c r="BFW354" s="8"/>
      <c r="BFX354" s="8"/>
      <c r="BFY354" s="8"/>
      <c r="BFZ354" s="8"/>
      <c r="BGA354" s="8"/>
      <c r="BGB354" s="8"/>
      <c r="BGC354" s="8"/>
      <c r="BGD354" s="8"/>
      <c r="BGE354" s="8"/>
      <c r="BGF354" s="8"/>
      <c r="BGG354" s="8"/>
      <c r="BGH354" s="8"/>
      <c r="BGI354" s="8"/>
      <c r="BGJ354" s="8"/>
      <c r="BGK354" s="8"/>
      <c r="BGL354" s="8"/>
      <c r="BGM354" s="8"/>
      <c r="BGN354" s="8"/>
      <c r="BGO354" s="8"/>
      <c r="BGP354" s="8"/>
      <c r="BGQ354" s="8"/>
      <c r="BGR354" s="8"/>
      <c r="BGS354" s="8"/>
      <c r="BGT354" s="8"/>
      <c r="BGU354" s="8"/>
      <c r="BGV354" s="8"/>
      <c r="BGW354" s="8"/>
      <c r="BGX354" s="8"/>
      <c r="BGY354" s="8"/>
      <c r="BGZ354" s="8"/>
      <c r="BHA354" s="8"/>
      <c r="BHB354" s="8"/>
      <c r="BHC354" s="8"/>
      <c r="BHD354" s="8"/>
      <c r="BHE354" s="8"/>
      <c r="BHF354" s="8"/>
      <c r="BHG354" s="8"/>
      <c r="BHH354" s="8"/>
      <c r="BHI354" s="8"/>
      <c r="BHJ354" s="8"/>
      <c r="BHK354" s="8"/>
      <c r="BHL354" s="8"/>
      <c r="BHM354" s="8"/>
      <c r="BHN354" s="8"/>
      <c r="BHO354" s="8"/>
      <c r="BHP354" s="8"/>
      <c r="BHQ354" s="8"/>
      <c r="BHR354" s="8"/>
      <c r="BHS354" s="8"/>
      <c r="BHT354" s="8"/>
      <c r="BHU354" s="8"/>
      <c r="BHV354" s="8"/>
      <c r="BHW354" s="8"/>
      <c r="BHX354" s="8"/>
      <c r="BHY354" s="8"/>
      <c r="BHZ354" s="8"/>
      <c r="BIA354" s="8"/>
      <c r="BIB354" s="8"/>
      <c r="BIC354" s="8"/>
      <c r="BID354" s="8"/>
      <c r="BIE354" s="8"/>
      <c r="BIF354" s="8"/>
      <c r="BIG354" s="8"/>
      <c r="BIH354" s="8"/>
      <c r="BII354" s="8"/>
      <c r="BIJ354" s="8"/>
      <c r="BIK354" s="8"/>
      <c r="BIL354" s="8"/>
      <c r="BIM354" s="8"/>
      <c r="BIN354" s="8"/>
      <c r="BIO354" s="8"/>
      <c r="BIP354" s="8"/>
      <c r="BIQ354" s="8"/>
      <c r="BIR354" s="8"/>
      <c r="BIS354" s="8"/>
      <c r="BIT354" s="8"/>
      <c r="BIU354" s="8"/>
      <c r="BIV354" s="8"/>
      <c r="BIW354" s="8"/>
      <c r="BIX354" s="8"/>
      <c r="BIY354" s="8"/>
      <c r="BIZ354" s="8"/>
      <c r="BJA354" s="8"/>
      <c r="BJB354" s="8"/>
      <c r="BJC354" s="8"/>
      <c r="BJD354" s="8"/>
      <c r="BJE354" s="8"/>
      <c r="BJF354" s="8"/>
      <c r="BJG354" s="8"/>
      <c r="BJH354" s="8"/>
      <c r="BJI354" s="8"/>
      <c r="BJJ354" s="8"/>
      <c r="BJK354" s="8"/>
      <c r="BJL354" s="8"/>
      <c r="BJM354" s="8"/>
      <c r="BJN354" s="8"/>
      <c r="BJO354" s="8"/>
      <c r="BJP354" s="8"/>
      <c r="BJQ354" s="8"/>
      <c r="BJR354" s="8"/>
      <c r="BJS354" s="8"/>
      <c r="BJT354" s="8"/>
      <c r="BJU354" s="8"/>
      <c r="BJV354" s="8"/>
      <c r="BJW354" s="8"/>
      <c r="BJX354" s="8"/>
      <c r="BJY354" s="8"/>
      <c r="BJZ354" s="8"/>
      <c r="BKA354" s="8"/>
      <c r="BKB354" s="8"/>
      <c r="BKC354" s="8"/>
      <c r="BKD354" s="8"/>
      <c r="BKE354" s="8"/>
      <c r="BKF354" s="8"/>
      <c r="BKG354" s="8"/>
      <c r="BKH354" s="8"/>
      <c r="BKI354" s="8"/>
      <c r="BKJ354" s="8"/>
      <c r="BKK354" s="8"/>
      <c r="BKL354" s="8"/>
      <c r="BKM354" s="8"/>
      <c r="BKN354" s="8"/>
      <c r="BKO354" s="8"/>
      <c r="BKP354" s="8"/>
      <c r="BKQ354" s="8"/>
      <c r="BKR354" s="8"/>
      <c r="BKS354" s="8"/>
      <c r="BKT354" s="8"/>
      <c r="BKU354" s="8"/>
      <c r="BKV354" s="8"/>
      <c r="BKW354" s="8"/>
      <c r="BKX354" s="8"/>
      <c r="BKY354" s="8"/>
      <c r="BKZ354" s="8"/>
      <c r="BLA354" s="8"/>
      <c r="BLB354" s="8"/>
      <c r="BLC354" s="8"/>
      <c r="BLD354" s="8"/>
      <c r="BLE354" s="8"/>
      <c r="BLF354" s="8"/>
      <c r="BLG354" s="8"/>
      <c r="BLH354" s="8"/>
      <c r="BLI354" s="8"/>
      <c r="BLJ354" s="8"/>
      <c r="BLK354" s="8"/>
      <c r="BLL354" s="8"/>
      <c r="BLM354" s="8"/>
      <c r="BLN354" s="8"/>
      <c r="BLO354" s="8"/>
      <c r="BLP354" s="8"/>
      <c r="BLQ354" s="8"/>
      <c r="BLR354" s="8"/>
      <c r="BLS354" s="8"/>
      <c r="BLT354" s="8"/>
      <c r="BLU354" s="8"/>
      <c r="BLV354" s="8"/>
      <c r="BLW354" s="8"/>
      <c r="BLX354" s="8"/>
      <c r="BLY354" s="8"/>
      <c r="BLZ354" s="8"/>
      <c r="BMA354" s="8"/>
      <c r="BMB354" s="8"/>
      <c r="BMC354" s="8"/>
      <c r="BMD354" s="8"/>
      <c r="BME354" s="8"/>
      <c r="BMF354" s="8"/>
      <c r="BMG354" s="8"/>
      <c r="BMH354" s="8"/>
      <c r="BMI354" s="8"/>
      <c r="BMJ354" s="8"/>
      <c r="BMK354" s="8"/>
      <c r="BML354" s="8"/>
      <c r="BMM354" s="8"/>
      <c r="BMN354" s="8"/>
      <c r="BMO354" s="8"/>
      <c r="BMP354" s="8"/>
      <c r="BMQ354" s="8"/>
      <c r="BMR354" s="8"/>
      <c r="BMS354" s="8"/>
      <c r="BMT354" s="8"/>
      <c r="BMU354" s="8"/>
      <c r="BMV354" s="8"/>
      <c r="BMW354" s="8"/>
      <c r="BMX354" s="8"/>
      <c r="BMY354" s="8"/>
      <c r="BMZ354" s="8"/>
      <c r="BNA354" s="8"/>
      <c r="BNB354" s="8"/>
      <c r="BNC354" s="8"/>
      <c r="BND354" s="8"/>
      <c r="BNE354" s="8"/>
      <c r="BNF354" s="8"/>
      <c r="BNG354" s="8"/>
      <c r="BNH354" s="8"/>
      <c r="BNI354" s="8"/>
      <c r="BNJ354" s="8"/>
      <c r="BNK354" s="8"/>
      <c r="BNL354" s="8"/>
      <c r="BNM354" s="8"/>
      <c r="BNN354" s="8"/>
      <c r="BNO354" s="8"/>
      <c r="BNP354" s="8"/>
      <c r="BNQ354" s="8"/>
      <c r="BNR354" s="8"/>
      <c r="BNS354" s="8"/>
      <c r="BNT354" s="8"/>
      <c r="BNU354" s="8"/>
      <c r="BNV354" s="8"/>
      <c r="BNW354" s="8"/>
      <c r="BNX354" s="8"/>
      <c r="BNY354" s="8"/>
      <c r="BNZ354" s="8"/>
      <c r="BOA354" s="8"/>
      <c r="BOB354" s="8"/>
      <c r="BOC354" s="8"/>
      <c r="BOD354" s="8"/>
      <c r="BOE354" s="8"/>
      <c r="BOF354" s="8"/>
      <c r="BOG354" s="8"/>
      <c r="BOH354" s="8"/>
      <c r="BOI354" s="8"/>
      <c r="BOJ354" s="8"/>
      <c r="BOK354" s="8"/>
      <c r="BOL354" s="8"/>
      <c r="BOM354" s="8"/>
      <c r="BON354" s="8"/>
      <c r="BOO354" s="8"/>
      <c r="BOP354" s="8"/>
      <c r="BOQ354" s="8"/>
      <c r="BOR354" s="8"/>
      <c r="BOS354" s="8"/>
      <c r="BOT354" s="8"/>
      <c r="BOU354" s="8"/>
      <c r="BOV354" s="8"/>
      <c r="BOW354" s="8"/>
      <c r="BOX354" s="8"/>
      <c r="BOY354" s="8"/>
      <c r="BOZ354" s="8"/>
      <c r="BPA354" s="8"/>
      <c r="BPB354" s="8"/>
      <c r="BPC354" s="8"/>
      <c r="BPD354" s="8"/>
      <c r="BPE354" s="8"/>
      <c r="BPF354" s="8"/>
      <c r="BPG354" s="8"/>
      <c r="BPH354" s="8"/>
      <c r="BPI354" s="8"/>
      <c r="BPJ354" s="8"/>
      <c r="BPK354" s="8"/>
      <c r="BPL354" s="8"/>
      <c r="BPM354" s="8"/>
      <c r="BPN354" s="8"/>
      <c r="BPO354" s="8"/>
      <c r="BPP354" s="8"/>
      <c r="BPQ354" s="8"/>
      <c r="BPR354" s="8"/>
      <c r="BPS354" s="8"/>
      <c r="BPT354" s="8"/>
      <c r="BPU354" s="8"/>
      <c r="BPV354" s="8"/>
      <c r="BPW354" s="8"/>
      <c r="BPX354" s="8"/>
      <c r="BPY354" s="8"/>
      <c r="BPZ354" s="8"/>
      <c r="BQA354" s="8"/>
      <c r="BQB354" s="8"/>
      <c r="BQC354" s="8"/>
      <c r="BQD354" s="8"/>
      <c r="BQE354" s="8"/>
      <c r="BQF354" s="8"/>
      <c r="BQG354" s="8"/>
      <c r="BQH354" s="8"/>
      <c r="BQI354" s="8"/>
      <c r="BQJ354" s="8"/>
      <c r="BQK354" s="8"/>
      <c r="BQL354" s="8"/>
      <c r="BQM354" s="8"/>
      <c r="BQN354" s="8"/>
      <c r="BQO354" s="8"/>
      <c r="BQP354" s="8"/>
      <c r="BQQ354" s="8"/>
      <c r="BQR354" s="8"/>
      <c r="BQS354" s="8"/>
      <c r="BQT354" s="8"/>
      <c r="BQU354" s="8"/>
      <c r="BQV354" s="8"/>
      <c r="BQW354" s="8"/>
      <c r="BQX354" s="8"/>
      <c r="BQY354" s="8"/>
      <c r="BQZ354" s="8"/>
      <c r="BRA354" s="8"/>
      <c r="BRB354" s="8"/>
      <c r="BRC354" s="8"/>
      <c r="BRD354" s="8"/>
      <c r="BRE354" s="8"/>
      <c r="BRF354" s="8"/>
      <c r="BRG354" s="8"/>
      <c r="BRH354" s="8"/>
      <c r="BRI354" s="8"/>
      <c r="BRJ354" s="8"/>
      <c r="BRK354" s="8"/>
      <c r="BRL354" s="8"/>
      <c r="BRM354" s="8"/>
      <c r="BRN354" s="8"/>
      <c r="BRO354" s="8"/>
      <c r="BRP354" s="8"/>
      <c r="BRQ354" s="8"/>
      <c r="BRR354" s="8"/>
      <c r="BRS354" s="8"/>
      <c r="BRT354" s="8"/>
      <c r="BRU354" s="8"/>
      <c r="BRV354" s="8"/>
      <c r="BRW354" s="8"/>
      <c r="BRX354" s="8"/>
      <c r="BRY354" s="8"/>
      <c r="BRZ354" s="8"/>
      <c r="BSA354" s="8"/>
      <c r="BSB354" s="8"/>
      <c r="BSC354" s="8"/>
      <c r="BSD354" s="8"/>
      <c r="BSE354" s="8"/>
      <c r="BSF354" s="8"/>
      <c r="BSG354" s="8"/>
      <c r="BSH354" s="8"/>
      <c r="BSI354" s="8"/>
      <c r="BSJ354" s="8"/>
      <c r="BSK354" s="8"/>
      <c r="BSL354" s="8"/>
      <c r="BSM354" s="8"/>
      <c r="BSN354" s="8"/>
      <c r="BSO354" s="8"/>
      <c r="BSP354" s="8"/>
      <c r="BSQ354" s="8"/>
      <c r="BSR354" s="8"/>
      <c r="BSS354" s="8"/>
      <c r="BST354" s="8"/>
      <c r="BSU354" s="8"/>
      <c r="BSV354" s="8"/>
      <c r="BSW354" s="8"/>
      <c r="BSX354" s="8"/>
      <c r="BSY354" s="8"/>
      <c r="BSZ354" s="8"/>
      <c r="BTA354" s="8"/>
      <c r="BTB354" s="8"/>
      <c r="BTC354" s="8"/>
      <c r="BTD354" s="8"/>
      <c r="BTE354" s="8"/>
      <c r="BTF354" s="8"/>
      <c r="BTG354" s="8"/>
      <c r="BTH354" s="8"/>
      <c r="BTI354" s="8"/>
      <c r="BTJ354" s="8"/>
      <c r="BTK354" s="8"/>
      <c r="BTL354" s="8"/>
      <c r="BTM354" s="8"/>
      <c r="BTN354" s="8"/>
      <c r="BTO354" s="8"/>
      <c r="BTP354" s="8"/>
      <c r="BTQ354" s="8"/>
      <c r="BTR354" s="8"/>
      <c r="BTS354" s="8"/>
      <c r="BTT354" s="8"/>
      <c r="BTU354" s="8"/>
      <c r="BTV354" s="8"/>
      <c r="BTW354" s="8"/>
      <c r="BTX354" s="8"/>
      <c r="BTY354" s="8"/>
      <c r="BTZ354" s="8"/>
      <c r="BUA354" s="8"/>
      <c r="BUB354" s="8"/>
      <c r="BUC354" s="8"/>
      <c r="BUD354" s="8"/>
      <c r="BUE354" s="8"/>
      <c r="BUF354" s="8"/>
      <c r="BUG354" s="8"/>
      <c r="BUH354" s="8"/>
      <c r="BUI354" s="8"/>
      <c r="BUJ354" s="8"/>
      <c r="BUK354" s="8"/>
      <c r="BUL354" s="8"/>
      <c r="BUM354" s="8"/>
      <c r="BUN354" s="8"/>
      <c r="BUO354" s="8"/>
      <c r="BUP354" s="8"/>
      <c r="BUQ354" s="8"/>
      <c r="BUR354" s="8"/>
      <c r="BUS354" s="8"/>
      <c r="BUT354" s="8"/>
      <c r="BUU354" s="8"/>
      <c r="BUV354" s="8"/>
      <c r="BUW354" s="8"/>
      <c r="BUX354" s="8"/>
      <c r="BUY354" s="8"/>
      <c r="BUZ354" s="8"/>
      <c r="BVA354" s="8"/>
      <c r="BVB354" s="8"/>
      <c r="BVC354" s="8"/>
      <c r="BVD354" s="8"/>
      <c r="BVE354" s="8"/>
      <c r="BVF354" s="8"/>
      <c r="BVG354" s="8"/>
      <c r="BVH354" s="8"/>
      <c r="BVI354" s="8"/>
      <c r="BVJ354" s="8"/>
      <c r="BVK354" s="8"/>
      <c r="BVL354" s="8"/>
      <c r="BVM354" s="8"/>
      <c r="BVN354" s="8"/>
      <c r="BVO354" s="8"/>
      <c r="BVP354" s="8"/>
      <c r="BVQ354" s="8"/>
      <c r="BVR354" s="8"/>
      <c r="BVS354" s="8"/>
      <c r="BVT354" s="8"/>
      <c r="BVU354" s="8"/>
      <c r="BVV354" s="8"/>
      <c r="BVW354" s="8"/>
      <c r="BVX354" s="8"/>
      <c r="BVY354" s="8"/>
      <c r="BVZ354" s="8"/>
      <c r="BWA354" s="8"/>
      <c r="BWB354" s="8"/>
      <c r="BWC354" s="8"/>
      <c r="BWD354" s="8"/>
      <c r="BWE354" s="8"/>
      <c r="BWF354" s="8"/>
      <c r="BWG354" s="8"/>
      <c r="BWH354" s="8"/>
      <c r="BWI354" s="8"/>
      <c r="BWJ354" s="8"/>
      <c r="BWK354" s="8"/>
      <c r="BWL354" s="8"/>
      <c r="BWM354" s="8"/>
      <c r="BWN354" s="8"/>
      <c r="BWO354" s="8"/>
      <c r="BWP354" s="8"/>
      <c r="BWQ354" s="8"/>
      <c r="BWR354" s="8"/>
      <c r="BWS354" s="8"/>
      <c r="BWT354" s="8"/>
      <c r="BWU354" s="8"/>
      <c r="BWV354" s="8"/>
      <c r="BWW354" s="8"/>
      <c r="BWX354" s="8"/>
      <c r="BWY354" s="8"/>
      <c r="BWZ354" s="8"/>
      <c r="BXA354" s="8"/>
      <c r="BXB354" s="8"/>
      <c r="BXC354" s="8"/>
      <c r="BXD354" s="8"/>
      <c r="BXE354" s="8"/>
      <c r="BXF354" s="8"/>
      <c r="BXG354" s="8"/>
      <c r="BXH354" s="8"/>
      <c r="BXI354" s="8"/>
      <c r="BXJ354" s="8"/>
      <c r="BXK354" s="8"/>
      <c r="BXL354" s="8"/>
      <c r="BXM354" s="8"/>
      <c r="BXN354" s="8"/>
      <c r="BXO354" s="8"/>
      <c r="BXP354" s="8"/>
      <c r="BXQ354" s="8"/>
      <c r="BXR354" s="8"/>
      <c r="BXS354" s="8"/>
      <c r="BXT354" s="8"/>
      <c r="BXU354" s="8"/>
      <c r="BXV354" s="8"/>
      <c r="BXW354" s="8"/>
      <c r="BXX354" s="8"/>
      <c r="BXY354" s="8"/>
      <c r="BXZ354" s="8"/>
      <c r="BYA354" s="8"/>
      <c r="BYB354" s="8"/>
      <c r="BYC354" s="8"/>
      <c r="BYD354" s="8"/>
      <c r="BYE354" s="8"/>
      <c r="BYF354" s="8"/>
      <c r="BYG354" s="8"/>
      <c r="BYH354" s="8"/>
      <c r="BYI354" s="8"/>
      <c r="BYJ354" s="8"/>
      <c r="BYK354" s="8"/>
      <c r="BYL354" s="8"/>
      <c r="BYM354" s="8"/>
      <c r="BYN354" s="8"/>
      <c r="BYO354" s="8"/>
      <c r="BYP354" s="8"/>
      <c r="BYQ354" s="8"/>
      <c r="BYR354" s="8"/>
      <c r="BYS354" s="8"/>
      <c r="BYT354" s="8"/>
      <c r="BYU354" s="8"/>
      <c r="BYV354" s="8"/>
      <c r="BYW354" s="8"/>
      <c r="BYX354" s="8"/>
      <c r="BYY354" s="8"/>
      <c r="BYZ354" s="8"/>
      <c r="BZA354" s="8"/>
      <c r="BZB354" s="8"/>
      <c r="BZC354" s="8"/>
      <c r="BZD354" s="8"/>
      <c r="BZE354" s="8"/>
      <c r="BZF354" s="8"/>
      <c r="BZG354" s="8"/>
      <c r="BZH354" s="8"/>
      <c r="BZI354" s="8"/>
      <c r="BZJ354" s="8"/>
      <c r="BZK354" s="8"/>
      <c r="BZL354" s="8"/>
      <c r="BZM354" s="8"/>
      <c r="BZN354" s="8"/>
      <c r="BZO354" s="8"/>
      <c r="BZP354" s="8"/>
      <c r="BZQ354" s="8"/>
      <c r="BZR354" s="8"/>
      <c r="BZS354" s="8"/>
      <c r="BZT354" s="8"/>
      <c r="BZU354" s="8"/>
      <c r="BZV354" s="8"/>
      <c r="BZW354" s="8"/>
      <c r="BZX354" s="8"/>
      <c r="BZY354" s="8"/>
      <c r="BZZ354" s="8"/>
      <c r="CAA354" s="8"/>
      <c r="CAB354" s="8"/>
      <c r="CAC354" s="8"/>
      <c r="CAD354" s="8"/>
      <c r="CAE354" s="8"/>
      <c r="CAF354" s="8"/>
      <c r="CAG354" s="8"/>
      <c r="CAH354" s="8"/>
      <c r="CAI354" s="8"/>
      <c r="CAJ354" s="8"/>
      <c r="CAK354" s="8"/>
      <c r="CAL354" s="8"/>
      <c r="CAM354" s="8"/>
      <c r="CAN354" s="8"/>
      <c r="CAO354" s="8"/>
      <c r="CAP354" s="8"/>
      <c r="CAQ354" s="8"/>
      <c r="CAR354" s="8"/>
      <c r="CAS354" s="8"/>
      <c r="CAT354" s="8"/>
      <c r="CAU354" s="8"/>
      <c r="CAV354" s="8"/>
      <c r="CAW354" s="8"/>
      <c r="CAX354" s="8"/>
      <c r="CAY354" s="8"/>
      <c r="CAZ354" s="8"/>
      <c r="CBA354" s="8"/>
      <c r="CBB354" s="8"/>
      <c r="CBC354" s="8"/>
      <c r="CBD354" s="8"/>
      <c r="CBE354" s="8"/>
      <c r="CBF354" s="8"/>
      <c r="CBG354" s="8"/>
      <c r="CBH354" s="8"/>
      <c r="CBI354" s="8"/>
      <c r="CBJ354" s="8"/>
      <c r="CBK354" s="8"/>
      <c r="CBL354" s="8"/>
      <c r="CBM354" s="8"/>
      <c r="CBN354" s="8"/>
      <c r="CBO354" s="8"/>
      <c r="CBP354" s="8"/>
      <c r="CBQ354" s="8"/>
      <c r="CBR354" s="8"/>
      <c r="CBS354" s="8"/>
      <c r="CBT354" s="8"/>
      <c r="CBU354" s="8"/>
      <c r="CBV354" s="8"/>
      <c r="CBW354" s="8"/>
      <c r="CBX354" s="8"/>
      <c r="CBY354" s="8"/>
      <c r="CBZ354" s="8"/>
      <c r="CCA354" s="8"/>
      <c r="CCB354" s="8"/>
      <c r="CCC354" s="8"/>
      <c r="CCD354" s="8"/>
      <c r="CCE354" s="8"/>
      <c r="CCF354" s="8"/>
      <c r="CCG354" s="8"/>
      <c r="CCH354" s="8"/>
      <c r="CCI354" s="8"/>
      <c r="CCJ354" s="8"/>
      <c r="CCK354" s="8"/>
      <c r="CCL354" s="8"/>
      <c r="CCM354" s="8"/>
      <c r="CCN354" s="8"/>
      <c r="CCO354" s="8"/>
      <c r="CCP354" s="8"/>
      <c r="CCQ354" s="8"/>
      <c r="CCR354" s="8"/>
      <c r="CCS354" s="8"/>
      <c r="CCT354" s="8"/>
      <c r="CCU354" s="8"/>
      <c r="CCV354" s="8"/>
      <c r="CCW354" s="8"/>
      <c r="CCX354" s="8"/>
      <c r="CCY354" s="8"/>
      <c r="CCZ354" s="8"/>
      <c r="CDA354" s="8"/>
      <c r="CDB354" s="8"/>
      <c r="CDC354" s="8"/>
      <c r="CDD354" s="8"/>
      <c r="CDE354" s="8"/>
      <c r="CDF354" s="8"/>
      <c r="CDG354" s="8"/>
      <c r="CDH354" s="8"/>
      <c r="CDI354" s="8"/>
      <c r="CDJ354" s="8"/>
      <c r="CDK354" s="8"/>
      <c r="CDL354" s="8"/>
      <c r="CDM354" s="8"/>
      <c r="CDN354" s="8"/>
      <c r="CDO354" s="8"/>
      <c r="CDP354" s="8"/>
      <c r="CDQ354" s="8"/>
      <c r="CDR354" s="8"/>
      <c r="CDS354" s="8"/>
      <c r="CDT354" s="8"/>
      <c r="CDU354" s="8"/>
      <c r="CDV354" s="8"/>
      <c r="CDW354" s="8"/>
      <c r="CDX354" s="8"/>
      <c r="CDY354" s="8"/>
      <c r="CDZ354" s="8"/>
      <c r="CEA354" s="8"/>
      <c r="CEB354" s="8"/>
      <c r="CEC354" s="8"/>
      <c r="CED354" s="8"/>
      <c r="CEE354" s="8"/>
      <c r="CEF354" s="8"/>
      <c r="CEG354" s="8"/>
      <c r="CEH354" s="8"/>
      <c r="CEI354" s="8"/>
      <c r="CEJ354" s="8"/>
      <c r="CEK354" s="8"/>
      <c r="CEL354" s="8"/>
      <c r="CEM354" s="8"/>
      <c r="CEN354" s="8"/>
      <c r="CEO354" s="8"/>
      <c r="CEP354" s="8"/>
      <c r="CEQ354" s="8"/>
      <c r="CER354" s="8"/>
      <c r="CES354" s="8"/>
      <c r="CET354" s="8"/>
      <c r="CEU354" s="8"/>
      <c r="CEV354" s="8"/>
      <c r="CEW354" s="8"/>
      <c r="CEX354" s="8"/>
      <c r="CEY354" s="8"/>
      <c r="CEZ354" s="8"/>
      <c r="CFA354" s="8"/>
      <c r="CFB354" s="8"/>
      <c r="CFC354" s="8"/>
      <c r="CFD354" s="8"/>
      <c r="CFE354" s="8"/>
      <c r="CFF354" s="8"/>
      <c r="CFG354" s="8"/>
      <c r="CFH354" s="8"/>
      <c r="CFI354" s="8"/>
      <c r="CFJ354" s="8"/>
      <c r="CFK354" s="8"/>
      <c r="CFL354" s="8"/>
      <c r="CFM354" s="8"/>
      <c r="CFN354" s="8"/>
      <c r="CFO354" s="8"/>
      <c r="CFP354" s="8"/>
      <c r="CFQ354" s="8"/>
      <c r="CFR354" s="8"/>
      <c r="CFS354" s="8"/>
      <c r="CFT354" s="8"/>
      <c r="CFU354" s="8"/>
      <c r="CFV354" s="8"/>
      <c r="CFW354" s="8"/>
      <c r="CFX354" s="8"/>
      <c r="CFY354" s="8"/>
      <c r="CFZ354" s="8"/>
      <c r="CGA354" s="8"/>
      <c r="CGB354" s="8"/>
      <c r="CGC354" s="8"/>
      <c r="CGD354" s="8"/>
      <c r="CGE354" s="8"/>
      <c r="CGF354" s="8"/>
      <c r="CGG354" s="8"/>
      <c r="CGH354" s="8"/>
      <c r="CGI354" s="8"/>
      <c r="CGJ354" s="8"/>
      <c r="CGK354" s="8"/>
      <c r="CGL354" s="8"/>
      <c r="CGM354" s="8"/>
      <c r="CGN354" s="8"/>
      <c r="CGO354" s="8"/>
      <c r="CGP354" s="8"/>
      <c r="CGQ354" s="8"/>
      <c r="CGR354" s="8"/>
      <c r="CGS354" s="8"/>
      <c r="CGT354" s="8"/>
      <c r="CGU354" s="8"/>
      <c r="CGV354" s="8"/>
      <c r="CGW354" s="8"/>
      <c r="CGX354" s="8"/>
      <c r="CGY354" s="8"/>
      <c r="CGZ354" s="8"/>
      <c r="CHA354" s="8"/>
      <c r="CHB354" s="8"/>
      <c r="CHC354" s="8"/>
      <c r="CHD354" s="8"/>
      <c r="CHE354" s="8"/>
      <c r="CHF354" s="8"/>
      <c r="CHG354" s="8"/>
      <c r="CHH354" s="8"/>
      <c r="CHI354" s="8"/>
      <c r="CHJ354" s="8"/>
      <c r="CHK354" s="8"/>
      <c r="CHL354" s="8"/>
      <c r="CHM354" s="8"/>
      <c r="CHN354" s="8"/>
      <c r="CHO354" s="8"/>
      <c r="CHP354" s="8"/>
      <c r="CHQ354" s="8"/>
      <c r="CHR354" s="8"/>
      <c r="CHS354" s="8"/>
      <c r="CHT354" s="8"/>
      <c r="CHU354" s="8"/>
      <c r="CHV354" s="8"/>
      <c r="CHW354" s="8"/>
      <c r="CHX354" s="8"/>
      <c r="CHY354" s="8"/>
      <c r="CHZ354" s="8"/>
      <c r="CIA354" s="8"/>
      <c r="CIB354" s="8"/>
      <c r="CIC354" s="8"/>
      <c r="CID354" s="8"/>
      <c r="CIE354" s="8"/>
      <c r="CIF354" s="8"/>
      <c r="CIG354" s="8"/>
      <c r="CIH354" s="8"/>
      <c r="CII354" s="8"/>
      <c r="CIJ354" s="8"/>
      <c r="CIK354" s="8"/>
      <c r="CIL354" s="8"/>
      <c r="CIM354" s="8"/>
      <c r="CIN354" s="8"/>
      <c r="CIO354" s="8"/>
      <c r="CIP354" s="8"/>
      <c r="CIQ354" s="8"/>
      <c r="CIR354" s="8"/>
      <c r="CIS354" s="8"/>
      <c r="CIT354" s="8"/>
      <c r="CIU354" s="8"/>
      <c r="CIV354" s="8"/>
      <c r="CIW354" s="8"/>
      <c r="CIX354" s="8"/>
      <c r="CIY354" s="8"/>
      <c r="CIZ354" s="8"/>
      <c r="CJA354" s="8"/>
      <c r="CJB354" s="8"/>
      <c r="CJC354" s="8"/>
      <c r="CJD354" s="8"/>
      <c r="CJE354" s="8"/>
      <c r="CJF354" s="8"/>
      <c r="CJG354" s="8"/>
      <c r="CJH354" s="8"/>
      <c r="CJI354" s="8"/>
      <c r="CJJ354" s="8"/>
      <c r="CJK354" s="8"/>
      <c r="CJL354" s="8"/>
      <c r="CJM354" s="8"/>
      <c r="CJN354" s="8"/>
      <c r="CJO354" s="8"/>
      <c r="CJP354" s="8"/>
      <c r="CJQ354" s="8"/>
      <c r="CJR354" s="8"/>
      <c r="CJS354" s="8"/>
      <c r="CJT354" s="8"/>
      <c r="CJU354" s="8"/>
      <c r="CJV354" s="8"/>
      <c r="CJW354" s="8"/>
      <c r="CJX354" s="8"/>
      <c r="CJY354" s="8"/>
      <c r="CJZ354" s="8"/>
      <c r="CKA354" s="8"/>
      <c r="CKB354" s="8"/>
      <c r="CKC354" s="8"/>
      <c r="CKD354" s="8"/>
      <c r="CKE354" s="8"/>
      <c r="CKF354" s="8"/>
      <c r="CKG354" s="8"/>
      <c r="CKH354" s="8"/>
      <c r="CKI354" s="8"/>
      <c r="CKJ354" s="8"/>
      <c r="CKK354" s="8"/>
      <c r="CKL354" s="8"/>
      <c r="CKM354" s="8"/>
      <c r="CKN354" s="8"/>
      <c r="CKO354" s="8"/>
      <c r="CKP354" s="8"/>
      <c r="CKQ354" s="8"/>
      <c r="CKR354" s="8"/>
      <c r="CKS354" s="8"/>
      <c r="CKT354" s="8"/>
      <c r="CKU354" s="8"/>
      <c r="CKV354" s="8"/>
      <c r="CKW354" s="8"/>
      <c r="CKX354" s="8"/>
      <c r="CKY354" s="8"/>
      <c r="CKZ354" s="8"/>
      <c r="CLA354" s="8"/>
      <c r="CLB354" s="8"/>
      <c r="CLC354" s="8"/>
      <c r="CLD354" s="8"/>
      <c r="CLE354" s="8"/>
      <c r="CLF354" s="8"/>
      <c r="CLG354" s="8"/>
      <c r="CLH354" s="8"/>
      <c r="CLI354" s="8"/>
      <c r="CLJ354" s="8"/>
      <c r="CLK354" s="8"/>
      <c r="CLL354" s="8"/>
      <c r="CLM354" s="8"/>
      <c r="CLN354" s="8"/>
      <c r="CLO354" s="8"/>
      <c r="CLP354" s="8"/>
      <c r="CLQ354" s="8"/>
      <c r="CLR354" s="8"/>
      <c r="CLS354" s="8"/>
      <c r="CLT354" s="8"/>
      <c r="CLU354" s="8"/>
      <c r="CLV354" s="8"/>
      <c r="CLW354" s="8"/>
      <c r="CLX354" s="8"/>
      <c r="CLY354" s="8"/>
      <c r="CLZ354" s="8"/>
      <c r="CMA354" s="8"/>
      <c r="CMB354" s="8"/>
      <c r="CMC354" s="8"/>
      <c r="CMD354" s="8"/>
      <c r="CME354" s="8"/>
      <c r="CMF354" s="8"/>
      <c r="CMG354" s="8"/>
      <c r="CMH354" s="8"/>
      <c r="CMI354" s="8"/>
      <c r="CMJ354" s="8"/>
      <c r="CMK354" s="8"/>
      <c r="CML354" s="8"/>
      <c r="CMM354" s="8"/>
      <c r="CMN354" s="8"/>
      <c r="CMO354" s="8"/>
      <c r="CMP354" s="8"/>
      <c r="CMQ354" s="8"/>
      <c r="CMR354" s="8"/>
      <c r="CMS354" s="8"/>
      <c r="CMT354" s="8"/>
      <c r="CMU354" s="8"/>
      <c r="CMV354" s="8"/>
      <c r="CMW354" s="8"/>
      <c r="CMX354" s="8"/>
      <c r="CMY354" s="8"/>
      <c r="CMZ354" s="8"/>
      <c r="CNA354" s="8"/>
      <c r="CNB354" s="8"/>
      <c r="CNC354" s="8"/>
      <c r="CND354" s="8"/>
      <c r="CNE354" s="8"/>
      <c r="CNF354" s="8"/>
      <c r="CNG354" s="8"/>
      <c r="CNH354" s="8"/>
      <c r="CNI354" s="8"/>
      <c r="CNJ354" s="8"/>
      <c r="CNK354" s="8"/>
      <c r="CNL354" s="8"/>
      <c r="CNM354" s="8"/>
      <c r="CNN354" s="8"/>
      <c r="CNO354" s="8"/>
      <c r="CNP354" s="8"/>
      <c r="CNQ354" s="8"/>
      <c r="CNR354" s="8"/>
      <c r="CNS354" s="8"/>
      <c r="CNT354" s="8"/>
      <c r="CNU354" s="8"/>
      <c r="CNV354" s="8"/>
      <c r="CNW354" s="8"/>
      <c r="CNX354" s="8"/>
      <c r="CNY354" s="8"/>
      <c r="CNZ354" s="8"/>
      <c r="COA354" s="8"/>
      <c r="COB354" s="8"/>
      <c r="COC354" s="8"/>
      <c r="COD354" s="8"/>
      <c r="COE354" s="8"/>
      <c r="COF354" s="8"/>
      <c r="COG354" s="8"/>
      <c r="COH354" s="8"/>
      <c r="COI354" s="8"/>
      <c r="COJ354" s="8"/>
      <c r="COK354" s="8"/>
      <c r="COL354" s="8"/>
      <c r="COM354" s="8"/>
      <c r="CON354" s="8"/>
      <c r="COO354" s="8"/>
      <c r="COP354" s="8"/>
      <c r="COQ354" s="8"/>
      <c r="COR354" s="8"/>
      <c r="COS354" s="8"/>
      <c r="COT354" s="8"/>
      <c r="COU354" s="8"/>
      <c r="COV354" s="8"/>
      <c r="COW354" s="8"/>
      <c r="COX354" s="8"/>
      <c r="COY354" s="8"/>
      <c r="COZ354" s="8"/>
      <c r="CPA354" s="8"/>
      <c r="CPB354" s="8"/>
      <c r="CPC354" s="8"/>
      <c r="CPD354" s="8"/>
      <c r="CPE354" s="8"/>
      <c r="CPF354" s="8"/>
      <c r="CPG354" s="8"/>
      <c r="CPH354" s="8"/>
      <c r="CPI354" s="8"/>
      <c r="CPJ354" s="8"/>
      <c r="CPK354" s="8"/>
      <c r="CPL354" s="8"/>
      <c r="CPM354" s="8"/>
      <c r="CPN354" s="8"/>
      <c r="CPO354" s="8"/>
      <c r="CPP354" s="8"/>
      <c r="CPQ354" s="8"/>
      <c r="CPR354" s="8"/>
      <c r="CPS354" s="8"/>
      <c r="CPT354" s="8"/>
      <c r="CPU354" s="8"/>
      <c r="CPV354" s="8"/>
      <c r="CPW354" s="8"/>
      <c r="CPX354" s="8"/>
      <c r="CPY354" s="8"/>
      <c r="CPZ354" s="8"/>
      <c r="CQA354" s="8"/>
      <c r="CQB354" s="8"/>
      <c r="CQC354" s="8"/>
      <c r="CQD354" s="8"/>
      <c r="CQE354" s="8"/>
      <c r="CQF354" s="8"/>
      <c r="CQG354" s="8"/>
      <c r="CQH354" s="8"/>
      <c r="CQI354" s="8"/>
      <c r="CQJ354" s="8"/>
      <c r="CQK354" s="8"/>
      <c r="CQL354" s="8"/>
      <c r="CQM354" s="8"/>
      <c r="CQN354" s="8"/>
      <c r="CQO354" s="8"/>
      <c r="CQP354" s="8"/>
      <c r="CQQ354" s="8"/>
      <c r="CQR354" s="8"/>
      <c r="CQS354" s="8"/>
      <c r="CQT354" s="8"/>
      <c r="CQU354" s="8"/>
      <c r="CQV354" s="8"/>
      <c r="CQW354" s="8"/>
      <c r="CQX354" s="8"/>
      <c r="CQY354" s="8"/>
      <c r="CQZ354" s="8"/>
      <c r="CRA354" s="8"/>
      <c r="CRB354" s="8"/>
      <c r="CRC354" s="8"/>
      <c r="CRD354" s="8"/>
      <c r="CRE354" s="8"/>
      <c r="CRF354" s="8"/>
      <c r="CRG354" s="8"/>
      <c r="CRH354" s="8"/>
      <c r="CRI354" s="8"/>
      <c r="CRJ354" s="8"/>
      <c r="CRK354" s="8"/>
      <c r="CRL354" s="8"/>
      <c r="CRM354" s="8"/>
      <c r="CRN354" s="8"/>
      <c r="CRO354" s="8"/>
      <c r="CRP354" s="8"/>
      <c r="CRQ354" s="8"/>
      <c r="CRR354" s="8"/>
      <c r="CRS354" s="8"/>
      <c r="CRT354" s="8"/>
      <c r="CRU354" s="8"/>
      <c r="CRV354" s="8"/>
      <c r="CRW354" s="8"/>
      <c r="CRX354" s="8"/>
      <c r="CRY354" s="8"/>
      <c r="CRZ354" s="8"/>
      <c r="CSA354" s="8"/>
      <c r="CSB354" s="8"/>
      <c r="CSC354" s="8"/>
      <c r="CSD354" s="8"/>
      <c r="CSE354" s="8"/>
      <c r="CSF354" s="8"/>
      <c r="CSG354" s="8"/>
      <c r="CSH354" s="8"/>
      <c r="CSI354" s="8"/>
      <c r="CSJ354" s="8"/>
      <c r="CSK354" s="8"/>
      <c r="CSL354" s="8"/>
      <c r="CSM354" s="8"/>
      <c r="CSN354" s="8"/>
      <c r="CSO354" s="8"/>
      <c r="CSP354" s="8"/>
      <c r="CSQ354" s="8"/>
      <c r="CSR354" s="8"/>
      <c r="CSS354" s="8"/>
      <c r="CST354" s="8"/>
      <c r="CSU354" s="8"/>
      <c r="CSV354" s="8"/>
      <c r="CSW354" s="8"/>
      <c r="CSX354" s="8"/>
      <c r="CSY354" s="8"/>
      <c r="CSZ354" s="8"/>
      <c r="CTA354" s="8"/>
      <c r="CTB354" s="8"/>
      <c r="CTC354" s="8"/>
      <c r="CTD354" s="8"/>
      <c r="CTE354" s="8"/>
      <c r="CTF354" s="8"/>
      <c r="CTG354" s="8"/>
      <c r="CTH354" s="8"/>
      <c r="CTI354" s="8"/>
      <c r="CTJ354" s="8"/>
      <c r="CTK354" s="8"/>
      <c r="CTL354" s="8"/>
      <c r="CTM354" s="8"/>
      <c r="CTN354" s="8"/>
      <c r="CTO354" s="8"/>
      <c r="CTP354" s="8"/>
      <c r="CTQ354" s="8"/>
      <c r="CTR354" s="8"/>
      <c r="CTS354" s="8"/>
      <c r="CTT354" s="8"/>
      <c r="CTU354" s="8"/>
      <c r="CTV354" s="8"/>
      <c r="CTW354" s="8"/>
      <c r="CTX354" s="8"/>
      <c r="CTY354" s="8"/>
      <c r="CTZ354" s="8"/>
      <c r="CUA354" s="8"/>
      <c r="CUB354" s="8"/>
      <c r="CUC354" s="8"/>
      <c r="CUD354" s="8"/>
      <c r="CUE354" s="8"/>
      <c r="CUF354" s="8"/>
      <c r="CUG354" s="8"/>
      <c r="CUH354" s="8"/>
      <c r="CUI354" s="8"/>
      <c r="CUJ354" s="8"/>
      <c r="CUK354" s="8"/>
      <c r="CUL354" s="8"/>
      <c r="CUM354" s="8"/>
      <c r="CUN354" s="8"/>
      <c r="CUO354" s="8"/>
      <c r="CUP354" s="8"/>
      <c r="CUQ354" s="8"/>
      <c r="CUR354" s="8"/>
      <c r="CUS354" s="8"/>
      <c r="CUT354" s="8"/>
      <c r="CUU354" s="8"/>
      <c r="CUV354" s="8"/>
      <c r="CUW354" s="8"/>
      <c r="CUX354" s="8"/>
      <c r="CUY354" s="8"/>
      <c r="CUZ354" s="8"/>
      <c r="CVA354" s="8"/>
      <c r="CVB354" s="8"/>
      <c r="CVC354" s="8"/>
      <c r="CVD354" s="8"/>
      <c r="CVE354" s="8"/>
      <c r="CVF354" s="8"/>
      <c r="CVG354" s="8"/>
      <c r="CVH354" s="8"/>
      <c r="CVI354" s="8"/>
      <c r="CVJ354" s="8"/>
      <c r="CVK354" s="8"/>
      <c r="CVL354" s="8"/>
      <c r="CVM354" s="8"/>
      <c r="CVN354" s="8"/>
      <c r="CVO354" s="8"/>
      <c r="CVP354" s="8"/>
      <c r="CVQ354" s="8"/>
      <c r="CVR354" s="8"/>
      <c r="CVS354" s="8"/>
      <c r="CVT354" s="8"/>
      <c r="CVU354" s="8"/>
      <c r="CVV354" s="8"/>
      <c r="CVW354" s="8"/>
      <c r="CVX354" s="8"/>
      <c r="CVY354" s="8"/>
      <c r="CVZ354" s="8"/>
      <c r="CWA354" s="8"/>
      <c r="CWB354" s="8"/>
      <c r="CWC354" s="8"/>
      <c r="CWD354" s="8"/>
      <c r="CWE354" s="8"/>
      <c r="CWF354" s="8"/>
      <c r="CWG354" s="8"/>
      <c r="CWH354" s="8"/>
      <c r="CWI354" s="8"/>
      <c r="CWJ354" s="8"/>
      <c r="CWK354" s="8"/>
      <c r="CWL354" s="8"/>
      <c r="CWM354" s="8"/>
      <c r="CWN354" s="8"/>
      <c r="CWO354" s="8"/>
      <c r="CWP354" s="8"/>
      <c r="CWQ354" s="8"/>
      <c r="CWR354" s="8"/>
      <c r="CWS354" s="8"/>
      <c r="CWT354" s="8"/>
      <c r="CWU354" s="8"/>
      <c r="CWV354" s="8"/>
      <c r="CWW354" s="8"/>
      <c r="CWX354" s="8"/>
      <c r="CWY354" s="8"/>
      <c r="CWZ354" s="8"/>
      <c r="CXA354" s="8"/>
      <c r="CXB354" s="8"/>
      <c r="CXC354" s="8"/>
      <c r="CXD354" s="8"/>
      <c r="CXE354" s="8"/>
      <c r="CXF354" s="8"/>
      <c r="CXG354" s="8"/>
      <c r="CXH354" s="8"/>
      <c r="CXI354" s="8"/>
      <c r="CXJ354" s="8"/>
      <c r="CXK354" s="8"/>
      <c r="CXL354" s="8"/>
      <c r="CXM354" s="8"/>
      <c r="CXN354" s="8"/>
      <c r="CXO354" s="8"/>
      <c r="CXP354" s="8"/>
      <c r="CXQ354" s="8"/>
      <c r="CXR354" s="8"/>
      <c r="CXS354" s="8"/>
      <c r="CXT354" s="8"/>
      <c r="CXU354" s="8"/>
      <c r="CXV354" s="8"/>
      <c r="CXW354" s="8"/>
      <c r="CXX354" s="8"/>
      <c r="CXY354" s="8"/>
      <c r="CXZ354" s="8"/>
      <c r="CYA354" s="8"/>
      <c r="CYB354" s="8"/>
      <c r="CYC354" s="8"/>
      <c r="CYD354" s="8"/>
      <c r="CYE354" s="8"/>
      <c r="CYF354" s="8"/>
      <c r="CYG354" s="8"/>
      <c r="CYH354" s="8"/>
      <c r="CYI354" s="8"/>
      <c r="CYJ354" s="8"/>
      <c r="CYK354" s="8"/>
      <c r="CYL354" s="8"/>
      <c r="CYM354" s="8"/>
      <c r="CYN354" s="8"/>
      <c r="CYO354" s="8"/>
      <c r="CYP354" s="8"/>
      <c r="CYQ354" s="8"/>
      <c r="CYR354" s="8"/>
      <c r="CYS354" s="8"/>
      <c r="CYT354" s="8"/>
      <c r="CYU354" s="8"/>
      <c r="CYV354" s="8"/>
      <c r="CYW354" s="8"/>
      <c r="CYX354" s="8"/>
      <c r="CYY354" s="8"/>
      <c r="CYZ354" s="8"/>
      <c r="CZA354" s="8"/>
      <c r="CZB354" s="8"/>
      <c r="CZC354" s="8"/>
      <c r="CZD354" s="8"/>
      <c r="CZE354" s="8"/>
      <c r="CZF354" s="8"/>
      <c r="CZG354" s="8"/>
      <c r="CZH354" s="8"/>
      <c r="CZI354" s="8"/>
      <c r="CZJ354" s="8"/>
      <c r="CZK354" s="8"/>
      <c r="CZL354" s="8"/>
      <c r="CZM354" s="8"/>
      <c r="CZN354" s="8"/>
      <c r="CZO354" s="8"/>
      <c r="CZP354" s="8"/>
      <c r="CZQ354" s="8"/>
      <c r="CZR354" s="8"/>
      <c r="CZS354" s="8"/>
      <c r="CZT354" s="8"/>
      <c r="CZU354" s="8"/>
      <c r="CZV354" s="8"/>
      <c r="CZW354" s="8"/>
      <c r="CZX354" s="8"/>
      <c r="CZY354" s="8"/>
      <c r="CZZ354" s="8"/>
      <c r="DAA354" s="8"/>
      <c r="DAB354" s="8"/>
      <c r="DAC354" s="8"/>
      <c r="DAD354" s="8"/>
      <c r="DAE354" s="8"/>
      <c r="DAF354" s="8"/>
      <c r="DAG354" s="8"/>
      <c r="DAH354" s="8"/>
      <c r="DAI354" s="8"/>
      <c r="DAJ354" s="8"/>
      <c r="DAK354" s="8"/>
      <c r="DAL354" s="8"/>
      <c r="DAM354" s="8"/>
      <c r="DAN354" s="8"/>
      <c r="DAO354" s="8"/>
      <c r="DAP354" s="8"/>
      <c r="DAQ354" s="8"/>
      <c r="DAR354" s="8"/>
      <c r="DAS354" s="8"/>
      <c r="DAT354" s="8"/>
      <c r="DAU354" s="8"/>
      <c r="DAV354" s="8"/>
      <c r="DAW354" s="8"/>
      <c r="DAX354" s="8"/>
      <c r="DAY354" s="8"/>
      <c r="DAZ354" s="8"/>
      <c r="DBA354" s="8"/>
      <c r="DBB354" s="8"/>
      <c r="DBC354" s="8"/>
      <c r="DBD354" s="8"/>
      <c r="DBE354" s="8"/>
      <c r="DBF354" s="8"/>
      <c r="DBG354" s="8"/>
      <c r="DBH354" s="8"/>
      <c r="DBI354" s="8"/>
      <c r="DBJ354" s="8"/>
      <c r="DBK354" s="8"/>
      <c r="DBL354" s="8"/>
      <c r="DBM354" s="8"/>
      <c r="DBN354" s="8"/>
      <c r="DBO354" s="8"/>
      <c r="DBP354" s="8"/>
      <c r="DBQ354" s="8"/>
      <c r="DBR354" s="8"/>
      <c r="DBS354" s="8"/>
      <c r="DBT354" s="8"/>
      <c r="DBU354" s="8"/>
      <c r="DBV354" s="8"/>
      <c r="DBW354" s="8"/>
      <c r="DBX354" s="8"/>
      <c r="DBY354" s="8"/>
      <c r="DBZ354" s="8"/>
      <c r="DCA354" s="8"/>
      <c r="DCB354" s="8"/>
      <c r="DCC354" s="8"/>
      <c r="DCD354" s="8"/>
      <c r="DCE354" s="8"/>
      <c r="DCF354" s="8"/>
      <c r="DCG354" s="8"/>
      <c r="DCH354" s="8"/>
      <c r="DCI354" s="8"/>
      <c r="DCJ354" s="8"/>
      <c r="DCK354" s="8"/>
      <c r="DCL354" s="8"/>
      <c r="DCM354" s="8"/>
      <c r="DCN354" s="8"/>
      <c r="DCO354" s="8"/>
      <c r="DCP354" s="8"/>
      <c r="DCQ354" s="8"/>
      <c r="DCR354" s="8"/>
      <c r="DCS354" s="8"/>
      <c r="DCT354" s="8"/>
      <c r="DCU354" s="8"/>
      <c r="DCV354" s="8"/>
      <c r="DCW354" s="8"/>
      <c r="DCX354" s="8"/>
      <c r="DCY354" s="8"/>
      <c r="DCZ354" s="8"/>
      <c r="DDA354" s="8"/>
      <c r="DDB354" s="8"/>
      <c r="DDC354" s="8"/>
      <c r="DDD354" s="8"/>
      <c r="DDE354" s="8"/>
      <c r="DDF354" s="8"/>
      <c r="DDG354" s="8"/>
      <c r="DDH354" s="8"/>
      <c r="DDI354" s="8"/>
      <c r="DDJ354" s="8"/>
      <c r="DDK354" s="8"/>
      <c r="DDL354" s="8"/>
      <c r="DDM354" s="8"/>
      <c r="DDN354" s="8"/>
      <c r="DDO354" s="8"/>
      <c r="DDP354" s="8"/>
      <c r="DDQ354" s="8"/>
      <c r="DDR354" s="8"/>
      <c r="DDS354" s="8"/>
      <c r="DDT354" s="8"/>
      <c r="DDU354" s="8"/>
      <c r="DDV354" s="8"/>
      <c r="DDW354" s="8"/>
      <c r="DDX354" s="8"/>
      <c r="DDY354" s="8"/>
      <c r="DDZ354" s="8"/>
      <c r="DEA354" s="8"/>
      <c r="DEB354" s="8"/>
      <c r="DEC354" s="8"/>
      <c r="DED354" s="8"/>
      <c r="DEE354" s="8"/>
      <c r="DEF354" s="8"/>
      <c r="DEG354" s="8"/>
      <c r="DEH354" s="8"/>
      <c r="DEI354" s="8"/>
      <c r="DEJ354" s="8"/>
      <c r="DEK354" s="8"/>
      <c r="DEL354" s="8"/>
      <c r="DEM354" s="8"/>
      <c r="DEN354" s="8"/>
      <c r="DEO354" s="8"/>
      <c r="DEP354" s="8"/>
      <c r="DEQ354" s="8"/>
      <c r="DER354" s="8"/>
      <c r="DES354" s="8"/>
      <c r="DET354" s="8"/>
      <c r="DEU354" s="8"/>
      <c r="DEV354" s="8"/>
      <c r="DEW354" s="8"/>
      <c r="DEX354" s="8"/>
      <c r="DEY354" s="8"/>
      <c r="DEZ354" s="8"/>
      <c r="DFA354" s="8"/>
      <c r="DFB354" s="8"/>
      <c r="DFC354" s="8"/>
      <c r="DFD354" s="8"/>
      <c r="DFE354" s="8"/>
      <c r="DFF354" s="8"/>
      <c r="DFG354" s="8"/>
      <c r="DFH354" s="8"/>
      <c r="DFI354" s="8"/>
      <c r="DFJ354" s="8"/>
      <c r="DFK354" s="8"/>
      <c r="DFL354" s="8"/>
      <c r="DFM354" s="8"/>
      <c r="DFN354" s="8"/>
      <c r="DFO354" s="8"/>
      <c r="DFP354" s="8"/>
      <c r="DFQ354" s="8"/>
      <c r="DFR354" s="8"/>
      <c r="DFS354" s="8"/>
      <c r="DFT354" s="8"/>
      <c r="DFU354" s="8"/>
      <c r="DFV354" s="8"/>
      <c r="DFW354" s="8"/>
      <c r="DFX354" s="8"/>
      <c r="DFY354" s="8"/>
      <c r="DFZ354" s="8"/>
      <c r="DGA354" s="8"/>
      <c r="DGB354" s="8"/>
      <c r="DGC354" s="8"/>
      <c r="DGD354" s="8"/>
      <c r="DGE354" s="8"/>
      <c r="DGF354" s="8"/>
      <c r="DGG354" s="8"/>
      <c r="DGH354" s="8"/>
      <c r="DGI354" s="8"/>
      <c r="DGJ354" s="8"/>
      <c r="DGK354" s="8"/>
      <c r="DGL354" s="8"/>
      <c r="DGM354" s="8"/>
      <c r="DGN354" s="8"/>
      <c r="DGO354" s="8"/>
      <c r="DGP354" s="8"/>
      <c r="DGQ354" s="8"/>
      <c r="DGR354" s="8"/>
      <c r="DGS354" s="8"/>
      <c r="DGT354" s="8"/>
      <c r="DGU354" s="8"/>
      <c r="DGV354" s="8"/>
      <c r="DGW354" s="8"/>
      <c r="DGX354" s="8"/>
      <c r="DGY354" s="8"/>
      <c r="DGZ354" s="8"/>
      <c r="DHA354" s="8"/>
      <c r="DHB354" s="8"/>
      <c r="DHC354" s="8"/>
      <c r="DHD354" s="8"/>
      <c r="DHE354" s="8"/>
      <c r="DHF354" s="8"/>
      <c r="DHG354" s="8"/>
      <c r="DHH354" s="8"/>
      <c r="DHI354" s="8"/>
      <c r="DHJ354" s="8"/>
      <c r="DHK354" s="8"/>
      <c r="DHL354" s="8"/>
      <c r="DHM354" s="8"/>
      <c r="DHN354" s="8"/>
      <c r="DHO354" s="8"/>
      <c r="DHP354" s="8"/>
      <c r="DHQ354" s="8"/>
      <c r="DHR354" s="8"/>
      <c r="DHS354" s="8"/>
      <c r="DHT354" s="8"/>
      <c r="DHU354" s="8"/>
      <c r="DHV354" s="8"/>
      <c r="DHW354" s="8"/>
      <c r="DHX354" s="8"/>
      <c r="DHY354" s="8"/>
      <c r="DHZ354" s="8"/>
      <c r="DIA354" s="8"/>
      <c r="DIB354" s="8"/>
      <c r="DIC354" s="8"/>
      <c r="DID354" s="8"/>
      <c r="DIE354" s="8"/>
      <c r="DIF354" s="8"/>
      <c r="DIG354" s="8"/>
      <c r="DIH354" s="8"/>
      <c r="DII354" s="8"/>
      <c r="DIJ354" s="8"/>
      <c r="DIK354" s="8"/>
      <c r="DIL354" s="8"/>
      <c r="DIM354" s="8"/>
      <c r="DIN354" s="8"/>
      <c r="DIO354" s="8"/>
      <c r="DIP354" s="8"/>
      <c r="DIQ354" s="8"/>
      <c r="DIR354" s="8"/>
      <c r="DIS354" s="8"/>
      <c r="DIT354" s="8"/>
      <c r="DIU354" s="8"/>
      <c r="DIV354" s="8"/>
      <c r="DIW354" s="8"/>
      <c r="DIX354" s="8"/>
      <c r="DIY354" s="8"/>
      <c r="DIZ354" s="8"/>
      <c r="DJA354" s="8"/>
      <c r="DJB354" s="8"/>
      <c r="DJC354" s="8"/>
      <c r="DJD354" s="8"/>
      <c r="DJE354" s="8"/>
      <c r="DJF354" s="8"/>
      <c r="DJG354" s="8"/>
      <c r="DJH354" s="8"/>
      <c r="DJI354" s="8"/>
      <c r="DJJ354" s="8"/>
      <c r="DJK354" s="8"/>
      <c r="DJL354" s="8"/>
      <c r="DJM354" s="8"/>
      <c r="DJN354" s="8"/>
      <c r="DJO354" s="8"/>
      <c r="DJP354" s="8"/>
      <c r="DJQ354" s="8"/>
      <c r="DJR354" s="8"/>
      <c r="DJS354" s="8"/>
      <c r="DJT354" s="8"/>
      <c r="DJU354" s="8"/>
      <c r="DJV354" s="8"/>
      <c r="DJW354" s="8"/>
      <c r="DJX354" s="8"/>
      <c r="DJY354" s="8"/>
      <c r="DJZ354" s="8"/>
      <c r="DKA354" s="8"/>
      <c r="DKB354" s="8"/>
      <c r="DKC354" s="8"/>
      <c r="DKD354" s="8"/>
      <c r="DKE354" s="8"/>
      <c r="DKF354" s="8"/>
      <c r="DKG354" s="8"/>
      <c r="DKH354" s="8"/>
      <c r="DKI354" s="8"/>
      <c r="DKJ354" s="8"/>
      <c r="DKK354" s="8"/>
      <c r="DKL354" s="8"/>
      <c r="DKM354" s="8"/>
      <c r="DKN354" s="8"/>
      <c r="DKO354" s="8"/>
      <c r="DKP354" s="8"/>
      <c r="DKQ354" s="8"/>
      <c r="DKR354" s="8"/>
      <c r="DKS354" s="8"/>
      <c r="DKT354" s="8"/>
      <c r="DKU354" s="8"/>
      <c r="DKV354" s="8"/>
      <c r="DKW354" s="8"/>
      <c r="DKX354" s="8"/>
      <c r="DKY354" s="8"/>
      <c r="DKZ354" s="8"/>
      <c r="DLA354" s="8"/>
      <c r="DLB354" s="8"/>
      <c r="DLC354" s="8"/>
      <c r="DLD354" s="8"/>
      <c r="DLE354" s="8"/>
      <c r="DLF354" s="8"/>
      <c r="DLG354" s="8"/>
      <c r="DLH354" s="8"/>
      <c r="DLI354" s="8"/>
      <c r="DLJ354" s="8"/>
      <c r="DLK354" s="8"/>
      <c r="DLL354" s="8"/>
      <c r="DLM354" s="8"/>
      <c r="DLN354" s="8"/>
      <c r="DLO354" s="8"/>
      <c r="DLP354" s="8"/>
      <c r="DLQ354" s="8"/>
      <c r="DLR354" s="8"/>
      <c r="DLS354" s="8"/>
      <c r="DLT354" s="8"/>
      <c r="DLU354" s="8"/>
      <c r="DLV354" s="8"/>
      <c r="DLW354" s="8"/>
      <c r="DLX354" s="8"/>
      <c r="DLY354" s="8"/>
      <c r="DLZ354" s="8"/>
      <c r="DMA354" s="8"/>
      <c r="DMB354" s="8"/>
      <c r="DMC354" s="8"/>
      <c r="DMD354" s="8"/>
      <c r="DME354" s="8"/>
      <c r="DMF354" s="8"/>
      <c r="DMG354" s="8"/>
      <c r="DMH354" s="8"/>
      <c r="DMI354" s="8"/>
      <c r="DMJ354" s="8"/>
      <c r="DMK354" s="8"/>
      <c r="DML354" s="8"/>
      <c r="DMM354" s="8"/>
      <c r="DMN354" s="8"/>
      <c r="DMO354" s="8"/>
      <c r="DMP354" s="8"/>
      <c r="DMQ354" s="8"/>
      <c r="DMR354" s="8"/>
      <c r="DMS354" s="8"/>
      <c r="DMT354" s="8"/>
      <c r="DMU354" s="8"/>
      <c r="DMV354" s="8"/>
      <c r="DMW354" s="8"/>
      <c r="DMX354" s="8"/>
      <c r="DMY354" s="8"/>
      <c r="DMZ354" s="8"/>
      <c r="DNA354" s="8"/>
      <c r="DNB354" s="8"/>
      <c r="DNC354" s="8"/>
      <c r="DND354" s="8"/>
      <c r="DNE354" s="8"/>
      <c r="DNF354" s="8"/>
      <c r="DNG354" s="8"/>
      <c r="DNH354" s="8"/>
      <c r="DNI354" s="8"/>
      <c r="DNJ354" s="8"/>
      <c r="DNK354" s="8"/>
      <c r="DNL354" s="8"/>
      <c r="DNM354" s="8"/>
      <c r="DNN354" s="8"/>
      <c r="DNO354" s="8"/>
      <c r="DNP354" s="8"/>
      <c r="DNQ354" s="8"/>
      <c r="DNR354" s="8"/>
      <c r="DNS354" s="8"/>
      <c r="DNT354" s="8"/>
      <c r="DNU354" s="8"/>
      <c r="DNV354" s="8"/>
      <c r="DNW354" s="8"/>
      <c r="DNX354" s="8"/>
      <c r="DNY354" s="8"/>
      <c r="DNZ354" s="8"/>
      <c r="DOA354" s="8"/>
      <c r="DOB354" s="8"/>
      <c r="DOC354" s="8"/>
      <c r="DOD354" s="8"/>
      <c r="DOE354" s="8"/>
      <c r="DOF354" s="8"/>
      <c r="DOG354" s="8"/>
      <c r="DOH354" s="8"/>
      <c r="DOI354" s="8"/>
      <c r="DOJ354" s="8"/>
      <c r="DOK354" s="8"/>
      <c r="DOL354" s="8"/>
      <c r="DOM354" s="8"/>
      <c r="DON354" s="8"/>
      <c r="DOO354" s="8"/>
      <c r="DOP354" s="8"/>
      <c r="DOQ354" s="8"/>
      <c r="DOR354" s="8"/>
      <c r="DOS354" s="8"/>
      <c r="DOT354" s="8"/>
      <c r="DOU354" s="8"/>
      <c r="DOV354" s="8"/>
      <c r="DOW354" s="8"/>
      <c r="DOX354" s="8"/>
      <c r="DOY354" s="8"/>
      <c r="DOZ354" s="8"/>
      <c r="DPA354" s="8"/>
      <c r="DPB354" s="8"/>
      <c r="DPC354" s="8"/>
      <c r="DPD354" s="8"/>
      <c r="DPE354" s="8"/>
      <c r="DPF354" s="8"/>
      <c r="DPG354" s="8"/>
      <c r="DPH354" s="8"/>
      <c r="DPI354" s="8"/>
      <c r="DPJ354" s="8"/>
      <c r="DPK354" s="8"/>
      <c r="DPL354" s="8"/>
      <c r="DPM354" s="8"/>
      <c r="DPN354" s="8"/>
      <c r="DPO354" s="8"/>
      <c r="DPP354" s="8"/>
      <c r="DPQ354" s="8"/>
      <c r="DPR354" s="8"/>
      <c r="DPS354" s="8"/>
      <c r="DPT354" s="8"/>
      <c r="DPU354" s="8"/>
      <c r="DPV354" s="8"/>
      <c r="DPW354" s="8"/>
      <c r="DPX354" s="8"/>
      <c r="DPY354" s="8"/>
      <c r="DPZ354" s="8"/>
      <c r="DQA354" s="8"/>
      <c r="DQB354" s="8"/>
      <c r="DQC354" s="8"/>
      <c r="DQD354" s="8"/>
      <c r="DQE354" s="8"/>
      <c r="DQF354" s="8"/>
      <c r="DQG354" s="8"/>
      <c r="DQH354" s="8"/>
      <c r="DQI354" s="8"/>
      <c r="DQJ354" s="8"/>
      <c r="DQK354" s="8"/>
      <c r="DQL354" s="8"/>
      <c r="DQM354" s="8"/>
      <c r="DQN354" s="8"/>
      <c r="DQO354" s="8"/>
      <c r="DQP354" s="8"/>
      <c r="DQQ354" s="8"/>
      <c r="DQR354" s="8"/>
      <c r="DQS354" s="8"/>
      <c r="DQT354" s="8"/>
      <c r="DQU354" s="8"/>
      <c r="DQV354" s="8"/>
      <c r="DQW354" s="8"/>
      <c r="DQX354" s="8"/>
      <c r="DQY354" s="8"/>
      <c r="DQZ354" s="8"/>
      <c r="DRA354" s="8"/>
      <c r="DRB354" s="8"/>
      <c r="DRC354" s="8"/>
      <c r="DRD354" s="8"/>
      <c r="DRE354" s="8"/>
      <c r="DRF354" s="8"/>
      <c r="DRG354" s="8"/>
      <c r="DRH354" s="8"/>
      <c r="DRI354" s="8"/>
      <c r="DRJ354" s="8"/>
      <c r="DRK354" s="8"/>
      <c r="DRL354" s="8"/>
      <c r="DRM354" s="8"/>
      <c r="DRN354" s="8"/>
      <c r="DRO354" s="8"/>
      <c r="DRP354" s="8"/>
      <c r="DRQ354" s="8"/>
      <c r="DRR354" s="8"/>
      <c r="DRS354" s="8"/>
      <c r="DRT354" s="8"/>
      <c r="DRU354" s="8"/>
      <c r="DRV354" s="8"/>
      <c r="DRW354" s="8"/>
      <c r="DRX354" s="8"/>
      <c r="DRY354" s="8"/>
      <c r="DRZ354" s="8"/>
      <c r="DSA354" s="8"/>
      <c r="DSB354" s="8"/>
      <c r="DSC354" s="8"/>
      <c r="DSD354" s="8"/>
      <c r="DSE354" s="8"/>
      <c r="DSF354" s="8"/>
      <c r="DSG354" s="8"/>
      <c r="DSH354" s="8"/>
      <c r="DSI354" s="8"/>
      <c r="DSJ354" s="8"/>
      <c r="DSK354" s="8"/>
      <c r="DSL354" s="8"/>
      <c r="DSM354" s="8"/>
      <c r="DSN354" s="8"/>
      <c r="DSO354" s="8"/>
      <c r="DSP354" s="8"/>
      <c r="DSQ354" s="8"/>
      <c r="DSR354" s="8"/>
      <c r="DSS354" s="8"/>
      <c r="DST354" s="8"/>
      <c r="DSU354" s="8"/>
      <c r="DSV354" s="8"/>
      <c r="DSW354" s="8"/>
      <c r="DSX354" s="8"/>
      <c r="DSY354" s="8"/>
      <c r="DSZ354" s="8"/>
      <c r="DTA354" s="8"/>
      <c r="DTB354" s="8"/>
      <c r="DTC354" s="8"/>
      <c r="DTD354" s="8"/>
      <c r="DTE354" s="8"/>
      <c r="DTF354" s="8"/>
      <c r="DTG354" s="8"/>
      <c r="DTH354" s="8"/>
      <c r="DTI354" s="8"/>
      <c r="DTJ354" s="8"/>
      <c r="DTK354" s="8"/>
      <c r="DTL354" s="8"/>
      <c r="DTM354" s="8"/>
      <c r="DTN354" s="8"/>
      <c r="DTO354" s="8"/>
      <c r="DTP354" s="8"/>
      <c r="DTQ354" s="8"/>
      <c r="DTR354" s="8"/>
      <c r="DTS354" s="8"/>
      <c r="DTT354" s="8"/>
      <c r="DTU354" s="8"/>
      <c r="DTV354" s="8"/>
      <c r="DTW354" s="8"/>
      <c r="DTX354" s="8"/>
      <c r="DTY354" s="8"/>
      <c r="DTZ354" s="8"/>
      <c r="DUA354" s="8"/>
      <c r="DUB354" s="8"/>
      <c r="DUC354" s="8"/>
      <c r="DUD354" s="8"/>
      <c r="DUE354" s="8"/>
      <c r="DUF354" s="8"/>
      <c r="DUG354" s="8"/>
      <c r="DUH354" s="8"/>
      <c r="DUI354" s="8"/>
      <c r="DUJ354" s="8"/>
      <c r="DUK354" s="8"/>
      <c r="DUL354" s="8"/>
      <c r="DUM354" s="8"/>
      <c r="DUN354" s="8"/>
      <c r="DUO354" s="8"/>
      <c r="DUP354" s="8"/>
      <c r="DUQ354" s="8"/>
      <c r="DUR354" s="8"/>
      <c r="DUS354" s="8"/>
      <c r="DUT354" s="8"/>
      <c r="DUU354" s="8"/>
      <c r="DUV354" s="8"/>
      <c r="DUW354" s="8"/>
      <c r="DUX354" s="8"/>
      <c r="DUY354" s="8"/>
      <c r="DUZ354" s="8"/>
      <c r="DVA354" s="8"/>
      <c r="DVB354" s="8"/>
      <c r="DVC354" s="8"/>
      <c r="DVD354" s="8"/>
      <c r="DVE354" s="8"/>
      <c r="DVF354" s="8"/>
      <c r="DVG354" s="8"/>
      <c r="DVH354" s="8"/>
      <c r="DVI354" s="8"/>
      <c r="DVJ354" s="8"/>
      <c r="DVK354" s="8"/>
      <c r="DVL354" s="8"/>
      <c r="DVM354" s="8"/>
      <c r="DVN354" s="8"/>
      <c r="DVO354" s="8"/>
      <c r="DVP354" s="8"/>
      <c r="DVQ354" s="8"/>
      <c r="DVR354" s="8"/>
      <c r="DVS354" s="8"/>
      <c r="DVT354" s="8"/>
      <c r="DVU354" s="8"/>
      <c r="DVV354" s="8"/>
      <c r="DVW354" s="8"/>
      <c r="DVX354" s="8"/>
      <c r="DVY354" s="8"/>
      <c r="DVZ354" s="8"/>
      <c r="DWA354" s="8"/>
      <c r="DWB354" s="8"/>
      <c r="DWC354" s="8"/>
      <c r="DWD354" s="8"/>
      <c r="DWE354" s="8"/>
      <c r="DWF354" s="8"/>
      <c r="DWG354" s="8"/>
      <c r="DWH354" s="8"/>
      <c r="DWI354" s="8"/>
      <c r="DWJ354" s="8"/>
      <c r="DWK354" s="8"/>
      <c r="DWL354" s="8"/>
      <c r="DWM354" s="8"/>
      <c r="DWN354" s="8"/>
      <c r="DWO354" s="8"/>
      <c r="DWP354" s="8"/>
      <c r="DWQ354" s="8"/>
      <c r="DWR354" s="8"/>
      <c r="DWS354" s="8"/>
      <c r="DWT354" s="8"/>
      <c r="DWU354" s="8"/>
      <c r="DWV354" s="8"/>
      <c r="DWW354" s="8"/>
      <c r="DWX354" s="8"/>
      <c r="DWY354" s="8"/>
      <c r="DWZ354" s="8"/>
      <c r="DXA354" s="8"/>
      <c r="DXB354" s="8"/>
      <c r="DXC354" s="8"/>
      <c r="DXD354" s="8"/>
      <c r="DXE354" s="8"/>
      <c r="DXF354" s="8"/>
      <c r="DXG354" s="8"/>
      <c r="DXH354" s="8"/>
      <c r="DXI354" s="8"/>
      <c r="DXJ354" s="8"/>
      <c r="DXK354" s="8"/>
      <c r="DXL354" s="8"/>
      <c r="DXM354" s="8"/>
      <c r="DXN354" s="8"/>
      <c r="DXO354" s="8"/>
      <c r="DXP354" s="8"/>
      <c r="DXQ354" s="8"/>
      <c r="DXR354" s="8"/>
      <c r="DXS354" s="8"/>
      <c r="DXT354" s="8"/>
      <c r="DXU354" s="8"/>
      <c r="DXV354" s="8"/>
      <c r="DXW354" s="8"/>
      <c r="DXX354" s="8"/>
      <c r="DXY354" s="8"/>
      <c r="DXZ354" s="8"/>
      <c r="DYA354" s="8"/>
      <c r="DYB354" s="8"/>
      <c r="DYC354" s="8"/>
      <c r="DYD354" s="8"/>
      <c r="DYE354" s="8"/>
      <c r="DYF354" s="8"/>
      <c r="DYG354" s="8"/>
      <c r="DYH354" s="8"/>
      <c r="DYI354" s="8"/>
      <c r="DYJ354" s="8"/>
      <c r="DYK354" s="8"/>
      <c r="DYL354" s="8"/>
      <c r="DYM354" s="8"/>
      <c r="DYN354" s="8"/>
      <c r="DYO354" s="8"/>
      <c r="DYP354" s="8"/>
      <c r="DYQ354" s="8"/>
      <c r="DYR354" s="8"/>
      <c r="DYS354" s="8"/>
      <c r="DYT354" s="8"/>
      <c r="DYU354" s="8"/>
      <c r="DYV354" s="8"/>
      <c r="DYW354" s="8"/>
      <c r="DYX354" s="8"/>
      <c r="DYY354" s="8"/>
      <c r="DYZ354" s="8"/>
      <c r="DZA354" s="8"/>
      <c r="DZB354" s="8"/>
      <c r="DZC354" s="8"/>
      <c r="DZD354" s="8"/>
      <c r="DZE354" s="8"/>
      <c r="DZF354" s="8"/>
      <c r="DZG354" s="8"/>
      <c r="DZH354" s="8"/>
      <c r="DZI354" s="8"/>
      <c r="DZJ354" s="8"/>
      <c r="DZK354" s="8"/>
      <c r="DZL354" s="8"/>
      <c r="DZM354" s="8"/>
      <c r="DZN354" s="8"/>
      <c r="DZO354" s="8"/>
      <c r="DZP354" s="8"/>
      <c r="DZQ354" s="8"/>
      <c r="DZR354" s="8"/>
      <c r="DZS354" s="8"/>
      <c r="DZT354" s="8"/>
      <c r="DZU354" s="8"/>
      <c r="DZV354" s="8"/>
      <c r="DZW354" s="8"/>
      <c r="DZX354" s="8"/>
      <c r="DZY354" s="8"/>
      <c r="DZZ354" s="8"/>
      <c r="EAA354" s="8"/>
      <c r="EAB354" s="8"/>
      <c r="EAC354" s="8"/>
      <c r="EAD354" s="8"/>
      <c r="EAE354" s="8"/>
      <c r="EAF354" s="8"/>
      <c r="EAG354" s="8"/>
      <c r="EAH354" s="8"/>
      <c r="EAI354" s="8"/>
      <c r="EAJ354" s="8"/>
      <c r="EAK354" s="8"/>
      <c r="EAL354" s="8"/>
      <c r="EAM354" s="8"/>
      <c r="EAN354" s="8"/>
      <c r="EAO354" s="8"/>
      <c r="EAP354" s="8"/>
      <c r="EAQ354" s="8"/>
      <c r="EAR354" s="8"/>
      <c r="EAS354" s="8"/>
      <c r="EAT354" s="8"/>
      <c r="EAU354" s="8"/>
      <c r="EAV354" s="8"/>
      <c r="EAW354" s="8"/>
      <c r="EAX354" s="8"/>
      <c r="EAY354" s="8"/>
      <c r="EAZ354" s="8"/>
      <c r="EBA354" s="8"/>
      <c r="EBB354" s="8"/>
      <c r="EBC354" s="8"/>
      <c r="EBD354" s="8"/>
      <c r="EBE354" s="8"/>
      <c r="EBF354" s="8"/>
      <c r="EBG354" s="8"/>
      <c r="EBH354" s="8"/>
      <c r="EBI354" s="8"/>
      <c r="EBJ354" s="8"/>
      <c r="EBK354" s="8"/>
      <c r="EBL354" s="8"/>
      <c r="EBM354" s="8"/>
      <c r="EBN354" s="8"/>
      <c r="EBO354" s="8"/>
      <c r="EBP354" s="8"/>
      <c r="EBQ354" s="8"/>
      <c r="EBR354" s="8"/>
      <c r="EBS354" s="8"/>
      <c r="EBT354" s="8"/>
      <c r="EBU354" s="8"/>
      <c r="EBV354" s="8"/>
      <c r="EBW354" s="8"/>
      <c r="EBX354" s="8"/>
      <c r="EBY354" s="8"/>
      <c r="EBZ354" s="8"/>
      <c r="ECA354" s="8"/>
      <c r="ECB354" s="8"/>
      <c r="ECC354" s="8"/>
      <c r="ECD354" s="8"/>
      <c r="ECE354" s="8"/>
      <c r="ECF354" s="8"/>
      <c r="ECG354" s="8"/>
      <c r="ECH354" s="8"/>
      <c r="ECI354" s="8"/>
      <c r="ECJ354" s="8"/>
      <c r="ECK354" s="8"/>
      <c r="ECL354" s="8"/>
      <c r="ECM354" s="8"/>
      <c r="ECN354" s="8"/>
      <c r="ECO354" s="8"/>
      <c r="ECP354" s="8"/>
      <c r="ECQ354" s="8"/>
      <c r="ECR354" s="8"/>
      <c r="ECS354" s="8"/>
      <c r="ECT354" s="8"/>
      <c r="ECU354" s="8"/>
      <c r="ECV354" s="8"/>
      <c r="ECW354" s="8"/>
      <c r="ECX354" s="8"/>
      <c r="ECY354" s="8"/>
      <c r="ECZ354" s="8"/>
      <c r="EDA354" s="8"/>
      <c r="EDB354" s="8"/>
      <c r="EDC354" s="8"/>
      <c r="EDD354" s="8"/>
      <c r="EDE354" s="8"/>
      <c r="EDF354" s="8"/>
      <c r="EDG354" s="8"/>
      <c r="EDH354" s="8"/>
      <c r="EDI354" s="8"/>
      <c r="EDJ354" s="8"/>
      <c r="EDK354" s="8"/>
      <c r="EDL354" s="8"/>
      <c r="EDM354" s="8"/>
      <c r="EDN354" s="8"/>
      <c r="EDO354" s="8"/>
      <c r="EDP354" s="8"/>
      <c r="EDQ354" s="8"/>
      <c r="EDR354" s="8"/>
      <c r="EDS354" s="8"/>
      <c r="EDT354" s="8"/>
      <c r="EDU354" s="8"/>
      <c r="EDV354" s="8"/>
      <c r="EDW354" s="8"/>
      <c r="EDX354" s="8"/>
      <c r="EDY354" s="8"/>
      <c r="EDZ354" s="8"/>
      <c r="EEA354" s="8"/>
      <c r="EEB354" s="8"/>
      <c r="EEC354" s="8"/>
      <c r="EED354" s="8"/>
      <c r="EEE354" s="8"/>
      <c r="EEF354" s="8"/>
      <c r="EEG354" s="8"/>
      <c r="EEH354" s="8"/>
      <c r="EEI354" s="8"/>
      <c r="EEJ354" s="8"/>
      <c r="EEK354" s="8"/>
      <c r="EEL354" s="8"/>
      <c r="EEM354" s="8"/>
      <c r="EEN354" s="8"/>
      <c r="EEO354" s="8"/>
      <c r="EEP354" s="8"/>
      <c r="EEQ354" s="8"/>
      <c r="EER354" s="8"/>
      <c r="EES354" s="8"/>
      <c r="EET354" s="8"/>
      <c r="EEU354" s="8"/>
      <c r="EEV354" s="8"/>
      <c r="EEW354" s="8"/>
      <c r="EEX354" s="8"/>
      <c r="EEY354" s="8"/>
      <c r="EEZ354" s="8"/>
      <c r="EFA354" s="8"/>
      <c r="EFB354" s="8"/>
      <c r="EFC354" s="8"/>
      <c r="EFD354" s="8"/>
      <c r="EFE354" s="8"/>
      <c r="EFF354" s="8"/>
      <c r="EFG354" s="8"/>
      <c r="EFH354" s="8"/>
      <c r="EFI354" s="8"/>
      <c r="EFJ354" s="8"/>
      <c r="EFK354" s="8"/>
      <c r="EFL354" s="8"/>
      <c r="EFM354" s="8"/>
      <c r="EFN354" s="8"/>
      <c r="EFO354" s="8"/>
      <c r="EFP354" s="8"/>
      <c r="EFQ354" s="8"/>
      <c r="EFR354" s="8"/>
      <c r="EFS354" s="8"/>
      <c r="EFT354" s="8"/>
      <c r="EFU354" s="8"/>
      <c r="EFV354" s="8"/>
      <c r="EFW354" s="8"/>
      <c r="EFX354" s="8"/>
      <c r="EFY354" s="8"/>
      <c r="EFZ354" s="8"/>
      <c r="EGA354" s="8"/>
      <c r="EGB354" s="8"/>
      <c r="EGC354" s="8"/>
      <c r="EGD354" s="8"/>
      <c r="EGE354" s="8"/>
      <c r="EGF354" s="8"/>
      <c r="EGG354" s="8"/>
      <c r="EGH354" s="8"/>
      <c r="EGI354" s="8"/>
      <c r="EGJ354" s="8"/>
      <c r="EGK354" s="8"/>
      <c r="EGL354" s="8"/>
      <c r="EGM354" s="8"/>
      <c r="EGN354" s="8"/>
      <c r="EGO354" s="8"/>
      <c r="EGP354" s="8"/>
      <c r="EGQ354" s="8"/>
      <c r="EGR354" s="8"/>
      <c r="EGS354" s="8"/>
      <c r="EGT354" s="8"/>
      <c r="EGU354" s="8"/>
      <c r="EGV354" s="8"/>
      <c r="EGW354" s="8"/>
      <c r="EGX354" s="8"/>
      <c r="EGY354" s="8"/>
      <c r="EGZ354" s="8"/>
      <c r="EHA354" s="8"/>
      <c r="EHB354" s="8"/>
      <c r="EHC354" s="8"/>
      <c r="EHD354" s="8"/>
      <c r="EHE354" s="8"/>
      <c r="EHF354" s="8"/>
      <c r="EHG354" s="8"/>
      <c r="EHH354" s="8"/>
      <c r="EHI354" s="8"/>
      <c r="EHJ354" s="8"/>
      <c r="EHK354" s="8"/>
      <c r="EHL354" s="8"/>
      <c r="EHM354" s="8"/>
      <c r="EHN354" s="8"/>
      <c r="EHO354" s="8"/>
      <c r="EHP354" s="8"/>
      <c r="EHQ354" s="8"/>
      <c r="EHR354" s="8"/>
      <c r="EHS354" s="8"/>
      <c r="EHT354" s="8"/>
      <c r="EHU354" s="8"/>
      <c r="EHV354" s="8"/>
      <c r="EHW354" s="8"/>
      <c r="EHX354" s="8"/>
      <c r="EHY354" s="8"/>
      <c r="EHZ354" s="8"/>
      <c r="EIA354" s="8"/>
      <c r="EIB354" s="8"/>
      <c r="EIC354" s="8"/>
      <c r="EID354" s="8"/>
      <c r="EIE354" s="8"/>
      <c r="EIF354" s="8"/>
      <c r="EIG354" s="8"/>
      <c r="EIH354" s="8"/>
      <c r="EII354" s="8"/>
      <c r="EIJ354" s="8"/>
      <c r="EIK354" s="8"/>
      <c r="EIL354" s="8"/>
      <c r="EIM354" s="8"/>
      <c r="EIN354" s="8"/>
      <c r="EIO354" s="8"/>
      <c r="EIP354" s="8"/>
      <c r="EIQ354" s="8"/>
      <c r="EIR354" s="8"/>
      <c r="EIS354" s="8"/>
      <c r="EIT354" s="8"/>
      <c r="EIU354" s="8"/>
      <c r="EIV354" s="8"/>
      <c r="EIW354" s="8"/>
      <c r="EIX354" s="8"/>
      <c r="EIY354" s="8"/>
      <c r="EIZ354" s="8"/>
      <c r="EJA354" s="8"/>
      <c r="EJB354" s="8"/>
      <c r="EJC354" s="8"/>
      <c r="EJD354" s="8"/>
      <c r="EJE354" s="8"/>
      <c r="EJF354" s="8"/>
      <c r="EJG354" s="8"/>
      <c r="EJH354" s="8"/>
      <c r="EJI354" s="8"/>
      <c r="EJJ354" s="8"/>
      <c r="EJK354" s="8"/>
      <c r="EJL354" s="8"/>
      <c r="EJM354" s="8"/>
      <c r="EJN354" s="8"/>
      <c r="EJO354" s="8"/>
      <c r="EJP354" s="8"/>
      <c r="EJQ354" s="8"/>
      <c r="EJR354" s="8"/>
      <c r="EJS354" s="8"/>
      <c r="EJT354" s="8"/>
      <c r="EJU354" s="8"/>
      <c r="EJV354" s="8"/>
      <c r="EJW354" s="8"/>
      <c r="EJX354" s="8"/>
      <c r="EJY354" s="8"/>
      <c r="EJZ354" s="8"/>
      <c r="EKA354" s="8"/>
      <c r="EKB354" s="8"/>
      <c r="EKC354" s="8"/>
      <c r="EKD354" s="8"/>
      <c r="EKE354" s="8"/>
      <c r="EKF354" s="8"/>
      <c r="EKG354" s="8"/>
      <c r="EKH354" s="8"/>
      <c r="EKI354" s="8"/>
      <c r="EKJ354" s="8"/>
      <c r="EKK354" s="8"/>
      <c r="EKL354" s="8"/>
      <c r="EKM354" s="8"/>
      <c r="EKN354" s="8"/>
      <c r="EKO354" s="8"/>
      <c r="EKP354" s="8"/>
      <c r="EKQ354" s="8"/>
      <c r="EKR354" s="8"/>
      <c r="EKS354" s="8"/>
      <c r="EKT354" s="8"/>
      <c r="EKU354" s="8"/>
      <c r="EKV354" s="8"/>
      <c r="EKW354" s="8"/>
      <c r="EKX354" s="8"/>
      <c r="EKY354" s="8"/>
      <c r="EKZ354" s="8"/>
      <c r="ELA354" s="8"/>
      <c r="ELB354" s="8"/>
      <c r="ELC354" s="8"/>
      <c r="ELD354" s="8"/>
      <c r="ELE354" s="8"/>
      <c r="ELF354" s="8"/>
      <c r="ELG354" s="8"/>
      <c r="ELH354" s="8"/>
      <c r="ELI354" s="8"/>
      <c r="ELJ354" s="8"/>
      <c r="ELK354" s="8"/>
      <c r="ELL354" s="8"/>
      <c r="ELM354" s="8"/>
      <c r="ELN354" s="8"/>
      <c r="ELO354" s="8"/>
      <c r="ELP354" s="8"/>
      <c r="ELQ354" s="8"/>
      <c r="ELR354" s="8"/>
      <c r="ELS354" s="8"/>
      <c r="ELT354" s="8"/>
      <c r="ELU354" s="8"/>
      <c r="ELV354" s="8"/>
      <c r="ELW354" s="8"/>
      <c r="ELX354" s="8"/>
      <c r="ELY354" s="8"/>
      <c r="ELZ354" s="8"/>
      <c r="EMA354" s="8"/>
      <c r="EMB354" s="8"/>
      <c r="EMC354" s="8"/>
      <c r="EMD354" s="8"/>
      <c r="EME354" s="8"/>
      <c r="EMF354" s="8"/>
      <c r="EMG354" s="8"/>
      <c r="EMH354" s="8"/>
      <c r="EMI354" s="8"/>
      <c r="EMJ354" s="8"/>
      <c r="EMK354" s="8"/>
      <c r="EML354" s="8"/>
      <c r="EMM354" s="8"/>
      <c r="EMN354" s="8"/>
      <c r="EMO354" s="8"/>
      <c r="EMP354" s="8"/>
      <c r="EMQ354" s="8"/>
      <c r="EMR354" s="8"/>
      <c r="EMS354" s="8"/>
      <c r="EMT354" s="8"/>
      <c r="EMU354" s="8"/>
      <c r="EMV354" s="8"/>
      <c r="EMW354" s="8"/>
      <c r="EMX354" s="8"/>
      <c r="EMY354" s="8"/>
      <c r="EMZ354" s="8"/>
      <c r="ENA354" s="8"/>
      <c r="ENB354" s="8"/>
      <c r="ENC354" s="8"/>
      <c r="END354" s="8"/>
      <c r="ENE354" s="8"/>
      <c r="ENF354" s="8"/>
      <c r="ENG354" s="8"/>
      <c r="ENH354" s="8"/>
      <c r="ENI354" s="8"/>
      <c r="ENJ354" s="8"/>
      <c r="ENK354" s="8"/>
      <c r="ENL354" s="8"/>
      <c r="ENM354" s="8"/>
      <c r="ENN354" s="8"/>
      <c r="ENO354" s="8"/>
      <c r="ENP354" s="8"/>
      <c r="ENQ354" s="8"/>
      <c r="ENR354" s="8"/>
      <c r="ENS354" s="8"/>
      <c r="ENT354" s="8"/>
      <c r="ENU354" s="8"/>
      <c r="ENV354" s="8"/>
      <c r="ENW354" s="8"/>
      <c r="ENX354" s="8"/>
      <c r="ENY354" s="8"/>
      <c r="ENZ354" s="8"/>
      <c r="EOA354" s="8"/>
      <c r="EOB354" s="8"/>
      <c r="EOC354" s="8"/>
      <c r="EOD354" s="8"/>
      <c r="EOE354" s="8"/>
      <c r="EOF354" s="8"/>
      <c r="EOG354" s="8"/>
      <c r="EOH354" s="8"/>
      <c r="EOI354" s="8"/>
      <c r="EOJ354" s="8"/>
      <c r="EOK354" s="8"/>
      <c r="EOL354" s="8"/>
      <c r="EOM354" s="8"/>
      <c r="EON354" s="8"/>
      <c r="EOO354" s="8"/>
      <c r="EOP354" s="8"/>
      <c r="EOQ354" s="8"/>
      <c r="EOR354" s="8"/>
      <c r="EOS354" s="8"/>
      <c r="EOT354" s="8"/>
      <c r="EOU354" s="8"/>
      <c r="EOV354" s="8"/>
      <c r="EOW354" s="8"/>
      <c r="EOX354" s="8"/>
      <c r="EOY354" s="8"/>
      <c r="EOZ354" s="8"/>
      <c r="EPA354" s="8"/>
      <c r="EPB354" s="8"/>
      <c r="EPC354" s="8"/>
      <c r="EPD354" s="8"/>
      <c r="EPE354" s="8"/>
      <c r="EPF354" s="8"/>
      <c r="EPG354" s="8"/>
      <c r="EPH354" s="8"/>
      <c r="EPI354" s="8"/>
      <c r="EPJ354" s="8"/>
      <c r="EPK354" s="8"/>
      <c r="EPL354" s="8"/>
      <c r="EPM354" s="8"/>
      <c r="EPN354" s="8"/>
      <c r="EPO354" s="8"/>
      <c r="EPP354" s="8"/>
      <c r="EPQ354" s="8"/>
      <c r="EPR354" s="8"/>
      <c r="EPS354" s="8"/>
      <c r="EPT354" s="8"/>
      <c r="EPU354" s="8"/>
      <c r="EPV354" s="8"/>
      <c r="EPW354" s="8"/>
      <c r="EPX354" s="8"/>
      <c r="EPY354" s="8"/>
      <c r="EPZ354" s="8"/>
      <c r="EQA354" s="8"/>
      <c r="EQB354" s="8"/>
      <c r="EQC354" s="8"/>
      <c r="EQD354" s="8"/>
      <c r="EQE354" s="8"/>
      <c r="EQF354" s="8"/>
      <c r="EQG354" s="8"/>
      <c r="EQH354" s="8"/>
      <c r="EQI354" s="8"/>
      <c r="EQJ354" s="8"/>
      <c r="EQK354" s="8"/>
      <c r="EQL354" s="8"/>
      <c r="EQM354" s="8"/>
      <c r="EQN354" s="8"/>
      <c r="EQO354" s="8"/>
      <c r="EQP354" s="8"/>
      <c r="EQQ354" s="8"/>
      <c r="EQR354" s="8"/>
      <c r="EQS354" s="8"/>
      <c r="EQT354" s="8"/>
      <c r="EQU354" s="8"/>
      <c r="EQV354" s="8"/>
      <c r="EQW354" s="8"/>
      <c r="EQX354" s="8"/>
      <c r="EQY354" s="8"/>
      <c r="EQZ354" s="8"/>
      <c r="ERA354" s="8"/>
      <c r="ERB354" s="8"/>
      <c r="ERC354" s="8"/>
      <c r="ERD354" s="8"/>
      <c r="ERE354" s="8"/>
      <c r="ERF354" s="8"/>
      <c r="ERG354" s="8"/>
      <c r="ERH354" s="8"/>
      <c r="ERI354" s="8"/>
      <c r="ERJ354" s="8"/>
      <c r="ERK354" s="8"/>
      <c r="ERL354" s="8"/>
      <c r="ERM354" s="8"/>
      <c r="ERN354" s="8"/>
      <c r="ERO354" s="8"/>
      <c r="ERP354" s="8"/>
      <c r="ERQ354" s="8"/>
      <c r="ERR354" s="8"/>
      <c r="ERS354" s="8"/>
      <c r="ERT354" s="8"/>
      <c r="ERU354" s="8"/>
      <c r="ERV354" s="8"/>
      <c r="ERW354" s="8"/>
      <c r="ERX354" s="8"/>
      <c r="ERY354" s="8"/>
      <c r="ERZ354" s="8"/>
      <c r="ESA354" s="8"/>
      <c r="ESB354" s="8"/>
      <c r="ESC354" s="8"/>
      <c r="ESD354" s="8"/>
      <c r="ESE354" s="8"/>
      <c r="ESF354" s="8"/>
      <c r="ESG354" s="8"/>
      <c r="ESH354" s="8"/>
      <c r="ESI354" s="8"/>
      <c r="ESJ354" s="8"/>
      <c r="ESK354" s="8"/>
      <c r="ESL354" s="8"/>
      <c r="ESM354" s="8"/>
      <c r="ESN354" s="8"/>
      <c r="ESO354" s="8"/>
      <c r="ESP354" s="8"/>
      <c r="ESQ354" s="8"/>
      <c r="ESR354" s="8"/>
      <c r="ESS354" s="8"/>
      <c r="EST354" s="8"/>
      <c r="ESU354" s="8"/>
      <c r="ESV354" s="8"/>
      <c r="ESW354" s="8"/>
      <c r="ESX354" s="8"/>
      <c r="ESY354" s="8"/>
      <c r="ESZ354" s="8"/>
      <c r="ETA354" s="8"/>
      <c r="ETB354" s="8"/>
      <c r="ETC354" s="8"/>
      <c r="ETD354" s="8"/>
      <c r="ETE354" s="8"/>
      <c r="ETF354" s="8"/>
      <c r="ETG354" s="8"/>
      <c r="ETH354" s="8"/>
      <c r="ETI354" s="8"/>
      <c r="ETJ354" s="8"/>
      <c r="ETK354" s="8"/>
      <c r="ETL354" s="8"/>
      <c r="ETM354" s="8"/>
      <c r="ETN354" s="8"/>
      <c r="ETO354" s="8"/>
      <c r="ETP354" s="8"/>
      <c r="ETQ354" s="8"/>
      <c r="ETR354" s="8"/>
      <c r="ETS354" s="8"/>
      <c r="ETT354" s="8"/>
      <c r="ETU354" s="8"/>
      <c r="ETV354" s="8"/>
      <c r="ETW354" s="8"/>
      <c r="ETX354" s="8"/>
      <c r="ETY354" s="8"/>
      <c r="ETZ354" s="8"/>
      <c r="EUA354" s="8"/>
      <c r="EUB354" s="8"/>
      <c r="EUC354" s="8"/>
      <c r="EUD354" s="8"/>
      <c r="EUE354" s="8"/>
      <c r="EUF354" s="8"/>
      <c r="EUG354" s="8"/>
      <c r="EUH354" s="8"/>
      <c r="EUI354" s="8"/>
      <c r="EUJ354" s="8"/>
      <c r="EUK354" s="8"/>
      <c r="EUL354" s="8"/>
      <c r="EUM354" s="8"/>
      <c r="EUN354" s="8"/>
      <c r="EUO354" s="8"/>
      <c r="EUP354" s="8"/>
      <c r="EUQ354" s="8"/>
      <c r="EUR354" s="8"/>
      <c r="EUS354" s="8"/>
      <c r="EUT354" s="8"/>
      <c r="EUU354" s="8"/>
      <c r="EUV354" s="8"/>
      <c r="EUW354" s="8"/>
      <c r="EUX354" s="8"/>
      <c r="EUY354" s="8"/>
      <c r="EUZ354" s="8"/>
      <c r="EVA354" s="8"/>
      <c r="EVB354" s="8"/>
      <c r="EVC354" s="8"/>
      <c r="EVD354" s="8"/>
      <c r="EVE354" s="8"/>
      <c r="EVF354" s="8"/>
      <c r="EVG354" s="8"/>
      <c r="EVH354" s="8"/>
      <c r="EVI354" s="8"/>
      <c r="EVJ354" s="8"/>
      <c r="EVK354" s="8"/>
      <c r="EVL354" s="8"/>
      <c r="EVM354" s="8"/>
      <c r="EVN354" s="8"/>
      <c r="EVO354" s="8"/>
      <c r="EVP354" s="8"/>
      <c r="EVQ354" s="8"/>
      <c r="EVR354" s="8"/>
      <c r="EVS354" s="8"/>
      <c r="EVT354" s="8"/>
      <c r="EVU354" s="8"/>
      <c r="EVV354" s="8"/>
      <c r="EVW354" s="8"/>
      <c r="EVX354" s="8"/>
      <c r="EVY354" s="8"/>
      <c r="EVZ354" s="8"/>
      <c r="EWA354" s="8"/>
      <c r="EWB354" s="8"/>
      <c r="EWC354" s="8"/>
      <c r="EWD354" s="8"/>
      <c r="EWE354" s="8"/>
      <c r="EWF354" s="8"/>
      <c r="EWG354" s="8"/>
      <c r="EWH354" s="8"/>
      <c r="EWI354" s="8"/>
      <c r="EWJ354" s="8"/>
      <c r="EWK354" s="8"/>
      <c r="EWL354" s="8"/>
      <c r="EWM354" s="8"/>
      <c r="EWN354" s="8"/>
      <c r="EWO354" s="8"/>
      <c r="EWP354" s="8"/>
      <c r="EWQ354" s="8"/>
      <c r="EWR354" s="8"/>
      <c r="EWS354" s="8"/>
      <c r="EWT354" s="8"/>
      <c r="EWU354" s="8"/>
      <c r="EWV354" s="8"/>
      <c r="EWW354" s="8"/>
      <c r="EWX354" s="8"/>
      <c r="EWY354" s="8"/>
      <c r="EWZ354" s="8"/>
      <c r="EXA354" s="8"/>
      <c r="EXB354" s="8"/>
      <c r="EXC354" s="8"/>
      <c r="EXD354" s="8"/>
      <c r="EXE354" s="8"/>
      <c r="EXF354" s="8"/>
      <c r="EXG354" s="8"/>
      <c r="EXH354" s="8"/>
      <c r="EXI354" s="8"/>
      <c r="EXJ354" s="8"/>
      <c r="EXK354" s="8"/>
      <c r="EXL354" s="8"/>
      <c r="EXM354" s="8"/>
      <c r="EXN354" s="8"/>
      <c r="EXO354" s="8"/>
      <c r="EXP354" s="8"/>
      <c r="EXQ354" s="8"/>
      <c r="EXR354" s="8"/>
      <c r="EXS354" s="8"/>
      <c r="EXT354" s="8"/>
      <c r="EXU354" s="8"/>
      <c r="EXV354" s="8"/>
      <c r="EXW354" s="8"/>
      <c r="EXX354" s="8"/>
      <c r="EXY354" s="8"/>
      <c r="EXZ354" s="8"/>
      <c r="EYA354" s="8"/>
      <c r="EYB354" s="8"/>
      <c r="EYC354" s="8"/>
      <c r="EYD354" s="8"/>
      <c r="EYE354" s="8"/>
      <c r="EYF354" s="8"/>
      <c r="EYG354" s="8"/>
      <c r="EYH354" s="8"/>
      <c r="EYI354" s="8"/>
      <c r="EYJ354" s="8"/>
      <c r="EYK354" s="8"/>
      <c r="EYL354" s="8"/>
      <c r="EYM354" s="8"/>
      <c r="EYN354" s="8"/>
      <c r="EYO354" s="8"/>
      <c r="EYP354" s="8"/>
      <c r="EYQ354" s="8"/>
      <c r="EYR354" s="8"/>
      <c r="EYS354" s="8"/>
      <c r="EYT354" s="8"/>
      <c r="EYU354" s="8"/>
      <c r="EYV354" s="8"/>
      <c r="EYW354" s="8"/>
      <c r="EYX354" s="8"/>
      <c r="EYY354" s="8"/>
      <c r="EYZ354" s="8"/>
      <c r="EZA354" s="8"/>
      <c r="EZB354" s="8"/>
      <c r="EZC354" s="8"/>
      <c r="EZD354" s="8"/>
      <c r="EZE354" s="8"/>
      <c r="EZF354" s="8"/>
      <c r="EZG354" s="8"/>
      <c r="EZH354" s="8"/>
      <c r="EZI354" s="8"/>
      <c r="EZJ354" s="8"/>
      <c r="EZK354" s="8"/>
      <c r="EZL354" s="8"/>
      <c r="EZM354" s="8"/>
      <c r="EZN354" s="8"/>
      <c r="EZO354" s="8"/>
      <c r="EZP354" s="8"/>
      <c r="EZQ354" s="8"/>
      <c r="EZR354" s="8"/>
      <c r="EZS354" s="8"/>
      <c r="EZT354" s="8"/>
      <c r="EZU354" s="8"/>
      <c r="EZV354" s="8"/>
      <c r="EZW354" s="8"/>
      <c r="EZX354" s="8"/>
      <c r="EZY354" s="8"/>
      <c r="EZZ354" s="8"/>
      <c r="FAA354" s="8"/>
      <c r="FAB354" s="8"/>
      <c r="FAC354" s="8"/>
      <c r="FAD354" s="8"/>
      <c r="FAE354" s="8"/>
      <c r="FAF354" s="8"/>
      <c r="FAG354" s="8"/>
      <c r="FAH354" s="8"/>
      <c r="FAI354" s="8"/>
      <c r="FAJ354" s="8"/>
      <c r="FAK354" s="8"/>
      <c r="FAL354" s="8"/>
      <c r="FAM354" s="8"/>
      <c r="FAN354" s="8"/>
      <c r="FAO354" s="8"/>
      <c r="FAP354" s="8"/>
      <c r="FAQ354" s="8"/>
      <c r="FAR354" s="8"/>
      <c r="FAS354" s="8"/>
      <c r="FAT354" s="8"/>
      <c r="FAU354" s="8"/>
      <c r="FAV354" s="8"/>
      <c r="FAW354" s="8"/>
      <c r="FAX354" s="8"/>
      <c r="FAY354" s="8"/>
      <c r="FAZ354" s="8"/>
      <c r="FBA354" s="8"/>
      <c r="FBB354" s="8"/>
      <c r="FBC354" s="8"/>
      <c r="FBD354" s="8"/>
      <c r="FBE354" s="8"/>
      <c r="FBF354" s="8"/>
      <c r="FBG354" s="8"/>
      <c r="FBH354" s="8"/>
      <c r="FBI354" s="8"/>
      <c r="FBJ354" s="8"/>
      <c r="FBK354" s="8"/>
      <c r="FBL354" s="8"/>
      <c r="FBM354" s="8"/>
      <c r="FBN354" s="8"/>
      <c r="FBO354" s="8"/>
      <c r="FBP354" s="8"/>
      <c r="FBQ354" s="8"/>
      <c r="FBR354" s="8"/>
      <c r="FBS354" s="8"/>
      <c r="FBT354" s="8"/>
      <c r="FBU354" s="8"/>
      <c r="FBV354" s="8"/>
      <c r="FBW354" s="8"/>
      <c r="FBX354" s="8"/>
      <c r="FBY354" s="8"/>
      <c r="FBZ354" s="8"/>
      <c r="FCA354" s="8"/>
      <c r="FCB354" s="8"/>
      <c r="FCC354" s="8"/>
      <c r="FCD354" s="8"/>
      <c r="FCE354" s="8"/>
      <c r="FCF354" s="8"/>
      <c r="FCG354" s="8"/>
      <c r="FCH354" s="8"/>
      <c r="FCI354" s="8"/>
      <c r="FCJ354" s="8"/>
      <c r="FCK354" s="8"/>
      <c r="FCL354" s="8"/>
      <c r="FCM354" s="8"/>
      <c r="FCN354" s="8"/>
      <c r="FCO354" s="8"/>
      <c r="FCP354" s="8"/>
      <c r="FCQ354" s="8"/>
      <c r="FCR354" s="8"/>
      <c r="FCS354" s="8"/>
      <c r="FCT354" s="8"/>
      <c r="FCU354" s="8"/>
      <c r="FCV354" s="8"/>
      <c r="FCW354" s="8"/>
      <c r="FCX354" s="8"/>
      <c r="FCY354" s="8"/>
      <c r="FCZ354" s="8"/>
      <c r="FDA354" s="8"/>
      <c r="FDB354" s="8"/>
      <c r="FDC354" s="8"/>
      <c r="FDD354" s="8"/>
      <c r="FDE354" s="8"/>
      <c r="FDF354" s="8"/>
      <c r="FDG354" s="8"/>
      <c r="FDH354" s="8"/>
      <c r="FDI354" s="8"/>
      <c r="FDJ354" s="8"/>
      <c r="FDK354" s="8"/>
      <c r="FDL354" s="8"/>
      <c r="FDM354" s="8"/>
      <c r="FDN354" s="8"/>
      <c r="FDO354" s="8"/>
      <c r="FDP354" s="8"/>
      <c r="FDQ354" s="8"/>
      <c r="FDR354" s="8"/>
      <c r="FDS354" s="8"/>
      <c r="FDT354" s="8"/>
      <c r="FDU354" s="8"/>
      <c r="FDV354" s="8"/>
      <c r="FDW354" s="8"/>
      <c r="FDX354" s="8"/>
      <c r="FDY354" s="8"/>
      <c r="FDZ354" s="8"/>
      <c r="FEA354" s="8"/>
      <c r="FEB354" s="8"/>
      <c r="FEC354" s="8"/>
      <c r="FED354" s="8"/>
      <c r="FEE354" s="8"/>
      <c r="FEF354" s="8"/>
      <c r="FEG354" s="8"/>
      <c r="FEH354" s="8"/>
      <c r="FEI354" s="8"/>
      <c r="FEJ354" s="8"/>
      <c r="FEK354" s="8"/>
      <c r="FEL354" s="8"/>
      <c r="FEM354" s="8"/>
      <c r="FEN354" s="8"/>
      <c r="FEO354" s="8"/>
      <c r="FEP354" s="8"/>
      <c r="FEQ354" s="8"/>
      <c r="FER354" s="8"/>
      <c r="FES354" s="8"/>
      <c r="FET354" s="8"/>
      <c r="FEU354" s="8"/>
      <c r="FEV354" s="8"/>
      <c r="FEW354" s="8"/>
      <c r="FEX354" s="8"/>
      <c r="FEY354" s="8"/>
      <c r="FEZ354" s="8"/>
      <c r="FFA354" s="8"/>
      <c r="FFB354" s="8"/>
      <c r="FFC354" s="8"/>
      <c r="FFD354" s="8"/>
      <c r="FFE354" s="8"/>
      <c r="FFF354" s="8"/>
      <c r="FFG354" s="8"/>
      <c r="FFH354" s="8"/>
      <c r="FFI354" s="8"/>
      <c r="FFJ354" s="8"/>
      <c r="FFK354" s="8"/>
      <c r="FFL354" s="8"/>
      <c r="FFM354" s="8"/>
      <c r="FFN354" s="8"/>
      <c r="FFO354" s="8"/>
      <c r="FFP354" s="8"/>
      <c r="FFQ354" s="8"/>
      <c r="FFR354" s="8"/>
      <c r="FFS354" s="8"/>
      <c r="FFT354" s="8"/>
      <c r="FFU354" s="8"/>
      <c r="FFV354" s="8"/>
      <c r="FFW354" s="8"/>
      <c r="FFX354" s="8"/>
      <c r="FFY354" s="8"/>
      <c r="FFZ354" s="8"/>
      <c r="FGA354" s="8"/>
      <c r="FGB354" s="8"/>
      <c r="FGC354" s="8"/>
      <c r="FGD354" s="8"/>
      <c r="FGE354" s="8"/>
      <c r="FGF354" s="8"/>
      <c r="FGG354" s="8"/>
      <c r="FGH354" s="8"/>
      <c r="FGI354" s="8"/>
      <c r="FGJ354" s="8"/>
      <c r="FGK354" s="8"/>
      <c r="FGL354" s="8"/>
      <c r="FGM354" s="8"/>
      <c r="FGN354" s="8"/>
      <c r="FGO354" s="8"/>
      <c r="FGP354" s="8"/>
      <c r="FGQ354" s="8"/>
      <c r="FGR354" s="8"/>
      <c r="FGS354" s="8"/>
      <c r="FGT354" s="8"/>
      <c r="FGU354" s="8"/>
      <c r="FGV354" s="8"/>
      <c r="FGW354" s="8"/>
      <c r="FGX354" s="8"/>
      <c r="FGY354" s="8"/>
      <c r="FGZ354" s="8"/>
      <c r="FHA354" s="8"/>
      <c r="FHB354" s="8"/>
      <c r="FHC354" s="8"/>
      <c r="FHD354" s="8"/>
      <c r="FHE354" s="8"/>
      <c r="FHF354" s="8"/>
      <c r="FHG354" s="8"/>
      <c r="FHH354" s="8"/>
      <c r="FHI354" s="8"/>
      <c r="FHJ354" s="8"/>
      <c r="FHK354" s="8"/>
      <c r="FHL354" s="8"/>
      <c r="FHM354" s="8"/>
      <c r="FHN354" s="8"/>
      <c r="FHO354" s="8"/>
      <c r="FHP354" s="8"/>
      <c r="FHQ354" s="8"/>
      <c r="FHR354" s="8"/>
      <c r="FHS354" s="8"/>
      <c r="FHT354" s="8"/>
      <c r="FHU354" s="8"/>
      <c r="FHV354" s="8"/>
      <c r="FHW354" s="8"/>
      <c r="FHX354" s="8"/>
      <c r="FHY354" s="8"/>
      <c r="FHZ354" s="8"/>
      <c r="FIA354" s="8"/>
      <c r="FIB354" s="8"/>
      <c r="FIC354" s="8"/>
      <c r="FID354" s="8"/>
      <c r="FIE354" s="8"/>
      <c r="FIF354" s="8"/>
      <c r="FIG354" s="8"/>
      <c r="FIH354" s="8"/>
      <c r="FII354" s="8"/>
      <c r="FIJ354" s="8"/>
      <c r="FIK354" s="8"/>
      <c r="FIL354" s="8"/>
      <c r="FIM354" s="8"/>
      <c r="FIN354" s="8"/>
      <c r="FIO354" s="8"/>
      <c r="FIP354" s="8"/>
      <c r="FIQ354" s="8"/>
      <c r="FIR354" s="8"/>
      <c r="FIS354" s="8"/>
      <c r="FIT354" s="8"/>
      <c r="FIU354" s="8"/>
      <c r="FIV354" s="8"/>
      <c r="FIW354" s="8"/>
      <c r="FIX354" s="8"/>
      <c r="FIY354" s="8"/>
      <c r="FIZ354" s="8"/>
      <c r="FJA354" s="8"/>
      <c r="FJB354" s="8"/>
      <c r="FJC354" s="8"/>
      <c r="FJD354" s="8"/>
      <c r="FJE354" s="8"/>
      <c r="FJF354" s="8"/>
      <c r="FJG354" s="8"/>
      <c r="FJH354" s="8"/>
      <c r="FJI354" s="8"/>
      <c r="FJJ354" s="8"/>
      <c r="FJK354" s="8"/>
      <c r="FJL354" s="8"/>
      <c r="FJM354" s="8"/>
      <c r="FJN354" s="8"/>
      <c r="FJO354" s="8"/>
      <c r="FJP354" s="8"/>
      <c r="FJQ354" s="8"/>
      <c r="FJR354" s="8"/>
      <c r="FJS354" s="8"/>
      <c r="FJT354" s="8"/>
      <c r="FJU354" s="8"/>
      <c r="FJV354" s="8"/>
      <c r="FJW354" s="8"/>
      <c r="FJX354" s="8"/>
      <c r="FJY354" s="8"/>
      <c r="FJZ354" s="8"/>
      <c r="FKA354" s="8"/>
      <c r="FKB354" s="8"/>
      <c r="FKC354" s="8"/>
      <c r="FKD354" s="8"/>
      <c r="FKE354" s="8"/>
      <c r="FKF354" s="8"/>
      <c r="FKG354" s="8"/>
      <c r="FKH354" s="8"/>
      <c r="FKI354" s="8"/>
      <c r="FKJ354" s="8"/>
      <c r="FKK354" s="8"/>
      <c r="FKL354" s="8"/>
      <c r="FKM354" s="8"/>
      <c r="FKN354" s="8"/>
      <c r="FKO354" s="8"/>
      <c r="FKP354" s="8"/>
      <c r="FKQ354" s="8"/>
      <c r="FKR354" s="8"/>
      <c r="FKS354" s="8"/>
      <c r="FKT354" s="8"/>
      <c r="FKU354" s="8"/>
      <c r="FKV354" s="8"/>
      <c r="FKW354" s="8"/>
      <c r="FKX354" s="8"/>
      <c r="FKY354" s="8"/>
      <c r="FKZ354" s="8"/>
      <c r="FLA354" s="8"/>
      <c r="FLB354" s="8"/>
      <c r="FLC354" s="8"/>
      <c r="FLD354" s="8"/>
      <c r="FLE354" s="8"/>
      <c r="FLF354" s="8"/>
      <c r="FLG354" s="8"/>
      <c r="FLH354" s="8"/>
      <c r="FLI354" s="8"/>
      <c r="FLJ354" s="8"/>
      <c r="FLK354" s="8"/>
      <c r="FLL354" s="8"/>
      <c r="FLM354" s="8"/>
      <c r="FLN354" s="8"/>
      <c r="FLO354" s="8"/>
      <c r="FLP354" s="8"/>
      <c r="FLQ354" s="8"/>
      <c r="FLR354" s="8"/>
      <c r="FLS354" s="8"/>
      <c r="FLT354" s="8"/>
      <c r="FLU354" s="8"/>
      <c r="FLV354" s="8"/>
      <c r="FLW354" s="8"/>
      <c r="FLX354" s="8"/>
      <c r="FLY354" s="8"/>
      <c r="FLZ354" s="8"/>
      <c r="FMA354" s="8"/>
      <c r="FMB354" s="8"/>
      <c r="FMC354" s="8"/>
      <c r="FMD354" s="8"/>
      <c r="FME354" s="8"/>
      <c r="FMF354" s="8"/>
      <c r="FMG354" s="8"/>
      <c r="FMH354" s="8"/>
      <c r="FMI354" s="8"/>
      <c r="FMJ354" s="8"/>
      <c r="FMK354" s="8"/>
      <c r="FML354" s="8"/>
      <c r="FMM354" s="8"/>
      <c r="FMN354" s="8"/>
      <c r="FMO354" s="8"/>
      <c r="FMP354" s="8"/>
      <c r="FMQ354" s="8"/>
      <c r="FMR354" s="8"/>
      <c r="FMS354" s="8"/>
      <c r="FMT354" s="8"/>
      <c r="FMU354" s="8"/>
      <c r="FMV354" s="8"/>
      <c r="FMW354" s="8"/>
      <c r="FMX354" s="8"/>
      <c r="FMY354" s="8"/>
      <c r="FMZ354" s="8"/>
      <c r="FNA354" s="8"/>
      <c r="FNB354" s="8"/>
      <c r="FNC354" s="8"/>
      <c r="FND354" s="8"/>
      <c r="FNE354" s="8"/>
      <c r="FNF354" s="8"/>
      <c r="FNG354" s="8"/>
      <c r="FNH354" s="8"/>
      <c r="FNI354" s="8"/>
      <c r="FNJ354" s="8"/>
      <c r="FNK354" s="8"/>
      <c r="FNL354" s="8"/>
      <c r="FNM354" s="8"/>
      <c r="FNN354" s="8"/>
      <c r="FNO354" s="8"/>
      <c r="FNP354" s="8"/>
      <c r="FNQ354" s="8"/>
      <c r="FNR354" s="8"/>
      <c r="FNS354" s="8"/>
      <c r="FNT354" s="8"/>
      <c r="FNU354" s="8"/>
      <c r="FNV354" s="8"/>
      <c r="FNW354" s="8"/>
      <c r="FNX354" s="8"/>
      <c r="FNY354" s="8"/>
      <c r="FNZ354" s="8"/>
      <c r="FOA354" s="8"/>
      <c r="FOB354" s="8"/>
      <c r="FOC354" s="8"/>
      <c r="FOD354" s="8"/>
      <c r="FOE354" s="8"/>
      <c r="FOF354" s="8"/>
      <c r="FOG354" s="8"/>
      <c r="FOH354" s="8"/>
      <c r="FOI354" s="8"/>
      <c r="FOJ354" s="8"/>
      <c r="FOK354" s="8"/>
      <c r="FOL354" s="8"/>
      <c r="FOM354" s="8"/>
      <c r="FON354" s="8"/>
      <c r="FOO354" s="8"/>
      <c r="FOP354" s="8"/>
      <c r="FOQ354" s="8"/>
      <c r="FOR354" s="8"/>
      <c r="FOS354" s="8"/>
      <c r="FOT354" s="8"/>
      <c r="FOU354" s="8"/>
      <c r="FOV354" s="8"/>
      <c r="FOW354" s="8"/>
      <c r="FOX354" s="8"/>
      <c r="FOY354" s="8"/>
      <c r="FOZ354" s="8"/>
      <c r="FPA354" s="8"/>
      <c r="FPB354" s="8"/>
      <c r="FPC354" s="8"/>
      <c r="FPD354" s="8"/>
      <c r="FPE354" s="8"/>
      <c r="FPF354" s="8"/>
      <c r="FPG354" s="8"/>
      <c r="FPH354" s="8"/>
      <c r="FPI354" s="8"/>
      <c r="FPJ354" s="8"/>
      <c r="FPK354" s="8"/>
      <c r="FPL354" s="8"/>
      <c r="FPM354" s="8"/>
      <c r="FPN354" s="8"/>
      <c r="FPO354" s="8"/>
      <c r="FPP354" s="8"/>
      <c r="FPQ354" s="8"/>
      <c r="FPR354" s="8"/>
      <c r="FPS354" s="8"/>
      <c r="FPT354" s="8"/>
      <c r="FPU354" s="8"/>
      <c r="FPV354" s="8"/>
      <c r="FPW354" s="8"/>
      <c r="FPX354" s="8"/>
      <c r="FPY354" s="8"/>
      <c r="FPZ354" s="8"/>
      <c r="FQA354" s="8"/>
      <c r="FQB354" s="8"/>
      <c r="FQC354" s="8"/>
      <c r="FQD354" s="8"/>
      <c r="FQE354" s="8"/>
      <c r="FQF354" s="8"/>
      <c r="FQG354" s="8"/>
      <c r="FQH354" s="8"/>
      <c r="FQI354" s="8"/>
      <c r="FQJ354" s="8"/>
      <c r="FQK354" s="8"/>
      <c r="FQL354" s="8"/>
      <c r="FQM354" s="8"/>
      <c r="FQN354" s="8"/>
      <c r="FQO354" s="8"/>
      <c r="FQP354" s="8"/>
      <c r="FQQ354" s="8"/>
      <c r="FQR354" s="8"/>
      <c r="FQS354" s="8"/>
      <c r="FQT354" s="8"/>
      <c r="FQU354" s="8"/>
      <c r="FQV354" s="8"/>
      <c r="FQW354" s="8"/>
      <c r="FQX354" s="8"/>
      <c r="FQY354" s="8"/>
      <c r="FQZ354" s="8"/>
      <c r="FRA354" s="8"/>
      <c r="FRB354" s="8"/>
      <c r="FRC354" s="8"/>
      <c r="FRD354" s="8"/>
      <c r="FRE354" s="8"/>
      <c r="FRF354" s="8"/>
      <c r="FRG354" s="8"/>
      <c r="FRH354" s="8"/>
      <c r="FRI354" s="8"/>
      <c r="FRJ354" s="8"/>
      <c r="FRK354" s="8"/>
      <c r="FRL354" s="8"/>
      <c r="FRM354" s="8"/>
      <c r="FRN354" s="8"/>
      <c r="FRO354" s="8"/>
      <c r="FRP354" s="8"/>
      <c r="FRQ354" s="8"/>
      <c r="FRR354" s="8"/>
      <c r="FRS354" s="8"/>
      <c r="FRT354" s="8"/>
      <c r="FRU354" s="8"/>
      <c r="FRV354" s="8"/>
      <c r="FRW354" s="8"/>
      <c r="FRX354" s="8"/>
      <c r="FRY354" s="8"/>
      <c r="FRZ354" s="8"/>
      <c r="FSA354" s="8"/>
      <c r="FSB354" s="8"/>
      <c r="FSC354" s="8"/>
      <c r="FSD354" s="8"/>
      <c r="FSE354" s="8"/>
      <c r="FSF354" s="8"/>
      <c r="FSG354" s="8"/>
      <c r="FSH354" s="8"/>
      <c r="FSI354" s="8"/>
      <c r="FSJ354" s="8"/>
      <c r="FSK354" s="8"/>
      <c r="FSL354" s="8"/>
      <c r="FSM354" s="8"/>
      <c r="FSN354" s="8"/>
      <c r="FSO354" s="8"/>
      <c r="FSP354" s="8"/>
      <c r="FSQ354" s="8"/>
      <c r="FSR354" s="8"/>
      <c r="FSS354" s="8"/>
      <c r="FST354" s="8"/>
      <c r="FSU354" s="8"/>
      <c r="FSV354" s="8"/>
      <c r="FSW354" s="8"/>
      <c r="FSX354" s="8"/>
      <c r="FSY354" s="8"/>
      <c r="FSZ354" s="8"/>
      <c r="FTA354" s="8"/>
      <c r="FTB354" s="8"/>
      <c r="FTC354" s="8"/>
      <c r="FTD354" s="8"/>
      <c r="FTE354" s="8"/>
      <c r="FTF354" s="8"/>
      <c r="FTG354" s="8"/>
      <c r="FTH354" s="8"/>
      <c r="FTI354" s="8"/>
      <c r="FTJ354" s="8"/>
      <c r="FTK354" s="8"/>
      <c r="FTL354" s="8"/>
      <c r="FTM354" s="8"/>
      <c r="FTN354" s="8"/>
      <c r="FTO354" s="8"/>
      <c r="FTP354" s="8"/>
      <c r="FTQ354" s="8"/>
      <c r="FTR354" s="8"/>
      <c r="FTS354" s="8"/>
      <c r="FTT354" s="8"/>
      <c r="FTU354" s="8"/>
      <c r="FTV354" s="8"/>
      <c r="FTW354" s="8"/>
      <c r="FTX354" s="8"/>
      <c r="FTY354" s="8"/>
      <c r="FTZ354" s="8"/>
      <c r="FUA354" s="8"/>
      <c r="FUB354" s="8"/>
      <c r="FUC354" s="8"/>
      <c r="FUD354" s="8"/>
      <c r="FUE354" s="8"/>
      <c r="FUF354" s="8"/>
      <c r="FUG354" s="8"/>
      <c r="FUH354" s="8"/>
      <c r="FUI354" s="8"/>
      <c r="FUJ354" s="8"/>
      <c r="FUK354" s="8"/>
      <c r="FUL354" s="8"/>
      <c r="FUM354" s="8"/>
      <c r="FUN354" s="8"/>
      <c r="FUO354" s="8"/>
      <c r="FUP354" s="8"/>
      <c r="FUQ354" s="8"/>
      <c r="FUR354" s="8"/>
      <c r="FUS354" s="8"/>
      <c r="FUT354" s="8"/>
      <c r="FUU354" s="8"/>
      <c r="FUV354" s="8"/>
      <c r="FUW354" s="8"/>
      <c r="FUX354" s="8"/>
      <c r="FUY354" s="8"/>
      <c r="FUZ354" s="8"/>
      <c r="FVA354" s="8"/>
      <c r="FVB354" s="8"/>
      <c r="FVC354" s="8"/>
      <c r="FVD354" s="8"/>
      <c r="FVE354" s="8"/>
      <c r="FVF354" s="8"/>
      <c r="FVG354" s="8"/>
      <c r="FVH354" s="8"/>
      <c r="FVI354" s="8"/>
      <c r="FVJ354" s="8"/>
      <c r="FVK354" s="8"/>
      <c r="FVL354" s="8"/>
      <c r="FVM354" s="8"/>
      <c r="FVN354" s="8"/>
      <c r="FVO354" s="8"/>
      <c r="FVP354" s="8"/>
      <c r="FVQ354" s="8"/>
      <c r="FVR354" s="8"/>
      <c r="FVS354" s="8"/>
      <c r="FVT354" s="8"/>
      <c r="FVU354" s="8"/>
      <c r="FVV354" s="8"/>
      <c r="FVW354" s="8"/>
      <c r="FVX354" s="8"/>
      <c r="FVY354" s="8"/>
      <c r="FVZ354" s="8"/>
      <c r="FWA354" s="8"/>
      <c r="FWB354" s="8"/>
      <c r="FWC354" s="8"/>
      <c r="FWD354" s="8"/>
      <c r="FWE354" s="8"/>
      <c r="FWF354" s="8"/>
      <c r="FWG354" s="8"/>
      <c r="FWH354" s="8"/>
      <c r="FWI354" s="8"/>
      <c r="FWJ354" s="8"/>
      <c r="FWK354" s="8"/>
      <c r="FWL354" s="8"/>
      <c r="FWM354" s="8"/>
      <c r="FWN354" s="8"/>
      <c r="FWO354" s="8"/>
      <c r="FWP354" s="8"/>
      <c r="FWQ354" s="8"/>
      <c r="FWR354" s="8"/>
      <c r="FWS354" s="8"/>
      <c r="FWT354" s="8"/>
      <c r="FWU354" s="8"/>
      <c r="FWV354" s="8"/>
      <c r="FWW354" s="8"/>
      <c r="FWX354" s="8"/>
      <c r="FWY354" s="8"/>
      <c r="FWZ354" s="8"/>
      <c r="FXA354" s="8"/>
      <c r="FXB354" s="8"/>
      <c r="FXC354" s="8"/>
      <c r="FXD354" s="8"/>
      <c r="FXE354" s="8"/>
      <c r="FXF354" s="8"/>
      <c r="FXG354" s="8"/>
      <c r="FXH354" s="8"/>
      <c r="FXI354" s="8"/>
      <c r="FXJ354" s="8"/>
      <c r="FXK354" s="8"/>
      <c r="FXL354" s="8"/>
      <c r="FXM354" s="8"/>
      <c r="FXN354" s="8"/>
      <c r="FXO354" s="8"/>
      <c r="FXP354" s="8"/>
      <c r="FXQ354" s="8"/>
      <c r="FXR354" s="8"/>
      <c r="FXS354" s="8"/>
      <c r="FXT354" s="8"/>
      <c r="FXU354" s="8"/>
      <c r="FXV354" s="8"/>
      <c r="FXW354" s="8"/>
      <c r="FXX354" s="8"/>
      <c r="FXY354" s="8"/>
      <c r="FXZ354" s="8"/>
      <c r="FYA354" s="8"/>
      <c r="FYB354" s="8"/>
      <c r="FYC354" s="8"/>
      <c r="FYD354" s="8"/>
      <c r="FYE354" s="8"/>
      <c r="FYF354" s="8"/>
      <c r="FYG354" s="8"/>
      <c r="FYH354" s="8"/>
      <c r="FYI354" s="8"/>
      <c r="FYJ354" s="8"/>
      <c r="FYK354" s="8"/>
      <c r="FYL354" s="8"/>
      <c r="FYM354" s="8"/>
      <c r="FYN354" s="8"/>
      <c r="FYO354" s="8"/>
      <c r="FYP354" s="8"/>
      <c r="FYQ354" s="8"/>
      <c r="FYR354" s="8"/>
      <c r="FYS354" s="8"/>
      <c r="FYT354" s="8"/>
      <c r="FYU354" s="8"/>
      <c r="FYV354" s="8"/>
      <c r="FYW354" s="8"/>
      <c r="FYX354" s="8"/>
      <c r="FYY354" s="8"/>
      <c r="FYZ354" s="8"/>
      <c r="FZA354" s="8"/>
      <c r="FZB354" s="8"/>
      <c r="FZC354" s="8"/>
      <c r="FZD354" s="8"/>
      <c r="FZE354" s="8"/>
      <c r="FZF354" s="8"/>
      <c r="FZG354" s="8"/>
      <c r="FZH354" s="8"/>
      <c r="FZI354" s="8"/>
      <c r="FZJ354" s="8"/>
      <c r="FZK354" s="8"/>
      <c r="FZL354" s="8"/>
      <c r="FZM354" s="8"/>
      <c r="FZN354" s="8"/>
      <c r="FZO354" s="8"/>
      <c r="FZP354" s="8"/>
      <c r="FZQ354" s="8"/>
      <c r="FZR354" s="8"/>
      <c r="FZS354" s="8"/>
      <c r="FZT354" s="8"/>
      <c r="FZU354" s="8"/>
      <c r="FZV354" s="8"/>
      <c r="FZW354" s="8"/>
      <c r="FZX354" s="8"/>
      <c r="FZY354" s="8"/>
      <c r="FZZ354" s="8"/>
      <c r="GAA354" s="8"/>
      <c r="GAB354" s="8"/>
      <c r="GAC354" s="8"/>
      <c r="GAD354" s="8"/>
      <c r="GAE354" s="8"/>
      <c r="GAF354" s="8"/>
      <c r="GAG354" s="8"/>
      <c r="GAH354" s="8"/>
      <c r="GAI354" s="8"/>
      <c r="GAJ354" s="8"/>
      <c r="GAK354" s="8"/>
      <c r="GAL354" s="8"/>
      <c r="GAM354" s="8"/>
      <c r="GAN354" s="8"/>
      <c r="GAO354" s="8"/>
      <c r="GAP354" s="8"/>
      <c r="GAQ354" s="8"/>
      <c r="GAR354" s="8"/>
      <c r="GAS354" s="8"/>
      <c r="GAT354" s="8"/>
      <c r="GAU354" s="8"/>
      <c r="GAV354" s="8"/>
      <c r="GAW354" s="8"/>
      <c r="GAX354" s="8"/>
      <c r="GAY354" s="8"/>
      <c r="GAZ354" s="8"/>
      <c r="GBA354" s="8"/>
      <c r="GBB354" s="8"/>
      <c r="GBC354" s="8"/>
      <c r="GBD354" s="8"/>
      <c r="GBE354" s="8"/>
      <c r="GBF354" s="8"/>
      <c r="GBG354" s="8"/>
      <c r="GBH354" s="8"/>
      <c r="GBI354" s="8"/>
      <c r="GBJ354" s="8"/>
      <c r="GBK354" s="8"/>
      <c r="GBL354" s="8"/>
      <c r="GBM354" s="8"/>
      <c r="GBN354" s="8"/>
      <c r="GBO354" s="8"/>
      <c r="GBP354" s="8"/>
      <c r="GBQ354" s="8"/>
      <c r="GBR354" s="8"/>
      <c r="GBS354" s="8"/>
      <c r="GBT354" s="8"/>
      <c r="GBU354" s="8"/>
      <c r="GBV354" s="8"/>
      <c r="GBW354" s="8"/>
      <c r="GBX354" s="8"/>
      <c r="GBY354" s="8"/>
      <c r="GBZ354" s="8"/>
      <c r="GCA354" s="8"/>
      <c r="GCB354" s="8"/>
      <c r="GCC354" s="8"/>
      <c r="GCD354" s="8"/>
      <c r="GCE354" s="8"/>
      <c r="GCF354" s="8"/>
      <c r="GCG354" s="8"/>
      <c r="GCH354" s="8"/>
      <c r="GCI354" s="8"/>
      <c r="GCJ354" s="8"/>
      <c r="GCK354" s="8"/>
      <c r="GCL354" s="8"/>
      <c r="GCM354" s="8"/>
      <c r="GCN354" s="8"/>
      <c r="GCO354" s="8"/>
      <c r="GCP354" s="8"/>
      <c r="GCQ354" s="8"/>
      <c r="GCR354" s="8"/>
      <c r="GCS354" s="8"/>
      <c r="GCT354" s="8"/>
      <c r="GCU354" s="8"/>
      <c r="GCV354" s="8"/>
      <c r="GCW354" s="8"/>
      <c r="GCX354" s="8"/>
      <c r="GCY354" s="8"/>
      <c r="GCZ354" s="8"/>
      <c r="GDA354" s="8"/>
      <c r="GDB354" s="8"/>
      <c r="GDC354" s="8"/>
      <c r="GDD354" s="8"/>
      <c r="GDE354" s="8"/>
      <c r="GDF354" s="8"/>
      <c r="GDG354" s="8"/>
      <c r="GDH354" s="8"/>
      <c r="GDI354" s="8"/>
      <c r="GDJ354" s="8"/>
      <c r="GDK354" s="8"/>
      <c r="GDL354" s="8"/>
      <c r="GDM354" s="8"/>
      <c r="GDN354" s="8"/>
      <c r="GDO354" s="8"/>
      <c r="GDP354" s="8"/>
      <c r="GDQ354" s="8"/>
      <c r="GDR354" s="8"/>
      <c r="GDS354" s="8"/>
      <c r="GDT354" s="8"/>
      <c r="GDU354" s="8"/>
      <c r="GDV354" s="8"/>
      <c r="GDW354" s="8"/>
      <c r="GDX354" s="8"/>
      <c r="GDY354" s="8"/>
      <c r="GDZ354" s="8"/>
      <c r="GEA354" s="8"/>
      <c r="GEB354" s="8"/>
      <c r="GEC354" s="8"/>
      <c r="GED354" s="8"/>
      <c r="GEE354" s="8"/>
      <c r="GEF354" s="8"/>
      <c r="GEG354" s="8"/>
      <c r="GEH354" s="8"/>
      <c r="GEI354" s="8"/>
      <c r="GEJ354" s="8"/>
      <c r="GEK354" s="8"/>
      <c r="GEL354" s="8"/>
      <c r="GEM354" s="8"/>
      <c r="GEN354" s="8"/>
      <c r="GEO354" s="8"/>
      <c r="GEP354" s="8"/>
      <c r="GEQ354" s="8"/>
      <c r="GER354" s="8"/>
      <c r="GES354" s="8"/>
      <c r="GET354" s="8"/>
      <c r="GEU354" s="8"/>
      <c r="GEV354" s="8"/>
      <c r="GEW354" s="8"/>
      <c r="GEX354" s="8"/>
      <c r="GEY354" s="8"/>
      <c r="GEZ354" s="8"/>
      <c r="GFA354" s="8"/>
      <c r="GFB354" s="8"/>
      <c r="GFC354" s="8"/>
      <c r="GFD354" s="8"/>
      <c r="GFE354" s="8"/>
      <c r="GFF354" s="8"/>
      <c r="GFG354" s="8"/>
      <c r="GFH354" s="8"/>
      <c r="GFI354" s="8"/>
      <c r="GFJ354" s="8"/>
      <c r="GFK354" s="8"/>
      <c r="GFL354" s="8"/>
      <c r="GFM354" s="8"/>
      <c r="GFN354" s="8"/>
      <c r="GFO354" s="8"/>
      <c r="GFP354" s="8"/>
      <c r="GFQ354" s="8"/>
      <c r="GFR354" s="8"/>
      <c r="GFS354" s="8"/>
      <c r="GFT354" s="8"/>
      <c r="GFU354" s="8"/>
      <c r="GFV354" s="8"/>
      <c r="GFW354" s="8"/>
      <c r="GFX354" s="8"/>
      <c r="GFY354" s="8"/>
      <c r="GFZ354" s="8"/>
      <c r="GGA354" s="8"/>
      <c r="GGB354" s="8"/>
      <c r="GGC354" s="8"/>
      <c r="GGD354" s="8"/>
      <c r="GGE354" s="8"/>
      <c r="GGF354" s="8"/>
      <c r="GGG354" s="8"/>
      <c r="GGH354" s="8"/>
      <c r="GGI354" s="8"/>
      <c r="GGJ354" s="8"/>
      <c r="GGK354" s="8"/>
      <c r="GGL354" s="8"/>
      <c r="GGM354" s="8"/>
      <c r="GGN354" s="8"/>
      <c r="GGO354" s="8"/>
      <c r="GGP354" s="8"/>
      <c r="GGQ354" s="8"/>
      <c r="GGR354" s="8"/>
      <c r="GGS354" s="8"/>
      <c r="GGT354" s="8"/>
      <c r="GGU354" s="8"/>
      <c r="GGV354" s="8"/>
      <c r="GGW354" s="8"/>
      <c r="GGX354" s="8"/>
      <c r="GGY354" s="8"/>
      <c r="GGZ354" s="8"/>
      <c r="GHA354" s="8"/>
      <c r="GHB354" s="8"/>
      <c r="GHC354" s="8"/>
      <c r="GHD354" s="8"/>
      <c r="GHE354" s="8"/>
      <c r="GHF354" s="8"/>
      <c r="GHG354" s="8"/>
      <c r="GHH354" s="8"/>
      <c r="GHI354" s="8"/>
      <c r="GHJ354" s="8"/>
      <c r="GHK354" s="8"/>
      <c r="GHL354" s="8"/>
      <c r="GHM354" s="8"/>
      <c r="GHN354" s="8"/>
      <c r="GHO354" s="8"/>
      <c r="GHP354" s="8"/>
      <c r="GHQ354" s="8"/>
      <c r="GHR354" s="8"/>
      <c r="GHS354" s="8"/>
      <c r="GHT354" s="8"/>
      <c r="GHU354" s="8"/>
      <c r="GHV354" s="8"/>
      <c r="GHW354" s="8"/>
      <c r="GHX354" s="8"/>
      <c r="GHY354" s="8"/>
      <c r="GHZ354" s="8"/>
      <c r="GIA354" s="8"/>
      <c r="GIB354" s="8"/>
      <c r="GIC354" s="8"/>
      <c r="GID354" s="8"/>
      <c r="GIE354" s="8"/>
      <c r="GIF354" s="8"/>
      <c r="GIG354" s="8"/>
      <c r="GIH354" s="8"/>
      <c r="GII354" s="8"/>
      <c r="GIJ354" s="8"/>
      <c r="GIK354" s="8"/>
      <c r="GIL354" s="8"/>
      <c r="GIM354" s="8"/>
      <c r="GIN354" s="8"/>
      <c r="GIO354" s="8"/>
      <c r="GIP354" s="8"/>
      <c r="GIQ354" s="8"/>
      <c r="GIR354" s="8"/>
      <c r="GIS354" s="8"/>
      <c r="GIT354" s="8"/>
      <c r="GIU354" s="8"/>
      <c r="GIV354" s="8"/>
      <c r="GIW354" s="8"/>
      <c r="GIX354" s="8"/>
      <c r="GIY354" s="8"/>
      <c r="GIZ354" s="8"/>
      <c r="GJA354" s="8"/>
      <c r="GJB354" s="8"/>
      <c r="GJC354" s="8"/>
      <c r="GJD354" s="8"/>
      <c r="GJE354" s="8"/>
      <c r="GJF354" s="8"/>
      <c r="GJG354" s="8"/>
      <c r="GJH354" s="8"/>
      <c r="GJI354" s="8"/>
      <c r="GJJ354" s="8"/>
      <c r="GJK354" s="8"/>
      <c r="GJL354" s="8"/>
      <c r="GJM354" s="8"/>
      <c r="GJN354" s="8"/>
      <c r="GJO354" s="8"/>
      <c r="GJP354" s="8"/>
      <c r="GJQ354" s="8"/>
      <c r="GJR354" s="8"/>
      <c r="GJS354" s="8"/>
      <c r="GJT354" s="8"/>
      <c r="GJU354" s="8"/>
      <c r="GJV354" s="8"/>
      <c r="GJW354" s="8"/>
      <c r="GJX354" s="8"/>
      <c r="GJY354" s="8"/>
      <c r="GJZ354" s="8"/>
      <c r="GKA354" s="8"/>
      <c r="GKB354" s="8"/>
      <c r="GKC354" s="8"/>
      <c r="GKD354" s="8"/>
      <c r="GKE354" s="8"/>
      <c r="GKF354" s="8"/>
      <c r="GKG354" s="8"/>
      <c r="GKH354" s="8"/>
      <c r="GKI354" s="8"/>
      <c r="GKJ354" s="8"/>
      <c r="GKK354" s="8"/>
      <c r="GKL354" s="8"/>
      <c r="GKM354" s="8"/>
      <c r="GKN354" s="8"/>
      <c r="GKO354" s="8"/>
      <c r="GKP354" s="8"/>
      <c r="GKQ354" s="8"/>
      <c r="GKR354" s="8"/>
      <c r="GKS354" s="8"/>
      <c r="GKT354" s="8"/>
      <c r="GKU354" s="8"/>
      <c r="GKV354" s="8"/>
      <c r="GKW354" s="8"/>
      <c r="GKX354" s="8"/>
      <c r="GKY354" s="8"/>
      <c r="GKZ354" s="8"/>
      <c r="GLA354" s="8"/>
      <c r="GLB354" s="8"/>
      <c r="GLC354" s="8"/>
      <c r="GLD354" s="8"/>
      <c r="GLE354" s="8"/>
      <c r="GLF354" s="8"/>
      <c r="GLG354" s="8"/>
      <c r="GLH354" s="8"/>
      <c r="GLI354" s="8"/>
      <c r="GLJ354" s="8"/>
      <c r="GLK354" s="8"/>
      <c r="GLL354" s="8"/>
      <c r="GLM354" s="8"/>
      <c r="GLN354" s="8"/>
      <c r="GLO354" s="8"/>
      <c r="GLP354" s="8"/>
      <c r="GLQ354" s="8"/>
      <c r="GLR354" s="8"/>
      <c r="GLS354" s="8"/>
      <c r="GLT354" s="8"/>
      <c r="GLU354" s="8"/>
      <c r="GLV354" s="8"/>
      <c r="GLW354" s="8"/>
      <c r="GLX354" s="8"/>
      <c r="GLY354" s="8"/>
      <c r="GLZ354" s="8"/>
      <c r="GMA354" s="8"/>
      <c r="GMB354" s="8"/>
      <c r="GMC354" s="8"/>
      <c r="GMD354" s="8"/>
      <c r="GME354" s="8"/>
      <c r="GMF354" s="8"/>
      <c r="GMG354" s="8"/>
      <c r="GMH354" s="8"/>
      <c r="GMI354" s="8"/>
      <c r="GMJ354" s="8"/>
      <c r="GMK354" s="8"/>
      <c r="GML354" s="8"/>
      <c r="GMM354" s="8"/>
      <c r="GMN354" s="8"/>
      <c r="GMO354" s="8"/>
      <c r="GMP354" s="8"/>
      <c r="GMQ354" s="8"/>
      <c r="GMR354" s="8"/>
      <c r="GMS354" s="8"/>
      <c r="GMT354" s="8"/>
      <c r="GMU354" s="8"/>
      <c r="GMV354" s="8"/>
      <c r="GMW354" s="8"/>
      <c r="GMX354" s="8"/>
      <c r="GMY354" s="8"/>
      <c r="GMZ354" s="8"/>
      <c r="GNA354" s="8"/>
      <c r="GNB354" s="8"/>
      <c r="GNC354" s="8"/>
      <c r="GND354" s="8"/>
      <c r="GNE354" s="8"/>
      <c r="GNF354" s="8"/>
      <c r="GNG354" s="8"/>
      <c r="GNH354" s="8"/>
      <c r="GNI354" s="8"/>
      <c r="GNJ354" s="8"/>
      <c r="GNK354" s="8"/>
      <c r="GNL354" s="8"/>
      <c r="GNM354" s="8"/>
      <c r="GNN354" s="8"/>
      <c r="GNO354" s="8"/>
      <c r="GNP354" s="8"/>
      <c r="GNQ354" s="8"/>
      <c r="GNR354" s="8"/>
      <c r="GNS354" s="8"/>
      <c r="GNT354" s="8"/>
      <c r="GNU354" s="8"/>
      <c r="GNV354" s="8"/>
      <c r="GNW354" s="8"/>
      <c r="GNX354" s="8"/>
      <c r="GNY354" s="8"/>
      <c r="GNZ354" s="8"/>
      <c r="GOA354" s="8"/>
      <c r="GOB354" s="8"/>
      <c r="GOC354" s="8"/>
      <c r="GOD354" s="8"/>
      <c r="GOE354" s="8"/>
      <c r="GOF354" s="8"/>
      <c r="GOG354" s="8"/>
      <c r="GOH354" s="8"/>
      <c r="GOI354" s="8"/>
      <c r="GOJ354" s="8"/>
      <c r="GOK354" s="8"/>
      <c r="GOL354" s="8"/>
      <c r="GOM354" s="8"/>
      <c r="GON354" s="8"/>
      <c r="GOO354" s="8"/>
      <c r="GOP354" s="8"/>
      <c r="GOQ354" s="8"/>
      <c r="GOR354" s="8"/>
      <c r="GOS354" s="8"/>
      <c r="GOT354" s="8"/>
      <c r="GOU354" s="8"/>
      <c r="GOV354" s="8"/>
      <c r="GOW354" s="8"/>
      <c r="GOX354" s="8"/>
      <c r="GOY354" s="8"/>
      <c r="GOZ354" s="8"/>
      <c r="GPA354" s="8"/>
      <c r="GPB354" s="8"/>
      <c r="GPC354" s="8"/>
      <c r="GPD354" s="8"/>
      <c r="GPE354" s="8"/>
      <c r="GPF354" s="8"/>
      <c r="GPG354" s="8"/>
      <c r="GPH354" s="8"/>
      <c r="GPI354" s="8"/>
      <c r="GPJ354" s="8"/>
      <c r="GPK354" s="8"/>
      <c r="GPL354" s="8"/>
      <c r="GPM354" s="8"/>
      <c r="GPN354" s="8"/>
      <c r="GPO354" s="8"/>
      <c r="GPP354" s="8"/>
      <c r="GPQ354" s="8"/>
      <c r="GPR354" s="8"/>
      <c r="GPS354" s="8"/>
      <c r="GPT354" s="8"/>
      <c r="GPU354" s="8"/>
      <c r="GPV354" s="8"/>
      <c r="GPW354" s="8"/>
      <c r="GPX354" s="8"/>
      <c r="GPY354" s="8"/>
      <c r="GPZ354" s="8"/>
      <c r="GQA354" s="8"/>
      <c r="GQB354" s="8"/>
      <c r="GQC354" s="8"/>
      <c r="GQD354" s="8"/>
      <c r="GQE354" s="8"/>
      <c r="GQF354" s="8"/>
      <c r="GQG354" s="8"/>
      <c r="GQH354" s="8"/>
      <c r="GQI354" s="8"/>
      <c r="GQJ354" s="8"/>
      <c r="GQK354" s="8"/>
      <c r="GQL354" s="8"/>
      <c r="GQM354" s="8"/>
      <c r="GQN354" s="8"/>
      <c r="GQO354" s="8"/>
      <c r="GQP354" s="8"/>
      <c r="GQQ354" s="8"/>
      <c r="GQR354" s="8"/>
      <c r="GQS354" s="8"/>
      <c r="GQT354" s="8"/>
      <c r="GQU354" s="8"/>
      <c r="GQV354" s="8"/>
      <c r="GQW354" s="8"/>
      <c r="GQX354" s="8"/>
      <c r="GQY354" s="8"/>
      <c r="GQZ354" s="8"/>
      <c r="GRA354" s="8"/>
      <c r="GRB354" s="8"/>
      <c r="GRC354" s="8"/>
      <c r="GRD354" s="8"/>
      <c r="GRE354" s="8"/>
      <c r="GRF354" s="8"/>
      <c r="GRG354" s="8"/>
      <c r="GRH354" s="8"/>
      <c r="GRI354" s="8"/>
      <c r="GRJ354" s="8"/>
      <c r="GRK354" s="8"/>
      <c r="GRL354" s="8"/>
      <c r="GRM354" s="8"/>
      <c r="GRN354" s="8"/>
      <c r="GRO354" s="8"/>
      <c r="GRP354" s="8"/>
      <c r="GRQ354" s="8"/>
      <c r="GRR354" s="8"/>
      <c r="GRS354" s="8"/>
      <c r="GRT354" s="8"/>
      <c r="GRU354" s="8"/>
      <c r="GRV354" s="8"/>
      <c r="GRW354" s="8"/>
      <c r="GRX354" s="8"/>
      <c r="GRY354" s="8"/>
      <c r="GRZ354" s="8"/>
      <c r="GSA354" s="8"/>
      <c r="GSB354" s="8"/>
      <c r="GSC354" s="8"/>
      <c r="GSD354" s="8"/>
      <c r="GSE354" s="8"/>
      <c r="GSF354" s="8"/>
      <c r="GSG354" s="8"/>
      <c r="GSH354" s="8"/>
      <c r="GSI354" s="8"/>
      <c r="GSJ354" s="8"/>
      <c r="GSK354" s="8"/>
      <c r="GSL354" s="8"/>
      <c r="GSM354" s="8"/>
      <c r="GSN354" s="8"/>
      <c r="GSO354" s="8"/>
      <c r="GSP354" s="8"/>
      <c r="GSQ354" s="8"/>
      <c r="GSR354" s="8"/>
      <c r="GSS354" s="8"/>
      <c r="GST354" s="8"/>
      <c r="GSU354" s="8"/>
      <c r="GSV354" s="8"/>
      <c r="GSW354" s="8"/>
      <c r="GSX354" s="8"/>
      <c r="GSY354" s="8"/>
      <c r="GSZ354" s="8"/>
      <c r="GTA354" s="8"/>
      <c r="GTB354" s="8"/>
      <c r="GTC354" s="8"/>
      <c r="GTD354" s="8"/>
      <c r="GTE354" s="8"/>
      <c r="GTF354" s="8"/>
      <c r="GTG354" s="8"/>
      <c r="GTH354" s="8"/>
      <c r="GTI354" s="8"/>
      <c r="GTJ354" s="8"/>
      <c r="GTK354" s="8"/>
      <c r="GTL354" s="8"/>
      <c r="GTM354" s="8"/>
      <c r="GTN354" s="8"/>
      <c r="GTO354" s="8"/>
      <c r="GTP354" s="8"/>
      <c r="GTQ354" s="8"/>
      <c r="GTR354" s="8"/>
      <c r="GTS354" s="8"/>
      <c r="GTT354" s="8"/>
      <c r="GTU354" s="8"/>
      <c r="GTV354" s="8"/>
      <c r="GTW354" s="8"/>
      <c r="GTX354" s="8"/>
      <c r="GTY354" s="8"/>
      <c r="GTZ354" s="8"/>
      <c r="GUA354" s="8"/>
      <c r="GUB354" s="8"/>
      <c r="GUC354" s="8"/>
      <c r="GUD354" s="8"/>
      <c r="GUE354" s="8"/>
      <c r="GUF354" s="8"/>
      <c r="GUG354" s="8"/>
      <c r="GUH354" s="8"/>
      <c r="GUI354" s="8"/>
      <c r="GUJ354" s="8"/>
      <c r="GUK354" s="8"/>
      <c r="GUL354" s="8"/>
      <c r="GUM354" s="8"/>
      <c r="GUN354" s="8"/>
      <c r="GUO354" s="8"/>
      <c r="GUP354" s="8"/>
      <c r="GUQ354" s="8"/>
      <c r="GUR354" s="8"/>
      <c r="GUS354" s="8"/>
      <c r="GUT354" s="8"/>
      <c r="GUU354" s="8"/>
      <c r="GUV354" s="8"/>
      <c r="GUW354" s="8"/>
      <c r="GUX354" s="8"/>
      <c r="GUY354" s="8"/>
      <c r="GUZ354" s="8"/>
      <c r="GVA354" s="8"/>
      <c r="GVB354" s="8"/>
      <c r="GVC354" s="8"/>
      <c r="GVD354" s="8"/>
      <c r="GVE354" s="8"/>
      <c r="GVF354" s="8"/>
      <c r="GVG354" s="8"/>
      <c r="GVH354" s="8"/>
      <c r="GVI354" s="8"/>
      <c r="GVJ354" s="8"/>
      <c r="GVK354" s="8"/>
      <c r="GVL354" s="8"/>
      <c r="GVM354" s="8"/>
      <c r="GVN354" s="8"/>
      <c r="GVO354" s="8"/>
      <c r="GVP354" s="8"/>
      <c r="GVQ354" s="8"/>
      <c r="GVR354" s="8"/>
      <c r="GVS354" s="8"/>
      <c r="GVT354" s="8"/>
      <c r="GVU354" s="8"/>
      <c r="GVV354" s="8"/>
      <c r="GVW354" s="8"/>
      <c r="GVX354" s="8"/>
      <c r="GVY354" s="8"/>
      <c r="GVZ354" s="8"/>
      <c r="GWA354" s="8"/>
      <c r="GWB354" s="8"/>
      <c r="GWC354" s="8"/>
      <c r="GWD354" s="8"/>
      <c r="GWE354" s="8"/>
      <c r="GWF354" s="8"/>
      <c r="GWG354" s="8"/>
      <c r="GWH354" s="8"/>
      <c r="GWI354" s="8"/>
      <c r="GWJ354" s="8"/>
      <c r="GWK354" s="8"/>
      <c r="GWL354" s="8"/>
      <c r="GWM354" s="8"/>
      <c r="GWN354" s="8"/>
      <c r="GWO354" s="8"/>
      <c r="GWP354" s="8"/>
      <c r="GWQ354" s="8"/>
      <c r="GWR354" s="8"/>
      <c r="GWS354" s="8"/>
      <c r="GWT354" s="8"/>
      <c r="GWU354" s="8"/>
      <c r="GWV354" s="8"/>
      <c r="GWW354" s="8"/>
      <c r="GWX354" s="8"/>
      <c r="GWY354" s="8"/>
      <c r="GWZ354" s="8"/>
      <c r="GXA354" s="8"/>
      <c r="GXB354" s="8"/>
      <c r="GXC354" s="8"/>
      <c r="GXD354" s="8"/>
      <c r="GXE354" s="8"/>
      <c r="GXF354" s="8"/>
      <c r="GXG354" s="8"/>
      <c r="GXH354" s="8"/>
      <c r="GXI354" s="8"/>
      <c r="GXJ354" s="8"/>
      <c r="GXK354" s="8"/>
      <c r="GXL354" s="8"/>
      <c r="GXM354" s="8"/>
      <c r="GXN354" s="8"/>
      <c r="GXO354" s="8"/>
      <c r="GXP354" s="8"/>
      <c r="GXQ354" s="8"/>
      <c r="GXR354" s="8"/>
      <c r="GXS354" s="8"/>
      <c r="GXT354" s="8"/>
      <c r="GXU354" s="8"/>
      <c r="GXV354" s="8"/>
      <c r="GXW354" s="8"/>
      <c r="GXX354" s="8"/>
      <c r="GXY354" s="8"/>
      <c r="GXZ354" s="8"/>
      <c r="GYA354" s="8"/>
      <c r="GYB354" s="8"/>
      <c r="GYC354" s="8"/>
      <c r="GYD354" s="8"/>
      <c r="GYE354" s="8"/>
      <c r="GYF354" s="8"/>
      <c r="GYG354" s="8"/>
      <c r="GYH354" s="8"/>
      <c r="GYI354" s="8"/>
      <c r="GYJ354" s="8"/>
      <c r="GYK354" s="8"/>
      <c r="GYL354" s="8"/>
      <c r="GYM354" s="8"/>
      <c r="GYN354" s="8"/>
      <c r="GYO354" s="8"/>
      <c r="GYP354" s="8"/>
      <c r="GYQ354" s="8"/>
      <c r="GYR354" s="8"/>
      <c r="GYS354" s="8"/>
      <c r="GYT354" s="8"/>
      <c r="GYU354" s="8"/>
      <c r="GYV354" s="8"/>
      <c r="GYW354" s="8"/>
      <c r="GYX354" s="8"/>
      <c r="GYY354" s="8"/>
      <c r="GYZ354" s="8"/>
      <c r="GZA354" s="8"/>
      <c r="GZB354" s="8"/>
      <c r="GZC354" s="8"/>
      <c r="GZD354" s="8"/>
      <c r="GZE354" s="8"/>
      <c r="GZF354" s="8"/>
      <c r="GZG354" s="8"/>
      <c r="GZH354" s="8"/>
      <c r="GZI354" s="8"/>
      <c r="GZJ354" s="8"/>
      <c r="GZK354" s="8"/>
      <c r="GZL354" s="8"/>
      <c r="GZM354" s="8"/>
      <c r="GZN354" s="8"/>
      <c r="GZO354" s="8"/>
      <c r="GZP354" s="8"/>
      <c r="GZQ354" s="8"/>
      <c r="GZR354" s="8"/>
      <c r="GZS354" s="8"/>
      <c r="GZT354" s="8"/>
      <c r="GZU354" s="8"/>
      <c r="GZV354" s="8"/>
      <c r="GZW354" s="8"/>
      <c r="GZX354" s="8"/>
      <c r="GZY354" s="8"/>
      <c r="GZZ354" s="8"/>
      <c r="HAA354" s="8"/>
      <c r="HAB354" s="8"/>
      <c r="HAC354" s="8"/>
      <c r="HAD354" s="8"/>
      <c r="HAE354" s="8"/>
      <c r="HAF354" s="8"/>
      <c r="HAG354" s="8"/>
      <c r="HAH354" s="8"/>
      <c r="HAI354" s="8"/>
      <c r="HAJ354" s="8"/>
      <c r="HAK354" s="8"/>
      <c r="HAL354" s="8"/>
      <c r="HAM354" s="8"/>
      <c r="HAN354" s="8"/>
      <c r="HAO354" s="8"/>
      <c r="HAP354" s="8"/>
      <c r="HAQ354" s="8"/>
      <c r="HAR354" s="8"/>
      <c r="HAS354" s="8"/>
      <c r="HAT354" s="8"/>
      <c r="HAU354" s="8"/>
      <c r="HAV354" s="8"/>
      <c r="HAW354" s="8"/>
      <c r="HAX354" s="8"/>
      <c r="HAY354" s="8"/>
      <c r="HAZ354" s="8"/>
      <c r="HBA354" s="8"/>
      <c r="HBB354" s="8"/>
      <c r="HBC354" s="8"/>
      <c r="HBD354" s="8"/>
      <c r="HBE354" s="8"/>
      <c r="HBF354" s="8"/>
      <c r="HBG354" s="8"/>
      <c r="HBH354" s="8"/>
      <c r="HBI354" s="8"/>
      <c r="HBJ354" s="8"/>
      <c r="HBK354" s="8"/>
      <c r="HBL354" s="8"/>
      <c r="HBM354" s="8"/>
      <c r="HBN354" s="8"/>
      <c r="HBO354" s="8"/>
      <c r="HBP354" s="8"/>
      <c r="HBQ354" s="8"/>
      <c r="HBR354" s="8"/>
      <c r="HBS354" s="8"/>
      <c r="HBT354" s="8"/>
      <c r="HBU354" s="8"/>
      <c r="HBV354" s="8"/>
      <c r="HBW354" s="8"/>
      <c r="HBX354" s="8"/>
      <c r="HBY354" s="8"/>
      <c r="HBZ354" s="8"/>
      <c r="HCA354" s="8"/>
      <c r="HCB354" s="8"/>
      <c r="HCC354" s="8"/>
      <c r="HCD354" s="8"/>
      <c r="HCE354" s="8"/>
      <c r="HCF354" s="8"/>
      <c r="HCG354" s="8"/>
      <c r="HCH354" s="8"/>
      <c r="HCI354" s="8"/>
      <c r="HCJ354" s="8"/>
      <c r="HCK354" s="8"/>
      <c r="HCL354" s="8"/>
      <c r="HCM354" s="8"/>
      <c r="HCN354" s="8"/>
      <c r="HCO354" s="8"/>
      <c r="HCP354" s="8"/>
      <c r="HCQ354" s="8"/>
      <c r="HCR354" s="8"/>
      <c r="HCS354" s="8"/>
      <c r="HCT354" s="8"/>
      <c r="HCU354" s="8"/>
      <c r="HCV354" s="8"/>
      <c r="HCW354" s="8"/>
      <c r="HCX354" s="8"/>
      <c r="HCY354" s="8"/>
      <c r="HCZ354" s="8"/>
      <c r="HDA354" s="8"/>
      <c r="HDB354" s="8"/>
      <c r="HDC354" s="8"/>
      <c r="HDD354" s="8"/>
      <c r="HDE354" s="8"/>
      <c r="HDF354" s="8"/>
      <c r="HDG354" s="8"/>
      <c r="HDH354" s="8"/>
      <c r="HDI354" s="8"/>
      <c r="HDJ354" s="8"/>
      <c r="HDK354" s="8"/>
      <c r="HDL354" s="8"/>
      <c r="HDM354" s="8"/>
      <c r="HDN354" s="8"/>
      <c r="HDO354" s="8"/>
      <c r="HDP354" s="8"/>
      <c r="HDQ354" s="8"/>
      <c r="HDR354" s="8"/>
      <c r="HDS354" s="8"/>
      <c r="HDT354" s="8"/>
      <c r="HDU354" s="8"/>
      <c r="HDV354" s="8"/>
      <c r="HDW354" s="8"/>
      <c r="HDX354" s="8"/>
      <c r="HDY354" s="8"/>
      <c r="HDZ354" s="8"/>
      <c r="HEA354" s="8"/>
      <c r="HEB354" s="8"/>
      <c r="HEC354" s="8"/>
      <c r="HED354" s="8"/>
      <c r="HEE354" s="8"/>
      <c r="HEF354" s="8"/>
      <c r="HEG354" s="8"/>
      <c r="HEH354" s="8"/>
      <c r="HEI354" s="8"/>
      <c r="HEJ354" s="8"/>
      <c r="HEK354" s="8"/>
      <c r="HEL354" s="8"/>
      <c r="HEM354" s="8"/>
      <c r="HEN354" s="8"/>
      <c r="HEO354" s="8"/>
      <c r="HEP354" s="8"/>
      <c r="HEQ354" s="8"/>
      <c r="HER354" s="8"/>
      <c r="HES354" s="8"/>
      <c r="HET354" s="8"/>
      <c r="HEU354" s="8"/>
      <c r="HEV354" s="8"/>
      <c r="HEW354" s="8"/>
      <c r="HEX354" s="8"/>
      <c r="HEY354" s="8"/>
      <c r="HEZ354" s="8"/>
      <c r="HFA354" s="8"/>
      <c r="HFB354" s="8"/>
      <c r="HFC354" s="8"/>
      <c r="HFD354" s="8"/>
      <c r="HFE354" s="8"/>
      <c r="HFF354" s="8"/>
      <c r="HFG354" s="8"/>
      <c r="HFH354" s="8"/>
      <c r="HFI354" s="8"/>
      <c r="HFJ354" s="8"/>
      <c r="HFK354" s="8"/>
      <c r="HFL354" s="8"/>
      <c r="HFM354" s="8"/>
      <c r="HFN354" s="8"/>
      <c r="HFO354" s="8"/>
      <c r="HFP354" s="8"/>
      <c r="HFQ354" s="8"/>
      <c r="HFR354" s="8"/>
      <c r="HFS354" s="8"/>
      <c r="HFT354" s="8"/>
      <c r="HFU354" s="8"/>
      <c r="HFV354" s="8"/>
      <c r="HFW354" s="8"/>
      <c r="HFX354" s="8"/>
      <c r="HFY354" s="8"/>
      <c r="HFZ354" s="8"/>
      <c r="HGA354" s="8"/>
      <c r="HGB354" s="8"/>
      <c r="HGC354" s="8"/>
      <c r="HGD354" s="8"/>
      <c r="HGE354" s="8"/>
      <c r="HGF354" s="8"/>
      <c r="HGG354" s="8"/>
      <c r="HGH354" s="8"/>
      <c r="HGI354" s="8"/>
      <c r="HGJ354" s="8"/>
      <c r="HGK354" s="8"/>
      <c r="HGL354" s="8"/>
      <c r="HGM354" s="8"/>
      <c r="HGN354" s="8"/>
      <c r="HGO354" s="8"/>
      <c r="HGP354" s="8"/>
      <c r="HGQ354" s="8"/>
      <c r="HGR354" s="8"/>
      <c r="HGS354" s="8"/>
      <c r="HGT354" s="8"/>
      <c r="HGU354" s="8"/>
      <c r="HGV354" s="8"/>
      <c r="HGW354" s="8"/>
      <c r="HGX354" s="8"/>
      <c r="HGY354" s="8"/>
      <c r="HGZ354" s="8"/>
      <c r="HHA354" s="8"/>
      <c r="HHB354" s="8"/>
      <c r="HHC354" s="8"/>
      <c r="HHD354" s="8"/>
      <c r="HHE354" s="8"/>
      <c r="HHF354" s="8"/>
      <c r="HHG354" s="8"/>
      <c r="HHH354" s="8"/>
      <c r="HHI354" s="8"/>
      <c r="HHJ354" s="8"/>
      <c r="HHK354" s="8"/>
      <c r="HHL354" s="8"/>
      <c r="HHM354" s="8"/>
      <c r="HHN354" s="8"/>
      <c r="HHO354" s="8"/>
      <c r="HHP354" s="8"/>
      <c r="HHQ354" s="8"/>
      <c r="HHR354" s="8"/>
      <c r="HHS354" s="8"/>
      <c r="HHT354" s="8"/>
      <c r="HHU354" s="8"/>
      <c r="HHV354" s="8"/>
      <c r="HHW354" s="8"/>
      <c r="HHX354" s="8"/>
      <c r="HHY354" s="8"/>
      <c r="HHZ354" s="8"/>
      <c r="HIA354" s="8"/>
      <c r="HIB354" s="8"/>
      <c r="HIC354" s="8"/>
      <c r="HID354" s="8"/>
      <c r="HIE354" s="8"/>
      <c r="HIF354" s="8"/>
      <c r="HIG354" s="8"/>
      <c r="HIH354" s="8"/>
      <c r="HII354" s="8"/>
      <c r="HIJ354" s="8"/>
      <c r="HIK354" s="8"/>
      <c r="HIL354" s="8"/>
      <c r="HIM354" s="8"/>
      <c r="HIN354" s="8"/>
      <c r="HIO354" s="8"/>
      <c r="HIP354" s="8"/>
      <c r="HIQ354" s="8"/>
      <c r="HIR354" s="8"/>
      <c r="HIS354" s="8"/>
      <c r="HIT354" s="8"/>
      <c r="HIU354" s="8"/>
      <c r="HIV354" s="8"/>
      <c r="HIW354" s="8"/>
      <c r="HIX354" s="8"/>
      <c r="HIY354" s="8"/>
      <c r="HIZ354" s="8"/>
      <c r="HJA354" s="8"/>
      <c r="HJB354" s="8"/>
      <c r="HJC354" s="8"/>
      <c r="HJD354" s="8"/>
      <c r="HJE354" s="8"/>
      <c r="HJF354" s="8"/>
      <c r="HJG354" s="8"/>
      <c r="HJH354" s="8"/>
      <c r="HJI354" s="8"/>
      <c r="HJJ354" s="8"/>
      <c r="HJK354" s="8"/>
      <c r="HJL354" s="8"/>
      <c r="HJM354" s="8"/>
      <c r="HJN354" s="8"/>
      <c r="HJO354" s="8"/>
      <c r="HJP354" s="8"/>
      <c r="HJQ354" s="8"/>
      <c r="HJR354" s="8"/>
      <c r="HJS354" s="8"/>
      <c r="HJT354" s="8"/>
      <c r="HJU354" s="8"/>
      <c r="HJV354" s="8"/>
      <c r="HJW354" s="8"/>
      <c r="HJX354" s="8"/>
      <c r="HJY354" s="8"/>
      <c r="HJZ354" s="8"/>
      <c r="HKA354" s="8"/>
      <c r="HKB354" s="8"/>
      <c r="HKC354" s="8"/>
      <c r="HKD354" s="8"/>
      <c r="HKE354" s="8"/>
      <c r="HKF354" s="8"/>
      <c r="HKG354" s="8"/>
      <c r="HKH354" s="8"/>
      <c r="HKI354" s="8"/>
      <c r="HKJ354" s="8"/>
      <c r="HKK354" s="8"/>
      <c r="HKL354" s="8"/>
      <c r="HKM354" s="8"/>
      <c r="HKN354" s="8"/>
      <c r="HKO354" s="8"/>
      <c r="HKP354" s="8"/>
      <c r="HKQ354" s="8"/>
      <c r="HKR354" s="8"/>
      <c r="HKS354" s="8"/>
      <c r="HKT354" s="8"/>
      <c r="HKU354" s="8"/>
      <c r="HKV354" s="8"/>
      <c r="HKW354" s="8"/>
      <c r="HKX354" s="8"/>
      <c r="HKY354" s="8"/>
      <c r="HKZ354" s="8"/>
      <c r="HLA354" s="8"/>
      <c r="HLB354" s="8"/>
      <c r="HLC354" s="8"/>
      <c r="HLD354" s="8"/>
      <c r="HLE354" s="8"/>
      <c r="HLF354" s="8"/>
      <c r="HLG354" s="8"/>
      <c r="HLH354" s="8"/>
      <c r="HLI354" s="8"/>
      <c r="HLJ354" s="8"/>
      <c r="HLK354" s="8"/>
      <c r="HLL354" s="8"/>
      <c r="HLM354" s="8"/>
      <c r="HLN354" s="8"/>
      <c r="HLO354" s="8"/>
      <c r="HLP354" s="8"/>
      <c r="HLQ354" s="8"/>
      <c r="HLR354" s="8"/>
      <c r="HLS354" s="8"/>
      <c r="HLT354" s="8"/>
      <c r="HLU354" s="8"/>
      <c r="HLV354" s="8"/>
      <c r="HLW354" s="8"/>
      <c r="HLX354" s="8"/>
      <c r="HLY354" s="8"/>
      <c r="HLZ354" s="8"/>
      <c r="HMA354" s="8"/>
      <c r="HMB354" s="8"/>
      <c r="HMC354" s="8"/>
      <c r="HMD354" s="8"/>
      <c r="HME354" s="8"/>
      <c r="HMF354" s="8"/>
      <c r="HMG354" s="8"/>
      <c r="HMH354" s="8"/>
      <c r="HMI354" s="8"/>
      <c r="HMJ354" s="8"/>
      <c r="HMK354" s="8"/>
      <c r="HML354" s="8"/>
      <c r="HMM354" s="8"/>
      <c r="HMN354" s="8"/>
      <c r="HMO354" s="8"/>
      <c r="HMP354" s="8"/>
      <c r="HMQ354" s="8"/>
      <c r="HMR354" s="8"/>
      <c r="HMS354" s="8"/>
      <c r="HMT354" s="8"/>
      <c r="HMU354" s="8"/>
      <c r="HMV354" s="8"/>
      <c r="HMW354" s="8"/>
      <c r="HMX354" s="8"/>
      <c r="HMY354" s="8"/>
      <c r="HMZ354" s="8"/>
      <c r="HNA354" s="8"/>
      <c r="HNB354" s="8"/>
      <c r="HNC354" s="8"/>
      <c r="HND354" s="8"/>
      <c r="HNE354" s="8"/>
      <c r="HNF354" s="8"/>
      <c r="HNG354" s="8"/>
      <c r="HNH354" s="8"/>
      <c r="HNI354" s="8"/>
      <c r="HNJ354" s="8"/>
      <c r="HNK354" s="8"/>
      <c r="HNL354" s="8"/>
      <c r="HNM354" s="8"/>
      <c r="HNN354" s="8"/>
      <c r="HNO354" s="8"/>
      <c r="HNP354" s="8"/>
      <c r="HNQ354" s="8"/>
      <c r="HNR354" s="8"/>
      <c r="HNS354" s="8"/>
      <c r="HNT354" s="8"/>
      <c r="HNU354" s="8"/>
      <c r="HNV354" s="8"/>
      <c r="HNW354" s="8"/>
      <c r="HNX354" s="8"/>
      <c r="HNY354" s="8"/>
      <c r="HNZ354" s="8"/>
      <c r="HOA354" s="8"/>
      <c r="HOB354" s="8"/>
      <c r="HOC354" s="8"/>
      <c r="HOD354" s="8"/>
      <c r="HOE354" s="8"/>
      <c r="HOF354" s="8"/>
      <c r="HOG354" s="8"/>
      <c r="HOH354" s="8"/>
      <c r="HOI354" s="8"/>
      <c r="HOJ354" s="8"/>
      <c r="HOK354" s="8"/>
      <c r="HOL354" s="8"/>
      <c r="HOM354" s="8"/>
      <c r="HON354" s="8"/>
      <c r="HOO354" s="8"/>
      <c r="HOP354" s="8"/>
      <c r="HOQ354" s="8"/>
      <c r="HOR354" s="8"/>
      <c r="HOS354" s="8"/>
      <c r="HOT354" s="8"/>
      <c r="HOU354" s="8"/>
      <c r="HOV354" s="8"/>
      <c r="HOW354" s="8"/>
      <c r="HOX354" s="8"/>
      <c r="HOY354" s="8"/>
      <c r="HOZ354" s="8"/>
      <c r="HPA354" s="8"/>
      <c r="HPB354" s="8"/>
      <c r="HPC354" s="8"/>
      <c r="HPD354" s="8"/>
      <c r="HPE354" s="8"/>
      <c r="HPF354" s="8"/>
      <c r="HPG354" s="8"/>
      <c r="HPH354" s="8"/>
      <c r="HPI354" s="8"/>
      <c r="HPJ354" s="8"/>
      <c r="HPK354" s="8"/>
      <c r="HPL354" s="8"/>
      <c r="HPM354" s="8"/>
      <c r="HPN354" s="8"/>
      <c r="HPO354" s="8"/>
      <c r="HPP354" s="8"/>
      <c r="HPQ354" s="8"/>
      <c r="HPR354" s="8"/>
      <c r="HPS354" s="8"/>
      <c r="HPT354" s="8"/>
      <c r="HPU354" s="8"/>
      <c r="HPV354" s="8"/>
      <c r="HPW354" s="8"/>
      <c r="HPX354" s="8"/>
      <c r="HPY354" s="8"/>
      <c r="HPZ354" s="8"/>
      <c r="HQA354" s="8"/>
      <c r="HQB354" s="8"/>
      <c r="HQC354" s="8"/>
      <c r="HQD354" s="8"/>
      <c r="HQE354" s="8"/>
      <c r="HQF354" s="8"/>
      <c r="HQG354" s="8"/>
      <c r="HQH354" s="8"/>
      <c r="HQI354" s="8"/>
      <c r="HQJ354" s="8"/>
      <c r="HQK354" s="8"/>
      <c r="HQL354" s="8"/>
      <c r="HQM354" s="8"/>
      <c r="HQN354" s="8"/>
      <c r="HQO354" s="8"/>
      <c r="HQP354" s="8"/>
      <c r="HQQ354" s="8"/>
      <c r="HQR354" s="8"/>
      <c r="HQS354" s="8"/>
      <c r="HQT354" s="8"/>
      <c r="HQU354" s="8"/>
      <c r="HQV354" s="8"/>
      <c r="HQW354" s="8"/>
      <c r="HQX354" s="8"/>
      <c r="HQY354" s="8"/>
      <c r="HQZ354" s="8"/>
      <c r="HRA354" s="8"/>
      <c r="HRB354" s="8"/>
      <c r="HRC354" s="8"/>
      <c r="HRD354" s="8"/>
      <c r="HRE354" s="8"/>
      <c r="HRF354" s="8"/>
      <c r="HRG354" s="8"/>
      <c r="HRH354" s="8"/>
      <c r="HRI354" s="8"/>
      <c r="HRJ354" s="8"/>
      <c r="HRK354" s="8"/>
      <c r="HRL354" s="8"/>
      <c r="HRM354" s="8"/>
      <c r="HRN354" s="8"/>
      <c r="HRO354" s="8"/>
      <c r="HRP354" s="8"/>
      <c r="HRQ354" s="8"/>
      <c r="HRR354" s="8"/>
      <c r="HRS354" s="8"/>
      <c r="HRT354" s="8"/>
      <c r="HRU354" s="8"/>
      <c r="HRV354" s="8"/>
      <c r="HRW354" s="8"/>
      <c r="HRX354" s="8"/>
      <c r="HRY354" s="8"/>
      <c r="HRZ354" s="8"/>
      <c r="HSA354" s="8"/>
      <c r="HSB354" s="8"/>
      <c r="HSC354" s="8"/>
      <c r="HSD354" s="8"/>
      <c r="HSE354" s="8"/>
      <c r="HSF354" s="8"/>
      <c r="HSG354" s="8"/>
      <c r="HSH354" s="8"/>
      <c r="HSI354" s="8"/>
      <c r="HSJ354" s="8"/>
      <c r="HSK354" s="8"/>
      <c r="HSL354" s="8"/>
      <c r="HSM354" s="8"/>
      <c r="HSN354" s="8"/>
      <c r="HSO354" s="8"/>
      <c r="HSP354" s="8"/>
      <c r="HSQ354" s="8"/>
      <c r="HSR354" s="8"/>
      <c r="HSS354" s="8"/>
      <c r="HST354" s="8"/>
      <c r="HSU354" s="8"/>
      <c r="HSV354" s="8"/>
      <c r="HSW354" s="8"/>
      <c r="HSX354" s="8"/>
      <c r="HSY354" s="8"/>
      <c r="HSZ354" s="8"/>
      <c r="HTA354" s="8"/>
      <c r="HTB354" s="8"/>
      <c r="HTC354" s="8"/>
      <c r="HTD354" s="8"/>
      <c r="HTE354" s="8"/>
      <c r="HTF354" s="8"/>
      <c r="HTG354" s="8"/>
      <c r="HTH354" s="8"/>
      <c r="HTI354" s="8"/>
      <c r="HTJ354" s="8"/>
      <c r="HTK354" s="8"/>
      <c r="HTL354" s="8"/>
      <c r="HTM354" s="8"/>
      <c r="HTN354" s="8"/>
      <c r="HTO354" s="8"/>
      <c r="HTP354" s="8"/>
      <c r="HTQ354" s="8"/>
      <c r="HTR354" s="8"/>
      <c r="HTS354" s="8"/>
      <c r="HTT354" s="8"/>
      <c r="HTU354" s="8"/>
      <c r="HTV354" s="8"/>
      <c r="HTW354" s="8"/>
      <c r="HTX354" s="8"/>
      <c r="HTY354" s="8"/>
      <c r="HTZ354" s="8"/>
      <c r="HUA354" s="8"/>
      <c r="HUB354" s="8"/>
      <c r="HUC354" s="8"/>
      <c r="HUD354" s="8"/>
      <c r="HUE354" s="8"/>
      <c r="HUF354" s="8"/>
      <c r="HUG354" s="8"/>
      <c r="HUH354" s="8"/>
      <c r="HUI354" s="8"/>
      <c r="HUJ354" s="8"/>
      <c r="HUK354" s="8"/>
      <c r="HUL354" s="8"/>
      <c r="HUM354" s="8"/>
      <c r="HUN354" s="8"/>
      <c r="HUO354" s="8"/>
      <c r="HUP354" s="8"/>
      <c r="HUQ354" s="8"/>
      <c r="HUR354" s="8"/>
      <c r="HUS354" s="8"/>
      <c r="HUT354" s="8"/>
      <c r="HUU354" s="8"/>
      <c r="HUV354" s="8"/>
      <c r="HUW354" s="8"/>
      <c r="HUX354" s="8"/>
      <c r="HUY354" s="8"/>
      <c r="HUZ354" s="8"/>
      <c r="HVA354" s="8"/>
      <c r="HVB354" s="8"/>
      <c r="HVC354" s="8"/>
      <c r="HVD354" s="8"/>
      <c r="HVE354" s="8"/>
      <c r="HVF354" s="8"/>
      <c r="HVG354" s="8"/>
      <c r="HVH354" s="8"/>
      <c r="HVI354" s="8"/>
      <c r="HVJ354" s="8"/>
      <c r="HVK354" s="8"/>
      <c r="HVL354" s="8"/>
      <c r="HVM354" s="8"/>
      <c r="HVN354" s="8"/>
      <c r="HVO354" s="8"/>
      <c r="HVP354" s="8"/>
      <c r="HVQ354" s="8"/>
      <c r="HVR354" s="8"/>
      <c r="HVS354" s="8"/>
      <c r="HVT354" s="8"/>
      <c r="HVU354" s="8"/>
      <c r="HVV354" s="8"/>
      <c r="HVW354" s="8"/>
      <c r="HVX354" s="8"/>
      <c r="HVY354" s="8"/>
      <c r="HVZ354" s="8"/>
      <c r="HWA354" s="8"/>
      <c r="HWB354" s="8"/>
      <c r="HWC354" s="8"/>
      <c r="HWD354" s="8"/>
      <c r="HWE354" s="8"/>
      <c r="HWF354" s="8"/>
      <c r="HWG354" s="8"/>
      <c r="HWH354" s="8"/>
      <c r="HWI354" s="8"/>
      <c r="HWJ354" s="8"/>
      <c r="HWK354" s="8"/>
      <c r="HWL354" s="8"/>
      <c r="HWM354" s="8"/>
      <c r="HWN354" s="8"/>
      <c r="HWO354" s="8"/>
      <c r="HWP354" s="8"/>
      <c r="HWQ354" s="8"/>
      <c r="HWR354" s="8"/>
      <c r="HWS354" s="8"/>
      <c r="HWT354" s="8"/>
      <c r="HWU354" s="8"/>
      <c r="HWV354" s="8"/>
      <c r="HWW354" s="8"/>
      <c r="HWX354" s="8"/>
      <c r="HWY354" s="8"/>
      <c r="HWZ354" s="8"/>
      <c r="HXA354" s="8"/>
      <c r="HXB354" s="8"/>
      <c r="HXC354" s="8"/>
      <c r="HXD354" s="8"/>
      <c r="HXE354" s="8"/>
      <c r="HXF354" s="8"/>
      <c r="HXG354" s="8"/>
      <c r="HXH354" s="8"/>
      <c r="HXI354" s="8"/>
      <c r="HXJ354" s="8"/>
      <c r="HXK354" s="8"/>
      <c r="HXL354" s="8"/>
      <c r="HXM354" s="8"/>
      <c r="HXN354" s="8"/>
      <c r="HXO354" s="8"/>
      <c r="HXP354" s="8"/>
      <c r="HXQ354" s="8"/>
      <c r="HXR354" s="8"/>
      <c r="HXS354" s="8"/>
      <c r="HXT354" s="8"/>
      <c r="HXU354" s="8"/>
      <c r="HXV354" s="8"/>
      <c r="HXW354" s="8"/>
      <c r="HXX354" s="8"/>
      <c r="HXY354" s="8"/>
      <c r="HXZ354" s="8"/>
      <c r="HYA354" s="8"/>
      <c r="HYB354" s="8"/>
      <c r="HYC354" s="8"/>
      <c r="HYD354" s="8"/>
      <c r="HYE354" s="8"/>
      <c r="HYF354" s="8"/>
      <c r="HYG354" s="8"/>
      <c r="HYH354" s="8"/>
      <c r="HYI354" s="8"/>
      <c r="HYJ354" s="8"/>
      <c r="HYK354" s="8"/>
      <c r="HYL354" s="8"/>
      <c r="HYM354" s="8"/>
      <c r="HYN354" s="8"/>
      <c r="HYO354" s="8"/>
      <c r="HYP354" s="8"/>
      <c r="HYQ354" s="8"/>
      <c r="HYR354" s="8"/>
      <c r="HYS354" s="8"/>
      <c r="HYT354" s="8"/>
      <c r="HYU354" s="8"/>
      <c r="HYV354" s="8"/>
      <c r="HYW354" s="8"/>
      <c r="HYX354" s="8"/>
      <c r="HYY354" s="8"/>
      <c r="HYZ354" s="8"/>
      <c r="HZA354" s="8"/>
      <c r="HZB354" s="8"/>
      <c r="HZC354" s="8"/>
      <c r="HZD354" s="8"/>
      <c r="HZE354" s="8"/>
      <c r="HZF354" s="8"/>
      <c r="HZG354" s="8"/>
      <c r="HZH354" s="8"/>
      <c r="HZI354" s="8"/>
      <c r="HZJ354" s="8"/>
      <c r="HZK354" s="8"/>
      <c r="HZL354" s="8"/>
      <c r="HZM354" s="8"/>
      <c r="HZN354" s="8"/>
      <c r="HZO354" s="8"/>
      <c r="HZP354" s="8"/>
      <c r="HZQ354" s="8"/>
      <c r="HZR354" s="8"/>
      <c r="HZS354" s="8"/>
      <c r="HZT354" s="8"/>
      <c r="HZU354" s="8"/>
      <c r="HZV354" s="8"/>
      <c r="HZW354" s="8"/>
      <c r="HZX354" s="8"/>
      <c r="HZY354" s="8"/>
      <c r="HZZ354" s="8"/>
      <c r="IAA354" s="8"/>
      <c r="IAB354" s="8"/>
      <c r="IAC354" s="8"/>
      <c r="IAD354" s="8"/>
      <c r="IAE354" s="8"/>
      <c r="IAF354" s="8"/>
      <c r="IAG354" s="8"/>
      <c r="IAH354" s="8"/>
      <c r="IAI354" s="8"/>
      <c r="IAJ354" s="8"/>
      <c r="IAK354" s="8"/>
      <c r="IAL354" s="8"/>
      <c r="IAM354" s="8"/>
      <c r="IAN354" s="8"/>
      <c r="IAO354" s="8"/>
      <c r="IAP354" s="8"/>
      <c r="IAQ354" s="8"/>
      <c r="IAR354" s="8"/>
      <c r="IAS354" s="8"/>
      <c r="IAT354" s="8"/>
      <c r="IAU354" s="8"/>
      <c r="IAV354" s="8"/>
      <c r="IAW354" s="8"/>
      <c r="IAX354" s="8"/>
      <c r="IAY354" s="8"/>
      <c r="IAZ354" s="8"/>
      <c r="IBA354" s="8"/>
      <c r="IBB354" s="8"/>
      <c r="IBC354" s="8"/>
      <c r="IBD354" s="8"/>
      <c r="IBE354" s="8"/>
      <c r="IBF354" s="8"/>
      <c r="IBG354" s="8"/>
      <c r="IBH354" s="8"/>
      <c r="IBI354" s="8"/>
      <c r="IBJ354" s="8"/>
      <c r="IBK354" s="8"/>
      <c r="IBL354" s="8"/>
      <c r="IBM354" s="8"/>
      <c r="IBN354" s="8"/>
      <c r="IBO354" s="8"/>
      <c r="IBP354" s="8"/>
      <c r="IBQ354" s="8"/>
      <c r="IBR354" s="8"/>
      <c r="IBS354" s="8"/>
      <c r="IBT354" s="8"/>
      <c r="IBU354" s="8"/>
      <c r="IBV354" s="8"/>
      <c r="IBW354" s="8"/>
      <c r="IBX354" s="8"/>
      <c r="IBY354" s="8"/>
      <c r="IBZ354" s="8"/>
      <c r="ICA354" s="8"/>
      <c r="ICB354" s="8"/>
      <c r="ICC354" s="8"/>
      <c r="ICD354" s="8"/>
      <c r="ICE354" s="8"/>
      <c r="ICF354" s="8"/>
      <c r="ICG354" s="8"/>
      <c r="ICH354" s="8"/>
      <c r="ICI354" s="8"/>
      <c r="ICJ354" s="8"/>
      <c r="ICK354" s="8"/>
      <c r="ICL354" s="8"/>
      <c r="ICM354" s="8"/>
      <c r="ICN354" s="8"/>
      <c r="ICO354" s="8"/>
      <c r="ICP354" s="8"/>
      <c r="ICQ354" s="8"/>
      <c r="ICR354" s="8"/>
      <c r="ICS354" s="8"/>
      <c r="ICT354" s="8"/>
      <c r="ICU354" s="8"/>
      <c r="ICV354" s="8"/>
      <c r="ICW354" s="8"/>
      <c r="ICX354" s="8"/>
      <c r="ICY354" s="8"/>
      <c r="ICZ354" s="8"/>
      <c r="IDA354" s="8"/>
      <c r="IDB354" s="8"/>
      <c r="IDC354" s="8"/>
      <c r="IDD354" s="8"/>
      <c r="IDE354" s="8"/>
      <c r="IDF354" s="8"/>
      <c r="IDG354" s="8"/>
      <c r="IDH354" s="8"/>
      <c r="IDI354" s="8"/>
      <c r="IDJ354" s="8"/>
      <c r="IDK354" s="8"/>
      <c r="IDL354" s="8"/>
      <c r="IDM354" s="8"/>
      <c r="IDN354" s="8"/>
      <c r="IDO354" s="8"/>
      <c r="IDP354" s="8"/>
      <c r="IDQ354" s="8"/>
      <c r="IDR354" s="8"/>
      <c r="IDS354" s="8"/>
      <c r="IDT354" s="8"/>
      <c r="IDU354" s="8"/>
      <c r="IDV354" s="8"/>
      <c r="IDW354" s="8"/>
      <c r="IDX354" s="8"/>
      <c r="IDY354" s="8"/>
      <c r="IDZ354" s="8"/>
      <c r="IEA354" s="8"/>
      <c r="IEB354" s="8"/>
      <c r="IEC354" s="8"/>
      <c r="IED354" s="8"/>
      <c r="IEE354" s="8"/>
      <c r="IEF354" s="8"/>
      <c r="IEG354" s="8"/>
      <c r="IEH354" s="8"/>
      <c r="IEI354" s="8"/>
      <c r="IEJ354" s="8"/>
      <c r="IEK354" s="8"/>
      <c r="IEL354" s="8"/>
      <c r="IEM354" s="8"/>
      <c r="IEN354" s="8"/>
      <c r="IEO354" s="8"/>
      <c r="IEP354" s="8"/>
      <c r="IEQ354" s="8"/>
      <c r="IER354" s="8"/>
      <c r="IES354" s="8"/>
      <c r="IET354" s="8"/>
      <c r="IEU354" s="8"/>
      <c r="IEV354" s="8"/>
      <c r="IEW354" s="8"/>
      <c r="IEX354" s="8"/>
      <c r="IEY354" s="8"/>
      <c r="IEZ354" s="8"/>
      <c r="IFA354" s="8"/>
      <c r="IFB354" s="8"/>
      <c r="IFC354" s="8"/>
      <c r="IFD354" s="8"/>
      <c r="IFE354" s="8"/>
      <c r="IFF354" s="8"/>
      <c r="IFG354" s="8"/>
      <c r="IFH354" s="8"/>
      <c r="IFI354" s="8"/>
      <c r="IFJ354" s="8"/>
      <c r="IFK354" s="8"/>
      <c r="IFL354" s="8"/>
      <c r="IFM354" s="8"/>
      <c r="IFN354" s="8"/>
      <c r="IFO354" s="8"/>
      <c r="IFP354" s="8"/>
      <c r="IFQ354" s="8"/>
      <c r="IFR354" s="8"/>
      <c r="IFS354" s="8"/>
      <c r="IFT354" s="8"/>
      <c r="IFU354" s="8"/>
      <c r="IFV354" s="8"/>
      <c r="IFW354" s="8"/>
      <c r="IFX354" s="8"/>
      <c r="IFY354" s="8"/>
      <c r="IFZ354" s="8"/>
      <c r="IGA354" s="8"/>
      <c r="IGB354" s="8"/>
      <c r="IGC354" s="8"/>
      <c r="IGD354" s="8"/>
      <c r="IGE354" s="8"/>
      <c r="IGF354" s="8"/>
      <c r="IGG354" s="8"/>
      <c r="IGH354" s="8"/>
      <c r="IGI354" s="8"/>
      <c r="IGJ354" s="8"/>
      <c r="IGK354" s="8"/>
      <c r="IGL354" s="8"/>
      <c r="IGM354" s="8"/>
      <c r="IGN354" s="8"/>
      <c r="IGO354" s="8"/>
      <c r="IGP354" s="8"/>
      <c r="IGQ354" s="8"/>
      <c r="IGR354" s="8"/>
      <c r="IGS354" s="8"/>
      <c r="IGT354" s="8"/>
      <c r="IGU354" s="8"/>
      <c r="IGV354" s="8"/>
      <c r="IGW354" s="8"/>
      <c r="IGX354" s="8"/>
      <c r="IGY354" s="8"/>
      <c r="IGZ354" s="8"/>
      <c r="IHA354" s="8"/>
      <c r="IHB354" s="8"/>
      <c r="IHC354" s="8"/>
      <c r="IHD354" s="8"/>
      <c r="IHE354" s="8"/>
      <c r="IHF354" s="8"/>
      <c r="IHG354" s="8"/>
      <c r="IHH354" s="8"/>
      <c r="IHI354" s="8"/>
      <c r="IHJ354" s="8"/>
      <c r="IHK354" s="8"/>
      <c r="IHL354" s="8"/>
      <c r="IHM354" s="8"/>
      <c r="IHN354" s="8"/>
      <c r="IHO354" s="8"/>
      <c r="IHP354" s="8"/>
      <c r="IHQ354" s="8"/>
      <c r="IHR354" s="8"/>
      <c r="IHS354" s="8"/>
      <c r="IHT354" s="8"/>
      <c r="IHU354" s="8"/>
      <c r="IHV354" s="8"/>
      <c r="IHW354" s="8"/>
      <c r="IHX354" s="8"/>
      <c r="IHY354" s="8"/>
      <c r="IHZ354" s="8"/>
      <c r="IIA354" s="8"/>
      <c r="IIB354" s="8"/>
      <c r="IIC354" s="8"/>
      <c r="IID354" s="8"/>
      <c r="IIE354" s="8"/>
      <c r="IIF354" s="8"/>
      <c r="IIG354" s="8"/>
      <c r="IIH354" s="8"/>
      <c r="III354" s="8"/>
      <c r="IIJ354" s="8"/>
      <c r="IIK354" s="8"/>
      <c r="IIL354" s="8"/>
      <c r="IIM354" s="8"/>
      <c r="IIN354" s="8"/>
      <c r="IIO354" s="8"/>
      <c r="IIP354" s="8"/>
      <c r="IIQ354" s="8"/>
      <c r="IIR354" s="8"/>
      <c r="IIS354" s="8"/>
      <c r="IIT354" s="8"/>
      <c r="IIU354" s="8"/>
      <c r="IIV354" s="8"/>
      <c r="IIW354" s="8"/>
      <c r="IIX354" s="8"/>
      <c r="IIY354" s="8"/>
      <c r="IIZ354" s="8"/>
      <c r="IJA354" s="8"/>
      <c r="IJB354" s="8"/>
      <c r="IJC354" s="8"/>
      <c r="IJD354" s="8"/>
      <c r="IJE354" s="8"/>
      <c r="IJF354" s="8"/>
      <c r="IJG354" s="8"/>
      <c r="IJH354" s="8"/>
      <c r="IJI354" s="8"/>
      <c r="IJJ354" s="8"/>
      <c r="IJK354" s="8"/>
      <c r="IJL354" s="8"/>
      <c r="IJM354" s="8"/>
      <c r="IJN354" s="8"/>
      <c r="IJO354" s="8"/>
      <c r="IJP354" s="8"/>
      <c r="IJQ354" s="8"/>
      <c r="IJR354" s="8"/>
      <c r="IJS354" s="8"/>
      <c r="IJT354" s="8"/>
      <c r="IJU354" s="8"/>
      <c r="IJV354" s="8"/>
      <c r="IJW354" s="8"/>
      <c r="IJX354" s="8"/>
      <c r="IJY354" s="8"/>
      <c r="IJZ354" s="8"/>
      <c r="IKA354" s="8"/>
      <c r="IKB354" s="8"/>
      <c r="IKC354" s="8"/>
      <c r="IKD354" s="8"/>
      <c r="IKE354" s="8"/>
      <c r="IKF354" s="8"/>
      <c r="IKG354" s="8"/>
      <c r="IKH354" s="8"/>
      <c r="IKI354" s="8"/>
      <c r="IKJ354" s="8"/>
      <c r="IKK354" s="8"/>
      <c r="IKL354" s="8"/>
      <c r="IKM354" s="8"/>
      <c r="IKN354" s="8"/>
      <c r="IKO354" s="8"/>
      <c r="IKP354" s="8"/>
      <c r="IKQ354" s="8"/>
      <c r="IKR354" s="8"/>
      <c r="IKS354" s="8"/>
      <c r="IKT354" s="8"/>
      <c r="IKU354" s="8"/>
      <c r="IKV354" s="8"/>
      <c r="IKW354" s="8"/>
      <c r="IKX354" s="8"/>
      <c r="IKY354" s="8"/>
      <c r="IKZ354" s="8"/>
      <c r="ILA354" s="8"/>
      <c r="ILB354" s="8"/>
      <c r="ILC354" s="8"/>
      <c r="ILD354" s="8"/>
      <c r="ILE354" s="8"/>
      <c r="ILF354" s="8"/>
      <c r="ILG354" s="8"/>
      <c r="ILH354" s="8"/>
      <c r="ILI354" s="8"/>
      <c r="ILJ354" s="8"/>
      <c r="ILK354" s="8"/>
      <c r="ILL354" s="8"/>
      <c r="ILM354" s="8"/>
      <c r="ILN354" s="8"/>
      <c r="ILO354" s="8"/>
      <c r="ILP354" s="8"/>
      <c r="ILQ354" s="8"/>
      <c r="ILR354" s="8"/>
      <c r="ILS354" s="8"/>
      <c r="ILT354" s="8"/>
      <c r="ILU354" s="8"/>
      <c r="ILV354" s="8"/>
      <c r="ILW354" s="8"/>
      <c r="ILX354" s="8"/>
      <c r="ILY354" s="8"/>
      <c r="ILZ354" s="8"/>
      <c r="IMA354" s="8"/>
      <c r="IMB354" s="8"/>
      <c r="IMC354" s="8"/>
      <c r="IMD354" s="8"/>
      <c r="IME354" s="8"/>
      <c r="IMF354" s="8"/>
      <c r="IMG354" s="8"/>
      <c r="IMH354" s="8"/>
      <c r="IMI354" s="8"/>
      <c r="IMJ354" s="8"/>
      <c r="IMK354" s="8"/>
      <c r="IML354" s="8"/>
      <c r="IMM354" s="8"/>
      <c r="IMN354" s="8"/>
      <c r="IMO354" s="8"/>
      <c r="IMP354" s="8"/>
      <c r="IMQ354" s="8"/>
      <c r="IMR354" s="8"/>
      <c r="IMS354" s="8"/>
      <c r="IMT354" s="8"/>
      <c r="IMU354" s="8"/>
      <c r="IMV354" s="8"/>
      <c r="IMW354" s="8"/>
      <c r="IMX354" s="8"/>
      <c r="IMY354" s="8"/>
      <c r="IMZ354" s="8"/>
      <c r="INA354" s="8"/>
      <c r="INB354" s="8"/>
      <c r="INC354" s="8"/>
      <c r="IND354" s="8"/>
      <c r="INE354" s="8"/>
      <c r="INF354" s="8"/>
      <c r="ING354" s="8"/>
      <c r="INH354" s="8"/>
      <c r="INI354" s="8"/>
      <c r="INJ354" s="8"/>
      <c r="INK354" s="8"/>
      <c r="INL354" s="8"/>
      <c r="INM354" s="8"/>
      <c r="INN354" s="8"/>
      <c r="INO354" s="8"/>
      <c r="INP354" s="8"/>
      <c r="INQ354" s="8"/>
      <c r="INR354" s="8"/>
      <c r="INS354" s="8"/>
      <c r="INT354" s="8"/>
      <c r="INU354" s="8"/>
      <c r="INV354" s="8"/>
      <c r="INW354" s="8"/>
      <c r="INX354" s="8"/>
      <c r="INY354" s="8"/>
      <c r="INZ354" s="8"/>
      <c r="IOA354" s="8"/>
      <c r="IOB354" s="8"/>
      <c r="IOC354" s="8"/>
      <c r="IOD354" s="8"/>
      <c r="IOE354" s="8"/>
      <c r="IOF354" s="8"/>
      <c r="IOG354" s="8"/>
      <c r="IOH354" s="8"/>
      <c r="IOI354" s="8"/>
      <c r="IOJ354" s="8"/>
      <c r="IOK354" s="8"/>
      <c r="IOL354" s="8"/>
      <c r="IOM354" s="8"/>
      <c r="ION354" s="8"/>
      <c r="IOO354" s="8"/>
      <c r="IOP354" s="8"/>
      <c r="IOQ354" s="8"/>
      <c r="IOR354" s="8"/>
      <c r="IOS354" s="8"/>
      <c r="IOT354" s="8"/>
      <c r="IOU354" s="8"/>
      <c r="IOV354" s="8"/>
      <c r="IOW354" s="8"/>
      <c r="IOX354" s="8"/>
      <c r="IOY354" s="8"/>
      <c r="IOZ354" s="8"/>
      <c r="IPA354" s="8"/>
      <c r="IPB354" s="8"/>
      <c r="IPC354" s="8"/>
      <c r="IPD354" s="8"/>
      <c r="IPE354" s="8"/>
      <c r="IPF354" s="8"/>
      <c r="IPG354" s="8"/>
      <c r="IPH354" s="8"/>
      <c r="IPI354" s="8"/>
      <c r="IPJ354" s="8"/>
      <c r="IPK354" s="8"/>
      <c r="IPL354" s="8"/>
      <c r="IPM354" s="8"/>
      <c r="IPN354" s="8"/>
      <c r="IPO354" s="8"/>
      <c r="IPP354" s="8"/>
      <c r="IPQ354" s="8"/>
      <c r="IPR354" s="8"/>
      <c r="IPS354" s="8"/>
      <c r="IPT354" s="8"/>
      <c r="IPU354" s="8"/>
      <c r="IPV354" s="8"/>
      <c r="IPW354" s="8"/>
      <c r="IPX354" s="8"/>
      <c r="IPY354" s="8"/>
      <c r="IPZ354" s="8"/>
      <c r="IQA354" s="8"/>
      <c r="IQB354" s="8"/>
      <c r="IQC354" s="8"/>
      <c r="IQD354" s="8"/>
      <c r="IQE354" s="8"/>
      <c r="IQF354" s="8"/>
      <c r="IQG354" s="8"/>
      <c r="IQH354" s="8"/>
      <c r="IQI354" s="8"/>
      <c r="IQJ354" s="8"/>
      <c r="IQK354" s="8"/>
      <c r="IQL354" s="8"/>
      <c r="IQM354" s="8"/>
      <c r="IQN354" s="8"/>
      <c r="IQO354" s="8"/>
      <c r="IQP354" s="8"/>
      <c r="IQQ354" s="8"/>
      <c r="IQR354" s="8"/>
      <c r="IQS354" s="8"/>
      <c r="IQT354" s="8"/>
      <c r="IQU354" s="8"/>
      <c r="IQV354" s="8"/>
      <c r="IQW354" s="8"/>
      <c r="IQX354" s="8"/>
      <c r="IQY354" s="8"/>
      <c r="IQZ354" s="8"/>
      <c r="IRA354" s="8"/>
      <c r="IRB354" s="8"/>
      <c r="IRC354" s="8"/>
      <c r="IRD354" s="8"/>
      <c r="IRE354" s="8"/>
      <c r="IRF354" s="8"/>
      <c r="IRG354" s="8"/>
      <c r="IRH354" s="8"/>
      <c r="IRI354" s="8"/>
      <c r="IRJ354" s="8"/>
      <c r="IRK354" s="8"/>
      <c r="IRL354" s="8"/>
      <c r="IRM354" s="8"/>
      <c r="IRN354" s="8"/>
      <c r="IRO354" s="8"/>
      <c r="IRP354" s="8"/>
      <c r="IRQ354" s="8"/>
      <c r="IRR354" s="8"/>
      <c r="IRS354" s="8"/>
      <c r="IRT354" s="8"/>
      <c r="IRU354" s="8"/>
      <c r="IRV354" s="8"/>
      <c r="IRW354" s="8"/>
      <c r="IRX354" s="8"/>
      <c r="IRY354" s="8"/>
      <c r="IRZ354" s="8"/>
      <c r="ISA354" s="8"/>
      <c r="ISB354" s="8"/>
      <c r="ISC354" s="8"/>
      <c r="ISD354" s="8"/>
      <c r="ISE354" s="8"/>
      <c r="ISF354" s="8"/>
      <c r="ISG354" s="8"/>
      <c r="ISH354" s="8"/>
      <c r="ISI354" s="8"/>
      <c r="ISJ354" s="8"/>
      <c r="ISK354" s="8"/>
      <c r="ISL354" s="8"/>
      <c r="ISM354" s="8"/>
      <c r="ISN354" s="8"/>
      <c r="ISO354" s="8"/>
      <c r="ISP354" s="8"/>
      <c r="ISQ354" s="8"/>
      <c r="ISR354" s="8"/>
      <c r="ISS354" s="8"/>
      <c r="IST354" s="8"/>
      <c r="ISU354" s="8"/>
      <c r="ISV354" s="8"/>
      <c r="ISW354" s="8"/>
      <c r="ISX354" s="8"/>
      <c r="ISY354" s="8"/>
      <c r="ISZ354" s="8"/>
      <c r="ITA354" s="8"/>
      <c r="ITB354" s="8"/>
      <c r="ITC354" s="8"/>
      <c r="ITD354" s="8"/>
      <c r="ITE354" s="8"/>
      <c r="ITF354" s="8"/>
      <c r="ITG354" s="8"/>
      <c r="ITH354" s="8"/>
      <c r="ITI354" s="8"/>
      <c r="ITJ354" s="8"/>
      <c r="ITK354" s="8"/>
      <c r="ITL354" s="8"/>
      <c r="ITM354" s="8"/>
      <c r="ITN354" s="8"/>
      <c r="ITO354" s="8"/>
      <c r="ITP354" s="8"/>
      <c r="ITQ354" s="8"/>
      <c r="ITR354" s="8"/>
      <c r="ITS354" s="8"/>
      <c r="ITT354" s="8"/>
      <c r="ITU354" s="8"/>
      <c r="ITV354" s="8"/>
      <c r="ITW354" s="8"/>
      <c r="ITX354" s="8"/>
      <c r="ITY354" s="8"/>
      <c r="ITZ354" s="8"/>
      <c r="IUA354" s="8"/>
      <c r="IUB354" s="8"/>
      <c r="IUC354" s="8"/>
      <c r="IUD354" s="8"/>
      <c r="IUE354" s="8"/>
      <c r="IUF354" s="8"/>
      <c r="IUG354" s="8"/>
      <c r="IUH354" s="8"/>
      <c r="IUI354" s="8"/>
      <c r="IUJ354" s="8"/>
      <c r="IUK354" s="8"/>
      <c r="IUL354" s="8"/>
      <c r="IUM354" s="8"/>
      <c r="IUN354" s="8"/>
      <c r="IUO354" s="8"/>
      <c r="IUP354" s="8"/>
      <c r="IUQ354" s="8"/>
      <c r="IUR354" s="8"/>
      <c r="IUS354" s="8"/>
      <c r="IUT354" s="8"/>
      <c r="IUU354" s="8"/>
      <c r="IUV354" s="8"/>
      <c r="IUW354" s="8"/>
      <c r="IUX354" s="8"/>
      <c r="IUY354" s="8"/>
      <c r="IUZ354" s="8"/>
      <c r="IVA354" s="8"/>
      <c r="IVB354" s="8"/>
      <c r="IVC354" s="8"/>
      <c r="IVD354" s="8"/>
      <c r="IVE354" s="8"/>
      <c r="IVF354" s="8"/>
      <c r="IVG354" s="8"/>
      <c r="IVH354" s="8"/>
      <c r="IVI354" s="8"/>
      <c r="IVJ354" s="8"/>
      <c r="IVK354" s="8"/>
      <c r="IVL354" s="8"/>
      <c r="IVM354" s="8"/>
      <c r="IVN354" s="8"/>
      <c r="IVO354" s="8"/>
      <c r="IVP354" s="8"/>
      <c r="IVQ354" s="8"/>
      <c r="IVR354" s="8"/>
      <c r="IVS354" s="8"/>
      <c r="IVT354" s="8"/>
      <c r="IVU354" s="8"/>
      <c r="IVV354" s="8"/>
      <c r="IVW354" s="8"/>
      <c r="IVX354" s="8"/>
      <c r="IVY354" s="8"/>
      <c r="IVZ354" s="8"/>
      <c r="IWA354" s="8"/>
      <c r="IWB354" s="8"/>
      <c r="IWC354" s="8"/>
      <c r="IWD354" s="8"/>
      <c r="IWE354" s="8"/>
      <c r="IWF354" s="8"/>
      <c r="IWG354" s="8"/>
      <c r="IWH354" s="8"/>
      <c r="IWI354" s="8"/>
      <c r="IWJ354" s="8"/>
      <c r="IWK354" s="8"/>
      <c r="IWL354" s="8"/>
      <c r="IWM354" s="8"/>
      <c r="IWN354" s="8"/>
      <c r="IWO354" s="8"/>
      <c r="IWP354" s="8"/>
      <c r="IWQ354" s="8"/>
      <c r="IWR354" s="8"/>
      <c r="IWS354" s="8"/>
      <c r="IWT354" s="8"/>
      <c r="IWU354" s="8"/>
      <c r="IWV354" s="8"/>
      <c r="IWW354" s="8"/>
      <c r="IWX354" s="8"/>
      <c r="IWY354" s="8"/>
      <c r="IWZ354" s="8"/>
      <c r="IXA354" s="8"/>
      <c r="IXB354" s="8"/>
      <c r="IXC354" s="8"/>
      <c r="IXD354" s="8"/>
      <c r="IXE354" s="8"/>
      <c r="IXF354" s="8"/>
      <c r="IXG354" s="8"/>
      <c r="IXH354" s="8"/>
      <c r="IXI354" s="8"/>
      <c r="IXJ354" s="8"/>
      <c r="IXK354" s="8"/>
      <c r="IXL354" s="8"/>
      <c r="IXM354" s="8"/>
      <c r="IXN354" s="8"/>
      <c r="IXO354" s="8"/>
      <c r="IXP354" s="8"/>
      <c r="IXQ354" s="8"/>
      <c r="IXR354" s="8"/>
      <c r="IXS354" s="8"/>
      <c r="IXT354" s="8"/>
      <c r="IXU354" s="8"/>
      <c r="IXV354" s="8"/>
      <c r="IXW354" s="8"/>
      <c r="IXX354" s="8"/>
      <c r="IXY354" s="8"/>
      <c r="IXZ354" s="8"/>
      <c r="IYA354" s="8"/>
      <c r="IYB354" s="8"/>
      <c r="IYC354" s="8"/>
      <c r="IYD354" s="8"/>
      <c r="IYE354" s="8"/>
      <c r="IYF354" s="8"/>
      <c r="IYG354" s="8"/>
      <c r="IYH354" s="8"/>
      <c r="IYI354" s="8"/>
      <c r="IYJ354" s="8"/>
      <c r="IYK354" s="8"/>
      <c r="IYL354" s="8"/>
      <c r="IYM354" s="8"/>
      <c r="IYN354" s="8"/>
      <c r="IYO354" s="8"/>
      <c r="IYP354" s="8"/>
      <c r="IYQ354" s="8"/>
      <c r="IYR354" s="8"/>
      <c r="IYS354" s="8"/>
      <c r="IYT354" s="8"/>
      <c r="IYU354" s="8"/>
      <c r="IYV354" s="8"/>
      <c r="IYW354" s="8"/>
      <c r="IYX354" s="8"/>
      <c r="IYY354" s="8"/>
      <c r="IYZ354" s="8"/>
      <c r="IZA354" s="8"/>
      <c r="IZB354" s="8"/>
      <c r="IZC354" s="8"/>
      <c r="IZD354" s="8"/>
      <c r="IZE354" s="8"/>
      <c r="IZF354" s="8"/>
      <c r="IZG354" s="8"/>
      <c r="IZH354" s="8"/>
      <c r="IZI354" s="8"/>
      <c r="IZJ354" s="8"/>
      <c r="IZK354" s="8"/>
      <c r="IZL354" s="8"/>
      <c r="IZM354" s="8"/>
      <c r="IZN354" s="8"/>
      <c r="IZO354" s="8"/>
      <c r="IZP354" s="8"/>
      <c r="IZQ354" s="8"/>
      <c r="IZR354" s="8"/>
      <c r="IZS354" s="8"/>
      <c r="IZT354" s="8"/>
      <c r="IZU354" s="8"/>
      <c r="IZV354" s="8"/>
      <c r="IZW354" s="8"/>
      <c r="IZX354" s="8"/>
      <c r="IZY354" s="8"/>
      <c r="IZZ354" s="8"/>
      <c r="JAA354" s="8"/>
      <c r="JAB354" s="8"/>
      <c r="JAC354" s="8"/>
      <c r="JAD354" s="8"/>
      <c r="JAE354" s="8"/>
      <c r="JAF354" s="8"/>
      <c r="JAG354" s="8"/>
      <c r="JAH354" s="8"/>
      <c r="JAI354" s="8"/>
      <c r="JAJ354" s="8"/>
      <c r="JAK354" s="8"/>
      <c r="JAL354" s="8"/>
      <c r="JAM354" s="8"/>
      <c r="JAN354" s="8"/>
      <c r="JAO354" s="8"/>
      <c r="JAP354" s="8"/>
      <c r="JAQ354" s="8"/>
      <c r="JAR354" s="8"/>
      <c r="JAS354" s="8"/>
      <c r="JAT354" s="8"/>
      <c r="JAU354" s="8"/>
      <c r="JAV354" s="8"/>
      <c r="JAW354" s="8"/>
      <c r="JAX354" s="8"/>
      <c r="JAY354" s="8"/>
      <c r="JAZ354" s="8"/>
      <c r="JBA354" s="8"/>
      <c r="JBB354" s="8"/>
      <c r="JBC354" s="8"/>
      <c r="JBD354" s="8"/>
      <c r="JBE354" s="8"/>
      <c r="JBF354" s="8"/>
      <c r="JBG354" s="8"/>
      <c r="JBH354" s="8"/>
      <c r="JBI354" s="8"/>
      <c r="JBJ354" s="8"/>
      <c r="JBK354" s="8"/>
      <c r="JBL354" s="8"/>
      <c r="JBM354" s="8"/>
      <c r="JBN354" s="8"/>
      <c r="JBO354" s="8"/>
      <c r="JBP354" s="8"/>
      <c r="JBQ354" s="8"/>
      <c r="JBR354" s="8"/>
      <c r="JBS354" s="8"/>
      <c r="JBT354" s="8"/>
      <c r="JBU354" s="8"/>
      <c r="JBV354" s="8"/>
      <c r="JBW354" s="8"/>
      <c r="JBX354" s="8"/>
      <c r="JBY354" s="8"/>
      <c r="JBZ354" s="8"/>
      <c r="JCA354" s="8"/>
      <c r="JCB354" s="8"/>
      <c r="JCC354" s="8"/>
      <c r="JCD354" s="8"/>
      <c r="JCE354" s="8"/>
      <c r="JCF354" s="8"/>
      <c r="JCG354" s="8"/>
      <c r="JCH354" s="8"/>
      <c r="JCI354" s="8"/>
      <c r="JCJ354" s="8"/>
      <c r="JCK354" s="8"/>
      <c r="JCL354" s="8"/>
      <c r="JCM354" s="8"/>
      <c r="JCN354" s="8"/>
      <c r="JCO354" s="8"/>
      <c r="JCP354" s="8"/>
      <c r="JCQ354" s="8"/>
      <c r="JCR354" s="8"/>
      <c r="JCS354" s="8"/>
      <c r="JCT354" s="8"/>
      <c r="JCU354" s="8"/>
      <c r="JCV354" s="8"/>
      <c r="JCW354" s="8"/>
      <c r="JCX354" s="8"/>
      <c r="JCY354" s="8"/>
      <c r="JCZ354" s="8"/>
      <c r="JDA354" s="8"/>
      <c r="JDB354" s="8"/>
      <c r="JDC354" s="8"/>
      <c r="JDD354" s="8"/>
      <c r="JDE354" s="8"/>
      <c r="JDF354" s="8"/>
      <c r="JDG354" s="8"/>
      <c r="JDH354" s="8"/>
      <c r="JDI354" s="8"/>
      <c r="JDJ354" s="8"/>
      <c r="JDK354" s="8"/>
      <c r="JDL354" s="8"/>
      <c r="JDM354" s="8"/>
      <c r="JDN354" s="8"/>
      <c r="JDO354" s="8"/>
      <c r="JDP354" s="8"/>
      <c r="JDQ354" s="8"/>
      <c r="JDR354" s="8"/>
      <c r="JDS354" s="8"/>
      <c r="JDT354" s="8"/>
      <c r="JDU354" s="8"/>
      <c r="JDV354" s="8"/>
      <c r="JDW354" s="8"/>
      <c r="JDX354" s="8"/>
      <c r="JDY354" s="8"/>
      <c r="JDZ354" s="8"/>
      <c r="JEA354" s="8"/>
      <c r="JEB354" s="8"/>
      <c r="JEC354" s="8"/>
      <c r="JED354" s="8"/>
      <c r="JEE354" s="8"/>
      <c r="JEF354" s="8"/>
      <c r="JEG354" s="8"/>
      <c r="JEH354" s="8"/>
      <c r="JEI354" s="8"/>
      <c r="JEJ354" s="8"/>
      <c r="JEK354" s="8"/>
      <c r="JEL354" s="8"/>
      <c r="JEM354" s="8"/>
      <c r="JEN354" s="8"/>
      <c r="JEO354" s="8"/>
      <c r="JEP354" s="8"/>
      <c r="JEQ354" s="8"/>
      <c r="JER354" s="8"/>
      <c r="JES354" s="8"/>
      <c r="JET354" s="8"/>
      <c r="JEU354" s="8"/>
      <c r="JEV354" s="8"/>
      <c r="JEW354" s="8"/>
      <c r="JEX354" s="8"/>
      <c r="JEY354" s="8"/>
      <c r="JEZ354" s="8"/>
      <c r="JFA354" s="8"/>
      <c r="JFB354" s="8"/>
      <c r="JFC354" s="8"/>
      <c r="JFD354" s="8"/>
      <c r="JFE354" s="8"/>
      <c r="JFF354" s="8"/>
      <c r="JFG354" s="8"/>
      <c r="JFH354" s="8"/>
      <c r="JFI354" s="8"/>
      <c r="JFJ354" s="8"/>
      <c r="JFK354" s="8"/>
      <c r="JFL354" s="8"/>
      <c r="JFM354" s="8"/>
      <c r="JFN354" s="8"/>
      <c r="JFO354" s="8"/>
      <c r="JFP354" s="8"/>
      <c r="JFQ354" s="8"/>
      <c r="JFR354" s="8"/>
      <c r="JFS354" s="8"/>
      <c r="JFT354" s="8"/>
      <c r="JFU354" s="8"/>
      <c r="JFV354" s="8"/>
      <c r="JFW354" s="8"/>
      <c r="JFX354" s="8"/>
      <c r="JFY354" s="8"/>
      <c r="JFZ354" s="8"/>
      <c r="JGA354" s="8"/>
      <c r="JGB354" s="8"/>
      <c r="JGC354" s="8"/>
      <c r="JGD354" s="8"/>
      <c r="JGE354" s="8"/>
      <c r="JGF354" s="8"/>
      <c r="JGG354" s="8"/>
      <c r="JGH354" s="8"/>
      <c r="JGI354" s="8"/>
      <c r="JGJ354" s="8"/>
      <c r="JGK354" s="8"/>
      <c r="JGL354" s="8"/>
      <c r="JGM354" s="8"/>
      <c r="JGN354" s="8"/>
      <c r="JGO354" s="8"/>
      <c r="JGP354" s="8"/>
      <c r="JGQ354" s="8"/>
      <c r="JGR354" s="8"/>
      <c r="JGS354" s="8"/>
      <c r="JGT354" s="8"/>
      <c r="JGU354" s="8"/>
      <c r="JGV354" s="8"/>
      <c r="JGW354" s="8"/>
      <c r="JGX354" s="8"/>
      <c r="JGY354" s="8"/>
      <c r="JGZ354" s="8"/>
      <c r="JHA354" s="8"/>
      <c r="JHB354" s="8"/>
      <c r="JHC354" s="8"/>
      <c r="JHD354" s="8"/>
      <c r="JHE354" s="8"/>
      <c r="JHF354" s="8"/>
      <c r="JHG354" s="8"/>
      <c r="JHH354" s="8"/>
      <c r="JHI354" s="8"/>
      <c r="JHJ354" s="8"/>
      <c r="JHK354" s="8"/>
      <c r="JHL354" s="8"/>
      <c r="JHM354" s="8"/>
      <c r="JHN354" s="8"/>
      <c r="JHO354" s="8"/>
      <c r="JHP354" s="8"/>
      <c r="JHQ354" s="8"/>
      <c r="JHR354" s="8"/>
      <c r="JHS354" s="8"/>
      <c r="JHT354" s="8"/>
      <c r="JHU354" s="8"/>
      <c r="JHV354" s="8"/>
      <c r="JHW354" s="8"/>
      <c r="JHX354" s="8"/>
      <c r="JHY354" s="8"/>
      <c r="JHZ354" s="8"/>
      <c r="JIA354" s="8"/>
      <c r="JIB354" s="8"/>
      <c r="JIC354" s="8"/>
      <c r="JID354" s="8"/>
      <c r="JIE354" s="8"/>
      <c r="JIF354" s="8"/>
      <c r="JIG354" s="8"/>
      <c r="JIH354" s="8"/>
      <c r="JII354" s="8"/>
      <c r="JIJ354" s="8"/>
      <c r="JIK354" s="8"/>
      <c r="JIL354" s="8"/>
      <c r="JIM354" s="8"/>
      <c r="JIN354" s="8"/>
      <c r="JIO354" s="8"/>
      <c r="JIP354" s="8"/>
      <c r="JIQ354" s="8"/>
      <c r="JIR354" s="8"/>
      <c r="JIS354" s="8"/>
      <c r="JIT354" s="8"/>
      <c r="JIU354" s="8"/>
      <c r="JIV354" s="8"/>
      <c r="JIW354" s="8"/>
      <c r="JIX354" s="8"/>
      <c r="JIY354" s="8"/>
      <c r="JIZ354" s="8"/>
      <c r="JJA354" s="8"/>
      <c r="JJB354" s="8"/>
      <c r="JJC354" s="8"/>
      <c r="JJD354" s="8"/>
      <c r="JJE354" s="8"/>
      <c r="JJF354" s="8"/>
      <c r="JJG354" s="8"/>
      <c r="JJH354" s="8"/>
      <c r="JJI354" s="8"/>
      <c r="JJJ354" s="8"/>
      <c r="JJK354" s="8"/>
      <c r="JJL354" s="8"/>
      <c r="JJM354" s="8"/>
      <c r="JJN354" s="8"/>
      <c r="JJO354" s="8"/>
      <c r="JJP354" s="8"/>
      <c r="JJQ354" s="8"/>
      <c r="JJR354" s="8"/>
      <c r="JJS354" s="8"/>
      <c r="JJT354" s="8"/>
      <c r="JJU354" s="8"/>
      <c r="JJV354" s="8"/>
      <c r="JJW354" s="8"/>
      <c r="JJX354" s="8"/>
      <c r="JJY354" s="8"/>
      <c r="JJZ354" s="8"/>
      <c r="JKA354" s="8"/>
      <c r="JKB354" s="8"/>
      <c r="JKC354" s="8"/>
      <c r="JKD354" s="8"/>
      <c r="JKE354" s="8"/>
      <c r="JKF354" s="8"/>
      <c r="JKG354" s="8"/>
      <c r="JKH354" s="8"/>
      <c r="JKI354" s="8"/>
      <c r="JKJ354" s="8"/>
      <c r="JKK354" s="8"/>
      <c r="JKL354" s="8"/>
      <c r="JKM354" s="8"/>
      <c r="JKN354" s="8"/>
      <c r="JKO354" s="8"/>
      <c r="JKP354" s="8"/>
      <c r="JKQ354" s="8"/>
      <c r="JKR354" s="8"/>
      <c r="JKS354" s="8"/>
      <c r="JKT354" s="8"/>
      <c r="JKU354" s="8"/>
      <c r="JKV354" s="8"/>
      <c r="JKW354" s="8"/>
      <c r="JKX354" s="8"/>
      <c r="JKY354" s="8"/>
      <c r="JKZ354" s="8"/>
      <c r="JLA354" s="8"/>
      <c r="JLB354" s="8"/>
      <c r="JLC354" s="8"/>
      <c r="JLD354" s="8"/>
      <c r="JLE354" s="8"/>
      <c r="JLF354" s="8"/>
      <c r="JLG354" s="8"/>
      <c r="JLH354" s="8"/>
      <c r="JLI354" s="8"/>
      <c r="JLJ354" s="8"/>
      <c r="JLK354" s="8"/>
      <c r="JLL354" s="8"/>
      <c r="JLM354" s="8"/>
      <c r="JLN354" s="8"/>
      <c r="JLO354" s="8"/>
      <c r="JLP354" s="8"/>
      <c r="JLQ354" s="8"/>
      <c r="JLR354" s="8"/>
      <c r="JLS354" s="8"/>
      <c r="JLT354" s="8"/>
      <c r="JLU354" s="8"/>
      <c r="JLV354" s="8"/>
      <c r="JLW354" s="8"/>
      <c r="JLX354" s="8"/>
      <c r="JLY354" s="8"/>
      <c r="JLZ354" s="8"/>
      <c r="JMA354" s="8"/>
      <c r="JMB354" s="8"/>
      <c r="JMC354" s="8"/>
      <c r="JMD354" s="8"/>
      <c r="JME354" s="8"/>
      <c r="JMF354" s="8"/>
      <c r="JMG354" s="8"/>
      <c r="JMH354" s="8"/>
      <c r="JMI354" s="8"/>
      <c r="JMJ354" s="8"/>
      <c r="JMK354" s="8"/>
      <c r="JML354" s="8"/>
      <c r="JMM354" s="8"/>
      <c r="JMN354" s="8"/>
      <c r="JMO354" s="8"/>
      <c r="JMP354" s="8"/>
      <c r="JMQ354" s="8"/>
      <c r="JMR354" s="8"/>
      <c r="JMS354" s="8"/>
      <c r="JMT354" s="8"/>
      <c r="JMU354" s="8"/>
      <c r="JMV354" s="8"/>
      <c r="JMW354" s="8"/>
      <c r="JMX354" s="8"/>
      <c r="JMY354" s="8"/>
      <c r="JMZ354" s="8"/>
      <c r="JNA354" s="8"/>
      <c r="JNB354" s="8"/>
      <c r="JNC354" s="8"/>
      <c r="JND354" s="8"/>
      <c r="JNE354" s="8"/>
      <c r="JNF354" s="8"/>
      <c r="JNG354" s="8"/>
      <c r="JNH354" s="8"/>
      <c r="JNI354" s="8"/>
      <c r="JNJ354" s="8"/>
      <c r="JNK354" s="8"/>
      <c r="JNL354" s="8"/>
      <c r="JNM354" s="8"/>
      <c r="JNN354" s="8"/>
      <c r="JNO354" s="8"/>
      <c r="JNP354" s="8"/>
      <c r="JNQ354" s="8"/>
      <c r="JNR354" s="8"/>
      <c r="JNS354" s="8"/>
      <c r="JNT354" s="8"/>
      <c r="JNU354" s="8"/>
      <c r="JNV354" s="8"/>
      <c r="JNW354" s="8"/>
      <c r="JNX354" s="8"/>
      <c r="JNY354" s="8"/>
      <c r="JNZ354" s="8"/>
      <c r="JOA354" s="8"/>
      <c r="JOB354" s="8"/>
      <c r="JOC354" s="8"/>
      <c r="JOD354" s="8"/>
      <c r="JOE354" s="8"/>
      <c r="JOF354" s="8"/>
      <c r="JOG354" s="8"/>
      <c r="JOH354" s="8"/>
      <c r="JOI354" s="8"/>
      <c r="JOJ354" s="8"/>
      <c r="JOK354" s="8"/>
      <c r="JOL354" s="8"/>
      <c r="JOM354" s="8"/>
      <c r="JON354" s="8"/>
      <c r="JOO354" s="8"/>
      <c r="JOP354" s="8"/>
      <c r="JOQ354" s="8"/>
      <c r="JOR354" s="8"/>
      <c r="JOS354" s="8"/>
      <c r="JOT354" s="8"/>
      <c r="JOU354" s="8"/>
      <c r="JOV354" s="8"/>
      <c r="JOW354" s="8"/>
      <c r="JOX354" s="8"/>
      <c r="JOY354" s="8"/>
      <c r="JOZ354" s="8"/>
      <c r="JPA354" s="8"/>
      <c r="JPB354" s="8"/>
      <c r="JPC354" s="8"/>
      <c r="JPD354" s="8"/>
      <c r="JPE354" s="8"/>
      <c r="JPF354" s="8"/>
      <c r="JPG354" s="8"/>
      <c r="JPH354" s="8"/>
      <c r="JPI354" s="8"/>
      <c r="JPJ354" s="8"/>
      <c r="JPK354" s="8"/>
      <c r="JPL354" s="8"/>
      <c r="JPM354" s="8"/>
      <c r="JPN354" s="8"/>
      <c r="JPO354" s="8"/>
      <c r="JPP354" s="8"/>
      <c r="JPQ354" s="8"/>
      <c r="JPR354" s="8"/>
      <c r="JPS354" s="8"/>
      <c r="JPT354" s="8"/>
      <c r="JPU354" s="8"/>
      <c r="JPV354" s="8"/>
      <c r="JPW354" s="8"/>
      <c r="JPX354" s="8"/>
      <c r="JPY354" s="8"/>
      <c r="JPZ354" s="8"/>
      <c r="JQA354" s="8"/>
      <c r="JQB354" s="8"/>
      <c r="JQC354" s="8"/>
      <c r="JQD354" s="8"/>
      <c r="JQE354" s="8"/>
      <c r="JQF354" s="8"/>
      <c r="JQG354" s="8"/>
      <c r="JQH354" s="8"/>
      <c r="JQI354" s="8"/>
      <c r="JQJ354" s="8"/>
      <c r="JQK354" s="8"/>
      <c r="JQL354" s="8"/>
      <c r="JQM354" s="8"/>
      <c r="JQN354" s="8"/>
      <c r="JQO354" s="8"/>
      <c r="JQP354" s="8"/>
      <c r="JQQ354" s="8"/>
      <c r="JQR354" s="8"/>
      <c r="JQS354" s="8"/>
      <c r="JQT354" s="8"/>
      <c r="JQU354" s="8"/>
      <c r="JQV354" s="8"/>
      <c r="JQW354" s="8"/>
      <c r="JQX354" s="8"/>
      <c r="JQY354" s="8"/>
      <c r="JQZ354" s="8"/>
      <c r="JRA354" s="8"/>
      <c r="JRB354" s="8"/>
      <c r="JRC354" s="8"/>
      <c r="JRD354" s="8"/>
      <c r="JRE354" s="8"/>
      <c r="JRF354" s="8"/>
      <c r="JRG354" s="8"/>
      <c r="JRH354" s="8"/>
      <c r="JRI354" s="8"/>
      <c r="JRJ354" s="8"/>
      <c r="JRK354" s="8"/>
      <c r="JRL354" s="8"/>
      <c r="JRM354" s="8"/>
      <c r="JRN354" s="8"/>
      <c r="JRO354" s="8"/>
      <c r="JRP354" s="8"/>
      <c r="JRQ354" s="8"/>
      <c r="JRR354" s="8"/>
      <c r="JRS354" s="8"/>
      <c r="JRT354" s="8"/>
      <c r="JRU354" s="8"/>
      <c r="JRV354" s="8"/>
      <c r="JRW354" s="8"/>
      <c r="JRX354" s="8"/>
      <c r="JRY354" s="8"/>
      <c r="JRZ354" s="8"/>
      <c r="JSA354" s="8"/>
      <c r="JSB354" s="8"/>
      <c r="JSC354" s="8"/>
      <c r="JSD354" s="8"/>
      <c r="JSE354" s="8"/>
      <c r="JSF354" s="8"/>
      <c r="JSG354" s="8"/>
      <c r="JSH354" s="8"/>
      <c r="JSI354" s="8"/>
      <c r="JSJ354" s="8"/>
      <c r="JSK354" s="8"/>
      <c r="JSL354" s="8"/>
      <c r="JSM354" s="8"/>
      <c r="JSN354" s="8"/>
      <c r="JSO354" s="8"/>
      <c r="JSP354" s="8"/>
      <c r="JSQ354" s="8"/>
      <c r="JSR354" s="8"/>
      <c r="JSS354" s="8"/>
      <c r="JST354" s="8"/>
      <c r="JSU354" s="8"/>
      <c r="JSV354" s="8"/>
      <c r="JSW354" s="8"/>
      <c r="JSX354" s="8"/>
      <c r="JSY354" s="8"/>
      <c r="JSZ354" s="8"/>
      <c r="JTA354" s="8"/>
      <c r="JTB354" s="8"/>
      <c r="JTC354" s="8"/>
      <c r="JTD354" s="8"/>
      <c r="JTE354" s="8"/>
      <c r="JTF354" s="8"/>
      <c r="JTG354" s="8"/>
      <c r="JTH354" s="8"/>
      <c r="JTI354" s="8"/>
      <c r="JTJ354" s="8"/>
      <c r="JTK354" s="8"/>
      <c r="JTL354" s="8"/>
      <c r="JTM354" s="8"/>
      <c r="JTN354" s="8"/>
      <c r="JTO354" s="8"/>
      <c r="JTP354" s="8"/>
      <c r="JTQ354" s="8"/>
      <c r="JTR354" s="8"/>
      <c r="JTS354" s="8"/>
      <c r="JTT354" s="8"/>
      <c r="JTU354" s="8"/>
      <c r="JTV354" s="8"/>
      <c r="JTW354" s="8"/>
      <c r="JTX354" s="8"/>
      <c r="JTY354" s="8"/>
      <c r="JTZ354" s="8"/>
      <c r="JUA354" s="8"/>
      <c r="JUB354" s="8"/>
      <c r="JUC354" s="8"/>
      <c r="JUD354" s="8"/>
      <c r="JUE354" s="8"/>
      <c r="JUF354" s="8"/>
      <c r="JUG354" s="8"/>
      <c r="JUH354" s="8"/>
      <c r="JUI354" s="8"/>
      <c r="JUJ354" s="8"/>
      <c r="JUK354" s="8"/>
      <c r="JUL354" s="8"/>
      <c r="JUM354" s="8"/>
      <c r="JUN354" s="8"/>
      <c r="JUO354" s="8"/>
      <c r="JUP354" s="8"/>
      <c r="JUQ354" s="8"/>
      <c r="JUR354" s="8"/>
      <c r="JUS354" s="8"/>
      <c r="JUT354" s="8"/>
      <c r="JUU354" s="8"/>
      <c r="JUV354" s="8"/>
      <c r="JUW354" s="8"/>
      <c r="JUX354" s="8"/>
      <c r="JUY354" s="8"/>
      <c r="JUZ354" s="8"/>
      <c r="JVA354" s="8"/>
      <c r="JVB354" s="8"/>
      <c r="JVC354" s="8"/>
      <c r="JVD354" s="8"/>
      <c r="JVE354" s="8"/>
      <c r="JVF354" s="8"/>
      <c r="JVG354" s="8"/>
      <c r="JVH354" s="8"/>
      <c r="JVI354" s="8"/>
      <c r="JVJ354" s="8"/>
      <c r="JVK354" s="8"/>
      <c r="JVL354" s="8"/>
      <c r="JVM354" s="8"/>
      <c r="JVN354" s="8"/>
      <c r="JVO354" s="8"/>
      <c r="JVP354" s="8"/>
      <c r="JVQ354" s="8"/>
      <c r="JVR354" s="8"/>
      <c r="JVS354" s="8"/>
      <c r="JVT354" s="8"/>
      <c r="JVU354" s="8"/>
      <c r="JVV354" s="8"/>
      <c r="JVW354" s="8"/>
      <c r="JVX354" s="8"/>
      <c r="JVY354" s="8"/>
      <c r="JVZ354" s="8"/>
      <c r="JWA354" s="8"/>
      <c r="JWB354" s="8"/>
      <c r="JWC354" s="8"/>
      <c r="JWD354" s="8"/>
      <c r="JWE354" s="8"/>
      <c r="JWF354" s="8"/>
      <c r="JWG354" s="8"/>
      <c r="JWH354" s="8"/>
      <c r="JWI354" s="8"/>
      <c r="JWJ354" s="8"/>
      <c r="JWK354" s="8"/>
      <c r="JWL354" s="8"/>
      <c r="JWM354" s="8"/>
      <c r="JWN354" s="8"/>
      <c r="JWO354" s="8"/>
      <c r="JWP354" s="8"/>
      <c r="JWQ354" s="8"/>
      <c r="JWR354" s="8"/>
      <c r="JWS354" s="8"/>
      <c r="JWT354" s="8"/>
      <c r="JWU354" s="8"/>
      <c r="JWV354" s="8"/>
      <c r="JWW354" s="8"/>
      <c r="JWX354" s="8"/>
      <c r="JWY354" s="8"/>
      <c r="JWZ354" s="8"/>
      <c r="JXA354" s="8"/>
      <c r="JXB354" s="8"/>
      <c r="JXC354" s="8"/>
      <c r="JXD354" s="8"/>
      <c r="JXE354" s="8"/>
      <c r="JXF354" s="8"/>
      <c r="JXG354" s="8"/>
      <c r="JXH354" s="8"/>
      <c r="JXI354" s="8"/>
      <c r="JXJ354" s="8"/>
      <c r="JXK354" s="8"/>
      <c r="JXL354" s="8"/>
      <c r="JXM354" s="8"/>
      <c r="JXN354" s="8"/>
      <c r="JXO354" s="8"/>
      <c r="JXP354" s="8"/>
      <c r="JXQ354" s="8"/>
      <c r="JXR354" s="8"/>
      <c r="JXS354" s="8"/>
      <c r="JXT354" s="8"/>
      <c r="JXU354" s="8"/>
      <c r="JXV354" s="8"/>
      <c r="JXW354" s="8"/>
      <c r="JXX354" s="8"/>
      <c r="JXY354" s="8"/>
      <c r="JXZ354" s="8"/>
      <c r="JYA354" s="8"/>
      <c r="JYB354" s="8"/>
      <c r="JYC354" s="8"/>
      <c r="JYD354" s="8"/>
      <c r="JYE354" s="8"/>
      <c r="JYF354" s="8"/>
      <c r="JYG354" s="8"/>
      <c r="JYH354" s="8"/>
      <c r="JYI354" s="8"/>
      <c r="JYJ354" s="8"/>
      <c r="JYK354" s="8"/>
      <c r="JYL354" s="8"/>
      <c r="JYM354" s="8"/>
      <c r="JYN354" s="8"/>
      <c r="JYO354" s="8"/>
      <c r="JYP354" s="8"/>
      <c r="JYQ354" s="8"/>
      <c r="JYR354" s="8"/>
      <c r="JYS354" s="8"/>
      <c r="JYT354" s="8"/>
      <c r="JYU354" s="8"/>
      <c r="JYV354" s="8"/>
      <c r="JYW354" s="8"/>
      <c r="JYX354" s="8"/>
      <c r="JYY354" s="8"/>
      <c r="JYZ354" s="8"/>
      <c r="JZA354" s="8"/>
      <c r="JZB354" s="8"/>
      <c r="JZC354" s="8"/>
      <c r="JZD354" s="8"/>
      <c r="JZE354" s="8"/>
      <c r="JZF354" s="8"/>
      <c r="JZG354" s="8"/>
      <c r="JZH354" s="8"/>
      <c r="JZI354" s="8"/>
      <c r="JZJ354" s="8"/>
      <c r="JZK354" s="8"/>
      <c r="JZL354" s="8"/>
      <c r="JZM354" s="8"/>
      <c r="JZN354" s="8"/>
      <c r="JZO354" s="8"/>
      <c r="JZP354" s="8"/>
      <c r="JZQ354" s="8"/>
      <c r="JZR354" s="8"/>
      <c r="JZS354" s="8"/>
      <c r="JZT354" s="8"/>
      <c r="JZU354" s="8"/>
      <c r="JZV354" s="8"/>
      <c r="JZW354" s="8"/>
      <c r="JZX354" s="8"/>
      <c r="JZY354" s="8"/>
      <c r="JZZ354" s="8"/>
      <c r="KAA354" s="8"/>
      <c r="KAB354" s="8"/>
      <c r="KAC354" s="8"/>
      <c r="KAD354" s="8"/>
      <c r="KAE354" s="8"/>
      <c r="KAF354" s="8"/>
      <c r="KAG354" s="8"/>
      <c r="KAH354" s="8"/>
      <c r="KAI354" s="8"/>
      <c r="KAJ354" s="8"/>
      <c r="KAK354" s="8"/>
      <c r="KAL354" s="8"/>
      <c r="KAM354" s="8"/>
      <c r="KAN354" s="8"/>
      <c r="KAO354" s="8"/>
      <c r="KAP354" s="8"/>
      <c r="KAQ354" s="8"/>
      <c r="KAR354" s="8"/>
      <c r="KAS354" s="8"/>
      <c r="KAT354" s="8"/>
      <c r="KAU354" s="8"/>
      <c r="KAV354" s="8"/>
      <c r="KAW354" s="8"/>
      <c r="KAX354" s="8"/>
      <c r="KAY354" s="8"/>
      <c r="KAZ354" s="8"/>
      <c r="KBA354" s="8"/>
      <c r="KBB354" s="8"/>
      <c r="KBC354" s="8"/>
      <c r="KBD354" s="8"/>
      <c r="KBE354" s="8"/>
      <c r="KBF354" s="8"/>
      <c r="KBG354" s="8"/>
      <c r="KBH354" s="8"/>
      <c r="KBI354" s="8"/>
      <c r="KBJ354" s="8"/>
      <c r="KBK354" s="8"/>
      <c r="KBL354" s="8"/>
      <c r="KBM354" s="8"/>
      <c r="KBN354" s="8"/>
      <c r="KBO354" s="8"/>
      <c r="KBP354" s="8"/>
      <c r="KBQ354" s="8"/>
      <c r="KBR354" s="8"/>
      <c r="KBS354" s="8"/>
      <c r="KBT354" s="8"/>
      <c r="KBU354" s="8"/>
      <c r="KBV354" s="8"/>
      <c r="KBW354" s="8"/>
      <c r="KBX354" s="8"/>
      <c r="KBY354" s="8"/>
      <c r="KBZ354" s="8"/>
      <c r="KCA354" s="8"/>
      <c r="KCB354" s="8"/>
      <c r="KCC354" s="8"/>
      <c r="KCD354" s="8"/>
      <c r="KCE354" s="8"/>
      <c r="KCF354" s="8"/>
      <c r="KCG354" s="8"/>
      <c r="KCH354" s="8"/>
      <c r="KCI354" s="8"/>
      <c r="KCJ354" s="8"/>
      <c r="KCK354" s="8"/>
      <c r="KCL354" s="8"/>
      <c r="KCM354" s="8"/>
      <c r="KCN354" s="8"/>
      <c r="KCO354" s="8"/>
      <c r="KCP354" s="8"/>
      <c r="KCQ354" s="8"/>
      <c r="KCR354" s="8"/>
      <c r="KCS354" s="8"/>
      <c r="KCT354" s="8"/>
      <c r="KCU354" s="8"/>
      <c r="KCV354" s="8"/>
      <c r="KCW354" s="8"/>
      <c r="KCX354" s="8"/>
      <c r="KCY354" s="8"/>
      <c r="KCZ354" s="8"/>
      <c r="KDA354" s="8"/>
      <c r="KDB354" s="8"/>
      <c r="KDC354" s="8"/>
      <c r="KDD354" s="8"/>
      <c r="KDE354" s="8"/>
      <c r="KDF354" s="8"/>
      <c r="KDG354" s="8"/>
      <c r="KDH354" s="8"/>
      <c r="KDI354" s="8"/>
      <c r="KDJ354" s="8"/>
      <c r="KDK354" s="8"/>
      <c r="KDL354" s="8"/>
      <c r="KDM354" s="8"/>
      <c r="KDN354" s="8"/>
      <c r="KDO354" s="8"/>
      <c r="KDP354" s="8"/>
      <c r="KDQ354" s="8"/>
      <c r="KDR354" s="8"/>
      <c r="KDS354" s="8"/>
      <c r="KDT354" s="8"/>
      <c r="KDU354" s="8"/>
      <c r="KDV354" s="8"/>
      <c r="KDW354" s="8"/>
      <c r="KDX354" s="8"/>
      <c r="KDY354" s="8"/>
      <c r="KDZ354" s="8"/>
      <c r="KEA354" s="8"/>
      <c r="KEB354" s="8"/>
      <c r="KEC354" s="8"/>
      <c r="KED354" s="8"/>
      <c r="KEE354" s="8"/>
      <c r="KEF354" s="8"/>
      <c r="KEG354" s="8"/>
      <c r="KEH354" s="8"/>
      <c r="KEI354" s="8"/>
      <c r="KEJ354" s="8"/>
      <c r="KEK354" s="8"/>
      <c r="KEL354" s="8"/>
      <c r="KEM354" s="8"/>
      <c r="KEN354" s="8"/>
      <c r="KEO354" s="8"/>
      <c r="KEP354" s="8"/>
      <c r="KEQ354" s="8"/>
      <c r="KER354" s="8"/>
      <c r="KES354" s="8"/>
      <c r="KET354" s="8"/>
      <c r="KEU354" s="8"/>
      <c r="KEV354" s="8"/>
      <c r="KEW354" s="8"/>
      <c r="KEX354" s="8"/>
      <c r="KEY354" s="8"/>
      <c r="KEZ354" s="8"/>
      <c r="KFA354" s="8"/>
      <c r="KFB354" s="8"/>
      <c r="KFC354" s="8"/>
      <c r="KFD354" s="8"/>
      <c r="KFE354" s="8"/>
      <c r="KFF354" s="8"/>
      <c r="KFG354" s="8"/>
      <c r="KFH354" s="8"/>
      <c r="KFI354" s="8"/>
      <c r="KFJ354" s="8"/>
      <c r="KFK354" s="8"/>
      <c r="KFL354" s="8"/>
      <c r="KFM354" s="8"/>
      <c r="KFN354" s="8"/>
      <c r="KFO354" s="8"/>
      <c r="KFP354" s="8"/>
      <c r="KFQ354" s="8"/>
      <c r="KFR354" s="8"/>
      <c r="KFS354" s="8"/>
      <c r="KFT354" s="8"/>
      <c r="KFU354" s="8"/>
      <c r="KFV354" s="8"/>
      <c r="KFW354" s="8"/>
      <c r="KFX354" s="8"/>
      <c r="KFY354" s="8"/>
      <c r="KFZ354" s="8"/>
      <c r="KGA354" s="8"/>
      <c r="KGB354" s="8"/>
      <c r="KGC354" s="8"/>
      <c r="KGD354" s="8"/>
      <c r="KGE354" s="8"/>
      <c r="KGF354" s="8"/>
      <c r="KGG354" s="8"/>
      <c r="KGH354" s="8"/>
      <c r="KGI354" s="8"/>
      <c r="KGJ354" s="8"/>
      <c r="KGK354" s="8"/>
      <c r="KGL354" s="8"/>
      <c r="KGM354" s="8"/>
      <c r="KGN354" s="8"/>
      <c r="KGO354" s="8"/>
      <c r="KGP354" s="8"/>
      <c r="KGQ354" s="8"/>
      <c r="KGR354" s="8"/>
      <c r="KGS354" s="8"/>
      <c r="KGT354" s="8"/>
      <c r="KGU354" s="8"/>
      <c r="KGV354" s="8"/>
      <c r="KGW354" s="8"/>
      <c r="KGX354" s="8"/>
      <c r="KGY354" s="8"/>
      <c r="KGZ354" s="8"/>
      <c r="KHA354" s="8"/>
      <c r="KHB354" s="8"/>
      <c r="KHC354" s="8"/>
      <c r="KHD354" s="8"/>
      <c r="KHE354" s="8"/>
      <c r="KHF354" s="8"/>
      <c r="KHG354" s="8"/>
      <c r="KHH354" s="8"/>
      <c r="KHI354" s="8"/>
      <c r="KHJ354" s="8"/>
      <c r="KHK354" s="8"/>
      <c r="KHL354" s="8"/>
      <c r="KHM354" s="8"/>
      <c r="KHN354" s="8"/>
      <c r="KHO354" s="8"/>
      <c r="KHP354" s="8"/>
      <c r="KHQ354" s="8"/>
      <c r="KHR354" s="8"/>
      <c r="KHS354" s="8"/>
      <c r="KHT354" s="8"/>
      <c r="KHU354" s="8"/>
      <c r="KHV354" s="8"/>
      <c r="KHW354" s="8"/>
      <c r="KHX354" s="8"/>
      <c r="KHY354" s="8"/>
      <c r="KHZ354" s="8"/>
      <c r="KIA354" s="8"/>
      <c r="KIB354" s="8"/>
      <c r="KIC354" s="8"/>
      <c r="KID354" s="8"/>
      <c r="KIE354" s="8"/>
      <c r="KIF354" s="8"/>
      <c r="KIG354" s="8"/>
      <c r="KIH354" s="8"/>
      <c r="KII354" s="8"/>
      <c r="KIJ354" s="8"/>
      <c r="KIK354" s="8"/>
      <c r="KIL354" s="8"/>
      <c r="KIM354" s="8"/>
      <c r="KIN354" s="8"/>
      <c r="KIO354" s="8"/>
      <c r="KIP354" s="8"/>
      <c r="KIQ354" s="8"/>
      <c r="KIR354" s="8"/>
      <c r="KIS354" s="8"/>
      <c r="KIT354" s="8"/>
      <c r="KIU354" s="8"/>
      <c r="KIV354" s="8"/>
      <c r="KIW354" s="8"/>
      <c r="KIX354" s="8"/>
      <c r="KIY354" s="8"/>
      <c r="KIZ354" s="8"/>
      <c r="KJA354" s="8"/>
      <c r="KJB354" s="8"/>
      <c r="KJC354" s="8"/>
      <c r="KJD354" s="8"/>
      <c r="KJE354" s="8"/>
      <c r="KJF354" s="8"/>
      <c r="KJG354" s="8"/>
      <c r="KJH354" s="8"/>
      <c r="KJI354" s="8"/>
      <c r="KJJ354" s="8"/>
      <c r="KJK354" s="8"/>
      <c r="KJL354" s="8"/>
      <c r="KJM354" s="8"/>
      <c r="KJN354" s="8"/>
      <c r="KJO354" s="8"/>
      <c r="KJP354" s="8"/>
      <c r="KJQ354" s="8"/>
      <c r="KJR354" s="8"/>
      <c r="KJS354" s="8"/>
      <c r="KJT354" s="8"/>
      <c r="KJU354" s="8"/>
      <c r="KJV354" s="8"/>
      <c r="KJW354" s="8"/>
      <c r="KJX354" s="8"/>
      <c r="KJY354" s="8"/>
      <c r="KJZ354" s="8"/>
      <c r="KKA354" s="8"/>
      <c r="KKB354" s="8"/>
      <c r="KKC354" s="8"/>
      <c r="KKD354" s="8"/>
      <c r="KKE354" s="8"/>
      <c r="KKF354" s="8"/>
      <c r="KKG354" s="8"/>
      <c r="KKH354" s="8"/>
      <c r="KKI354" s="8"/>
      <c r="KKJ354" s="8"/>
      <c r="KKK354" s="8"/>
      <c r="KKL354" s="8"/>
      <c r="KKM354" s="8"/>
      <c r="KKN354" s="8"/>
      <c r="KKO354" s="8"/>
      <c r="KKP354" s="8"/>
      <c r="KKQ354" s="8"/>
      <c r="KKR354" s="8"/>
      <c r="KKS354" s="8"/>
      <c r="KKT354" s="8"/>
      <c r="KKU354" s="8"/>
      <c r="KKV354" s="8"/>
      <c r="KKW354" s="8"/>
      <c r="KKX354" s="8"/>
      <c r="KKY354" s="8"/>
      <c r="KKZ354" s="8"/>
      <c r="KLA354" s="8"/>
      <c r="KLB354" s="8"/>
      <c r="KLC354" s="8"/>
      <c r="KLD354" s="8"/>
      <c r="KLE354" s="8"/>
      <c r="KLF354" s="8"/>
      <c r="KLG354" s="8"/>
      <c r="KLH354" s="8"/>
      <c r="KLI354" s="8"/>
      <c r="KLJ354" s="8"/>
      <c r="KLK354" s="8"/>
      <c r="KLL354" s="8"/>
      <c r="KLM354" s="8"/>
      <c r="KLN354" s="8"/>
      <c r="KLO354" s="8"/>
      <c r="KLP354" s="8"/>
      <c r="KLQ354" s="8"/>
      <c r="KLR354" s="8"/>
      <c r="KLS354" s="8"/>
      <c r="KLT354" s="8"/>
      <c r="KLU354" s="8"/>
      <c r="KLV354" s="8"/>
      <c r="KLW354" s="8"/>
      <c r="KLX354" s="8"/>
      <c r="KLY354" s="8"/>
      <c r="KLZ354" s="8"/>
      <c r="KMA354" s="8"/>
      <c r="KMB354" s="8"/>
      <c r="KMC354" s="8"/>
      <c r="KMD354" s="8"/>
      <c r="KME354" s="8"/>
      <c r="KMF354" s="8"/>
      <c r="KMG354" s="8"/>
      <c r="KMH354" s="8"/>
      <c r="KMI354" s="8"/>
      <c r="KMJ354" s="8"/>
      <c r="KMK354" s="8"/>
      <c r="KML354" s="8"/>
      <c r="KMM354" s="8"/>
      <c r="KMN354" s="8"/>
      <c r="KMO354" s="8"/>
      <c r="KMP354" s="8"/>
      <c r="KMQ354" s="8"/>
      <c r="KMR354" s="8"/>
      <c r="KMS354" s="8"/>
      <c r="KMT354" s="8"/>
      <c r="KMU354" s="8"/>
      <c r="KMV354" s="8"/>
      <c r="KMW354" s="8"/>
      <c r="KMX354" s="8"/>
      <c r="KMY354" s="8"/>
      <c r="KMZ354" s="8"/>
      <c r="KNA354" s="8"/>
      <c r="KNB354" s="8"/>
      <c r="KNC354" s="8"/>
      <c r="KND354" s="8"/>
      <c r="KNE354" s="8"/>
      <c r="KNF354" s="8"/>
      <c r="KNG354" s="8"/>
      <c r="KNH354" s="8"/>
      <c r="KNI354" s="8"/>
      <c r="KNJ354" s="8"/>
      <c r="KNK354" s="8"/>
      <c r="KNL354" s="8"/>
      <c r="KNM354" s="8"/>
      <c r="KNN354" s="8"/>
      <c r="KNO354" s="8"/>
      <c r="KNP354" s="8"/>
      <c r="KNQ354" s="8"/>
      <c r="KNR354" s="8"/>
      <c r="KNS354" s="8"/>
      <c r="KNT354" s="8"/>
      <c r="KNU354" s="8"/>
      <c r="KNV354" s="8"/>
      <c r="KNW354" s="8"/>
      <c r="KNX354" s="8"/>
      <c r="KNY354" s="8"/>
      <c r="KNZ354" s="8"/>
      <c r="KOA354" s="8"/>
      <c r="KOB354" s="8"/>
      <c r="KOC354" s="8"/>
      <c r="KOD354" s="8"/>
      <c r="KOE354" s="8"/>
      <c r="KOF354" s="8"/>
      <c r="KOG354" s="8"/>
      <c r="KOH354" s="8"/>
      <c r="KOI354" s="8"/>
      <c r="KOJ354" s="8"/>
      <c r="KOK354" s="8"/>
      <c r="KOL354" s="8"/>
      <c r="KOM354" s="8"/>
      <c r="KON354" s="8"/>
      <c r="KOO354" s="8"/>
      <c r="KOP354" s="8"/>
      <c r="KOQ354" s="8"/>
      <c r="KOR354" s="8"/>
      <c r="KOS354" s="8"/>
      <c r="KOT354" s="8"/>
      <c r="KOU354" s="8"/>
      <c r="KOV354" s="8"/>
      <c r="KOW354" s="8"/>
      <c r="KOX354" s="8"/>
      <c r="KOY354" s="8"/>
      <c r="KOZ354" s="8"/>
      <c r="KPA354" s="8"/>
      <c r="KPB354" s="8"/>
      <c r="KPC354" s="8"/>
      <c r="KPD354" s="8"/>
      <c r="KPE354" s="8"/>
      <c r="KPF354" s="8"/>
      <c r="KPG354" s="8"/>
      <c r="KPH354" s="8"/>
      <c r="KPI354" s="8"/>
      <c r="KPJ354" s="8"/>
      <c r="KPK354" s="8"/>
      <c r="KPL354" s="8"/>
      <c r="KPM354" s="8"/>
      <c r="KPN354" s="8"/>
      <c r="KPO354" s="8"/>
      <c r="KPP354" s="8"/>
      <c r="KPQ354" s="8"/>
      <c r="KPR354" s="8"/>
      <c r="KPS354" s="8"/>
      <c r="KPT354" s="8"/>
      <c r="KPU354" s="8"/>
      <c r="KPV354" s="8"/>
      <c r="KPW354" s="8"/>
      <c r="KPX354" s="8"/>
      <c r="KPY354" s="8"/>
      <c r="KPZ354" s="8"/>
      <c r="KQA354" s="8"/>
      <c r="KQB354" s="8"/>
      <c r="KQC354" s="8"/>
      <c r="KQD354" s="8"/>
      <c r="KQE354" s="8"/>
      <c r="KQF354" s="8"/>
      <c r="KQG354" s="8"/>
      <c r="KQH354" s="8"/>
      <c r="KQI354" s="8"/>
      <c r="KQJ354" s="8"/>
      <c r="KQK354" s="8"/>
      <c r="KQL354" s="8"/>
      <c r="KQM354" s="8"/>
      <c r="KQN354" s="8"/>
      <c r="KQO354" s="8"/>
      <c r="KQP354" s="8"/>
      <c r="KQQ354" s="8"/>
      <c r="KQR354" s="8"/>
      <c r="KQS354" s="8"/>
      <c r="KQT354" s="8"/>
      <c r="KQU354" s="8"/>
      <c r="KQV354" s="8"/>
      <c r="KQW354" s="8"/>
      <c r="KQX354" s="8"/>
      <c r="KQY354" s="8"/>
      <c r="KQZ354" s="8"/>
      <c r="KRA354" s="8"/>
      <c r="KRB354" s="8"/>
      <c r="KRC354" s="8"/>
      <c r="KRD354" s="8"/>
      <c r="KRE354" s="8"/>
      <c r="KRF354" s="8"/>
      <c r="KRG354" s="8"/>
      <c r="KRH354" s="8"/>
      <c r="KRI354" s="8"/>
      <c r="KRJ354" s="8"/>
      <c r="KRK354" s="8"/>
      <c r="KRL354" s="8"/>
      <c r="KRM354" s="8"/>
      <c r="KRN354" s="8"/>
      <c r="KRO354" s="8"/>
      <c r="KRP354" s="8"/>
      <c r="KRQ354" s="8"/>
      <c r="KRR354" s="8"/>
      <c r="KRS354" s="8"/>
      <c r="KRT354" s="8"/>
      <c r="KRU354" s="8"/>
      <c r="KRV354" s="8"/>
      <c r="KRW354" s="8"/>
      <c r="KRX354" s="8"/>
      <c r="KRY354" s="8"/>
      <c r="KRZ354" s="8"/>
      <c r="KSA354" s="8"/>
      <c r="KSB354" s="8"/>
      <c r="KSC354" s="8"/>
      <c r="KSD354" s="8"/>
      <c r="KSE354" s="8"/>
      <c r="KSF354" s="8"/>
      <c r="KSG354" s="8"/>
      <c r="KSH354" s="8"/>
      <c r="KSI354" s="8"/>
      <c r="KSJ354" s="8"/>
      <c r="KSK354" s="8"/>
      <c r="KSL354" s="8"/>
      <c r="KSM354" s="8"/>
      <c r="KSN354" s="8"/>
      <c r="KSO354" s="8"/>
      <c r="KSP354" s="8"/>
      <c r="KSQ354" s="8"/>
      <c r="KSR354" s="8"/>
      <c r="KSS354" s="8"/>
      <c r="KST354" s="8"/>
      <c r="KSU354" s="8"/>
      <c r="KSV354" s="8"/>
      <c r="KSW354" s="8"/>
      <c r="KSX354" s="8"/>
      <c r="KSY354" s="8"/>
      <c r="KSZ354" s="8"/>
      <c r="KTA354" s="8"/>
      <c r="KTB354" s="8"/>
      <c r="KTC354" s="8"/>
      <c r="KTD354" s="8"/>
      <c r="KTE354" s="8"/>
      <c r="KTF354" s="8"/>
      <c r="KTG354" s="8"/>
      <c r="KTH354" s="8"/>
      <c r="KTI354" s="8"/>
      <c r="KTJ354" s="8"/>
      <c r="KTK354" s="8"/>
      <c r="KTL354" s="8"/>
      <c r="KTM354" s="8"/>
      <c r="KTN354" s="8"/>
      <c r="KTO354" s="8"/>
      <c r="KTP354" s="8"/>
      <c r="KTQ354" s="8"/>
      <c r="KTR354" s="8"/>
      <c r="KTS354" s="8"/>
      <c r="KTT354" s="8"/>
      <c r="KTU354" s="8"/>
      <c r="KTV354" s="8"/>
      <c r="KTW354" s="8"/>
      <c r="KTX354" s="8"/>
      <c r="KTY354" s="8"/>
      <c r="KTZ354" s="8"/>
      <c r="KUA354" s="8"/>
      <c r="KUB354" s="8"/>
      <c r="KUC354" s="8"/>
      <c r="KUD354" s="8"/>
      <c r="KUE354" s="8"/>
      <c r="KUF354" s="8"/>
      <c r="KUG354" s="8"/>
      <c r="KUH354" s="8"/>
      <c r="KUI354" s="8"/>
      <c r="KUJ354" s="8"/>
      <c r="KUK354" s="8"/>
      <c r="KUL354" s="8"/>
      <c r="KUM354" s="8"/>
      <c r="KUN354" s="8"/>
      <c r="KUO354" s="8"/>
      <c r="KUP354" s="8"/>
      <c r="KUQ354" s="8"/>
      <c r="KUR354" s="8"/>
      <c r="KUS354" s="8"/>
      <c r="KUT354" s="8"/>
      <c r="KUU354" s="8"/>
      <c r="KUV354" s="8"/>
      <c r="KUW354" s="8"/>
      <c r="KUX354" s="8"/>
      <c r="KUY354" s="8"/>
      <c r="KUZ354" s="8"/>
      <c r="KVA354" s="8"/>
      <c r="KVB354" s="8"/>
      <c r="KVC354" s="8"/>
      <c r="KVD354" s="8"/>
      <c r="KVE354" s="8"/>
      <c r="KVF354" s="8"/>
      <c r="KVG354" s="8"/>
      <c r="KVH354" s="8"/>
      <c r="KVI354" s="8"/>
      <c r="KVJ354" s="8"/>
      <c r="KVK354" s="8"/>
      <c r="KVL354" s="8"/>
      <c r="KVM354" s="8"/>
      <c r="KVN354" s="8"/>
      <c r="KVO354" s="8"/>
      <c r="KVP354" s="8"/>
      <c r="KVQ354" s="8"/>
      <c r="KVR354" s="8"/>
      <c r="KVS354" s="8"/>
      <c r="KVT354" s="8"/>
      <c r="KVU354" s="8"/>
      <c r="KVV354" s="8"/>
      <c r="KVW354" s="8"/>
      <c r="KVX354" s="8"/>
      <c r="KVY354" s="8"/>
      <c r="KVZ354" s="8"/>
      <c r="KWA354" s="8"/>
      <c r="KWB354" s="8"/>
      <c r="KWC354" s="8"/>
      <c r="KWD354" s="8"/>
      <c r="KWE354" s="8"/>
      <c r="KWF354" s="8"/>
      <c r="KWG354" s="8"/>
      <c r="KWH354" s="8"/>
      <c r="KWI354" s="8"/>
      <c r="KWJ354" s="8"/>
      <c r="KWK354" s="8"/>
      <c r="KWL354" s="8"/>
      <c r="KWM354" s="8"/>
      <c r="KWN354" s="8"/>
      <c r="KWO354" s="8"/>
      <c r="KWP354" s="8"/>
      <c r="KWQ354" s="8"/>
      <c r="KWR354" s="8"/>
      <c r="KWS354" s="8"/>
      <c r="KWT354" s="8"/>
      <c r="KWU354" s="8"/>
      <c r="KWV354" s="8"/>
      <c r="KWW354" s="8"/>
      <c r="KWX354" s="8"/>
      <c r="KWY354" s="8"/>
      <c r="KWZ354" s="8"/>
      <c r="KXA354" s="8"/>
      <c r="KXB354" s="8"/>
      <c r="KXC354" s="8"/>
      <c r="KXD354" s="8"/>
      <c r="KXE354" s="8"/>
      <c r="KXF354" s="8"/>
      <c r="KXG354" s="8"/>
      <c r="KXH354" s="8"/>
      <c r="KXI354" s="8"/>
      <c r="KXJ354" s="8"/>
      <c r="KXK354" s="8"/>
      <c r="KXL354" s="8"/>
      <c r="KXM354" s="8"/>
      <c r="KXN354" s="8"/>
      <c r="KXO354" s="8"/>
      <c r="KXP354" s="8"/>
      <c r="KXQ354" s="8"/>
      <c r="KXR354" s="8"/>
      <c r="KXS354" s="8"/>
      <c r="KXT354" s="8"/>
      <c r="KXU354" s="8"/>
      <c r="KXV354" s="8"/>
      <c r="KXW354" s="8"/>
      <c r="KXX354" s="8"/>
      <c r="KXY354" s="8"/>
      <c r="KXZ354" s="8"/>
      <c r="KYA354" s="8"/>
      <c r="KYB354" s="8"/>
      <c r="KYC354" s="8"/>
      <c r="KYD354" s="8"/>
      <c r="KYE354" s="8"/>
      <c r="KYF354" s="8"/>
      <c r="KYG354" s="8"/>
      <c r="KYH354" s="8"/>
      <c r="KYI354" s="8"/>
      <c r="KYJ354" s="8"/>
      <c r="KYK354" s="8"/>
      <c r="KYL354" s="8"/>
      <c r="KYM354" s="8"/>
      <c r="KYN354" s="8"/>
      <c r="KYO354" s="8"/>
      <c r="KYP354" s="8"/>
      <c r="KYQ354" s="8"/>
      <c r="KYR354" s="8"/>
      <c r="KYS354" s="8"/>
      <c r="KYT354" s="8"/>
      <c r="KYU354" s="8"/>
      <c r="KYV354" s="8"/>
      <c r="KYW354" s="8"/>
      <c r="KYX354" s="8"/>
      <c r="KYY354" s="8"/>
      <c r="KYZ354" s="8"/>
      <c r="KZA354" s="8"/>
      <c r="KZB354" s="8"/>
      <c r="KZC354" s="8"/>
      <c r="KZD354" s="8"/>
      <c r="KZE354" s="8"/>
      <c r="KZF354" s="8"/>
      <c r="KZG354" s="8"/>
      <c r="KZH354" s="8"/>
      <c r="KZI354" s="8"/>
      <c r="KZJ354" s="8"/>
      <c r="KZK354" s="8"/>
      <c r="KZL354" s="8"/>
      <c r="KZM354" s="8"/>
      <c r="KZN354" s="8"/>
      <c r="KZO354" s="8"/>
      <c r="KZP354" s="8"/>
      <c r="KZQ354" s="8"/>
      <c r="KZR354" s="8"/>
      <c r="KZS354" s="8"/>
      <c r="KZT354" s="8"/>
      <c r="KZU354" s="8"/>
      <c r="KZV354" s="8"/>
      <c r="KZW354" s="8"/>
      <c r="KZX354" s="8"/>
      <c r="KZY354" s="8"/>
      <c r="KZZ354" s="8"/>
      <c r="LAA354" s="8"/>
      <c r="LAB354" s="8"/>
      <c r="LAC354" s="8"/>
      <c r="LAD354" s="8"/>
      <c r="LAE354" s="8"/>
      <c r="LAF354" s="8"/>
      <c r="LAG354" s="8"/>
      <c r="LAH354" s="8"/>
      <c r="LAI354" s="8"/>
      <c r="LAJ354" s="8"/>
      <c r="LAK354" s="8"/>
      <c r="LAL354" s="8"/>
      <c r="LAM354" s="8"/>
      <c r="LAN354" s="8"/>
      <c r="LAO354" s="8"/>
      <c r="LAP354" s="8"/>
      <c r="LAQ354" s="8"/>
      <c r="LAR354" s="8"/>
      <c r="LAS354" s="8"/>
      <c r="LAT354" s="8"/>
      <c r="LAU354" s="8"/>
      <c r="LAV354" s="8"/>
      <c r="LAW354" s="8"/>
      <c r="LAX354" s="8"/>
      <c r="LAY354" s="8"/>
      <c r="LAZ354" s="8"/>
      <c r="LBA354" s="8"/>
      <c r="LBB354" s="8"/>
      <c r="LBC354" s="8"/>
      <c r="LBD354" s="8"/>
      <c r="LBE354" s="8"/>
      <c r="LBF354" s="8"/>
      <c r="LBG354" s="8"/>
      <c r="LBH354" s="8"/>
      <c r="LBI354" s="8"/>
      <c r="LBJ354" s="8"/>
      <c r="LBK354" s="8"/>
      <c r="LBL354" s="8"/>
      <c r="LBM354" s="8"/>
      <c r="LBN354" s="8"/>
      <c r="LBO354" s="8"/>
      <c r="LBP354" s="8"/>
      <c r="LBQ354" s="8"/>
      <c r="LBR354" s="8"/>
      <c r="LBS354" s="8"/>
      <c r="LBT354" s="8"/>
      <c r="LBU354" s="8"/>
      <c r="LBV354" s="8"/>
      <c r="LBW354" s="8"/>
      <c r="LBX354" s="8"/>
      <c r="LBY354" s="8"/>
      <c r="LBZ354" s="8"/>
      <c r="LCA354" s="8"/>
      <c r="LCB354" s="8"/>
      <c r="LCC354" s="8"/>
      <c r="LCD354" s="8"/>
      <c r="LCE354" s="8"/>
      <c r="LCF354" s="8"/>
      <c r="LCG354" s="8"/>
      <c r="LCH354" s="8"/>
      <c r="LCI354" s="8"/>
      <c r="LCJ354" s="8"/>
      <c r="LCK354" s="8"/>
      <c r="LCL354" s="8"/>
      <c r="LCM354" s="8"/>
      <c r="LCN354" s="8"/>
      <c r="LCO354" s="8"/>
      <c r="LCP354" s="8"/>
      <c r="LCQ354" s="8"/>
      <c r="LCR354" s="8"/>
      <c r="LCS354" s="8"/>
      <c r="LCT354" s="8"/>
      <c r="LCU354" s="8"/>
      <c r="LCV354" s="8"/>
      <c r="LCW354" s="8"/>
      <c r="LCX354" s="8"/>
      <c r="LCY354" s="8"/>
      <c r="LCZ354" s="8"/>
      <c r="LDA354" s="8"/>
      <c r="LDB354" s="8"/>
      <c r="LDC354" s="8"/>
      <c r="LDD354" s="8"/>
      <c r="LDE354" s="8"/>
      <c r="LDF354" s="8"/>
      <c r="LDG354" s="8"/>
      <c r="LDH354" s="8"/>
      <c r="LDI354" s="8"/>
      <c r="LDJ354" s="8"/>
      <c r="LDK354" s="8"/>
      <c r="LDL354" s="8"/>
      <c r="LDM354" s="8"/>
      <c r="LDN354" s="8"/>
      <c r="LDO354" s="8"/>
      <c r="LDP354" s="8"/>
      <c r="LDQ354" s="8"/>
      <c r="LDR354" s="8"/>
      <c r="LDS354" s="8"/>
      <c r="LDT354" s="8"/>
      <c r="LDU354" s="8"/>
      <c r="LDV354" s="8"/>
      <c r="LDW354" s="8"/>
      <c r="LDX354" s="8"/>
      <c r="LDY354" s="8"/>
      <c r="LDZ354" s="8"/>
      <c r="LEA354" s="8"/>
      <c r="LEB354" s="8"/>
      <c r="LEC354" s="8"/>
      <c r="LED354" s="8"/>
      <c r="LEE354" s="8"/>
      <c r="LEF354" s="8"/>
      <c r="LEG354" s="8"/>
      <c r="LEH354" s="8"/>
      <c r="LEI354" s="8"/>
      <c r="LEJ354" s="8"/>
      <c r="LEK354" s="8"/>
      <c r="LEL354" s="8"/>
      <c r="LEM354" s="8"/>
      <c r="LEN354" s="8"/>
      <c r="LEO354" s="8"/>
      <c r="LEP354" s="8"/>
      <c r="LEQ354" s="8"/>
      <c r="LER354" s="8"/>
      <c r="LES354" s="8"/>
      <c r="LET354" s="8"/>
      <c r="LEU354" s="8"/>
      <c r="LEV354" s="8"/>
      <c r="LEW354" s="8"/>
      <c r="LEX354" s="8"/>
      <c r="LEY354" s="8"/>
      <c r="LEZ354" s="8"/>
      <c r="LFA354" s="8"/>
      <c r="LFB354" s="8"/>
      <c r="LFC354" s="8"/>
      <c r="LFD354" s="8"/>
      <c r="LFE354" s="8"/>
      <c r="LFF354" s="8"/>
      <c r="LFG354" s="8"/>
      <c r="LFH354" s="8"/>
      <c r="LFI354" s="8"/>
      <c r="LFJ354" s="8"/>
      <c r="LFK354" s="8"/>
      <c r="LFL354" s="8"/>
      <c r="LFM354" s="8"/>
      <c r="LFN354" s="8"/>
      <c r="LFO354" s="8"/>
      <c r="LFP354" s="8"/>
      <c r="LFQ354" s="8"/>
      <c r="LFR354" s="8"/>
      <c r="LFS354" s="8"/>
      <c r="LFT354" s="8"/>
      <c r="LFU354" s="8"/>
      <c r="LFV354" s="8"/>
      <c r="LFW354" s="8"/>
      <c r="LFX354" s="8"/>
      <c r="LFY354" s="8"/>
      <c r="LFZ354" s="8"/>
      <c r="LGA354" s="8"/>
      <c r="LGB354" s="8"/>
      <c r="LGC354" s="8"/>
      <c r="LGD354" s="8"/>
      <c r="LGE354" s="8"/>
      <c r="LGF354" s="8"/>
      <c r="LGG354" s="8"/>
      <c r="LGH354" s="8"/>
      <c r="LGI354" s="8"/>
      <c r="LGJ354" s="8"/>
      <c r="LGK354" s="8"/>
      <c r="LGL354" s="8"/>
      <c r="LGM354" s="8"/>
      <c r="LGN354" s="8"/>
      <c r="LGO354" s="8"/>
      <c r="LGP354" s="8"/>
      <c r="LGQ354" s="8"/>
      <c r="LGR354" s="8"/>
      <c r="LGS354" s="8"/>
      <c r="LGT354" s="8"/>
      <c r="LGU354" s="8"/>
      <c r="LGV354" s="8"/>
      <c r="LGW354" s="8"/>
      <c r="LGX354" s="8"/>
      <c r="LGY354" s="8"/>
      <c r="LGZ354" s="8"/>
      <c r="LHA354" s="8"/>
      <c r="LHB354" s="8"/>
      <c r="LHC354" s="8"/>
      <c r="LHD354" s="8"/>
      <c r="LHE354" s="8"/>
      <c r="LHF354" s="8"/>
      <c r="LHG354" s="8"/>
      <c r="LHH354" s="8"/>
      <c r="LHI354" s="8"/>
      <c r="LHJ354" s="8"/>
      <c r="LHK354" s="8"/>
      <c r="LHL354" s="8"/>
      <c r="LHM354" s="8"/>
      <c r="LHN354" s="8"/>
      <c r="LHO354" s="8"/>
      <c r="LHP354" s="8"/>
      <c r="LHQ354" s="8"/>
      <c r="LHR354" s="8"/>
      <c r="LHS354" s="8"/>
      <c r="LHT354" s="8"/>
      <c r="LHU354" s="8"/>
      <c r="LHV354" s="8"/>
      <c r="LHW354" s="8"/>
      <c r="LHX354" s="8"/>
      <c r="LHY354" s="8"/>
      <c r="LHZ354" s="8"/>
      <c r="LIA354" s="8"/>
      <c r="LIB354" s="8"/>
      <c r="LIC354" s="8"/>
      <c r="LID354" s="8"/>
      <c r="LIE354" s="8"/>
      <c r="LIF354" s="8"/>
      <c r="LIG354" s="8"/>
      <c r="LIH354" s="8"/>
      <c r="LII354" s="8"/>
      <c r="LIJ354" s="8"/>
      <c r="LIK354" s="8"/>
      <c r="LIL354" s="8"/>
      <c r="LIM354" s="8"/>
      <c r="LIN354" s="8"/>
      <c r="LIO354" s="8"/>
      <c r="LIP354" s="8"/>
      <c r="LIQ354" s="8"/>
      <c r="LIR354" s="8"/>
      <c r="LIS354" s="8"/>
      <c r="LIT354" s="8"/>
      <c r="LIU354" s="8"/>
      <c r="LIV354" s="8"/>
      <c r="LIW354" s="8"/>
      <c r="LIX354" s="8"/>
      <c r="LIY354" s="8"/>
      <c r="LIZ354" s="8"/>
      <c r="LJA354" s="8"/>
      <c r="LJB354" s="8"/>
      <c r="LJC354" s="8"/>
      <c r="LJD354" s="8"/>
      <c r="LJE354" s="8"/>
      <c r="LJF354" s="8"/>
      <c r="LJG354" s="8"/>
      <c r="LJH354" s="8"/>
      <c r="LJI354" s="8"/>
      <c r="LJJ354" s="8"/>
      <c r="LJK354" s="8"/>
      <c r="LJL354" s="8"/>
      <c r="LJM354" s="8"/>
      <c r="LJN354" s="8"/>
      <c r="LJO354" s="8"/>
      <c r="LJP354" s="8"/>
      <c r="LJQ354" s="8"/>
      <c r="LJR354" s="8"/>
      <c r="LJS354" s="8"/>
      <c r="LJT354" s="8"/>
      <c r="LJU354" s="8"/>
      <c r="LJV354" s="8"/>
      <c r="LJW354" s="8"/>
      <c r="LJX354" s="8"/>
      <c r="LJY354" s="8"/>
      <c r="LJZ354" s="8"/>
      <c r="LKA354" s="8"/>
      <c r="LKB354" s="8"/>
      <c r="LKC354" s="8"/>
      <c r="LKD354" s="8"/>
      <c r="LKE354" s="8"/>
      <c r="LKF354" s="8"/>
      <c r="LKG354" s="8"/>
      <c r="LKH354" s="8"/>
      <c r="LKI354" s="8"/>
      <c r="LKJ354" s="8"/>
      <c r="LKK354" s="8"/>
      <c r="LKL354" s="8"/>
      <c r="LKM354" s="8"/>
      <c r="LKN354" s="8"/>
      <c r="LKO354" s="8"/>
      <c r="LKP354" s="8"/>
      <c r="LKQ354" s="8"/>
      <c r="LKR354" s="8"/>
      <c r="LKS354" s="8"/>
      <c r="LKT354" s="8"/>
      <c r="LKU354" s="8"/>
      <c r="LKV354" s="8"/>
      <c r="LKW354" s="8"/>
      <c r="LKX354" s="8"/>
      <c r="LKY354" s="8"/>
      <c r="LKZ354" s="8"/>
      <c r="LLA354" s="8"/>
      <c r="LLB354" s="8"/>
      <c r="LLC354" s="8"/>
      <c r="LLD354" s="8"/>
      <c r="LLE354" s="8"/>
      <c r="LLF354" s="8"/>
      <c r="LLG354" s="8"/>
      <c r="LLH354" s="8"/>
      <c r="LLI354" s="8"/>
      <c r="LLJ354" s="8"/>
      <c r="LLK354" s="8"/>
      <c r="LLL354" s="8"/>
      <c r="LLM354" s="8"/>
      <c r="LLN354" s="8"/>
      <c r="LLO354" s="8"/>
      <c r="LLP354" s="8"/>
      <c r="LLQ354" s="8"/>
      <c r="LLR354" s="8"/>
      <c r="LLS354" s="8"/>
      <c r="LLT354" s="8"/>
      <c r="LLU354" s="8"/>
      <c r="LLV354" s="8"/>
      <c r="LLW354" s="8"/>
      <c r="LLX354" s="8"/>
      <c r="LLY354" s="8"/>
      <c r="LLZ354" s="8"/>
      <c r="LMA354" s="8"/>
      <c r="LMB354" s="8"/>
      <c r="LMC354" s="8"/>
      <c r="LMD354" s="8"/>
      <c r="LME354" s="8"/>
      <c r="LMF354" s="8"/>
      <c r="LMG354" s="8"/>
      <c r="LMH354" s="8"/>
      <c r="LMI354" s="8"/>
      <c r="LMJ354" s="8"/>
      <c r="LMK354" s="8"/>
      <c r="LML354" s="8"/>
      <c r="LMM354" s="8"/>
      <c r="LMN354" s="8"/>
      <c r="LMO354" s="8"/>
      <c r="LMP354" s="8"/>
      <c r="LMQ354" s="8"/>
      <c r="LMR354" s="8"/>
      <c r="LMS354" s="8"/>
      <c r="LMT354" s="8"/>
      <c r="LMU354" s="8"/>
      <c r="LMV354" s="8"/>
      <c r="LMW354" s="8"/>
      <c r="LMX354" s="8"/>
      <c r="LMY354" s="8"/>
      <c r="LMZ354" s="8"/>
      <c r="LNA354" s="8"/>
      <c r="LNB354" s="8"/>
      <c r="LNC354" s="8"/>
      <c r="LND354" s="8"/>
      <c r="LNE354" s="8"/>
      <c r="LNF354" s="8"/>
      <c r="LNG354" s="8"/>
      <c r="LNH354" s="8"/>
      <c r="LNI354" s="8"/>
      <c r="LNJ354" s="8"/>
      <c r="LNK354" s="8"/>
      <c r="LNL354" s="8"/>
      <c r="LNM354" s="8"/>
      <c r="LNN354" s="8"/>
      <c r="LNO354" s="8"/>
      <c r="LNP354" s="8"/>
      <c r="LNQ354" s="8"/>
      <c r="LNR354" s="8"/>
      <c r="LNS354" s="8"/>
      <c r="LNT354" s="8"/>
      <c r="LNU354" s="8"/>
      <c r="LNV354" s="8"/>
      <c r="LNW354" s="8"/>
      <c r="LNX354" s="8"/>
      <c r="LNY354" s="8"/>
      <c r="LNZ354" s="8"/>
      <c r="LOA354" s="8"/>
      <c r="LOB354" s="8"/>
      <c r="LOC354" s="8"/>
      <c r="LOD354" s="8"/>
      <c r="LOE354" s="8"/>
      <c r="LOF354" s="8"/>
      <c r="LOG354" s="8"/>
      <c r="LOH354" s="8"/>
      <c r="LOI354" s="8"/>
      <c r="LOJ354" s="8"/>
      <c r="LOK354" s="8"/>
      <c r="LOL354" s="8"/>
      <c r="LOM354" s="8"/>
      <c r="LON354" s="8"/>
      <c r="LOO354" s="8"/>
      <c r="LOP354" s="8"/>
      <c r="LOQ354" s="8"/>
      <c r="LOR354" s="8"/>
      <c r="LOS354" s="8"/>
      <c r="LOT354" s="8"/>
      <c r="LOU354" s="8"/>
      <c r="LOV354" s="8"/>
      <c r="LOW354" s="8"/>
      <c r="LOX354" s="8"/>
      <c r="LOY354" s="8"/>
      <c r="LOZ354" s="8"/>
      <c r="LPA354" s="8"/>
      <c r="LPB354" s="8"/>
      <c r="LPC354" s="8"/>
      <c r="LPD354" s="8"/>
      <c r="LPE354" s="8"/>
      <c r="LPF354" s="8"/>
      <c r="LPG354" s="8"/>
      <c r="LPH354" s="8"/>
      <c r="LPI354" s="8"/>
      <c r="LPJ354" s="8"/>
      <c r="LPK354" s="8"/>
      <c r="LPL354" s="8"/>
      <c r="LPM354" s="8"/>
      <c r="LPN354" s="8"/>
      <c r="LPO354" s="8"/>
      <c r="LPP354" s="8"/>
      <c r="LPQ354" s="8"/>
      <c r="LPR354" s="8"/>
      <c r="LPS354" s="8"/>
      <c r="LPT354" s="8"/>
      <c r="LPU354" s="8"/>
      <c r="LPV354" s="8"/>
      <c r="LPW354" s="8"/>
      <c r="LPX354" s="8"/>
      <c r="LPY354" s="8"/>
      <c r="LPZ354" s="8"/>
      <c r="LQA354" s="8"/>
      <c r="LQB354" s="8"/>
      <c r="LQC354" s="8"/>
      <c r="LQD354" s="8"/>
      <c r="LQE354" s="8"/>
      <c r="LQF354" s="8"/>
      <c r="LQG354" s="8"/>
      <c r="LQH354" s="8"/>
      <c r="LQI354" s="8"/>
      <c r="LQJ354" s="8"/>
      <c r="LQK354" s="8"/>
      <c r="LQL354" s="8"/>
      <c r="LQM354" s="8"/>
      <c r="LQN354" s="8"/>
      <c r="LQO354" s="8"/>
      <c r="LQP354" s="8"/>
      <c r="LQQ354" s="8"/>
      <c r="LQR354" s="8"/>
      <c r="LQS354" s="8"/>
      <c r="LQT354" s="8"/>
      <c r="LQU354" s="8"/>
      <c r="LQV354" s="8"/>
      <c r="LQW354" s="8"/>
      <c r="LQX354" s="8"/>
      <c r="LQY354" s="8"/>
      <c r="LQZ354" s="8"/>
      <c r="LRA354" s="8"/>
      <c r="LRB354" s="8"/>
      <c r="LRC354" s="8"/>
      <c r="LRD354" s="8"/>
      <c r="LRE354" s="8"/>
      <c r="LRF354" s="8"/>
      <c r="LRG354" s="8"/>
      <c r="LRH354" s="8"/>
      <c r="LRI354" s="8"/>
      <c r="LRJ354" s="8"/>
      <c r="LRK354" s="8"/>
      <c r="LRL354" s="8"/>
      <c r="LRM354" s="8"/>
      <c r="LRN354" s="8"/>
      <c r="LRO354" s="8"/>
      <c r="LRP354" s="8"/>
      <c r="LRQ354" s="8"/>
      <c r="LRR354" s="8"/>
      <c r="LRS354" s="8"/>
      <c r="LRT354" s="8"/>
      <c r="LRU354" s="8"/>
      <c r="LRV354" s="8"/>
      <c r="LRW354" s="8"/>
      <c r="LRX354" s="8"/>
      <c r="LRY354" s="8"/>
      <c r="LRZ354" s="8"/>
      <c r="LSA354" s="8"/>
      <c r="LSB354" s="8"/>
      <c r="LSC354" s="8"/>
      <c r="LSD354" s="8"/>
      <c r="LSE354" s="8"/>
      <c r="LSF354" s="8"/>
      <c r="LSG354" s="8"/>
      <c r="LSH354" s="8"/>
      <c r="LSI354" s="8"/>
      <c r="LSJ354" s="8"/>
      <c r="LSK354" s="8"/>
      <c r="LSL354" s="8"/>
      <c r="LSM354" s="8"/>
      <c r="LSN354" s="8"/>
      <c r="LSO354" s="8"/>
      <c r="LSP354" s="8"/>
      <c r="LSQ354" s="8"/>
      <c r="LSR354" s="8"/>
      <c r="LSS354" s="8"/>
      <c r="LST354" s="8"/>
      <c r="LSU354" s="8"/>
      <c r="LSV354" s="8"/>
      <c r="LSW354" s="8"/>
      <c r="LSX354" s="8"/>
      <c r="LSY354" s="8"/>
      <c r="LSZ354" s="8"/>
      <c r="LTA354" s="8"/>
      <c r="LTB354" s="8"/>
      <c r="LTC354" s="8"/>
      <c r="LTD354" s="8"/>
      <c r="LTE354" s="8"/>
      <c r="LTF354" s="8"/>
      <c r="LTG354" s="8"/>
      <c r="LTH354" s="8"/>
      <c r="LTI354" s="8"/>
      <c r="LTJ354" s="8"/>
      <c r="LTK354" s="8"/>
      <c r="LTL354" s="8"/>
      <c r="LTM354" s="8"/>
      <c r="LTN354" s="8"/>
      <c r="LTO354" s="8"/>
      <c r="LTP354" s="8"/>
      <c r="LTQ354" s="8"/>
      <c r="LTR354" s="8"/>
      <c r="LTS354" s="8"/>
      <c r="LTT354" s="8"/>
      <c r="LTU354" s="8"/>
      <c r="LTV354" s="8"/>
      <c r="LTW354" s="8"/>
      <c r="LTX354" s="8"/>
      <c r="LTY354" s="8"/>
      <c r="LTZ354" s="8"/>
      <c r="LUA354" s="8"/>
      <c r="LUB354" s="8"/>
      <c r="LUC354" s="8"/>
      <c r="LUD354" s="8"/>
      <c r="LUE354" s="8"/>
      <c r="LUF354" s="8"/>
      <c r="LUG354" s="8"/>
      <c r="LUH354" s="8"/>
      <c r="LUI354" s="8"/>
      <c r="LUJ354" s="8"/>
      <c r="LUK354" s="8"/>
      <c r="LUL354" s="8"/>
      <c r="LUM354" s="8"/>
      <c r="LUN354" s="8"/>
      <c r="LUO354" s="8"/>
      <c r="LUP354" s="8"/>
      <c r="LUQ354" s="8"/>
      <c r="LUR354" s="8"/>
      <c r="LUS354" s="8"/>
      <c r="LUT354" s="8"/>
      <c r="LUU354" s="8"/>
      <c r="LUV354" s="8"/>
      <c r="LUW354" s="8"/>
      <c r="LUX354" s="8"/>
      <c r="LUY354" s="8"/>
      <c r="LUZ354" s="8"/>
      <c r="LVA354" s="8"/>
      <c r="LVB354" s="8"/>
      <c r="LVC354" s="8"/>
      <c r="LVD354" s="8"/>
      <c r="LVE354" s="8"/>
      <c r="LVF354" s="8"/>
      <c r="LVG354" s="8"/>
      <c r="LVH354" s="8"/>
      <c r="LVI354" s="8"/>
      <c r="LVJ354" s="8"/>
      <c r="LVK354" s="8"/>
      <c r="LVL354" s="8"/>
      <c r="LVM354" s="8"/>
      <c r="LVN354" s="8"/>
      <c r="LVO354" s="8"/>
      <c r="LVP354" s="8"/>
      <c r="LVQ354" s="8"/>
      <c r="LVR354" s="8"/>
      <c r="LVS354" s="8"/>
      <c r="LVT354" s="8"/>
      <c r="LVU354" s="8"/>
      <c r="LVV354" s="8"/>
      <c r="LVW354" s="8"/>
      <c r="LVX354" s="8"/>
      <c r="LVY354" s="8"/>
      <c r="LVZ354" s="8"/>
      <c r="LWA354" s="8"/>
      <c r="LWB354" s="8"/>
      <c r="LWC354" s="8"/>
      <c r="LWD354" s="8"/>
      <c r="LWE354" s="8"/>
      <c r="LWF354" s="8"/>
      <c r="LWG354" s="8"/>
      <c r="LWH354" s="8"/>
      <c r="LWI354" s="8"/>
      <c r="LWJ354" s="8"/>
      <c r="LWK354" s="8"/>
      <c r="LWL354" s="8"/>
      <c r="LWM354" s="8"/>
      <c r="LWN354" s="8"/>
      <c r="LWO354" s="8"/>
      <c r="LWP354" s="8"/>
      <c r="LWQ354" s="8"/>
      <c r="LWR354" s="8"/>
      <c r="LWS354" s="8"/>
      <c r="LWT354" s="8"/>
      <c r="LWU354" s="8"/>
      <c r="LWV354" s="8"/>
      <c r="LWW354" s="8"/>
      <c r="LWX354" s="8"/>
      <c r="LWY354" s="8"/>
      <c r="LWZ354" s="8"/>
      <c r="LXA354" s="8"/>
      <c r="LXB354" s="8"/>
      <c r="LXC354" s="8"/>
      <c r="LXD354" s="8"/>
      <c r="LXE354" s="8"/>
      <c r="LXF354" s="8"/>
      <c r="LXG354" s="8"/>
      <c r="LXH354" s="8"/>
      <c r="LXI354" s="8"/>
      <c r="LXJ354" s="8"/>
      <c r="LXK354" s="8"/>
      <c r="LXL354" s="8"/>
      <c r="LXM354" s="8"/>
      <c r="LXN354" s="8"/>
      <c r="LXO354" s="8"/>
      <c r="LXP354" s="8"/>
      <c r="LXQ354" s="8"/>
      <c r="LXR354" s="8"/>
      <c r="LXS354" s="8"/>
      <c r="LXT354" s="8"/>
      <c r="LXU354" s="8"/>
      <c r="LXV354" s="8"/>
      <c r="LXW354" s="8"/>
      <c r="LXX354" s="8"/>
      <c r="LXY354" s="8"/>
      <c r="LXZ354" s="8"/>
      <c r="LYA354" s="8"/>
      <c r="LYB354" s="8"/>
      <c r="LYC354" s="8"/>
      <c r="LYD354" s="8"/>
      <c r="LYE354" s="8"/>
      <c r="LYF354" s="8"/>
      <c r="LYG354" s="8"/>
      <c r="LYH354" s="8"/>
      <c r="LYI354" s="8"/>
      <c r="LYJ354" s="8"/>
      <c r="LYK354" s="8"/>
      <c r="LYL354" s="8"/>
      <c r="LYM354" s="8"/>
      <c r="LYN354" s="8"/>
      <c r="LYO354" s="8"/>
      <c r="LYP354" s="8"/>
      <c r="LYQ354" s="8"/>
      <c r="LYR354" s="8"/>
      <c r="LYS354" s="8"/>
      <c r="LYT354" s="8"/>
      <c r="LYU354" s="8"/>
      <c r="LYV354" s="8"/>
      <c r="LYW354" s="8"/>
      <c r="LYX354" s="8"/>
      <c r="LYY354" s="8"/>
      <c r="LYZ354" s="8"/>
      <c r="LZA354" s="8"/>
      <c r="LZB354" s="8"/>
      <c r="LZC354" s="8"/>
      <c r="LZD354" s="8"/>
      <c r="LZE354" s="8"/>
      <c r="LZF354" s="8"/>
      <c r="LZG354" s="8"/>
      <c r="LZH354" s="8"/>
      <c r="LZI354" s="8"/>
      <c r="LZJ354" s="8"/>
      <c r="LZK354" s="8"/>
      <c r="LZL354" s="8"/>
      <c r="LZM354" s="8"/>
      <c r="LZN354" s="8"/>
      <c r="LZO354" s="8"/>
      <c r="LZP354" s="8"/>
      <c r="LZQ354" s="8"/>
      <c r="LZR354" s="8"/>
      <c r="LZS354" s="8"/>
      <c r="LZT354" s="8"/>
      <c r="LZU354" s="8"/>
      <c r="LZV354" s="8"/>
      <c r="LZW354" s="8"/>
      <c r="LZX354" s="8"/>
      <c r="LZY354" s="8"/>
      <c r="LZZ354" s="8"/>
      <c r="MAA354" s="8"/>
      <c r="MAB354" s="8"/>
      <c r="MAC354" s="8"/>
      <c r="MAD354" s="8"/>
      <c r="MAE354" s="8"/>
      <c r="MAF354" s="8"/>
      <c r="MAG354" s="8"/>
      <c r="MAH354" s="8"/>
      <c r="MAI354" s="8"/>
      <c r="MAJ354" s="8"/>
      <c r="MAK354" s="8"/>
      <c r="MAL354" s="8"/>
      <c r="MAM354" s="8"/>
      <c r="MAN354" s="8"/>
      <c r="MAO354" s="8"/>
      <c r="MAP354" s="8"/>
      <c r="MAQ354" s="8"/>
      <c r="MAR354" s="8"/>
      <c r="MAS354" s="8"/>
      <c r="MAT354" s="8"/>
      <c r="MAU354" s="8"/>
      <c r="MAV354" s="8"/>
      <c r="MAW354" s="8"/>
      <c r="MAX354" s="8"/>
      <c r="MAY354" s="8"/>
      <c r="MAZ354" s="8"/>
      <c r="MBA354" s="8"/>
      <c r="MBB354" s="8"/>
      <c r="MBC354" s="8"/>
      <c r="MBD354" s="8"/>
      <c r="MBE354" s="8"/>
      <c r="MBF354" s="8"/>
      <c r="MBG354" s="8"/>
      <c r="MBH354" s="8"/>
      <c r="MBI354" s="8"/>
      <c r="MBJ354" s="8"/>
      <c r="MBK354" s="8"/>
      <c r="MBL354" s="8"/>
      <c r="MBM354" s="8"/>
      <c r="MBN354" s="8"/>
      <c r="MBO354" s="8"/>
      <c r="MBP354" s="8"/>
      <c r="MBQ354" s="8"/>
      <c r="MBR354" s="8"/>
      <c r="MBS354" s="8"/>
      <c r="MBT354" s="8"/>
      <c r="MBU354" s="8"/>
      <c r="MBV354" s="8"/>
      <c r="MBW354" s="8"/>
      <c r="MBX354" s="8"/>
      <c r="MBY354" s="8"/>
      <c r="MBZ354" s="8"/>
      <c r="MCA354" s="8"/>
      <c r="MCB354" s="8"/>
      <c r="MCC354" s="8"/>
      <c r="MCD354" s="8"/>
      <c r="MCE354" s="8"/>
      <c r="MCF354" s="8"/>
      <c r="MCG354" s="8"/>
      <c r="MCH354" s="8"/>
      <c r="MCI354" s="8"/>
      <c r="MCJ354" s="8"/>
      <c r="MCK354" s="8"/>
      <c r="MCL354" s="8"/>
      <c r="MCM354" s="8"/>
      <c r="MCN354" s="8"/>
      <c r="MCO354" s="8"/>
      <c r="MCP354" s="8"/>
      <c r="MCQ354" s="8"/>
      <c r="MCR354" s="8"/>
      <c r="MCS354" s="8"/>
      <c r="MCT354" s="8"/>
      <c r="MCU354" s="8"/>
      <c r="MCV354" s="8"/>
      <c r="MCW354" s="8"/>
      <c r="MCX354" s="8"/>
      <c r="MCY354" s="8"/>
      <c r="MCZ354" s="8"/>
      <c r="MDA354" s="8"/>
      <c r="MDB354" s="8"/>
      <c r="MDC354" s="8"/>
      <c r="MDD354" s="8"/>
      <c r="MDE354" s="8"/>
      <c r="MDF354" s="8"/>
      <c r="MDG354" s="8"/>
      <c r="MDH354" s="8"/>
      <c r="MDI354" s="8"/>
      <c r="MDJ354" s="8"/>
      <c r="MDK354" s="8"/>
      <c r="MDL354" s="8"/>
      <c r="MDM354" s="8"/>
      <c r="MDN354" s="8"/>
      <c r="MDO354" s="8"/>
      <c r="MDP354" s="8"/>
      <c r="MDQ354" s="8"/>
      <c r="MDR354" s="8"/>
      <c r="MDS354" s="8"/>
      <c r="MDT354" s="8"/>
      <c r="MDU354" s="8"/>
      <c r="MDV354" s="8"/>
      <c r="MDW354" s="8"/>
      <c r="MDX354" s="8"/>
      <c r="MDY354" s="8"/>
      <c r="MDZ354" s="8"/>
      <c r="MEA354" s="8"/>
      <c r="MEB354" s="8"/>
      <c r="MEC354" s="8"/>
      <c r="MED354" s="8"/>
      <c r="MEE354" s="8"/>
      <c r="MEF354" s="8"/>
      <c r="MEG354" s="8"/>
      <c r="MEH354" s="8"/>
      <c r="MEI354" s="8"/>
      <c r="MEJ354" s="8"/>
      <c r="MEK354" s="8"/>
      <c r="MEL354" s="8"/>
      <c r="MEM354" s="8"/>
      <c r="MEN354" s="8"/>
      <c r="MEO354" s="8"/>
      <c r="MEP354" s="8"/>
      <c r="MEQ354" s="8"/>
      <c r="MER354" s="8"/>
      <c r="MES354" s="8"/>
      <c r="MET354" s="8"/>
      <c r="MEU354" s="8"/>
      <c r="MEV354" s="8"/>
      <c r="MEW354" s="8"/>
      <c r="MEX354" s="8"/>
      <c r="MEY354" s="8"/>
      <c r="MEZ354" s="8"/>
      <c r="MFA354" s="8"/>
      <c r="MFB354" s="8"/>
      <c r="MFC354" s="8"/>
      <c r="MFD354" s="8"/>
      <c r="MFE354" s="8"/>
      <c r="MFF354" s="8"/>
      <c r="MFG354" s="8"/>
      <c r="MFH354" s="8"/>
      <c r="MFI354" s="8"/>
      <c r="MFJ354" s="8"/>
      <c r="MFK354" s="8"/>
      <c r="MFL354" s="8"/>
      <c r="MFM354" s="8"/>
      <c r="MFN354" s="8"/>
      <c r="MFO354" s="8"/>
      <c r="MFP354" s="8"/>
      <c r="MFQ354" s="8"/>
      <c r="MFR354" s="8"/>
      <c r="MFS354" s="8"/>
      <c r="MFT354" s="8"/>
      <c r="MFU354" s="8"/>
      <c r="MFV354" s="8"/>
      <c r="MFW354" s="8"/>
      <c r="MFX354" s="8"/>
      <c r="MFY354" s="8"/>
      <c r="MFZ354" s="8"/>
      <c r="MGA354" s="8"/>
      <c r="MGB354" s="8"/>
      <c r="MGC354" s="8"/>
      <c r="MGD354" s="8"/>
      <c r="MGE354" s="8"/>
      <c r="MGF354" s="8"/>
      <c r="MGG354" s="8"/>
      <c r="MGH354" s="8"/>
      <c r="MGI354" s="8"/>
      <c r="MGJ354" s="8"/>
      <c r="MGK354" s="8"/>
      <c r="MGL354" s="8"/>
      <c r="MGM354" s="8"/>
      <c r="MGN354" s="8"/>
      <c r="MGO354" s="8"/>
      <c r="MGP354" s="8"/>
      <c r="MGQ354" s="8"/>
      <c r="MGR354" s="8"/>
      <c r="MGS354" s="8"/>
      <c r="MGT354" s="8"/>
      <c r="MGU354" s="8"/>
      <c r="MGV354" s="8"/>
      <c r="MGW354" s="8"/>
      <c r="MGX354" s="8"/>
      <c r="MGY354" s="8"/>
      <c r="MGZ354" s="8"/>
      <c r="MHA354" s="8"/>
      <c r="MHB354" s="8"/>
      <c r="MHC354" s="8"/>
      <c r="MHD354" s="8"/>
      <c r="MHE354" s="8"/>
      <c r="MHF354" s="8"/>
      <c r="MHG354" s="8"/>
      <c r="MHH354" s="8"/>
      <c r="MHI354" s="8"/>
      <c r="MHJ354" s="8"/>
      <c r="MHK354" s="8"/>
      <c r="MHL354" s="8"/>
      <c r="MHM354" s="8"/>
      <c r="MHN354" s="8"/>
      <c r="MHO354" s="8"/>
      <c r="MHP354" s="8"/>
      <c r="MHQ354" s="8"/>
      <c r="MHR354" s="8"/>
      <c r="MHS354" s="8"/>
      <c r="MHT354" s="8"/>
      <c r="MHU354" s="8"/>
      <c r="MHV354" s="8"/>
      <c r="MHW354" s="8"/>
      <c r="MHX354" s="8"/>
      <c r="MHY354" s="8"/>
      <c r="MHZ354" s="8"/>
      <c r="MIA354" s="8"/>
      <c r="MIB354" s="8"/>
      <c r="MIC354" s="8"/>
      <c r="MID354" s="8"/>
      <c r="MIE354" s="8"/>
      <c r="MIF354" s="8"/>
      <c r="MIG354" s="8"/>
      <c r="MIH354" s="8"/>
      <c r="MII354" s="8"/>
      <c r="MIJ354" s="8"/>
      <c r="MIK354" s="8"/>
      <c r="MIL354" s="8"/>
      <c r="MIM354" s="8"/>
      <c r="MIN354" s="8"/>
      <c r="MIO354" s="8"/>
      <c r="MIP354" s="8"/>
      <c r="MIQ354" s="8"/>
      <c r="MIR354" s="8"/>
      <c r="MIS354" s="8"/>
      <c r="MIT354" s="8"/>
      <c r="MIU354" s="8"/>
      <c r="MIV354" s="8"/>
      <c r="MIW354" s="8"/>
      <c r="MIX354" s="8"/>
      <c r="MIY354" s="8"/>
      <c r="MIZ354" s="8"/>
      <c r="MJA354" s="8"/>
      <c r="MJB354" s="8"/>
      <c r="MJC354" s="8"/>
      <c r="MJD354" s="8"/>
      <c r="MJE354" s="8"/>
      <c r="MJF354" s="8"/>
      <c r="MJG354" s="8"/>
      <c r="MJH354" s="8"/>
      <c r="MJI354" s="8"/>
      <c r="MJJ354" s="8"/>
      <c r="MJK354" s="8"/>
      <c r="MJL354" s="8"/>
      <c r="MJM354" s="8"/>
      <c r="MJN354" s="8"/>
      <c r="MJO354" s="8"/>
      <c r="MJP354" s="8"/>
      <c r="MJQ354" s="8"/>
      <c r="MJR354" s="8"/>
      <c r="MJS354" s="8"/>
      <c r="MJT354" s="8"/>
      <c r="MJU354" s="8"/>
      <c r="MJV354" s="8"/>
      <c r="MJW354" s="8"/>
      <c r="MJX354" s="8"/>
      <c r="MJY354" s="8"/>
      <c r="MJZ354" s="8"/>
      <c r="MKA354" s="8"/>
      <c r="MKB354" s="8"/>
      <c r="MKC354" s="8"/>
      <c r="MKD354" s="8"/>
      <c r="MKE354" s="8"/>
      <c r="MKF354" s="8"/>
      <c r="MKG354" s="8"/>
      <c r="MKH354" s="8"/>
      <c r="MKI354" s="8"/>
      <c r="MKJ354" s="8"/>
      <c r="MKK354" s="8"/>
      <c r="MKL354" s="8"/>
      <c r="MKM354" s="8"/>
      <c r="MKN354" s="8"/>
      <c r="MKO354" s="8"/>
      <c r="MKP354" s="8"/>
      <c r="MKQ354" s="8"/>
      <c r="MKR354" s="8"/>
      <c r="MKS354" s="8"/>
      <c r="MKT354" s="8"/>
      <c r="MKU354" s="8"/>
      <c r="MKV354" s="8"/>
      <c r="MKW354" s="8"/>
      <c r="MKX354" s="8"/>
      <c r="MKY354" s="8"/>
      <c r="MKZ354" s="8"/>
      <c r="MLA354" s="8"/>
      <c r="MLB354" s="8"/>
      <c r="MLC354" s="8"/>
      <c r="MLD354" s="8"/>
      <c r="MLE354" s="8"/>
      <c r="MLF354" s="8"/>
      <c r="MLG354" s="8"/>
      <c r="MLH354" s="8"/>
      <c r="MLI354" s="8"/>
      <c r="MLJ354" s="8"/>
      <c r="MLK354" s="8"/>
      <c r="MLL354" s="8"/>
      <c r="MLM354" s="8"/>
      <c r="MLN354" s="8"/>
      <c r="MLO354" s="8"/>
      <c r="MLP354" s="8"/>
      <c r="MLQ354" s="8"/>
      <c r="MLR354" s="8"/>
      <c r="MLS354" s="8"/>
      <c r="MLT354" s="8"/>
      <c r="MLU354" s="8"/>
      <c r="MLV354" s="8"/>
      <c r="MLW354" s="8"/>
      <c r="MLX354" s="8"/>
      <c r="MLY354" s="8"/>
      <c r="MLZ354" s="8"/>
      <c r="MMA354" s="8"/>
      <c r="MMB354" s="8"/>
      <c r="MMC354" s="8"/>
      <c r="MMD354" s="8"/>
      <c r="MME354" s="8"/>
      <c r="MMF354" s="8"/>
      <c r="MMG354" s="8"/>
      <c r="MMH354" s="8"/>
      <c r="MMI354" s="8"/>
      <c r="MMJ354" s="8"/>
      <c r="MMK354" s="8"/>
      <c r="MML354" s="8"/>
      <c r="MMM354" s="8"/>
      <c r="MMN354" s="8"/>
      <c r="MMO354" s="8"/>
      <c r="MMP354" s="8"/>
      <c r="MMQ354" s="8"/>
      <c r="MMR354" s="8"/>
      <c r="MMS354" s="8"/>
      <c r="MMT354" s="8"/>
      <c r="MMU354" s="8"/>
      <c r="MMV354" s="8"/>
      <c r="MMW354" s="8"/>
      <c r="MMX354" s="8"/>
      <c r="MMY354" s="8"/>
      <c r="MMZ354" s="8"/>
      <c r="MNA354" s="8"/>
      <c r="MNB354" s="8"/>
      <c r="MNC354" s="8"/>
      <c r="MND354" s="8"/>
      <c r="MNE354" s="8"/>
      <c r="MNF354" s="8"/>
      <c r="MNG354" s="8"/>
      <c r="MNH354" s="8"/>
      <c r="MNI354" s="8"/>
      <c r="MNJ354" s="8"/>
      <c r="MNK354" s="8"/>
      <c r="MNL354" s="8"/>
      <c r="MNM354" s="8"/>
      <c r="MNN354" s="8"/>
      <c r="MNO354" s="8"/>
      <c r="MNP354" s="8"/>
      <c r="MNQ354" s="8"/>
      <c r="MNR354" s="8"/>
      <c r="MNS354" s="8"/>
      <c r="MNT354" s="8"/>
      <c r="MNU354" s="8"/>
      <c r="MNV354" s="8"/>
      <c r="MNW354" s="8"/>
      <c r="MNX354" s="8"/>
      <c r="MNY354" s="8"/>
      <c r="MNZ354" s="8"/>
      <c r="MOA354" s="8"/>
      <c r="MOB354" s="8"/>
      <c r="MOC354" s="8"/>
      <c r="MOD354" s="8"/>
      <c r="MOE354" s="8"/>
      <c r="MOF354" s="8"/>
      <c r="MOG354" s="8"/>
      <c r="MOH354" s="8"/>
      <c r="MOI354" s="8"/>
      <c r="MOJ354" s="8"/>
      <c r="MOK354" s="8"/>
      <c r="MOL354" s="8"/>
      <c r="MOM354" s="8"/>
      <c r="MON354" s="8"/>
      <c r="MOO354" s="8"/>
      <c r="MOP354" s="8"/>
      <c r="MOQ354" s="8"/>
      <c r="MOR354" s="8"/>
      <c r="MOS354" s="8"/>
      <c r="MOT354" s="8"/>
      <c r="MOU354" s="8"/>
      <c r="MOV354" s="8"/>
      <c r="MOW354" s="8"/>
      <c r="MOX354" s="8"/>
      <c r="MOY354" s="8"/>
      <c r="MOZ354" s="8"/>
      <c r="MPA354" s="8"/>
      <c r="MPB354" s="8"/>
      <c r="MPC354" s="8"/>
      <c r="MPD354" s="8"/>
      <c r="MPE354" s="8"/>
      <c r="MPF354" s="8"/>
      <c r="MPG354" s="8"/>
      <c r="MPH354" s="8"/>
      <c r="MPI354" s="8"/>
      <c r="MPJ354" s="8"/>
      <c r="MPK354" s="8"/>
      <c r="MPL354" s="8"/>
      <c r="MPM354" s="8"/>
      <c r="MPN354" s="8"/>
      <c r="MPO354" s="8"/>
      <c r="MPP354" s="8"/>
      <c r="MPQ354" s="8"/>
      <c r="MPR354" s="8"/>
      <c r="MPS354" s="8"/>
      <c r="MPT354" s="8"/>
      <c r="MPU354" s="8"/>
      <c r="MPV354" s="8"/>
      <c r="MPW354" s="8"/>
      <c r="MPX354" s="8"/>
      <c r="MPY354" s="8"/>
      <c r="MPZ354" s="8"/>
      <c r="MQA354" s="8"/>
      <c r="MQB354" s="8"/>
      <c r="MQC354" s="8"/>
      <c r="MQD354" s="8"/>
      <c r="MQE354" s="8"/>
      <c r="MQF354" s="8"/>
      <c r="MQG354" s="8"/>
      <c r="MQH354" s="8"/>
      <c r="MQI354" s="8"/>
      <c r="MQJ354" s="8"/>
      <c r="MQK354" s="8"/>
      <c r="MQL354" s="8"/>
      <c r="MQM354" s="8"/>
      <c r="MQN354" s="8"/>
      <c r="MQO354" s="8"/>
      <c r="MQP354" s="8"/>
      <c r="MQQ354" s="8"/>
      <c r="MQR354" s="8"/>
      <c r="MQS354" s="8"/>
      <c r="MQT354" s="8"/>
      <c r="MQU354" s="8"/>
      <c r="MQV354" s="8"/>
      <c r="MQW354" s="8"/>
      <c r="MQX354" s="8"/>
      <c r="MQY354" s="8"/>
      <c r="MQZ354" s="8"/>
      <c r="MRA354" s="8"/>
      <c r="MRB354" s="8"/>
      <c r="MRC354" s="8"/>
      <c r="MRD354" s="8"/>
      <c r="MRE354" s="8"/>
      <c r="MRF354" s="8"/>
      <c r="MRG354" s="8"/>
      <c r="MRH354" s="8"/>
      <c r="MRI354" s="8"/>
      <c r="MRJ354" s="8"/>
      <c r="MRK354" s="8"/>
      <c r="MRL354" s="8"/>
      <c r="MRM354" s="8"/>
      <c r="MRN354" s="8"/>
      <c r="MRO354" s="8"/>
      <c r="MRP354" s="8"/>
      <c r="MRQ354" s="8"/>
      <c r="MRR354" s="8"/>
      <c r="MRS354" s="8"/>
      <c r="MRT354" s="8"/>
      <c r="MRU354" s="8"/>
      <c r="MRV354" s="8"/>
      <c r="MRW354" s="8"/>
      <c r="MRX354" s="8"/>
      <c r="MRY354" s="8"/>
      <c r="MRZ354" s="8"/>
      <c r="MSA354" s="8"/>
      <c r="MSB354" s="8"/>
      <c r="MSC354" s="8"/>
      <c r="MSD354" s="8"/>
      <c r="MSE354" s="8"/>
      <c r="MSF354" s="8"/>
      <c r="MSG354" s="8"/>
      <c r="MSH354" s="8"/>
      <c r="MSI354" s="8"/>
      <c r="MSJ354" s="8"/>
      <c r="MSK354" s="8"/>
      <c r="MSL354" s="8"/>
      <c r="MSM354" s="8"/>
      <c r="MSN354" s="8"/>
      <c r="MSO354" s="8"/>
      <c r="MSP354" s="8"/>
      <c r="MSQ354" s="8"/>
      <c r="MSR354" s="8"/>
      <c r="MSS354" s="8"/>
      <c r="MST354" s="8"/>
      <c r="MSU354" s="8"/>
      <c r="MSV354" s="8"/>
      <c r="MSW354" s="8"/>
      <c r="MSX354" s="8"/>
      <c r="MSY354" s="8"/>
      <c r="MSZ354" s="8"/>
      <c r="MTA354" s="8"/>
      <c r="MTB354" s="8"/>
      <c r="MTC354" s="8"/>
      <c r="MTD354" s="8"/>
      <c r="MTE354" s="8"/>
      <c r="MTF354" s="8"/>
      <c r="MTG354" s="8"/>
      <c r="MTH354" s="8"/>
      <c r="MTI354" s="8"/>
      <c r="MTJ354" s="8"/>
      <c r="MTK354" s="8"/>
      <c r="MTL354" s="8"/>
      <c r="MTM354" s="8"/>
      <c r="MTN354" s="8"/>
      <c r="MTO354" s="8"/>
      <c r="MTP354" s="8"/>
      <c r="MTQ354" s="8"/>
      <c r="MTR354" s="8"/>
      <c r="MTS354" s="8"/>
      <c r="MTT354" s="8"/>
      <c r="MTU354" s="8"/>
      <c r="MTV354" s="8"/>
      <c r="MTW354" s="8"/>
      <c r="MTX354" s="8"/>
      <c r="MTY354" s="8"/>
      <c r="MTZ354" s="8"/>
      <c r="MUA354" s="8"/>
      <c r="MUB354" s="8"/>
      <c r="MUC354" s="8"/>
      <c r="MUD354" s="8"/>
      <c r="MUE354" s="8"/>
      <c r="MUF354" s="8"/>
      <c r="MUG354" s="8"/>
      <c r="MUH354" s="8"/>
      <c r="MUI354" s="8"/>
      <c r="MUJ354" s="8"/>
      <c r="MUK354" s="8"/>
      <c r="MUL354" s="8"/>
      <c r="MUM354" s="8"/>
      <c r="MUN354" s="8"/>
      <c r="MUO354" s="8"/>
      <c r="MUP354" s="8"/>
      <c r="MUQ354" s="8"/>
      <c r="MUR354" s="8"/>
      <c r="MUS354" s="8"/>
      <c r="MUT354" s="8"/>
      <c r="MUU354" s="8"/>
      <c r="MUV354" s="8"/>
      <c r="MUW354" s="8"/>
      <c r="MUX354" s="8"/>
      <c r="MUY354" s="8"/>
      <c r="MUZ354" s="8"/>
      <c r="MVA354" s="8"/>
      <c r="MVB354" s="8"/>
      <c r="MVC354" s="8"/>
      <c r="MVD354" s="8"/>
      <c r="MVE354" s="8"/>
      <c r="MVF354" s="8"/>
      <c r="MVG354" s="8"/>
      <c r="MVH354" s="8"/>
      <c r="MVI354" s="8"/>
      <c r="MVJ354" s="8"/>
      <c r="MVK354" s="8"/>
      <c r="MVL354" s="8"/>
      <c r="MVM354" s="8"/>
      <c r="MVN354" s="8"/>
      <c r="MVO354" s="8"/>
      <c r="MVP354" s="8"/>
      <c r="MVQ354" s="8"/>
      <c r="MVR354" s="8"/>
      <c r="MVS354" s="8"/>
      <c r="MVT354" s="8"/>
      <c r="MVU354" s="8"/>
      <c r="MVV354" s="8"/>
      <c r="MVW354" s="8"/>
      <c r="MVX354" s="8"/>
      <c r="MVY354" s="8"/>
      <c r="MVZ354" s="8"/>
      <c r="MWA354" s="8"/>
      <c r="MWB354" s="8"/>
      <c r="MWC354" s="8"/>
      <c r="MWD354" s="8"/>
      <c r="MWE354" s="8"/>
      <c r="MWF354" s="8"/>
      <c r="MWG354" s="8"/>
      <c r="MWH354" s="8"/>
      <c r="MWI354" s="8"/>
      <c r="MWJ354" s="8"/>
      <c r="MWK354" s="8"/>
      <c r="MWL354" s="8"/>
      <c r="MWM354" s="8"/>
      <c r="MWN354" s="8"/>
      <c r="MWO354" s="8"/>
      <c r="MWP354" s="8"/>
      <c r="MWQ354" s="8"/>
      <c r="MWR354" s="8"/>
      <c r="MWS354" s="8"/>
      <c r="MWT354" s="8"/>
      <c r="MWU354" s="8"/>
      <c r="MWV354" s="8"/>
      <c r="MWW354" s="8"/>
      <c r="MWX354" s="8"/>
      <c r="MWY354" s="8"/>
      <c r="MWZ354" s="8"/>
      <c r="MXA354" s="8"/>
      <c r="MXB354" s="8"/>
      <c r="MXC354" s="8"/>
      <c r="MXD354" s="8"/>
      <c r="MXE354" s="8"/>
      <c r="MXF354" s="8"/>
      <c r="MXG354" s="8"/>
      <c r="MXH354" s="8"/>
      <c r="MXI354" s="8"/>
      <c r="MXJ354" s="8"/>
      <c r="MXK354" s="8"/>
      <c r="MXL354" s="8"/>
      <c r="MXM354" s="8"/>
      <c r="MXN354" s="8"/>
      <c r="MXO354" s="8"/>
      <c r="MXP354" s="8"/>
      <c r="MXQ354" s="8"/>
      <c r="MXR354" s="8"/>
      <c r="MXS354" s="8"/>
      <c r="MXT354" s="8"/>
      <c r="MXU354" s="8"/>
      <c r="MXV354" s="8"/>
      <c r="MXW354" s="8"/>
      <c r="MXX354" s="8"/>
      <c r="MXY354" s="8"/>
      <c r="MXZ354" s="8"/>
      <c r="MYA354" s="8"/>
      <c r="MYB354" s="8"/>
      <c r="MYC354" s="8"/>
      <c r="MYD354" s="8"/>
      <c r="MYE354" s="8"/>
      <c r="MYF354" s="8"/>
      <c r="MYG354" s="8"/>
      <c r="MYH354" s="8"/>
      <c r="MYI354" s="8"/>
      <c r="MYJ354" s="8"/>
      <c r="MYK354" s="8"/>
      <c r="MYL354" s="8"/>
      <c r="MYM354" s="8"/>
      <c r="MYN354" s="8"/>
      <c r="MYO354" s="8"/>
      <c r="MYP354" s="8"/>
      <c r="MYQ354" s="8"/>
      <c r="MYR354" s="8"/>
      <c r="MYS354" s="8"/>
      <c r="MYT354" s="8"/>
      <c r="MYU354" s="8"/>
      <c r="MYV354" s="8"/>
      <c r="MYW354" s="8"/>
      <c r="MYX354" s="8"/>
      <c r="MYY354" s="8"/>
      <c r="MYZ354" s="8"/>
      <c r="MZA354" s="8"/>
      <c r="MZB354" s="8"/>
      <c r="MZC354" s="8"/>
      <c r="MZD354" s="8"/>
      <c r="MZE354" s="8"/>
      <c r="MZF354" s="8"/>
      <c r="MZG354" s="8"/>
      <c r="MZH354" s="8"/>
      <c r="MZI354" s="8"/>
      <c r="MZJ354" s="8"/>
      <c r="MZK354" s="8"/>
      <c r="MZL354" s="8"/>
      <c r="MZM354" s="8"/>
      <c r="MZN354" s="8"/>
      <c r="MZO354" s="8"/>
      <c r="MZP354" s="8"/>
      <c r="MZQ354" s="8"/>
      <c r="MZR354" s="8"/>
      <c r="MZS354" s="8"/>
      <c r="MZT354" s="8"/>
      <c r="MZU354" s="8"/>
      <c r="MZV354" s="8"/>
      <c r="MZW354" s="8"/>
      <c r="MZX354" s="8"/>
      <c r="MZY354" s="8"/>
      <c r="MZZ354" s="8"/>
      <c r="NAA354" s="8"/>
      <c r="NAB354" s="8"/>
      <c r="NAC354" s="8"/>
      <c r="NAD354" s="8"/>
      <c r="NAE354" s="8"/>
      <c r="NAF354" s="8"/>
      <c r="NAG354" s="8"/>
      <c r="NAH354" s="8"/>
      <c r="NAI354" s="8"/>
      <c r="NAJ354" s="8"/>
      <c r="NAK354" s="8"/>
      <c r="NAL354" s="8"/>
      <c r="NAM354" s="8"/>
      <c r="NAN354" s="8"/>
      <c r="NAO354" s="8"/>
      <c r="NAP354" s="8"/>
      <c r="NAQ354" s="8"/>
      <c r="NAR354" s="8"/>
      <c r="NAS354" s="8"/>
      <c r="NAT354" s="8"/>
      <c r="NAU354" s="8"/>
      <c r="NAV354" s="8"/>
      <c r="NAW354" s="8"/>
      <c r="NAX354" s="8"/>
      <c r="NAY354" s="8"/>
      <c r="NAZ354" s="8"/>
      <c r="NBA354" s="8"/>
      <c r="NBB354" s="8"/>
      <c r="NBC354" s="8"/>
      <c r="NBD354" s="8"/>
      <c r="NBE354" s="8"/>
      <c r="NBF354" s="8"/>
      <c r="NBG354" s="8"/>
      <c r="NBH354" s="8"/>
      <c r="NBI354" s="8"/>
      <c r="NBJ354" s="8"/>
      <c r="NBK354" s="8"/>
      <c r="NBL354" s="8"/>
      <c r="NBM354" s="8"/>
      <c r="NBN354" s="8"/>
      <c r="NBO354" s="8"/>
      <c r="NBP354" s="8"/>
      <c r="NBQ354" s="8"/>
      <c r="NBR354" s="8"/>
      <c r="NBS354" s="8"/>
      <c r="NBT354" s="8"/>
      <c r="NBU354" s="8"/>
      <c r="NBV354" s="8"/>
      <c r="NBW354" s="8"/>
      <c r="NBX354" s="8"/>
      <c r="NBY354" s="8"/>
      <c r="NBZ354" s="8"/>
      <c r="NCA354" s="8"/>
      <c r="NCB354" s="8"/>
      <c r="NCC354" s="8"/>
      <c r="NCD354" s="8"/>
      <c r="NCE354" s="8"/>
      <c r="NCF354" s="8"/>
      <c r="NCG354" s="8"/>
      <c r="NCH354" s="8"/>
      <c r="NCI354" s="8"/>
      <c r="NCJ354" s="8"/>
      <c r="NCK354" s="8"/>
      <c r="NCL354" s="8"/>
      <c r="NCM354" s="8"/>
      <c r="NCN354" s="8"/>
      <c r="NCO354" s="8"/>
      <c r="NCP354" s="8"/>
      <c r="NCQ354" s="8"/>
      <c r="NCR354" s="8"/>
      <c r="NCS354" s="8"/>
      <c r="NCT354" s="8"/>
      <c r="NCU354" s="8"/>
      <c r="NCV354" s="8"/>
      <c r="NCW354" s="8"/>
      <c r="NCX354" s="8"/>
      <c r="NCY354" s="8"/>
      <c r="NCZ354" s="8"/>
      <c r="NDA354" s="8"/>
      <c r="NDB354" s="8"/>
      <c r="NDC354" s="8"/>
      <c r="NDD354" s="8"/>
      <c r="NDE354" s="8"/>
      <c r="NDF354" s="8"/>
      <c r="NDG354" s="8"/>
      <c r="NDH354" s="8"/>
      <c r="NDI354" s="8"/>
      <c r="NDJ354" s="8"/>
      <c r="NDK354" s="8"/>
      <c r="NDL354" s="8"/>
      <c r="NDM354" s="8"/>
      <c r="NDN354" s="8"/>
      <c r="NDO354" s="8"/>
      <c r="NDP354" s="8"/>
      <c r="NDQ354" s="8"/>
      <c r="NDR354" s="8"/>
      <c r="NDS354" s="8"/>
      <c r="NDT354" s="8"/>
      <c r="NDU354" s="8"/>
      <c r="NDV354" s="8"/>
      <c r="NDW354" s="8"/>
      <c r="NDX354" s="8"/>
      <c r="NDY354" s="8"/>
      <c r="NDZ354" s="8"/>
      <c r="NEA354" s="8"/>
      <c r="NEB354" s="8"/>
      <c r="NEC354" s="8"/>
      <c r="NED354" s="8"/>
      <c r="NEE354" s="8"/>
      <c r="NEF354" s="8"/>
      <c r="NEG354" s="8"/>
      <c r="NEH354" s="8"/>
      <c r="NEI354" s="8"/>
      <c r="NEJ354" s="8"/>
      <c r="NEK354" s="8"/>
      <c r="NEL354" s="8"/>
      <c r="NEM354" s="8"/>
      <c r="NEN354" s="8"/>
      <c r="NEO354" s="8"/>
      <c r="NEP354" s="8"/>
      <c r="NEQ354" s="8"/>
      <c r="NER354" s="8"/>
      <c r="NES354" s="8"/>
      <c r="NET354" s="8"/>
      <c r="NEU354" s="8"/>
      <c r="NEV354" s="8"/>
      <c r="NEW354" s="8"/>
      <c r="NEX354" s="8"/>
      <c r="NEY354" s="8"/>
      <c r="NEZ354" s="8"/>
      <c r="NFA354" s="8"/>
      <c r="NFB354" s="8"/>
      <c r="NFC354" s="8"/>
      <c r="NFD354" s="8"/>
      <c r="NFE354" s="8"/>
      <c r="NFF354" s="8"/>
      <c r="NFG354" s="8"/>
      <c r="NFH354" s="8"/>
      <c r="NFI354" s="8"/>
      <c r="NFJ354" s="8"/>
      <c r="NFK354" s="8"/>
      <c r="NFL354" s="8"/>
      <c r="NFM354" s="8"/>
      <c r="NFN354" s="8"/>
      <c r="NFO354" s="8"/>
      <c r="NFP354" s="8"/>
      <c r="NFQ354" s="8"/>
      <c r="NFR354" s="8"/>
      <c r="NFS354" s="8"/>
      <c r="NFT354" s="8"/>
      <c r="NFU354" s="8"/>
      <c r="NFV354" s="8"/>
      <c r="NFW354" s="8"/>
      <c r="NFX354" s="8"/>
      <c r="NFY354" s="8"/>
      <c r="NFZ354" s="8"/>
      <c r="NGA354" s="8"/>
      <c r="NGB354" s="8"/>
      <c r="NGC354" s="8"/>
      <c r="NGD354" s="8"/>
      <c r="NGE354" s="8"/>
      <c r="NGF354" s="8"/>
      <c r="NGG354" s="8"/>
      <c r="NGH354" s="8"/>
      <c r="NGI354" s="8"/>
      <c r="NGJ354" s="8"/>
      <c r="NGK354" s="8"/>
      <c r="NGL354" s="8"/>
      <c r="NGM354" s="8"/>
      <c r="NGN354" s="8"/>
      <c r="NGO354" s="8"/>
      <c r="NGP354" s="8"/>
      <c r="NGQ354" s="8"/>
      <c r="NGR354" s="8"/>
      <c r="NGS354" s="8"/>
      <c r="NGT354" s="8"/>
      <c r="NGU354" s="8"/>
      <c r="NGV354" s="8"/>
      <c r="NGW354" s="8"/>
      <c r="NGX354" s="8"/>
      <c r="NGY354" s="8"/>
      <c r="NGZ354" s="8"/>
      <c r="NHA354" s="8"/>
      <c r="NHB354" s="8"/>
      <c r="NHC354" s="8"/>
      <c r="NHD354" s="8"/>
      <c r="NHE354" s="8"/>
      <c r="NHF354" s="8"/>
      <c r="NHG354" s="8"/>
      <c r="NHH354" s="8"/>
      <c r="NHI354" s="8"/>
      <c r="NHJ354" s="8"/>
      <c r="NHK354" s="8"/>
      <c r="NHL354" s="8"/>
      <c r="NHM354" s="8"/>
      <c r="NHN354" s="8"/>
      <c r="NHO354" s="8"/>
      <c r="NHP354" s="8"/>
      <c r="NHQ354" s="8"/>
      <c r="NHR354" s="8"/>
      <c r="NHS354" s="8"/>
      <c r="NHT354" s="8"/>
      <c r="NHU354" s="8"/>
      <c r="NHV354" s="8"/>
      <c r="NHW354" s="8"/>
      <c r="NHX354" s="8"/>
      <c r="NHY354" s="8"/>
      <c r="NHZ354" s="8"/>
      <c r="NIA354" s="8"/>
      <c r="NIB354" s="8"/>
      <c r="NIC354" s="8"/>
      <c r="NID354" s="8"/>
      <c r="NIE354" s="8"/>
      <c r="NIF354" s="8"/>
      <c r="NIG354" s="8"/>
      <c r="NIH354" s="8"/>
      <c r="NII354" s="8"/>
      <c r="NIJ354" s="8"/>
      <c r="NIK354" s="8"/>
      <c r="NIL354" s="8"/>
      <c r="NIM354" s="8"/>
      <c r="NIN354" s="8"/>
      <c r="NIO354" s="8"/>
      <c r="NIP354" s="8"/>
      <c r="NIQ354" s="8"/>
      <c r="NIR354" s="8"/>
      <c r="NIS354" s="8"/>
      <c r="NIT354" s="8"/>
      <c r="NIU354" s="8"/>
      <c r="NIV354" s="8"/>
      <c r="NIW354" s="8"/>
      <c r="NIX354" s="8"/>
      <c r="NIY354" s="8"/>
      <c r="NIZ354" s="8"/>
      <c r="NJA354" s="8"/>
      <c r="NJB354" s="8"/>
      <c r="NJC354" s="8"/>
      <c r="NJD354" s="8"/>
      <c r="NJE354" s="8"/>
      <c r="NJF354" s="8"/>
      <c r="NJG354" s="8"/>
      <c r="NJH354" s="8"/>
      <c r="NJI354" s="8"/>
      <c r="NJJ354" s="8"/>
      <c r="NJK354" s="8"/>
      <c r="NJL354" s="8"/>
      <c r="NJM354" s="8"/>
      <c r="NJN354" s="8"/>
      <c r="NJO354" s="8"/>
      <c r="NJP354" s="8"/>
      <c r="NJQ354" s="8"/>
      <c r="NJR354" s="8"/>
      <c r="NJS354" s="8"/>
      <c r="NJT354" s="8"/>
      <c r="NJU354" s="8"/>
      <c r="NJV354" s="8"/>
      <c r="NJW354" s="8"/>
      <c r="NJX354" s="8"/>
      <c r="NJY354" s="8"/>
      <c r="NJZ354" s="8"/>
      <c r="NKA354" s="8"/>
      <c r="NKB354" s="8"/>
      <c r="NKC354" s="8"/>
      <c r="NKD354" s="8"/>
      <c r="NKE354" s="8"/>
      <c r="NKF354" s="8"/>
      <c r="NKG354" s="8"/>
      <c r="NKH354" s="8"/>
      <c r="NKI354" s="8"/>
      <c r="NKJ354" s="8"/>
      <c r="NKK354" s="8"/>
      <c r="NKL354" s="8"/>
      <c r="NKM354" s="8"/>
      <c r="NKN354" s="8"/>
      <c r="NKO354" s="8"/>
      <c r="NKP354" s="8"/>
      <c r="NKQ354" s="8"/>
      <c r="NKR354" s="8"/>
      <c r="NKS354" s="8"/>
      <c r="NKT354" s="8"/>
      <c r="NKU354" s="8"/>
      <c r="NKV354" s="8"/>
      <c r="NKW354" s="8"/>
      <c r="NKX354" s="8"/>
      <c r="NKY354" s="8"/>
      <c r="NKZ354" s="8"/>
      <c r="NLA354" s="8"/>
      <c r="NLB354" s="8"/>
      <c r="NLC354" s="8"/>
      <c r="NLD354" s="8"/>
      <c r="NLE354" s="8"/>
      <c r="NLF354" s="8"/>
      <c r="NLG354" s="8"/>
      <c r="NLH354" s="8"/>
      <c r="NLI354" s="8"/>
      <c r="NLJ354" s="8"/>
      <c r="NLK354" s="8"/>
      <c r="NLL354" s="8"/>
      <c r="NLM354" s="8"/>
      <c r="NLN354" s="8"/>
      <c r="NLO354" s="8"/>
      <c r="NLP354" s="8"/>
      <c r="NLQ354" s="8"/>
      <c r="NLR354" s="8"/>
      <c r="NLS354" s="8"/>
      <c r="NLT354" s="8"/>
      <c r="NLU354" s="8"/>
      <c r="NLV354" s="8"/>
      <c r="NLW354" s="8"/>
      <c r="NLX354" s="8"/>
      <c r="NLY354" s="8"/>
      <c r="NLZ354" s="8"/>
      <c r="NMA354" s="8"/>
      <c r="NMB354" s="8"/>
      <c r="NMC354" s="8"/>
      <c r="NMD354" s="8"/>
      <c r="NME354" s="8"/>
      <c r="NMF354" s="8"/>
      <c r="NMG354" s="8"/>
      <c r="NMH354" s="8"/>
      <c r="NMI354" s="8"/>
      <c r="NMJ354" s="8"/>
      <c r="NMK354" s="8"/>
      <c r="NML354" s="8"/>
      <c r="NMM354" s="8"/>
      <c r="NMN354" s="8"/>
      <c r="NMO354" s="8"/>
      <c r="NMP354" s="8"/>
      <c r="NMQ354" s="8"/>
      <c r="NMR354" s="8"/>
      <c r="NMS354" s="8"/>
      <c r="NMT354" s="8"/>
      <c r="NMU354" s="8"/>
      <c r="NMV354" s="8"/>
      <c r="NMW354" s="8"/>
      <c r="NMX354" s="8"/>
      <c r="NMY354" s="8"/>
      <c r="NMZ354" s="8"/>
      <c r="NNA354" s="8"/>
      <c r="NNB354" s="8"/>
      <c r="NNC354" s="8"/>
      <c r="NND354" s="8"/>
      <c r="NNE354" s="8"/>
      <c r="NNF354" s="8"/>
      <c r="NNG354" s="8"/>
      <c r="NNH354" s="8"/>
      <c r="NNI354" s="8"/>
      <c r="NNJ354" s="8"/>
      <c r="NNK354" s="8"/>
      <c r="NNL354" s="8"/>
      <c r="NNM354" s="8"/>
      <c r="NNN354" s="8"/>
      <c r="NNO354" s="8"/>
      <c r="NNP354" s="8"/>
      <c r="NNQ354" s="8"/>
      <c r="NNR354" s="8"/>
      <c r="NNS354" s="8"/>
      <c r="NNT354" s="8"/>
      <c r="NNU354" s="8"/>
      <c r="NNV354" s="8"/>
      <c r="NNW354" s="8"/>
      <c r="NNX354" s="8"/>
      <c r="NNY354" s="8"/>
      <c r="NNZ354" s="8"/>
      <c r="NOA354" s="8"/>
      <c r="NOB354" s="8"/>
      <c r="NOC354" s="8"/>
      <c r="NOD354" s="8"/>
      <c r="NOE354" s="8"/>
      <c r="NOF354" s="8"/>
      <c r="NOG354" s="8"/>
      <c r="NOH354" s="8"/>
      <c r="NOI354" s="8"/>
      <c r="NOJ354" s="8"/>
      <c r="NOK354" s="8"/>
      <c r="NOL354" s="8"/>
      <c r="NOM354" s="8"/>
      <c r="NON354" s="8"/>
      <c r="NOO354" s="8"/>
      <c r="NOP354" s="8"/>
      <c r="NOQ354" s="8"/>
      <c r="NOR354" s="8"/>
      <c r="NOS354" s="8"/>
      <c r="NOT354" s="8"/>
      <c r="NOU354" s="8"/>
      <c r="NOV354" s="8"/>
      <c r="NOW354" s="8"/>
      <c r="NOX354" s="8"/>
      <c r="NOY354" s="8"/>
      <c r="NOZ354" s="8"/>
      <c r="NPA354" s="8"/>
      <c r="NPB354" s="8"/>
      <c r="NPC354" s="8"/>
      <c r="NPD354" s="8"/>
      <c r="NPE354" s="8"/>
      <c r="NPF354" s="8"/>
      <c r="NPG354" s="8"/>
      <c r="NPH354" s="8"/>
      <c r="NPI354" s="8"/>
      <c r="NPJ354" s="8"/>
      <c r="NPK354" s="8"/>
      <c r="NPL354" s="8"/>
      <c r="NPM354" s="8"/>
      <c r="NPN354" s="8"/>
      <c r="NPO354" s="8"/>
      <c r="NPP354" s="8"/>
      <c r="NPQ354" s="8"/>
      <c r="NPR354" s="8"/>
      <c r="NPS354" s="8"/>
      <c r="NPT354" s="8"/>
      <c r="NPU354" s="8"/>
      <c r="NPV354" s="8"/>
      <c r="NPW354" s="8"/>
      <c r="NPX354" s="8"/>
      <c r="NPY354" s="8"/>
      <c r="NPZ354" s="8"/>
      <c r="NQA354" s="8"/>
      <c r="NQB354" s="8"/>
      <c r="NQC354" s="8"/>
      <c r="NQD354" s="8"/>
      <c r="NQE354" s="8"/>
      <c r="NQF354" s="8"/>
      <c r="NQG354" s="8"/>
      <c r="NQH354" s="8"/>
      <c r="NQI354" s="8"/>
      <c r="NQJ354" s="8"/>
      <c r="NQK354" s="8"/>
      <c r="NQL354" s="8"/>
      <c r="NQM354" s="8"/>
      <c r="NQN354" s="8"/>
      <c r="NQO354" s="8"/>
      <c r="NQP354" s="8"/>
      <c r="NQQ354" s="8"/>
      <c r="NQR354" s="8"/>
      <c r="NQS354" s="8"/>
      <c r="NQT354" s="8"/>
      <c r="NQU354" s="8"/>
      <c r="NQV354" s="8"/>
      <c r="NQW354" s="8"/>
      <c r="NQX354" s="8"/>
      <c r="NQY354" s="8"/>
      <c r="NQZ354" s="8"/>
      <c r="NRA354" s="8"/>
      <c r="NRB354" s="8"/>
      <c r="NRC354" s="8"/>
      <c r="NRD354" s="8"/>
      <c r="NRE354" s="8"/>
      <c r="NRF354" s="8"/>
      <c r="NRG354" s="8"/>
      <c r="NRH354" s="8"/>
      <c r="NRI354" s="8"/>
      <c r="NRJ354" s="8"/>
      <c r="NRK354" s="8"/>
      <c r="NRL354" s="8"/>
      <c r="NRM354" s="8"/>
      <c r="NRN354" s="8"/>
      <c r="NRO354" s="8"/>
      <c r="NRP354" s="8"/>
      <c r="NRQ354" s="8"/>
      <c r="NRR354" s="8"/>
      <c r="NRS354" s="8"/>
      <c r="NRT354" s="8"/>
      <c r="NRU354" s="8"/>
      <c r="NRV354" s="8"/>
      <c r="NRW354" s="8"/>
      <c r="NRX354" s="8"/>
      <c r="NRY354" s="8"/>
      <c r="NRZ354" s="8"/>
      <c r="NSA354" s="8"/>
      <c r="NSB354" s="8"/>
      <c r="NSC354" s="8"/>
      <c r="NSD354" s="8"/>
      <c r="NSE354" s="8"/>
      <c r="NSF354" s="8"/>
      <c r="NSG354" s="8"/>
      <c r="NSH354" s="8"/>
      <c r="NSI354" s="8"/>
      <c r="NSJ354" s="8"/>
      <c r="NSK354" s="8"/>
      <c r="NSL354" s="8"/>
      <c r="NSM354" s="8"/>
      <c r="NSN354" s="8"/>
      <c r="NSO354" s="8"/>
      <c r="NSP354" s="8"/>
      <c r="NSQ354" s="8"/>
      <c r="NSR354" s="8"/>
      <c r="NSS354" s="8"/>
      <c r="NST354" s="8"/>
      <c r="NSU354" s="8"/>
      <c r="NSV354" s="8"/>
      <c r="NSW354" s="8"/>
      <c r="NSX354" s="8"/>
      <c r="NSY354" s="8"/>
      <c r="NSZ354" s="8"/>
      <c r="NTA354" s="8"/>
      <c r="NTB354" s="8"/>
      <c r="NTC354" s="8"/>
      <c r="NTD354" s="8"/>
      <c r="NTE354" s="8"/>
      <c r="NTF354" s="8"/>
      <c r="NTG354" s="8"/>
      <c r="NTH354" s="8"/>
      <c r="NTI354" s="8"/>
      <c r="NTJ354" s="8"/>
      <c r="NTK354" s="8"/>
      <c r="NTL354" s="8"/>
      <c r="NTM354" s="8"/>
      <c r="NTN354" s="8"/>
      <c r="NTO354" s="8"/>
      <c r="NTP354" s="8"/>
      <c r="NTQ354" s="8"/>
      <c r="NTR354" s="8"/>
      <c r="NTS354" s="8"/>
      <c r="NTT354" s="8"/>
      <c r="NTU354" s="8"/>
      <c r="NTV354" s="8"/>
      <c r="NTW354" s="8"/>
      <c r="NTX354" s="8"/>
      <c r="NTY354" s="8"/>
      <c r="NTZ354" s="8"/>
      <c r="NUA354" s="8"/>
      <c r="NUB354" s="8"/>
      <c r="NUC354" s="8"/>
      <c r="NUD354" s="8"/>
      <c r="NUE354" s="8"/>
      <c r="NUF354" s="8"/>
      <c r="NUG354" s="8"/>
      <c r="NUH354" s="8"/>
      <c r="NUI354" s="8"/>
      <c r="NUJ354" s="8"/>
      <c r="NUK354" s="8"/>
      <c r="NUL354" s="8"/>
      <c r="NUM354" s="8"/>
      <c r="NUN354" s="8"/>
      <c r="NUO354" s="8"/>
      <c r="NUP354" s="8"/>
      <c r="NUQ354" s="8"/>
      <c r="NUR354" s="8"/>
      <c r="NUS354" s="8"/>
      <c r="NUT354" s="8"/>
      <c r="NUU354" s="8"/>
      <c r="NUV354" s="8"/>
      <c r="NUW354" s="8"/>
      <c r="NUX354" s="8"/>
      <c r="NUY354" s="8"/>
      <c r="NUZ354" s="8"/>
      <c r="NVA354" s="8"/>
      <c r="NVB354" s="8"/>
      <c r="NVC354" s="8"/>
      <c r="NVD354" s="8"/>
      <c r="NVE354" s="8"/>
      <c r="NVF354" s="8"/>
      <c r="NVG354" s="8"/>
      <c r="NVH354" s="8"/>
      <c r="NVI354" s="8"/>
      <c r="NVJ354" s="8"/>
      <c r="NVK354" s="8"/>
      <c r="NVL354" s="8"/>
      <c r="NVM354" s="8"/>
      <c r="NVN354" s="8"/>
      <c r="NVO354" s="8"/>
      <c r="NVP354" s="8"/>
      <c r="NVQ354" s="8"/>
      <c r="NVR354" s="8"/>
      <c r="NVS354" s="8"/>
      <c r="NVT354" s="8"/>
      <c r="NVU354" s="8"/>
      <c r="NVV354" s="8"/>
      <c r="NVW354" s="8"/>
      <c r="NVX354" s="8"/>
      <c r="NVY354" s="8"/>
      <c r="NVZ354" s="8"/>
      <c r="NWA354" s="8"/>
      <c r="NWB354" s="8"/>
      <c r="NWC354" s="8"/>
      <c r="NWD354" s="8"/>
      <c r="NWE354" s="8"/>
      <c r="NWF354" s="8"/>
      <c r="NWG354" s="8"/>
      <c r="NWH354" s="8"/>
      <c r="NWI354" s="8"/>
      <c r="NWJ354" s="8"/>
      <c r="NWK354" s="8"/>
      <c r="NWL354" s="8"/>
      <c r="NWM354" s="8"/>
      <c r="NWN354" s="8"/>
      <c r="NWO354" s="8"/>
      <c r="NWP354" s="8"/>
      <c r="NWQ354" s="8"/>
      <c r="NWR354" s="8"/>
      <c r="NWS354" s="8"/>
      <c r="NWT354" s="8"/>
      <c r="NWU354" s="8"/>
      <c r="NWV354" s="8"/>
      <c r="NWW354" s="8"/>
      <c r="NWX354" s="8"/>
      <c r="NWY354" s="8"/>
      <c r="NWZ354" s="8"/>
      <c r="NXA354" s="8"/>
      <c r="NXB354" s="8"/>
      <c r="NXC354" s="8"/>
      <c r="NXD354" s="8"/>
      <c r="NXE354" s="8"/>
      <c r="NXF354" s="8"/>
      <c r="NXG354" s="8"/>
      <c r="NXH354" s="8"/>
      <c r="NXI354" s="8"/>
      <c r="NXJ354" s="8"/>
      <c r="NXK354" s="8"/>
      <c r="NXL354" s="8"/>
      <c r="NXM354" s="8"/>
      <c r="NXN354" s="8"/>
      <c r="NXO354" s="8"/>
      <c r="NXP354" s="8"/>
      <c r="NXQ354" s="8"/>
      <c r="NXR354" s="8"/>
      <c r="NXS354" s="8"/>
      <c r="NXT354" s="8"/>
      <c r="NXU354" s="8"/>
      <c r="NXV354" s="8"/>
      <c r="NXW354" s="8"/>
      <c r="NXX354" s="8"/>
      <c r="NXY354" s="8"/>
      <c r="NXZ354" s="8"/>
      <c r="NYA354" s="8"/>
      <c r="NYB354" s="8"/>
      <c r="NYC354" s="8"/>
      <c r="NYD354" s="8"/>
      <c r="NYE354" s="8"/>
      <c r="NYF354" s="8"/>
      <c r="NYG354" s="8"/>
      <c r="NYH354" s="8"/>
      <c r="NYI354" s="8"/>
      <c r="NYJ354" s="8"/>
      <c r="NYK354" s="8"/>
      <c r="NYL354" s="8"/>
      <c r="NYM354" s="8"/>
      <c r="NYN354" s="8"/>
      <c r="NYO354" s="8"/>
      <c r="NYP354" s="8"/>
      <c r="NYQ354" s="8"/>
      <c r="NYR354" s="8"/>
      <c r="NYS354" s="8"/>
      <c r="NYT354" s="8"/>
      <c r="NYU354" s="8"/>
      <c r="NYV354" s="8"/>
      <c r="NYW354" s="8"/>
      <c r="NYX354" s="8"/>
      <c r="NYY354" s="8"/>
      <c r="NYZ354" s="8"/>
      <c r="NZA354" s="8"/>
      <c r="NZB354" s="8"/>
      <c r="NZC354" s="8"/>
      <c r="NZD354" s="8"/>
      <c r="NZE354" s="8"/>
      <c r="NZF354" s="8"/>
      <c r="NZG354" s="8"/>
      <c r="NZH354" s="8"/>
      <c r="NZI354" s="8"/>
      <c r="NZJ354" s="8"/>
      <c r="NZK354" s="8"/>
      <c r="NZL354" s="8"/>
      <c r="NZM354" s="8"/>
      <c r="NZN354" s="8"/>
      <c r="NZO354" s="8"/>
      <c r="NZP354" s="8"/>
      <c r="NZQ354" s="8"/>
      <c r="NZR354" s="8"/>
      <c r="NZS354" s="8"/>
      <c r="NZT354" s="8"/>
      <c r="NZU354" s="8"/>
      <c r="NZV354" s="8"/>
      <c r="NZW354" s="8"/>
      <c r="NZX354" s="8"/>
      <c r="NZY354" s="8"/>
      <c r="NZZ354" s="8"/>
      <c r="OAA354" s="8"/>
      <c r="OAB354" s="8"/>
      <c r="OAC354" s="8"/>
      <c r="OAD354" s="8"/>
      <c r="OAE354" s="8"/>
      <c r="OAF354" s="8"/>
      <c r="OAG354" s="8"/>
      <c r="OAH354" s="8"/>
      <c r="OAI354" s="8"/>
      <c r="OAJ354" s="8"/>
      <c r="OAK354" s="8"/>
      <c r="OAL354" s="8"/>
      <c r="OAM354" s="8"/>
      <c r="OAN354" s="8"/>
      <c r="OAO354" s="8"/>
      <c r="OAP354" s="8"/>
      <c r="OAQ354" s="8"/>
      <c r="OAR354" s="8"/>
      <c r="OAS354" s="8"/>
      <c r="OAT354" s="8"/>
      <c r="OAU354" s="8"/>
      <c r="OAV354" s="8"/>
      <c r="OAW354" s="8"/>
      <c r="OAX354" s="8"/>
      <c r="OAY354" s="8"/>
      <c r="OAZ354" s="8"/>
      <c r="OBA354" s="8"/>
      <c r="OBB354" s="8"/>
      <c r="OBC354" s="8"/>
      <c r="OBD354" s="8"/>
      <c r="OBE354" s="8"/>
      <c r="OBF354" s="8"/>
      <c r="OBG354" s="8"/>
      <c r="OBH354" s="8"/>
      <c r="OBI354" s="8"/>
      <c r="OBJ354" s="8"/>
      <c r="OBK354" s="8"/>
      <c r="OBL354" s="8"/>
      <c r="OBM354" s="8"/>
      <c r="OBN354" s="8"/>
      <c r="OBO354" s="8"/>
      <c r="OBP354" s="8"/>
      <c r="OBQ354" s="8"/>
      <c r="OBR354" s="8"/>
      <c r="OBS354" s="8"/>
      <c r="OBT354" s="8"/>
      <c r="OBU354" s="8"/>
      <c r="OBV354" s="8"/>
      <c r="OBW354" s="8"/>
      <c r="OBX354" s="8"/>
      <c r="OBY354" s="8"/>
      <c r="OBZ354" s="8"/>
      <c r="OCA354" s="8"/>
      <c r="OCB354" s="8"/>
      <c r="OCC354" s="8"/>
      <c r="OCD354" s="8"/>
      <c r="OCE354" s="8"/>
      <c r="OCF354" s="8"/>
      <c r="OCG354" s="8"/>
      <c r="OCH354" s="8"/>
      <c r="OCI354" s="8"/>
      <c r="OCJ354" s="8"/>
      <c r="OCK354" s="8"/>
      <c r="OCL354" s="8"/>
      <c r="OCM354" s="8"/>
      <c r="OCN354" s="8"/>
      <c r="OCO354" s="8"/>
      <c r="OCP354" s="8"/>
      <c r="OCQ354" s="8"/>
      <c r="OCR354" s="8"/>
      <c r="OCS354" s="8"/>
      <c r="OCT354" s="8"/>
      <c r="OCU354" s="8"/>
      <c r="OCV354" s="8"/>
      <c r="OCW354" s="8"/>
      <c r="OCX354" s="8"/>
      <c r="OCY354" s="8"/>
      <c r="OCZ354" s="8"/>
      <c r="ODA354" s="8"/>
      <c r="ODB354" s="8"/>
      <c r="ODC354" s="8"/>
      <c r="ODD354" s="8"/>
      <c r="ODE354" s="8"/>
      <c r="ODF354" s="8"/>
      <c r="ODG354" s="8"/>
      <c r="ODH354" s="8"/>
      <c r="ODI354" s="8"/>
      <c r="ODJ354" s="8"/>
      <c r="ODK354" s="8"/>
      <c r="ODL354" s="8"/>
      <c r="ODM354" s="8"/>
      <c r="ODN354" s="8"/>
      <c r="ODO354" s="8"/>
      <c r="ODP354" s="8"/>
      <c r="ODQ354" s="8"/>
      <c r="ODR354" s="8"/>
      <c r="ODS354" s="8"/>
      <c r="ODT354" s="8"/>
      <c r="ODU354" s="8"/>
      <c r="ODV354" s="8"/>
      <c r="ODW354" s="8"/>
      <c r="ODX354" s="8"/>
      <c r="ODY354" s="8"/>
      <c r="ODZ354" s="8"/>
      <c r="OEA354" s="8"/>
      <c r="OEB354" s="8"/>
      <c r="OEC354" s="8"/>
      <c r="OED354" s="8"/>
      <c r="OEE354" s="8"/>
      <c r="OEF354" s="8"/>
      <c r="OEG354" s="8"/>
      <c r="OEH354" s="8"/>
      <c r="OEI354" s="8"/>
      <c r="OEJ354" s="8"/>
      <c r="OEK354" s="8"/>
      <c r="OEL354" s="8"/>
      <c r="OEM354" s="8"/>
      <c r="OEN354" s="8"/>
      <c r="OEO354" s="8"/>
      <c r="OEP354" s="8"/>
      <c r="OEQ354" s="8"/>
      <c r="OER354" s="8"/>
      <c r="OES354" s="8"/>
      <c r="OET354" s="8"/>
      <c r="OEU354" s="8"/>
      <c r="OEV354" s="8"/>
      <c r="OEW354" s="8"/>
      <c r="OEX354" s="8"/>
      <c r="OEY354" s="8"/>
      <c r="OEZ354" s="8"/>
      <c r="OFA354" s="8"/>
      <c r="OFB354" s="8"/>
      <c r="OFC354" s="8"/>
      <c r="OFD354" s="8"/>
      <c r="OFE354" s="8"/>
      <c r="OFF354" s="8"/>
      <c r="OFG354" s="8"/>
      <c r="OFH354" s="8"/>
      <c r="OFI354" s="8"/>
      <c r="OFJ354" s="8"/>
      <c r="OFK354" s="8"/>
      <c r="OFL354" s="8"/>
      <c r="OFM354" s="8"/>
      <c r="OFN354" s="8"/>
      <c r="OFO354" s="8"/>
      <c r="OFP354" s="8"/>
      <c r="OFQ354" s="8"/>
      <c r="OFR354" s="8"/>
      <c r="OFS354" s="8"/>
      <c r="OFT354" s="8"/>
      <c r="OFU354" s="8"/>
      <c r="OFV354" s="8"/>
      <c r="OFW354" s="8"/>
      <c r="OFX354" s="8"/>
      <c r="OFY354" s="8"/>
      <c r="OFZ354" s="8"/>
      <c r="OGA354" s="8"/>
      <c r="OGB354" s="8"/>
      <c r="OGC354" s="8"/>
      <c r="OGD354" s="8"/>
      <c r="OGE354" s="8"/>
      <c r="OGF354" s="8"/>
      <c r="OGG354" s="8"/>
      <c r="OGH354" s="8"/>
      <c r="OGI354" s="8"/>
      <c r="OGJ354" s="8"/>
      <c r="OGK354" s="8"/>
      <c r="OGL354" s="8"/>
      <c r="OGM354" s="8"/>
      <c r="OGN354" s="8"/>
      <c r="OGO354" s="8"/>
      <c r="OGP354" s="8"/>
      <c r="OGQ354" s="8"/>
      <c r="OGR354" s="8"/>
      <c r="OGS354" s="8"/>
      <c r="OGT354" s="8"/>
      <c r="OGU354" s="8"/>
      <c r="OGV354" s="8"/>
      <c r="OGW354" s="8"/>
      <c r="OGX354" s="8"/>
      <c r="OGY354" s="8"/>
      <c r="OGZ354" s="8"/>
      <c r="OHA354" s="8"/>
      <c r="OHB354" s="8"/>
      <c r="OHC354" s="8"/>
      <c r="OHD354" s="8"/>
      <c r="OHE354" s="8"/>
      <c r="OHF354" s="8"/>
      <c r="OHG354" s="8"/>
      <c r="OHH354" s="8"/>
      <c r="OHI354" s="8"/>
      <c r="OHJ354" s="8"/>
      <c r="OHK354" s="8"/>
      <c r="OHL354" s="8"/>
      <c r="OHM354" s="8"/>
      <c r="OHN354" s="8"/>
      <c r="OHO354" s="8"/>
      <c r="OHP354" s="8"/>
      <c r="OHQ354" s="8"/>
      <c r="OHR354" s="8"/>
      <c r="OHS354" s="8"/>
      <c r="OHT354" s="8"/>
      <c r="OHU354" s="8"/>
      <c r="OHV354" s="8"/>
      <c r="OHW354" s="8"/>
      <c r="OHX354" s="8"/>
      <c r="OHY354" s="8"/>
      <c r="OHZ354" s="8"/>
      <c r="OIA354" s="8"/>
      <c r="OIB354" s="8"/>
      <c r="OIC354" s="8"/>
      <c r="OID354" s="8"/>
      <c r="OIE354" s="8"/>
      <c r="OIF354" s="8"/>
      <c r="OIG354" s="8"/>
      <c r="OIH354" s="8"/>
      <c r="OII354" s="8"/>
      <c r="OIJ354" s="8"/>
      <c r="OIK354" s="8"/>
      <c r="OIL354" s="8"/>
      <c r="OIM354" s="8"/>
      <c r="OIN354" s="8"/>
      <c r="OIO354" s="8"/>
      <c r="OIP354" s="8"/>
      <c r="OIQ354" s="8"/>
      <c r="OIR354" s="8"/>
      <c r="OIS354" s="8"/>
      <c r="OIT354" s="8"/>
      <c r="OIU354" s="8"/>
      <c r="OIV354" s="8"/>
      <c r="OIW354" s="8"/>
      <c r="OIX354" s="8"/>
      <c r="OIY354" s="8"/>
      <c r="OIZ354" s="8"/>
      <c r="OJA354" s="8"/>
      <c r="OJB354" s="8"/>
      <c r="OJC354" s="8"/>
      <c r="OJD354" s="8"/>
      <c r="OJE354" s="8"/>
      <c r="OJF354" s="8"/>
      <c r="OJG354" s="8"/>
      <c r="OJH354" s="8"/>
      <c r="OJI354" s="8"/>
      <c r="OJJ354" s="8"/>
      <c r="OJK354" s="8"/>
      <c r="OJL354" s="8"/>
      <c r="OJM354" s="8"/>
      <c r="OJN354" s="8"/>
      <c r="OJO354" s="8"/>
      <c r="OJP354" s="8"/>
      <c r="OJQ354" s="8"/>
      <c r="OJR354" s="8"/>
      <c r="OJS354" s="8"/>
      <c r="OJT354" s="8"/>
      <c r="OJU354" s="8"/>
      <c r="OJV354" s="8"/>
      <c r="OJW354" s="8"/>
      <c r="OJX354" s="8"/>
      <c r="OJY354" s="8"/>
      <c r="OJZ354" s="8"/>
      <c r="OKA354" s="8"/>
      <c r="OKB354" s="8"/>
      <c r="OKC354" s="8"/>
      <c r="OKD354" s="8"/>
      <c r="OKE354" s="8"/>
      <c r="OKF354" s="8"/>
      <c r="OKG354" s="8"/>
      <c r="OKH354" s="8"/>
      <c r="OKI354" s="8"/>
      <c r="OKJ354" s="8"/>
      <c r="OKK354" s="8"/>
      <c r="OKL354" s="8"/>
      <c r="OKM354" s="8"/>
      <c r="OKN354" s="8"/>
      <c r="OKO354" s="8"/>
      <c r="OKP354" s="8"/>
      <c r="OKQ354" s="8"/>
      <c r="OKR354" s="8"/>
      <c r="OKS354" s="8"/>
      <c r="OKT354" s="8"/>
      <c r="OKU354" s="8"/>
      <c r="OKV354" s="8"/>
      <c r="OKW354" s="8"/>
      <c r="OKX354" s="8"/>
      <c r="OKY354" s="8"/>
      <c r="OKZ354" s="8"/>
      <c r="OLA354" s="8"/>
      <c r="OLB354" s="8"/>
      <c r="OLC354" s="8"/>
      <c r="OLD354" s="8"/>
      <c r="OLE354" s="8"/>
      <c r="OLF354" s="8"/>
      <c r="OLG354" s="8"/>
      <c r="OLH354" s="8"/>
      <c r="OLI354" s="8"/>
      <c r="OLJ354" s="8"/>
      <c r="OLK354" s="8"/>
      <c r="OLL354" s="8"/>
      <c r="OLM354" s="8"/>
      <c r="OLN354" s="8"/>
      <c r="OLO354" s="8"/>
      <c r="OLP354" s="8"/>
      <c r="OLQ354" s="8"/>
      <c r="OLR354" s="8"/>
      <c r="OLS354" s="8"/>
      <c r="OLT354" s="8"/>
      <c r="OLU354" s="8"/>
      <c r="OLV354" s="8"/>
      <c r="OLW354" s="8"/>
      <c r="OLX354" s="8"/>
      <c r="OLY354" s="8"/>
      <c r="OLZ354" s="8"/>
      <c r="OMA354" s="8"/>
      <c r="OMB354" s="8"/>
      <c r="OMC354" s="8"/>
      <c r="OMD354" s="8"/>
      <c r="OME354" s="8"/>
      <c r="OMF354" s="8"/>
      <c r="OMG354" s="8"/>
      <c r="OMH354" s="8"/>
      <c r="OMI354" s="8"/>
      <c r="OMJ354" s="8"/>
      <c r="OMK354" s="8"/>
      <c r="OML354" s="8"/>
      <c r="OMM354" s="8"/>
      <c r="OMN354" s="8"/>
      <c r="OMO354" s="8"/>
      <c r="OMP354" s="8"/>
      <c r="OMQ354" s="8"/>
      <c r="OMR354" s="8"/>
      <c r="OMS354" s="8"/>
      <c r="OMT354" s="8"/>
      <c r="OMU354" s="8"/>
      <c r="OMV354" s="8"/>
      <c r="OMW354" s="8"/>
      <c r="OMX354" s="8"/>
      <c r="OMY354" s="8"/>
      <c r="OMZ354" s="8"/>
      <c r="ONA354" s="8"/>
      <c r="ONB354" s="8"/>
      <c r="ONC354" s="8"/>
      <c r="OND354" s="8"/>
      <c r="ONE354" s="8"/>
      <c r="ONF354" s="8"/>
      <c r="ONG354" s="8"/>
      <c r="ONH354" s="8"/>
      <c r="ONI354" s="8"/>
      <c r="ONJ354" s="8"/>
      <c r="ONK354" s="8"/>
      <c r="ONL354" s="8"/>
      <c r="ONM354" s="8"/>
      <c r="ONN354" s="8"/>
      <c r="ONO354" s="8"/>
      <c r="ONP354" s="8"/>
      <c r="ONQ354" s="8"/>
      <c r="ONR354" s="8"/>
      <c r="ONS354" s="8"/>
      <c r="ONT354" s="8"/>
      <c r="ONU354" s="8"/>
      <c r="ONV354" s="8"/>
      <c r="ONW354" s="8"/>
      <c r="ONX354" s="8"/>
      <c r="ONY354" s="8"/>
      <c r="ONZ354" s="8"/>
      <c r="OOA354" s="8"/>
      <c r="OOB354" s="8"/>
      <c r="OOC354" s="8"/>
      <c r="OOD354" s="8"/>
      <c r="OOE354" s="8"/>
      <c r="OOF354" s="8"/>
      <c r="OOG354" s="8"/>
      <c r="OOH354" s="8"/>
      <c r="OOI354" s="8"/>
      <c r="OOJ354" s="8"/>
      <c r="OOK354" s="8"/>
      <c r="OOL354" s="8"/>
      <c r="OOM354" s="8"/>
      <c r="OON354" s="8"/>
      <c r="OOO354" s="8"/>
      <c r="OOP354" s="8"/>
      <c r="OOQ354" s="8"/>
      <c r="OOR354" s="8"/>
      <c r="OOS354" s="8"/>
      <c r="OOT354" s="8"/>
      <c r="OOU354" s="8"/>
      <c r="OOV354" s="8"/>
      <c r="OOW354" s="8"/>
      <c r="OOX354" s="8"/>
      <c r="OOY354" s="8"/>
      <c r="OOZ354" s="8"/>
      <c r="OPA354" s="8"/>
      <c r="OPB354" s="8"/>
      <c r="OPC354" s="8"/>
      <c r="OPD354" s="8"/>
      <c r="OPE354" s="8"/>
      <c r="OPF354" s="8"/>
      <c r="OPG354" s="8"/>
      <c r="OPH354" s="8"/>
      <c r="OPI354" s="8"/>
      <c r="OPJ354" s="8"/>
      <c r="OPK354" s="8"/>
      <c r="OPL354" s="8"/>
      <c r="OPM354" s="8"/>
      <c r="OPN354" s="8"/>
      <c r="OPO354" s="8"/>
      <c r="OPP354" s="8"/>
      <c r="OPQ354" s="8"/>
      <c r="OPR354" s="8"/>
      <c r="OPS354" s="8"/>
      <c r="OPT354" s="8"/>
      <c r="OPU354" s="8"/>
      <c r="OPV354" s="8"/>
      <c r="OPW354" s="8"/>
      <c r="OPX354" s="8"/>
      <c r="OPY354" s="8"/>
      <c r="OPZ354" s="8"/>
      <c r="OQA354" s="8"/>
      <c r="OQB354" s="8"/>
      <c r="OQC354" s="8"/>
      <c r="OQD354" s="8"/>
      <c r="OQE354" s="8"/>
      <c r="OQF354" s="8"/>
      <c r="OQG354" s="8"/>
      <c r="OQH354" s="8"/>
      <c r="OQI354" s="8"/>
      <c r="OQJ354" s="8"/>
      <c r="OQK354" s="8"/>
      <c r="OQL354" s="8"/>
      <c r="OQM354" s="8"/>
      <c r="OQN354" s="8"/>
      <c r="OQO354" s="8"/>
      <c r="OQP354" s="8"/>
      <c r="OQQ354" s="8"/>
      <c r="OQR354" s="8"/>
      <c r="OQS354" s="8"/>
      <c r="OQT354" s="8"/>
      <c r="OQU354" s="8"/>
      <c r="OQV354" s="8"/>
      <c r="OQW354" s="8"/>
      <c r="OQX354" s="8"/>
      <c r="OQY354" s="8"/>
      <c r="OQZ354" s="8"/>
      <c r="ORA354" s="8"/>
      <c r="ORB354" s="8"/>
      <c r="ORC354" s="8"/>
      <c r="ORD354" s="8"/>
      <c r="ORE354" s="8"/>
      <c r="ORF354" s="8"/>
      <c r="ORG354" s="8"/>
      <c r="ORH354" s="8"/>
      <c r="ORI354" s="8"/>
      <c r="ORJ354" s="8"/>
      <c r="ORK354" s="8"/>
      <c r="ORL354" s="8"/>
      <c r="ORM354" s="8"/>
      <c r="ORN354" s="8"/>
      <c r="ORO354" s="8"/>
      <c r="ORP354" s="8"/>
      <c r="ORQ354" s="8"/>
      <c r="ORR354" s="8"/>
      <c r="ORS354" s="8"/>
      <c r="ORT354" s="8"/>
      <c r="ORU354" s="8"/>
      <c r="ORV354" s="8"/>
      <c r="ORW354" s="8"/>
      <c r="ORX354" s="8"/>
      <c r="ORY354" s="8"/>
      <c r="ORZ354" s="8"/>
      <c r="OSA354" s="8"/>
      <c r="OSB354" s="8"/>
      <c r="OSC354" s="8"/>
      <c r="OSD354" s="8"/>
      <c r="OSE354" s="8"/>
      <c r="OSF354" s="8"/>
      <c r="OSG354" s="8"/>
      <c r="OSH354" s="8"/>
      <c r="OSI354" s="8"/>
      <c r="OSJ354" s="8"/>
      <c r="OSK354" s="8"/>
      <c r="OSL354" s="8"/>
      <c r="OSM354" s="8"/>
      <c r="OSN354" s="8"/>
      <c r="OSO354" s="8"/>
      <c r="OSP354" s="8"/>
      <c r="OSQ354" s="8"/>
      <c r="OSR354" s="8"/>
      <c r="OSS354" s="8"/>
      <c r="OST354" s="8"/>
      <c r="OSU354" s="8"/>
      <c r="OSV354" s="8"/>
      <c r="OSW354" s="8"/>
      <c r="OSX354" s="8"/>
      <c r="OSY354" s="8"/>
      <c r="OSZ354" s="8"/>
      <c r="OTA354" s="8"/>
      <c r="OTB354" s="8"/>
      <c r="OTC354" s="8"/>
      <c r="OTD354" s="8"/>
      <c r="OTE354" s="8"/>
      <c r="OTF354" s="8"/>
      <c r="OTG354" s="8"/>
      <c r="OTH354" s="8"/>
      <c r="OTI354" s="8"/>
      <c r="OTJ354" s="8"/>
      <c r="OTK354" s="8"/>
      <c r="OTL354" s="8"/>
      <c r="OTM354" s="8"/>
      <c r="OTN354" s="8"/>
      <c r="OTO354" s="8"/>
      <c r="OTP354" s="8"/>
      <c r="OTQ354" s="8"/>
      <c r="OTR354" s="8"/>
      <c r="OTS354" s="8"/>
      <c r="OTT354" s="8"/>
      <c r="OTU354" s="8"/>
      <c r="OTV354" s="8"/>
      <c r="OTW354" s="8"/>
      <c r="OTX354" s="8"/>
      <c r="OTY354" s="8"/>
      <c r="OTZ354" s="8"/>
      <c r="OUA354" s="8"/>
      <c r="OUB354" s="8"/>
      <c r="OUC354" s="8"/>
      <c r="OUD354" s="8"/>
      <c r="OUE354" s="8"/>
      <c r="OUF354" s="8"/>
      <c r="OUG354" s="8"/>
      <c r="OUH354" s="8"/>
      <c r="OUI354" s="8"/>
      <c r="OUJ354" s="8"/>
      <c r="OUK354" s="8"/>
      <c r="OUL354" s="8"/>
      <c r="OUM354" s="8"/>
      <c r="OUN354" s="8"/>
      <c r="OUO354" s="8"/>
      <c r="OUP354" s="8"/>
      <c r="OUQ354" s="8"/>
      <c r="OUR354" s="8"/>
      <c r="OUS354" s="8"/>
      <c r="OUT354" s="8"/>
      <c r="OUU354" s="8"/>
      <c r="OUV354" s="8"/>
      <c r="OUW354" s="8"/>
      <c r="OUX354" s="8"/>
      <c r="OUY354" s="8"/>
      <c r="OUZ354" s="8"/>
      <c r="OVA354" s="8"/>
      <c r="OVB354" s="8"/>
      <c r="OVC354" s="8"/>
      <c r="OVD354" s="8"/>
      <c r="OVE354" s="8"/>
      <c r="OVF354" s="8"/>
      <c r="OVG354" s="8"/>
      <c r="OVH354" s="8"/>
      <c r="OVI354" s="8"/>
      <c r="OVJ354" s="8"/>
      <c r="OVK354" s="8"/>
      <c r="OVL354" s="8"/>
      <c r="OVM354" s="8"/>
      <c r="OVN354" s="8"/>
      <c r="OVO354" s="8"/>
      <c r="OVP354" s="8"/>
      <c r="OVQ354" s="8"/>
      <c r="OVR354" s="8"/>
      <c r="OVS354" s="8"/>
      <c r="OVT354" s="8"/>
      <c r="OVU354" s="8"/>
      <c r="OVV354" s="8"/>
      <c r="OVW354" s="8"/>
      <c r="OVX354" s="8"/>
      <c r="OVY354" s="8"/>
      <c r="OVZ354" s="8"/>
      <c r="OWA354" s="8"/>
      <c r="OWB354" s="8"/>
      <c r="OWC354" s="8"/>
      <c r="OWD354" s="8"/>
      <c r="OWE354" s="8"/>
      <c r="OWF354" s="8"/>
      <c r="OWG354" s="8"/>
      <c r="OWH354" s="8"/>
      <c r="OWI354" s="8"/>
      <c r="OWJ354" s="8"/>
      <c r="OWK354" s="8"/>
      <c r="OWL354" s="8"/>
      <c r="OWM354" s="8"/>
      <c r="OWN354" s="8"/>
      <c r="OWO354" s="8"/>
      <c r="OWP354" s="8"/>
      <c r="OWQ354" s="8"/>
      <c r="OWR354" s="8"/>
      <c r="OWS354" s="8"/>
      <c r="OWT354" s="8"/>
      <c r="OWU354" s="8"/>
      <c r="OWV354" s="8"/>
      <c r="OWW354" s="8"/>
      <c r="OWX354" s="8"/>
      <c r="OWY354" s="8"/>
      <c r="OWZ354" s="8"/>
      <c r="OXA354" s="8"/>
      <c r="OXB354" s="8"/>
      <c r="OXC354" s="8"/>
      <c r="OXD354" s="8"/>
      <c r="OXE354" s="8"/>
      <c r="OXF354" s="8"/>
      <c r="OXG354" s="8"/>
      <c r="OXH354" s="8"/>
      <c r="OXI354" s="8"/>
      <c r="OXJ354" s="8"/>
      <c r="OXK354" s="8"/>
      <c r="OXL354" s="8"/>
      <c r="OXM354" s="8"/>
      <c r="OXN354" s="8"/>
      <c r="OXO354" s="8"/>
      <c r="OXP354" s="8"/>
      <c r="OXQ354" s="8"/>
      <c r="OXR354" s="8"/>
      <c r="OXS354" s="8"/>
      <c r="OXT354" s="8"/>
      <c r="OXU354" s="8"/>
      <c r="OXV354" s="8"/>
      <c r="OXW354" s="8"/>
      <c r="OXX354" s="8"/>
      <c r="OXY354" s="8"/>
      <c r="OXZ354" s="8"/>
      <c r="OYA354" s="8"/>
      <c r="OYB354" s="8"/>
      <c r="OYC354" s="8"/>
      <c r="OYD354" s="8"/>
      <c r="OYE354" s="8"/>
      <c r="OYF354" s="8"/>
      <c r="OYG354" s="8"/>
      <c r="OYH354" s="8"/>
      <c r="OYI354" s="8"/>
      <c r="OYJ354" s="8"/>
      <c r="OYK354" s="8"/>
      <c r="OYL354" s="8"/>
      <c r="OYM354" s="8"/>
      <c r="OYN354" s="8"/>
      <c r="OYO354" s="8"/>
      <c r="OYP354" s="8"/>
      <c r="OYQ354" s="8"/>
      <c r="OYR354" s="8"/>
      <c r="OYS354" s="8"/>
      <c r="OYT354" s="8"/>
      <c r="OYU354" s="8"/>
      <c r="OYV354" s="8"/>
      <c r="OYW354" s="8"/>
      <c r="OYX354" s="8"/>
      <c r="OYY354" s="8"/>
      <c r="OYZ354" s="8"/>
      <c r="OZA354" s="8"/>
      <c r="OZB354" s="8"/>
      <c r="OZC354" s="8"/>
      <c r="OZD354" s="8"/>
      <c r="OZE354" s="8"/>
      <c r="OZF354" s="8"/>
      <c r="OZG354" s="8"/>
      <c r="OZH354" s="8"/>
      <c r="OZI354" s="8"/>
      <c r="OZJ354" s="8"/>
      <c r="OZK354" s="8"/>
      <c r="OZL354" s="8"/>
      <c r="OZM354" s="8"/>
      <c r="OZN354" s="8"/>
      <c r="OZO354" s="8"/>
      <c r="OZP354" s="8"/>
      <c r="OZQ354" s="8"/>
      <c r="OZR354" s="8"/>
      <c r="OZS354" s="8"/>
      <c r="OZT354" s="8"/>
      <c r="OZU354" s="8"/>
      <c r="OZV354" s="8"/>
      <c r="OZW354" s="8"/>
      <c r="OZX354" s="8"/>
      <c r="OZY354" s="8"/>
      <c r="OZZ354" s="8"/>
      <c r="PAA354" s="8"/>
      <c r="PAB354" s="8"/>
      <c r="PAC354" s="8"/>
      <c r="PAD354" s="8"/>
      <c r="PAE354" s="8"/>
      <c r="PAF354" s="8"/>
      <c r="PAG354" s="8"/>
      <c r="PAH354" s="8"/>
      <c r="PAI354" s="8"/>
      <c r="PAJ354" s="8"/>
      <c r="PAK354" s="8"/>
      <c r="PAL354" s="8"/>
      <c r="PAM354" s="8"/>
      <c r="PAN354" s="8"/>
      <c r="PAO354" s="8"/>
      <c r="PAP354" s="8"/>
      <c r="PAQ354" s="8"/>
      <c r="PAR354" s="8"/>
      <c r="PAS354" s="8"/>
      <c r="PAT354" s="8"/>
      <c r="PAU354" s="8"/>
      <c r="PAV354" s="8"/>
      <c r="PAW354" s="8"/>
      <c r="PAX354" s="8"/>
      <c r="PAY354" s="8"/>
      <c r="PAZ354" s="8"/>
      <c r="PBA354" s="8"/>
      <c r="PBB354" s="8"/>
      <c r="PBC354" s="8"/>
      <c r="PBD354" s="8"/>
      <c r="PBE354" s="8"/>
      <c r="PBF354" s="8"/>
      <c r="PBG354" s="8"/>
      <c r="PBH354" s="8"/>
      <c r="PBI354" s="8"/>
      <c r="PBJ354" s="8"/>
      <c r="PBK354" s="8"/>
      <c r="PBL354" s="8"/>
      <c r="PBM354" s="8"/>
      <c r="PBN354" s="8"/>
      <c r="PBO354" s="8"/>
      <c r="PBP354" s="8"/>
      <c r="PBQ354" s="8"/>
      <c r="PBR354" s="8"/>
      <c r="PBS354" s="8"/>
      <c r="PBT354" s="8"/>
      <c r="PBU354" s="8"/>
      <c r="PBV354" s="8"/>
      <c r="PBW354" s="8"/>
      <c r="PBX354" s="8"/>
      <c r="PBY354" s="8"/>
      <c r="PBZ354" s="8"/>
      <c r="PCA354" s="8"/>
      <c r="PCB354" s="8"/>
      <c r="PCC354" s="8"/>
      <c r="PCD354" s="8"/>
      <c r="PCE354" s="8"/>
      <c r="PCF354" s="8"/>
      <c r="PCG354" s="8"/>
      <c r="PCH354" s="8"/>
      <c r="PCI354" s="8"/>
      <c r="PCJ354" s="8"/>
      <c r="PCK354" s="8"/>
      <c r="PCL354" s="8"/>
      <c r="PCM354" s="8"/>
      <c r="PCN354" s="8"/>
      <c r="PCO354" s="8"/>
      <c r="PCP354" s="8"/>
      <c r="PCQ354" s="8"/>
      <c r="PCR354" s="8"/>
      <c r="PCS354" s="8"/>
      <c r="PCT354" s="8"/>
      <c r="PCU354" s="8"/>
      <c r="PCV354" s="8"/>
      <c r="PCW354" s="8"/>
      <c r="PCX354" s="8"/>
      <c r="PCY354" s="8"/>
      <c r="PCZ354" s="8"/>
      <c r="PDA354" s="8"/>
      <c r="PDB354" s="8"/>
      <c r="PDC354" s="8"/>
      <c r="PDD354" s="8"/>
      <c r="PDE354" s="8"/>
      <c r="PDF354" s="8"/>
      <c r="PDG354" s="8"/>
      <c r="PDH354" s="8"/>
      <c r="PDI354" s="8"/>
      <c r="PDJ354" s="8"/>
      <c r="PDK354" s="8"/>
      <c r="PDL354" s="8"/>
      <c r="PDM354" s="8"/>
      <c r="PDN354" s="8"/>
      <c r="PDO354" s="8"/>
      <c r="PDP354" s="8"/>
      <c r="PDQ354" s="8"/>
      <c r="PDR354" s="8"/>
      <c r="PDS354" s="8"/>
      <c r="PDT354" s="8"/>
      <c r="PDU354" s="8"/>
      <c r="PDV354" s="8"/>
      <c r="PDW354" s="8"/>
      <c r="PDX354" s="8"/>
      <c r="PDY354" s="8"/>
      <c r="PDZ354" s="8"/>
      <c r="PEA354" s="8"/>
      <c r="PEB354" s="8"/>
      <c r="PEC354" s="8"/>
      <c r="PED354" s="8"/>
      <c r="PEE354" s="8"/>
      <c r="PEF354" s="8"/>
      <c r="PEG354" s="8"/>
      <c r="PEH354" s="8"/>
      <c r="PEI354" s="8"/>
      <c r="PEJ354" s="8"/>
      <c r="PEK354" s="8"/>
      <c r="PEL354" s="8"/>
      <c r="PEM354" s="8"/>
      <c r="PEN354" s="8"/>
      <c r="PEO354" s="8"/>
      <c r="PEP354" s="8"/>
      <c r="PEQ354" s="8"/>
      <c r="PER354" s="8"/>
      <c r="PES354" s="8"/>
      <c r="PET354" s="8"/>
      <c r="PEU354" s="8"/>
      <c r="PEV354" s="8"/>
      <c r="PEW354" s="8"/>
      <c r="PEX354" s="8"/>
      <c r="PEY354" s="8"/>
      <c r="PEZ354" s="8"/>
      <c r="PFA354" s="8"/>
      <c r="PFB354" s="8"/>
      <c r="PFC354" s="8"/>
      <c r="PFD354" s="8"/>
      <c r="PFE354" s="8"/>
      <c r="PFF354" s="8"/>
      <c r="PFG354" s="8"/>
      <c r="PFH354" s="8"/>
      <c r="PFI354" s="8"/>
      <c r="PFJ354" s="8"/>
      <c r="PFK354" s="8"/>
      <c r="PFL354" s="8"/>
      <c r="PFM354" s="8"/>
      <c r="PFN354" s="8"/>
      <c r="PFO354" s="8"/>
      <c r="PFP354" s="8"/>
      <c r="PFQ354" s="8"/>
      <c r="PFR354" s="8"/>
      <c r="PFS354" s="8"/>
      <c r="PFT354" s="8"/>
      <c r="PFU354" s="8"/>
      <c r="PFV354" s="8"/>
      <c r="PFW354" s="8"/>
      <c r="PFX354" s="8"/>
      <c r="PFY354" s="8"/>
      <c r="PFZ354" s="8"/>
      <c r="PGA354" s="8"/>
      <c r="PGB354" s="8"/>
      <c r="PGC354" s="8"/>
      <c r="PGD354" s="8"/>
      <c r="PGE354" s="8"/>
      <c r="PGF354" s="8"/>
      <c r="PGG354" s="8"/>
      <c r="PGH354" s="8"/>
      <c r="PGI354" s="8"/>
      <c r="PGJ354" s="8"/>
      <c r="PGK354" s="8"/>
      <c r="PGL354" s="8"/>
      <c r="PGM354" s="8"/>
      <c r="PGN354" s="8"/>
      <c r="PGO354" s="8"/>
      <c r="PGP354" s="8"/>
      <c r="PGQ354" s="8"/>
      <c r="PGR354" s="8"/>
      <c r="PGS354" s="8"/>
      <c r="PGT354" s="8"/>
      <c r="PGU354" s="8"/>
      <c r="PGV354" s="8"/>
      <c r="PGW354" s="8"/>
      <c r="PGX354" s="8"/>
      <c r="PGY354" s="8"/>
      <c r="PGZ354" s="8"/>
      <c r="PHA354" s="8"/>
      <c r="PHB354" s="8"/>
      <c r="PHC354" s="8"/>
      <c r="PHD354" s="8"/>
      <c r="PHE354" s="8"/>
      <c r="PHF354" s="8"/>
      <c r="PHG354" s="8"/>
      <c r="PHH354" s="8"/>
      <c r="PHI354" s="8"/>
      <c r="PHJ354" s="8"/>
      <c r="PHK354" s="8"/>
      <c r="PHL354" s="8"/>
      <c r="PHM354" s="8"/>
      <c r="PHN354" s="8"/>
      <c r="PHO354" s="8"/>
      <c r="PHP354" s="8"/>
      <c r="PHQ354" s="8"/>
      <c r="PHR354" s="8"/>
      <c r="PHS354" s="8"/>
      <c r="PHT354" s="8"/>
      <c r="PHU354" s="8"/>
      <c r="PHV354" s="8"/>
      <c r="PHW354" s="8"/>
      <c r="PHX354" s="8"/>
      <c r="PHY354" s="8"/>
      <c r="PHZ354" s="8"/>
      <c r="PIA354" s="8"/>
      <c r="PIB354" s="8"/>
      <c r="PIC354" s="8"/>
      <c r="PID354" s="8"/>
      <c r="PIE354" s="8"/>
      <c r="PIF354" s="8"/>
      <c r="PIG354" s="8"/>
      <c r="PIH354" s="8"/>
      <c r="PII354" s="8"/>
      <c r="PIJ354" s="8"/>
      <c r="PIK354" s="8"/>
      <c r="PIL354" s="8"/>
      <c r="PIM354" s="8"/>
      <c r="PIN354" s="8"/>
      <c r="PIO354" s="8"/>
      <c r="PIP354" s="8"/>
      <c r="PIQ354" s="8"/>
      <c r="PIR354" s="8"/>
      <c r="PIS354" s="8"/>
      <c r="PIT354" s="8"/>
      <c r="PIU354" s="8"/>
      <c r="PIV354" s="8"/>
      <c r="PIW354" s="8"/>
      <c r="PIX354" s="8"/>
      <c r="PIY354" s="8"/>
      <c r="PIZ354" s="8"/>
      <c r="PJA354" s="8"/>
      <c r="PJB354" s="8"/>
      <c r="PJC354" s="8"/>
      <c r="PJD354" s="8"/>
      <c r="PJE354" s="8"/>
      <c r="PJF354" s="8"/>
      <c r="PJG354" s="8"/>
      <c r="PJH354" s="8"/>
      <c r="PJI354" s="8"/>
      <c r="PJJ354" s="8"/>
      <c r="PJK354" s="8"/>
      <c r="PJL354" s="8"/>
      <c r="PJM354" s="8"/>
      <c r="PJN354" s="8"/>
      <c r="PJO354" s="8"/>
      <c r="PJP354" s="8"/>
      <c r="PJQ354" s="8"/>
      <c r="PJR354" s="8"/>
      <c r="PJS354" s="8"/>
      <c r="PJT354" s="8"/>
      <c r="PJU354" s="8"/>
      <c r="PJV354" s="8"/>
      <c r="PJW354" s="8"/>
      <c r="PJX354" s="8"/>
      <c r="PJY354" s="8"/>
      <c r="PJZ354" s="8"/>
      <c r="PKA354" s="8"/>
      <c r="PKB354" s="8"/>
      <c r="PKC354" s="8"/>
      <c r="PKD354" s="8"/>
      <c r="PKE354" s="8"/>
      <c r="PKF354" s="8"/>
      <c r="PKG354" s="8"/>
      <c r="PKH354" s="8"/>
      <c r="PKI354" s="8"/>
      <c r="PKJ354" s="8"/>
      <c r="PKK354" s="8"/>
      <c r="PKL354" s="8"/>
      <c r="PKM354" s="8"/>
      <c r="PKN354" s="8"/>
      <c r="PKO354" s="8"/>
      <c r="PKP354" s="8"/>
      <c r="PKQ354" s="8"/>
      <c r="PKR354" s="8"/>
      <c r="PKS354" s="8"/>
      <c r="PKT354" s="8"/>
      <c r="PKU354" s="8"/>
      <c r="PKV354" s="8"/>
      <c r="PKW354" s="8"/>
      <c r="PKX354" s="8"/>
      <c r="PKY354" s="8"/>
      <c r="PKZ354" s="8"/>
      <c r="PLA354" s="8"/>
      <c r="PLB354" s="8"/>
      <c r="PLC354" s="8"/>
      <c r="PLD354" s="8"/>
      <c r="PLE354" s="8"/>
      <c r="PLF354" s="8"/>
      <c r="PLG354" s="8"/>
      <c r="PLH354" s="8"/>
      <c r="PLI354" s="8"/>
      <c r="PLJ354" s="8"/>
      <c r="PLK354" s="8"/>
      <c r="PLL354" s="8"/>
      <c r="PLM354" s="8"/>
      <c r="PLN354" s="8"/>
      <c r="PLO354" s="8"/>
      <c r="PLP354" s="8"/>
      <c r="PLQ354" s="8"/>
      <c r="PLR354" s="8"/>
      <c r="PLS354" s="8"/>
      <c r="PLT354" s="8"/>
      <c r="PLU354" s="8"/>
      <c r="PLV354" s="8"/>
      <c r="PLW354" s="8"/>
      <c r="PLX354" s="8"/>
      <c r="PLY354" s="8"/>
      <c r="PLZ354" s="8"/>
      <c r="PMA354" s="8"/>
      <c r="PMB354" s="8"/>
      <c r="PMC354" s="8"/>
      <c r="PMD354" s="8"/>
      <c r="PME354" s="8"/>
      <c r="PMF354" s="8"/>
      <c r="PMG354" s="8"/>
      <c r="PMH354" s="8"/>
      <c r="PMI354" s="8"/>
      <c r="PMJ354" s="8"/>
      <c r="PMK354" s="8"/>
      <c r="PML354" s="8"/>
      <c r="PMM354" s="8"/>
      <c r="PMN354" s="8"/>
      <c r="PMO354" s="8"/>
      <c r="PMP354" s="8"/>
      <c r="PMQ354" s="8"/>
      <c r="PMR354" s="8"/>
      <c r="PMS354" s="8"/>
      <c r="PMT354" s="8"/>
      <c r="PMU354" s="8"/>
      <c r="PMV354" s="8"/>
      <c r="PMW354" s="8"/>
      <c r="PMX354" s="8"/>
      <c r="PMY354" s="8"/>
      <c r="PMZ354" s="8"/>
      <c r="PNA354" s="8"/>
      <c r="PNB354" s="8"/>
      <c r="PNC354" s="8"/>
      <c r="PND354" s="8"/>
      <c r="PNE354" s="8"/>
      <c r="PNF354" s="8"/>
      <c r="PNG354" s="8"/>
      <c r="PNH354" s="8"/>
      <c r="PNI354" s="8"/>
      <c r="PNJ354" s="8"/>
      <c r="PNK354" s="8"/>
      <c r="PNL354" s="8"/>
      <c r="PNM354" s="8"/>
      <c r="PNN354" s="8"/>
      <c r="PNO354" s="8"/>
      <c r="PNP354" s="8"/>
      <c r="PNQ354" s="8"/>
      <c r="PNR354" s="8"/>
      <c r="PNS354" s="8"/>
      <c r="PNT354" s="8"/>
      <c r="PNU354" s="8"/>
      <c r="PNV354" s="8"/>
      <c r="PNW354" s="8"/>
      <c r="PNX354" s="8"/>
      <c r="PNY354" s="8"/>
      <c r="PNZ354" s="8"/>
      <c r="POA354" s="8"/>
      <c r="POB354" s="8"/>
      <c r="POC354" s="8"/>
      <c r="POD354" s="8"/>
      <c r="POE354" s="8"/>
      <c r="POF354" s="8"/>
      <c r="POG354" s="8"/>
      <c r="POH354" s="8"/>
      <c r="POI354" s="8"/>
      <c r="POJ354" s="8"/>
      <c r="POK354" s="8"/>
      <c r="POL354" s="8"/>
      <c r="POM354" s="8"/>
      <c r="PON354" s="8"/>
      <c r="POO354" s="8"/>
      <c r="POP354" s="8"/>
      <c r="POQ354" s="8"/>
      <c r="POR354" s="8"/>
      <c r="POS354" s="8"/>
      <c r="POT354" s="8"/>
      <c r="POU354" s="8"/>
      <c r="POV354" s="8"/>
      <c r="POW354" s="8"/>
      <c r="POX354" s="8"/>
      <c r="POY354" s="8"/>
      <c r="POZ354" s="8"/>
      <c r="PPA354" s="8"/>
      <c r="PPB354" s="8"/>
      <c r="PPC354" s="8"/>
      <c r="PPD354" s="8"/>
      <c r="PPE354" s="8"/>
      <c r="PPF354" s="8"/>
      <c r="PPG354" s="8"/>
      <c r="PPH354" s="8"/>
      <c r="PPI354" s="8"/>
      <c r="PPJ354" s="8"/>
      <c r="PPK354" s="8"/>
      <c r="PPL354" s="8"/>
      <c r="PPM354" s="8"/>
      <c r="PPN354" s="8"/>
      <c r="PPO354" s="8"/>
      <c r="PPP354" s="8"/>
      <c r="PPQ354" s="8"/>
      <c r="PPR354" s="8"/>
      <c r="PPS354" s="8"/>
      <c r="PPT354" s="8"/>
      <c r="PPU354" s="8"/>
      <c r="PPV354" s="8"/>
      <c r="PPW354" s="8"/>
      <c r="PPX354" s="8"/>
      <c r="PPY354" s="8"/>
      <c r="PPZ354" s="8"/>
      <c r="PQA354" s="8"/>
      <c r="PQB354" s="8"/>
      <c r="PQC354" s="8"/>
      <c r="PQD354" s="8"/>
      <c r="PQE354" s="8"/>
      <c r="PQF354" s="8"/>
      <c r="PQG354" s="8"/>
      <c r="PQH354" s="8"/>
      <c r="PQI354" s="8"/>
      <c r="PQJ354" s="8"/>
      <c r="PQK354" s="8"/>
      <c r="PQL354" s="8"/>
      <c r="PQM354" s="8"/>
      <c r="PQN354" s="8"/>
      <c r="PQO354" s="8"/>
      <c r="PQP354" s="8"/>
      <c r="PQQ354" s="8"/>
      <c r="PQR354" s="8"/>
      <c r="PQS354" s="8"/>
      <c r="PQT354" s="8"/>
      <c r="PQU354" s="8"/>
      <c r="PQV354" s="8"/>
      <c r="PQW354" s="8"/>
      <c r="PQX354" s="8"/>
      <c r="PQY354" s="8"/>
      <c r="PQZ354" s="8"/>
      <c r="PRA354" s="8"/>
      <c r="PRB354" s="8"/>
      <c r="PRC354" s="8"/>
      <c r="PRD354" s="8"/>
      <c r="PRE354" s="8"/>
      <c r="PRF354" s="8"/>
      <c r="PRG354" s="8"/>
      <c r="PRH354" s="8"/>
      <c r="PRI354" s="8"/>
      <c r="PRJ354" s="8"/>
      <c r="PRK354" s="8"/>
      <c r="PRL354" s="8"/>
      <c r="PRM354" s="8"/>
      <c r="PRN354" s="8"/>
      <c r="PRO354" s="8"/>
      <c r="PRP354" s="8"/>
      <c r="PRQ354" s="8"/>
      <c r="PRR354" s="8"/>
      <c r="PRS354" s="8"/>
      <c r="PRT354" s="8"/>
      <c r="PRU354" s="8"/>
      <c r="PRV354" s="8"/>
      <c r="PRW354" s="8"/>
      <c r="PRX354" s="8"/>
      <c r="PRY354" s="8"/>
      <c r="PRZ354" s="8"/>
      <c r="PSA354" s="8"/>
      <c r="PSB354" s="8"/>
      <c r="PSC354" s="8"/>
      <c r="PSD354" s="8"/>
      <c r="PSE354" s="8"/>
      <c r="PSF354" s="8"/>
      <c r="PSG354" s="8"/>
      <c r="PSH354" s="8"/>
      <c r="PSI354" s="8"/>
      <c r="PSJ354" s="8"/>
      <c r="PSK354" s="8"/>
      <c r="PSL354" s="8"/>
      <c r="PSM354" s="8"/>
      <c r="PSN354" s="8"/>
      <c r="PSO354" s="8"/>
      <c r="PSP354" s="8"/>
      <c r="PSQ354" s="8"/>
      <c r="PSR354" s="8"/>
      <c r="PSS354" s="8"/>
      <c r="PST354" s="8"/>
      <c r="PSU354" s="8"/>
      <c r="PSV354" s="8"/>
      <c r="PSW354" s="8"/>
      <c r="PSX354" s="8"/>
      <c r="PSY354" s="8"/>
      <c r="PSZ354" s="8"/>
      <c r="PTA354" s="8"/>
      <c r="PTB354" s="8"/>
      <c r="PTC354" s="8"/>
      <c r="PTD354" s="8"/>
      <c r="PTE354" s="8"/>
      <c r="PTF354" s="8"/>
      <c r="PTG354" s="8"/>
      <c r="PTH354" s="8"/>
      <c r="PTI354" s="8"/>
      <c r="PTJ354" s="8"/>
      <c r="PTK354" s="8"/>
      <c r="PTL354" s="8"/>
      <c r="PTM354" s="8"/>
      <c r="PTN354" s="8"/>
      <c r="PTO354" s="8"/>
      <c r="PTP354" s="8"/>
      <c r="PTQ354" s="8"/>
      <c r="PTR354" s="8"/>
      <c r="PTS354" s="8"/>
      <c r="PTT354" s="8"/>
      <c r="PTU354" s="8"/>
      <c r="PTV354" s="8"/>
      <c r="PTW354" s="8"/>
      <c r="PTX354" s="8"/>
      <c r="PTY354" s="8"/>
      <c r="PTZ354" s="8"/>
      <c r="PUA354" s="8"/>
      <c r="PUB354" s="8"/>
      <c r="PUC354" s="8"/>
      <c r="PUD354" s="8"/>
      <c r="PUE354" s="8"/>
      <c r="PUF354" s="8"/>
      <c r="PUG354" s="8"/>
      <c r="PUH354" s="8"/>
      <c r="PUI354" s="8"/>
      <c r="PUJ354" s="8"/>
      <c r="PUK354" s="8"/>
      <c r="PUL354" s="8"/>
      <c r="PUM354" s="8"/>
      <c r="PUN354" s="8"/>
      <c r="PUO354" s="8"/>
      <c r="PUP354" s="8"/>
      <c r="PUQ354" s="8"/>
      <c r="PUR354" s="8"/>
      <c r="PUS354" s="8"/>
      <c r="PUT354" s="8"/>
      <c r="PUU354" s="8"/>
      <c r="PUV354" s="8"/>
      <c r="PUW354" s="8"/>
      <c r="PUX354" s="8"/>
      <c r="PUY354" s="8"/>
      <c r="PUZ354" s="8"/>
      <c r="PVA354" s="8"/>
      <c r="PVB354" s="8"/>
      <c r="PVC354" s="8"/>
      <c r="PVD354" s="8"/>
      <c r="PVE354" s="8"/>
      <c r="PVF354" s="8"/>
      <c r="PVG354" s="8"/>
      <c r="PVH354" s="8"/>
      <c r="PVI354" s="8"/>
      <c r="PVJ354" s="8"/>
      <c r="PVK354" s="8"/>
      <c r="PVL354" s="8"/>
      <c r="PVM354" s="8"/>
      <c r="PVN354" s="8"/>
      <c r="PVO354" s="8"/>
      <c r="PVP354" s="8"/>
      <c r="PVQ354" s="8"/>
      <c r="PVR354" s="8"/>
      <c r="PVS354" s="8"/>
      <c r="PVT354" s="8"/>
      <c r="PVU354" s="8"/>
      <c r="PVV354" s="8"/>
      <c r="PVW354" s="8"/>
      <c r="PVX354" s="8"/>
      <c r="PVY354" s="8"/>
      <c r="PVZ354" s="8"/>
      <c r="PWA354" s="8"/>
      <c r="PWB354" s="8"/>
      <c r="PWC354" s="8"/>
      <c r="PWD354" s="8"/>
      <c r="PWE354" s="8"/>
      <c r="PWF354" s="8"/>
      <c r="PWG354" s="8"/>
      <c r="PWH354" s="8"/>
      <c r="PWI354" s="8"/>
      <c r="PWJ354" s="8"/>
      <c r="PWK354" s="8"/>
      <c r="PWL354" s="8"/>
      <c r="PWM354" s="8"/>
      <c r="PWN354" s="8"/>
      <c r="PWO354" s="8"/>
      <c r="PWP354" s="8"/>
      <c r="PWQ354" s="8"/>
      <c r="PWR354" s="8"/>
      <c r="PWS354" s="8"/>
      <c r="PWT354" s="8"/>
      <c r="PWU354" s="8"/>
      <c r="PWV354" s="8"/>
      <c r="PWW354" s="8"/>
      <c r="PWX354" s="8"/>
      <c r="PWY354" s="8"/>
      <c r="PWZ354" s="8"/>
      <c r="PXA354" s="8"/>
      <c r="PXB354" s="8"/>
      <c r="PXC354" s="8"/>
      <c r="PXD354" s="8"/>
      <c r="PXE354" s="8"/>
      <c r="PXF354" s="8"/>
      <c r="PXG354" s="8"/>
      <c r="PXH354" s="8"/>
      <c r="PXI354" s="8"/>
      <c r="PXJ354" s="8"/>
      <c r="PXK354" s="8"/>
      <c r="PXL354" s="8"/>
      <c r="PXM354" s="8"/>
      <c r="PXN354" s="8"/>
      <c r="PXO354" s="8"/>
      <c r="PXP354" s="8"/>
      <c r="PXQ354" s="8"/>
      <c r="PXR354" s="8"/>
      <c r="PXS354" s="8"/>
      <c r="PXT354" s="8"/>
      <c r="PXU354" s="8"/>
      <c r="PXV354" s="8"/>
      <c r="PXW354" s="8"/>
      <c r="PXX354" s="8"/>
      <c r="PXY354" s="8"/>
      <c r="PXZ354" s="8"/>
      <c r="PYA354" s="8"/>
      <c r="PYB354" s="8"/>
      <c r="PYC354" s="8"/>
      <c r="PYD354" s="8"/>
      <c r="PYE354" s="8"/>
      <c r="PYF354" s="8"/>
      <c r="PYG354" s="8"/>
      <c r="PYH354" s="8"/>
      <c r="PYI354" s="8"/>
      <c r="PYJ354" s="8"/>
      <c r="PYK354" s="8"/>
      <c r="PYL354" s="8"/>
      <c r="PYM354" s="8"/>
      <c r="PYN354" s="8"/>
      <c r="PYO354" s="8"/>
      <c r="PYP354" s="8"/>
      <c r="PYQ354" s="8"/>
      <c r="PYR354" s="8"/>
      <c r="PYS354" s="8"/>
      <c r="PYT354" s="8"/>
      <c r="PYU354" s="8"/>
      <c r="PYV354" s="8"/>
      <c r="PYW354" s="8"/>
      <c r="PYX354" s="8"/>
      <c r="PYY354" s="8"/>
      <c r="PYZ354" s="8"/>
      <c r="PZA354" s="8"/>
      <c r="PZB354" s="8"/>
      <c r="PZC354" s="8"/>
      <c r="PZD354" s="8"/>
      <c r="PZE354" s="8"/>
      <c r="PZF354" s="8"/>
      <c r="PZG354" s="8"/>
      <c r="PZH354" s="8"/>
      <c r="PZI354" s="8"/>
      <c r="PZJ354" s="8"/>
      <c r="PZK354" s="8"/>
      <c r="PZL354" s="8"/>
      <c r="PZM354" s="8"/>
      <c r="PZN354" s="8"/>
      <c r="PZO354" s="8"/>
      <c r="PZP354" s="8"/>
      <c r="PZQ354" s="8"/>
      <c r="PZR354" s="8"/>
      <c r="PZS354" s="8"/>
      <c r="PZT354" s="8"/>
      <c r="PZU354" s="8"/>
      <c r="PZV354" s="8"/>
      <c r="PZW354" s="8"/>
      <c r="PZX354" s="8"/>
      <c r="PZY354" s="8"/>
      <c r="PZZ354" s="8"/>
      <c r="QAA354" s="8"/>
      <c r="QAB354" s="8"/>
      <c r="QAC354" s="8"/>
      <c r="QAD354" s="8"/>
      <c r="QAE354" s="8"/>
      <c r="QAF354" s="8"/>
      <c r="QAG354" s="8"/>
      <c r="QAH354" s="8"/>
      <c r="QAI354" s="8"/>
      <c r="QAJ354" s="8"/>
      <c r="QAK354" s="8"/>
      <c r="QAL354" s="8"/>
      <c r="QAM354" s="8"/>
      <c r="QAN354" s="8"/>
      <c r="QAO354" s="8"/>
      <c r="QAP354" s="8"/>
      <c r="QAQ354" s="8"/>
      <c r="QAR354" s="8"/>
      <c r="QAS354" s="8"/>
      <c r="QAT354" s="8"/>
      <c r="QAU354" s="8"/>
      <c r="QAV354" s="8"/>
      <c r="QAW354" s="8"/>
      <c r="QAX354" s="8"/>
      <c r="QAY354" s="8"/>
      <c r="QAZ354" s="8"/>
      <c r="QBA354" s="8"/>
      <c r="QBB354" s="8"/>
      <c r="QBC354" s="8"/>
      <c r="QBD354" s="8"/>
      <c r="QBE354" s="8"/>
      <c r="QBF354" s="8"/>
      <c r="QBG354" s="8"/>
      <c r="QBH354" s="8"/>
      <c r="QBI354" s="8"/>
      <c r="QBJ354" s="8"/>
      <c r="QBK354" s="8"/>
      <c r="QBL354" s="8"/>
      <c r="QBM354" s="8"/>
      <c r="QBN354" s="8"/>
      <c r="QBO354" s="8"/>
      <c r="QBP354" s="8"/>
      <c r="QBQ354" s="8"/>
      <c r="QBR354" s="8"/>
      <c r="QBS354" s="8"/>
      <c r="QBT354" s="8"/>
      <c r="QBU354" s="8"/>
      <c r="QBV354" s="8"/>
      <c r="QBW354" s="8"/>
      <c r="QBX354" s="8"/>
      <c r="QBY354" s="8"/>
      <c r="QBZ354" s="8"/>
      <c r="QCA354" s="8"/>
      <c r="QCB354" s="8"/>
      <c r="QCC354" s="8"/>
      <c r="QCD354" s="8"/>
      <c r="QCE354" s="8"/>
      <c r="QCF354" s="8"/>
      <c r="QCG354" s="8"/>
      <c r="QCH354" s="8"/>
      <c r="QCI354" s="8"/>
      <c r="QCJ354" s="8"/>
      <c r="QCK354" s="8"/>
      <c r="QCL354" s="8"/>
      <c r="QCM354" s="8"/>
      <c r="QCN354" s="8"/>
      <c r="QCO354" s="8"/>
      <c r="QCP354" s="8"/>
      <c r="QCQ354" s="8"/>
      <c r="QCR354" s="8"/>
      <c r="QCS354" s="8"/>
      <c r="QCT354" s="8"/>
      <c r="QCU354" s="8"/>
      <c r="QCV354" s="8"/>
      <c r="QCW354" s="8"/>
      <c r="QCX354" s="8"/>
      <c r="QCY354" s="8"/>
      <c r="QCZ354" s="8"/>
      <c r="QDA354" s="8"/>
      <c r="QDB354" s="8"/>
      <c r="QDC354" s="8"/>
      <c r="QDD354" s="8"/>
      <c r="QDE354" s="8"/>
      <c r="QDF354" s="8"/>
      <c r="QDG354" s="8"/>
      <c r="QDH354" s="8"/>
      <c r="QDI354" s="8"/>
      <c r="QDJ354" s="8"/>
      <c r="QDK354" s="8"/>
      <c r="QDL354" s="8"/>
      <c r="QDM354" s="8"/>
      <c r="QDN354" s="8"/>
      <c r="QDO354" s="8"/>
      <c r="QDP354" s="8"/>
      <c r="QDQ354" s="8"/>
      <c r="QDR354" s="8"/>
      <c r="QDS354" s="8"/>
      <c r="QDT354" s="8"/>
      <c r="QDU354" s="8"/>
      <c r="QDV354" s="8"/>
      <c r="QDW354" s="8"/>
      <c r="QDX354" s="8"/>
      <c r="QDY354" s="8"/>
      <c r="QDZ354" s="8"/>
      <c r="QEA354" s="8"/>
      <c r="QEB354" s="8"/>
      <c r="QEC354" s="8"/>
      <c r="QED354" s="8"/>
      <c r="QEE354" s="8"/>
      <c r="QEF354" s="8"/>
      <c r="QEG354" s="8"/>
      <c r="QEH354" s="8"/>
      <c r="QEI354" s="8"/>
      <c r="QEJ354" s="8"/>
      <c r="QEK354" s="8"/>
      <c r="QEL354" s="8"/>
      <c r="QEM354" s="8"/>
      <c r="QEN354" s="8"/>
      <c r="QEO354" s="8"/>
      <c r="QEP354" s="8"/>
      <c r="QEQ354" s="8"/>
      <c r="QER354" s="8"/>
      <c r="QES354" s="8"/>
      <c r="QET354" s="8"/>
      <c r="QEU354" s="8"/>
      <c r="QEV354" s="8"/>
      <c r="QEW354" s="8"/>
      <c r="QEX354" s="8"/>
      <c r="QEY354" s="8"/>
      <c r="QEZ354" s="8"/>
      <c r="QFA354" s="8"/>
      <c r="QFB354" s="8"/>
      <c r="QFC354" s="8"/>
      <c r="QFD354" s="8"/>
      <c r="QFE354" s="8"/>
      <c r="QFF354" s="8"/>
      <c r="QFG354" s="8"/>
      <c r="QFH354" s="8"/>
      <c r="QFI354" s="8"/>
      <c r="QFJ354" s="8"/>
      <c r="QFK354" s="8"/>
      <c r="QFL354" s="8"/>
      <c r="QFM354" s="8"/>
      <c r="QFN354" s="8"/>
      <c r="QFO354" s="8"/>
      <c r="QFP354" s="8"/>
      <c r="QFQ354" s="8"/>
      <c r="QFR354" s="8"/>
      <c r="QFS354" s="8"/>
      <c r="QFT354" s="8"/>
      <c r="QFU354" s="8"/>
      <c r="QFV354" s="8"/>
      <c r="QFW354" s="8"/>
      <c r="QFX354" s="8"/>
      <c r="QFY354" s="8"/>
      <c r="QFZ354" s="8"/>
      <c r="QGA354" s="8"/>
      <c r="QGB354" s="8"/>
      <c r="QGC354" s="8"/>
      <c r="QGD354" s="8"/>
      <c r="QGE354" s="8"/>
      <c r="QGF354" s="8"/>
      <c r="QGG354" s="8"/>
      <c r="QGH354" s="8"/>
      <c r="QGI354" s="8"/>
      <c r="QGJ354" s="8"/>
      <c r="QGK354" s="8"/>
      <c r="QGL354" s="8"/>
      <c r="QGM354" s="8"/>
      <c r="QGN354" s="8"/>
      <c r="QGO354" s="8"/>
      <c r="QGP354" s="8"/>
      <c r="QGQ354" s="8"/>
      <c r="QGR354" s="8"/>
      <c r="QGS354" s="8"/>
      <c r="QGT354" s="8"/>
      <c r="QGU354" s="8"/>
      <c r="QGV354" s="8"/>
      <c r="QGW354" s="8"/>
      <c r="QGX354" s="8"/>
      <c r="QGY354" s="8"/>
      <c r="QGZ354" s="8"/>
      <c r="QHA354" s="8"/>
      <c r="QHB354" s="8"/>
      <c r="QHC354" s="8"/>
      <c r="QHD354" s="8"/>
      <c r="QHE354" s="8"/>
      <c r="QHF354" s="8"/>
      <c r="QHG354" s="8"/>
      <c r="QHH354" s="8"/>
      <c r="QHI354" s="8"/>
      <c r="QHJ354" s="8"/>
      <c r="QHK354" s="8"/>
      <c r="QHL354" s="8"/>
      <c r="QHM354" s="8"/>
      <c r="QHN354" s="8"/>
      <c r="QHO354" s="8"/>
      <c r="QHP354" s="8"/>
      <c r="QHQ354" s="8"/>
      <c r="QHR354" s="8"/>
      <c r="QHS354" s="8"/>
      <c r="QHT354" s="8"/>
      <c r="QHU354" s="8"/>
      <c r="QHV354" s="8"/>
      <c r="QHW354" s="8"/>
      <c r="QHX354" s="8"/>
      <c r="QHY354" s="8"/>
      <c r="QHZ354" s="8"/>
      <c r="QIA354" s="8"/>
      <c r="QIB354" s="8"/>
      <c r="QIC354" s="8"/>
      <c r="QID354" s="8"/>
      <c r="QIE354" s="8"/>
      <c r="QIF354" s="8"/>
      <c r="QIG354" s="8"/>
      <c r="QIH354" s="8"/>
      <c r="QII354" s="8"/>
      <c r="QIJ354" s="8"/>
      <c r="QIK354" s="8"/>
      <c r="QIL354" s="8"/>
      <c r="QIM354" s="8"/>
      <c r="QIN354" s="8"/>
      <c r="QIO354" s="8"/>
      <c r="QIP354" s="8"/>
      <c r="QIQ354" s="8"/>
      <c r="QIR354" s="8"/>
      <c r="QIS354" s="8"/>
      <c r="QIT354" s="8"/>
      <c r="QIU354" s="8"/>
      <c r="QIV354" s="8"/>
      <c r="QIW354" s="8"/>
      <c r="QIX354" s="8"/>
      <c r="QIY354" s="8"/>
      <c r="QIZ354" s="8"/>
      <c r="QJA354" s="8"/>
      <c r="QJB354" s="8"/>
      <c r="QJC354" s="8"/>
      <c r="QJD354" s="8"/>
      <c r="QJE354" s="8"/>
      <c r="QJF354" s="8"/>
      <c r="QJG354" s="8"/>
      <c r="QJH354" s="8"/>
      <c r="QJI354" s="8"/>
      <c r="QJJ354" s="8"/>
      <c r="QJK354" s="8"/>
      <c r="QJL354" s="8"/>
      <c r="QJM354" s="8"/>
      <c r="QJN354" s="8"/>
      <c r="QJO354" s="8"/>
      <c r="QJP354" s="8"/>
      <c r="QJQ354" s="8"/>
      <c r="QJR354" s="8"/>
      <c r="QJS354" s="8"/>
      <c r="QJT354" s="8"/>
      <c r="QJU354" s="8"/>
      <c r="QJV354" s="8"/>
      <c r="QJW354" s="8"/>
      <c r="QJX354" s="8"/>
      <c r="QJY354" s="8"/>
      <c r="QJZ354" s="8"/>
      <c r="QKA354" s="8"/>
      <c r="QKB354" s="8"/>
      <c r="QKC354" s="8"/>
      <c r="QKD354" s="8"/>
      <c r="QKE354" s="8"/>
      <c r="QKF354" s="8"/>
      <c r="QKG354" s="8"/>
      <c r="QKH354" s="8"/>
      <c r="QKI354" s="8"/>
      <c r="QKJ354" s="8"/>
      <c r="QKK354" s="8"/>
      <c r="QKL354" s="8"/>
      <c r="QKM354" s="8"/>
      <c r="QKN354" s="8"/>
      <c r="QKO354" s="8"/>
      <c r="QKP354" s="8"/>
      <c r="QKQ354" s="8"/>
      <c r="QKR354" s="8"/>
      <c r="QKS354" s="8"/>
      <c r="QKT354" s="8"/>
      <c r="QKU354" s="8"/>
      <c r="QKV354" s="8"/>
      <c r="QKW354" s="8"/>
      <c r="QKX354" s="8"/>
      <c r="QKY354" s="8"/>
      <c r="QKZ354" s="8"/>
      <c r="QLA354" s="8"/>
      <c r="QLB354" s="8"/>
      <c r="QLC354" s="8"/>
      <c r="QLD354" s="8"/>
      <c r="QLE354" s="8"/>
      <c r="QLF354" s="8"/>
      <c r="QLG354" s="8"/>
      <c r="QLH354" s="8"/>
      <c r="QLI354" s="8"/>
      <c r="QLJ354" s="8"/>
      <c r="QLK354" s="8"/>
      <c r="QLL354" s="8"/>
      <c r="QLM354" s="8"/>
      <c r="QLN354" s="8"/>
      <c r="QLO354" s="8"/>
      <c r="QLP354" s="8"/>
      <c r="QLQ354" s="8"/>
      <c r="QLR354" s="8"/>
      <c r="QLS354" s="8"/>
      <c r="QLT354" s="8"/>
      <c r="QLU354" s="8"/>
      <c r="QLV354" s="8"/>
      <c r="QLW354" s="8"/>
      <c r="QLX354" s="8"/>
      <c r="QLY354" s="8"/>
      <c r="QLZ354" s="8"/>
      <c r="QMA354" s="8"/>
      <c r="QMB354" s="8"/>
      <c r="QMC354" s="8"/>
      <c r="QMD354" s="8"/>
      <c r="QME354" s="8"/>
      <c r="QMF354" s="8"/>
      <c r="QMG354" s="8"/>
      <c r="QMH354" s="8"/>
      <c r="QMI354" s="8"/>
      <c r="QMJ354" s="8"/>
      <c r="QMK354" s="8"/>
      <c r="QML354" s="8"/>
      <c r="QMM354" s="8"/>
      <c r="QMN354" s="8"/>
      <c r="QMO354" s="8"/>
      <c r="QMP354" s="8"/>
      <c r="QMQ354" s="8"/>
      <c r="QMR354" s="8"/>
      <c r="QMS354" s="8"/>
      <c r="QMT354" s="8"/>
      <c r="QMU354" s="8"/>
      <c r="QMV354" s="8"/>
      <c r="QMW354" s="8"/>
      <c r="QMX354" s="8"/>
      <c r="QMY354" s="8"/>
      <c r="QMZ354" s="8"/>
      <c r="QNA354" s="8"/>
      <c r="QNB354" s="8"/>
      <c r="QNC354" s="8"/>
      <c r="QND354" s="8"/>
      <c r="QNE354" s="8"/>
      <c r="QNF354" s="8"/>
      <c r="QNG354" s="8"/>
      <c r="QNH354" s="8"/>
      <c r="QNI354" s="8"/>
      <c r="QNJ354" s="8"/>
      <c r="QNK354" s="8"/>
      <c r="QNL354" s="8"/>
      <c r="QNM354" s="8"/>
      <c r="QNN354" s="8"/>
      <c r="QNO354" s="8"/>
      <c r="QNP354" s="8"/>
      <c r="QNQ354" s="8"/>
      <c r="QNR354" s="8"/>
      <c r="QNS354" s="8"/>
      <c r="QNT354" s="8"/>
      <c r="QNU354" s="8"/>
      <c r="QNV354" s="8"/>
      <c r="QNW354" s="8"/>
      <c r="QNX354" s="8"/>
      <c r="QNY354" s="8"/>
      <c r="QNZ354" s="8"/>
      <c r="QOA354" s="8"/>
      <c r="QOB354" s="8"/>
      <c r="QOC354" s="8"/>
      <c r="QOD354" s="8"/>
      <c r="QOE354" s="8"/>
      <c r="QOF354" s="8"/>
      <c r="QOG354" s="8"/>
      <c r="QOH354" s="8"/>
      <c r="QOI354" s="8"/>
      <c r="QOJ354" s="8"/>
      <c r="QOK354" s="8"/>
      <c r="QOL354" s="8"/>
      <c r="QOM354" s="8"/>
      <c r="QON354" s="8"/>
      <c r="QOO354" s="8"/>
      <c r="QOP354" s="8"/>
      <c r="QOQ354" s="8"/>
      <c r="QOR354" s="8"/>
      <c r="QOS354" s="8"/>
      <c r="QOT354" s="8"/>
      <c r="QOU354" s="8"/>
      <c r="QOV354" s="8"/>
      <c r="QOW354" s="8"/>
      <c r="QOX354" s="8"/>
      <c r="QOY354" s="8"/>
      <c r="QOZ354" s="8"/>
      <c r="QPA354" s="8"/>
      <c r="QPB354" s="8"/>
      <c r="QPC354" s="8"/>
      <c r="QPD354" s="8"/>
      <c r="QPE354" s="8"/>
      <c r="QPF354" s="8"/>
      <c r="QPG354" s="8"/>
      <c r="QPH354" s="8"/>
      <c r="QPI354" s="8"/>
      <c r="QPJ354" s="8"/>
      <c r="QPK354" s="8"/>
      <c r="QPL354" s="8"/>
      <c r="QPM354" s="8"/>
      <c r="QPN354" s="8"/>
      <c r="QPO354" s="8"/>
      <c r="QPP354" s="8"/>
      <c r="QPQ354" s="8"/>
      <c r="QPR354" s="8"/>
      <c r="QPS354" s="8"/>
      <c r="QPT354" s="8"/>
      <c r="QPU354" s="8"/>
      <c r="QPV354" s="8"/>
      <c r="QPW354" s="8"/>
      <c r="QPX354" s="8"/>
      <c r="QPY354" s="8"/>
      <c r="QPZ354" s="8"/>
      <c r="QQA354" s="8"/>
      <c r="QQB354" s="8"/>
      <c r="QQC354" s="8"/>
      <c r="QQD354" s="8"/>
      <c r="QQE354" s="8"/>
      <c r="QQF354" s="8"/>
      <c r="QQG354" s="8"/>
      <c r="QQH354" s="8"/>
      <c r="QQI354" s="8"/>
      <c r="QQJ354" s="8"/>
      <c r="QQK354" s="8"/>
      <c r="QQL354" s="8"/>
      <c r="QQM354" s="8"/>
      <c r="QQN354" s="8"/>
      <c r="QQO354" s="8"/>
      <c r="QQP354" s="8"/>
      <c r="QQQ354" s="8"/>
      <c r="QQR354" s="8"/>
      <c r="QQS354" s="8"/>
      <c r="QQT354" s="8"/>
      <c r="QQU354" s="8"/>
      <c r="QQV354" s="8"/>
      <c r="QQW354" s="8"/>
      <c r="QQX354" s="8"/>
      <c r="QQY354" s="8"/>
      <c r="QQZ354" s="8"/>
      <c r="QRA354" s="8"/>
      <c r="QRB354" s="8"/>
      <c r="QRC354" s="8"/>
      <c r="QRD354" s="8"/>
      <c r="QRE354" s="8"/>
      <c r="QRF354" s="8"/>
      <c r="QRG354" s="8"/>
      <c r="QRH354" s="8"/>
      <c r="QRI354" s="8"/>
      <c r="QRJ354" s="8"/>
      <c r="QRK354" s="8"/>
      <c r="QRL354" s="8"/>
      <c r="QRM354" s="8"/>
      <c r="QRN354" s="8"/>
      <c r="QRO354" s="8"/>
      <c r="QRP354" s="8"/>
      <c r="QRQ354" s="8"/>
      <c r="QRR354" s="8"/>
      <c r="QRS354" s="8"/>
      <c r="QRT354" s="8"/>
      <c r="QRU354" s="8"/>
      <c r="QRV354" s="8"/>
      <c r="QRW354" s="8"/>
      <c r="QRX354" s="8"/>
      <c r="QRY354" s="8"/>
      <c r="QRZ354" s="8"/>
      <c r="QSA354" s="8"/>
      <c r="QSB354" s="8"/>
      <c r="QSC354" s="8"/>
      <c r="QSD354" s="8"/>
      <c r="QSE354" s="8"/>
      <c r="QSF354" s="8"/>
      <c r="QSG354" s="8"/>
      <c r="QSH354" s="8"/>
      <c r="QSI354" s="8"/>
      <c r="QSJ354" s="8"/>
      <c r="QSK354" s="8"/>
      <c r="QSL354" s="8"/>
      <c r="QSM354" s="8"/>
      <c r="QSN354" s="8"/>
      <c r="QSO354" s="8"/>
      <c r="QSP354" s="8"/>
      <c r="QSQ354" s="8"/>
      <c r="QSR354" s="8"/>
      <c r="QSS354" s="8"/>
      <c r="QST354" s="8"/>
      <c r="QSU354" s="8"/>
      <c r="QSV354" s="8"/>
      <c r="QSW354" s="8"/>
      <c r="QSX354" s="8"/>
      <c r="QSY354" s="8"/>
      <c r="QSZ354" s="8"/>
      <c r="QTA354" s="8"/>
      <c r="QTB354" s="8"/>
      <c r="QTC354" s="8"/>
      <c r="QTD354" s="8"/>
      <c r="QTE354" s="8"/>
      <c r="QTF354" s="8"/>
      <c r="QTG354" s="8"/>
      <c r="QTH354" s="8"/>
      <c r="QTI354" s="8"/>
      <c r="QTJ354" s="8"/>
      <c r="QTK354" s="8"/>
      <c r="QTL354" s="8"/>
      <c r="QTM354" s="8"/>
      <c r="QTN354" s="8"/>
      <c r="QTO354" s="8"/>
      <c r="QTP354" s="8"/>
      <c r="QTQ354" s="8"/>
      <c r="QTR354" s="8"/>
      <c r="QTS354" s="8"/>
      <c r="QTT354" s="8"/>
      <c r="QTU354" s="8"/>
      <c r="QTV354" s="8"/>
      <c r="QTW354" s="8"/>
      <c r="QTX354" s="8"/>
      <c r="QTY354" s="8"/>
      <c r="QTZ354" s="8"/>
      <c r="QUA354" s="8"/>
      <c r="QUB354" s="8"/>
      <c r="QUC354" s="8"/>
      <c r="QUD354" s="8"/>
      <c r="QUE354" s="8"/>
      <c r="QUF354" s="8"/>
      <c r="QUG354" s="8"/>
      <c r="QUH354" s="8"/>
      <c r="QUI354" s="8"/>
      <c r="QUJ354" s="8"/>
      <c r="QUK354" s="8"/>
      <c r="QUL354" s="8"/>
      <c r="QUM354" s="8"/>
      <c r="QUN354" s="8"/>
      <c r="QUO354" s="8"/>
      <c r="QUP354" s="8"/>
      <c r="QUQ354" s="8"/>
      <c r="QUR354" s="8"/>
      <c r="QUS354" s="8"/>
      <c r="QUT354" s="8"/>
      <c r="QUU354" s="8"/>
      <c r="QUV354" s="8"/>
      <c r="QUW354" s="8"/>
      <c r="QUX354" s="8"/>
      <c r="QUY354" s="8"/>
      <c r="QUZ354" s="8"/>
      <c r="QVA354" s="8"/>
      <c r="QVB354" s="8"/>
      <c r="QVC354" s="8"/>
      <c r="QVD354" s="8"/>
      <c r="QVE354" s="8"/>
      <c r="QVF354" s="8"/>
      <c r="QVG354" s="8"/>
      <c r="QVH354" s="8"/>
      <c r="QVI354" s="8"/>
      <c r="QVJ354" s="8"/>
      <c r="QVK354" s="8"/>
      <c r="QVL354" s="8"/>
      <c r="QVM354" s="8"/>
      <c r="QVN354" s="8"/>
      <c r="QVO354" s="8"/>
      <c r="QVP354" s="8"/>
      <c r="QVQ354" s="8"/>
      <c r="QVR354" s="8"/>
      <c r="QVS354" s="8"/>
      <c r="QVT354" s="8"/>
      <c r="QVU354" s="8"/>
      <c r="QVV354" s="8"/>
      <c r="QVW354" s="8"/>
      <c r="QVX354" s="8"/>
      <c r="QVY354" s="8"/>
      <c r="QVZ354" s="8"/>
      <c r="QWA354" s="8"/>
      <c r="QWB354" s="8"/>
      <c r="QWC354" s="8"/>
      <c r="QWD354" s="8"/>
      <c r="QWE354" s="8"/>
      <c r="QWF354" s="8"/>
      <c r="QWG354" s="8"/>
      <c r="QWH354" s="8"/>
      <c r="QWI354" s="8"/>
      <c r="QWJ354" s="8"/>
      <c r="QWK354" s="8"/>
      <c r="QWL354" s="8"/>
      <c r="QWM354" s="8"/>
      <c r="QWN354" s="8"/>
      <c r="QWO354" s="8"/>
      <c r="QWP354" s="8"/>
      <c r="QWQ354" s="8"/>
      <c r="QWR354" s="8"/>
      <c r="QWS354" s="8"/>
      <c r="QWT354" s="8"/>
      <c r="QWU354" s="8"/>
      <c r="QWV354" s="8"/>
      <c r="QWW354" s="8"/>
      <c r="QWX354" s="8"/>
      <c r="QWY354" s="8"/>
      <c r="QWZ354" s="8"/>
      <c r="QXA354" s="8"/>
      <c r="QXB354" s="8"/>
      <c r="QXC354" s="8"/>
      <c r="QXD354" s="8"/>
      <c r="QXE354" s="8"/>
      <c r="QXF354" s="8"/>
      <c r="QXG354" s="8"/>
      <c r="QXH354" s="8"/>
      <c r="QXI354" s="8"/>
      <c r="QXJ354" s="8"/>
      <c r="QXK354" s="8"/>
      <c r="QXL354" s="8"/>
      <c r="QXM354" s="8"/>
      <c r="QXN354" s="8"/>
      <c r="QXO354" s="8"/>
      <c r="QXP354" s="8"/>
      <c r="QXQ354" s="8"/>
      <c r="QXR354" s="8"/>
      <c r="QXS354" s="8"/>
      <c r="QXT354" s="8"/>
      <c r="QXU354" s="8"/>
      <c r="QXV354" s="8"/>
      <c r="QXW354" s="8"/>
      <c r="QXX354" s="8"/>
      <c r="QXY354" s="8"/>
      <c r="QXZ354" s="8"/>
      <c r="QYA354" s="8"/>
      <c r="QYB354" s="8"/>
      <c r="QYC354" s="8"/>
      <c r="QYD354" s="8"/>
      <c r="QYE354" s="8"/>
      <c r="QYF354" s="8"/>
      <c r="QYG354" s="8"/>
      <c r="QYH354" s="8"/>
      <c r="QYI354" s="8"/>
      <c r="QYJ354" s="8"/>
      <c r="QYK354" s="8"/>
      <c r="QYL354" s="8"/>
      <c r="QYM354" s="8"/>
      <c r="QYN354" s="8"/>
      <c r="QYO354" s="8"/>
      <c r="QYP354" s="8"/>
      <c r="QYQ354" s="8"/>
      <c r="QYR354" s="8"/>
      <c r="QYS354" s="8"/>
      <c r="QYT354" s="8"/>
      <c r="QYU354" s="8"/>
      <c r="QYV354" s="8"/>
      <c r="QYW354" s="8"/>
      <c r="QYX354" s="8"/>
      <c r="QYY354" s="8"/>
      <c r="QYZ354" s="8"/>
      <c r="QZA354" s="8"/>
      <c r="QZB354" s="8"/>
      <c r="QZC354" s="8"/>
      <c r="QZD354" s="8"/>
      <c r="QZE354" s="8"/>
      <c r="QZF354" s="8"/>
      <c r="QZG354" s="8"/>
      <c r="QZH354" s="8"/>
      <c r="QZI354" s="8"/>
      <c r="QZJ354" s="8"/>
      <c r="QZK354" s="8"/>
      <c r="QZL354" s="8"/>
      <c r="QZM354" s="8"/>
      <c r="QZN354" s="8"/>
      <c r="QZO354" s="8"/>
      <c r="QZP354" s="8"/>
      <c r="QZQ354" s="8"/>
      <c r="QZR354" s="8"/>
      <c r="QZS354" s="8"/>
      <c r="QZT354" s="8"/>
      <c r="QZU354" s="8"/>
      <c r="QZV354" s="8"/>
      <c r="QZW354" s="8"/>
      <c r="QZX354" s="8"/>
      <c r="QZY354" s="8"/>
      <c r="QZZ354" s="8"/>
      <c r="RAA354" s="8"/>
      <c r="RAB354" s="8"/>
      <c r="RAC354" s="8"/>
      <c r="RAD354" s="8"/>
      <c r="RAE354" s="8"/>
      <c r="RAF354" s="8"/>
      <c r="RAG354" s="8"/>
      <c r="RAH354" s="8"/>
      <c r="RAI354" s="8"/>
      <c r="RAJ354" s="8"/>
      <c r="RAK354" s="8"/>
      <c r="RAL354" s="8"/>
      <c r="RAM354" s="8"/>
      <c r="RAN354" s="8"/>
      <c r="RAO354" s="8"/>
      <c r="RAP354" s="8"/>
      <c r="RAQ354" s="8"/>
      <c r="RAR354" s="8"/>
      <c r="RAS354" s="8"/>
      <c r="RAT354" s="8"/>
      <c r="RAU354" s="8"/>
      <c r="RAV354" s="8"/>
      <c r="RAW354" s="8"/>
      <c r="RAX354" s="8"/>
      <c r="RAY354" s="8"/>
      <c r="RAZ354" s="8"/>
      <c r="RBA354" s="8"/>
      <c r="RBB354" s="8"/>
      <c r="RBC354" s="8"/>
      <c r="RBD354" s="8"/>
      <c r="RBE354" s="8"/>
      <c r="RBF354" s="8"/>
      <c r="RBG354" s="8"/>
      <c r="RBH354" s="8"/>
      <c r="RBI354" s="8"/>
      <c r="RBJ354" s="8"/>
      <c r="RBK354" s="8"/>
      <c r="RBL354" s="8"/>
      <c r="RBM354" s="8"/>
      <c r="RBN354" s="8"/>
      <c r="RBO354" s="8"/>
      <c r="RBP354" s="8"/>
      <c r="RBQ354" s="8"/>
      <c r="RBR354" s="8"/>
      <c r="RBS354" s="8"/>
      <c r="RBT354" s="8"/>
      <c r="RBU354" s="8"/>
      <c r="RBV354" s="8"/>
      <c r="RBW354" s="8"/>
      <c r="RBX354" s="8"/>
      <c r="RBY354" s="8"/>
      <c r="RBZ354" s="8"/>
      <c r="RCA354" s="8"/>
      <c r="RCB354" s="8"/>
      <c r="RCC354" s="8"/>
      <c r="RCD354" s="8"/>
      <c r="RCE354" s="8"/>
      <c r="RCF354" s="8"/>
      <c r="RCG354" s="8"/>
      <c r="RCH354" s="8"/>
      <c r="RCI354" s="8"/>
      <c r="RCJ354" s="8"/>
      <c r="RCK354" s="8"/>
      <c r="RCL354" s="8"/>
      <c r="RCM354" s="8"/>
      <c r="RCN354" s="8"/>
      <c r="RCO354" s="8"/>
      <c r="RCP354" s="8"/>
      <c r="RCQ354" s="8"/>
      <c r="RCR354" s="8"/>
      <c r="RCS354" s="8"/>
      <c r="RCT354" s="8"/>
      <c r="RCU354" s="8"/>
      <c r="RCV354" s="8"/>
      <c r="RCW354" s="8"/>
      <c r="RCX354" s="8"/>
      <c r="RCY354" s="8"/>
      <c r="RCZ354" s="8"/>
      <c r="RDA354" s="8"/>
      <c r="RDB354" s="8"/>
      <c r="RDC354" s="8"/>
      <c r="RDD354" s="8"/>
      <c r="RDE354" s="8"/>
      <c r="RDF354" s="8"/>
      <c r="RDG354" s="8"/>
      <c r="RDH354" s="8"/>
      <c r="RDI354" s="8"/>
      <c r="RDJ354" s="8"/>
      <c r="RDK354" s="8"/>
      <c r="RDL354" s="8"/>
      <c r="RDM354" s="8"/>
      <c r="RDN354" s="8"/>
      <c r="RDO354" s="8"/>
      <c r="RDP354" s="8"/>
      <c r="RDQ354" s="8"/>
      <c r="RDR354" s="8"/>
      <c r="RDS354" s="8"/>
      <c r="RDT354" s="8"/>
      <c r="RDU354" s="8"/>
      <c r="RDV354" s="8"/>
      <c r="RDW354" s="8"/>
      <c r="RDX354" s="8"/>
      <c r="RDY354" s="8"/>
      <c r="RDZ354" s="8"/>
      <c r="REA354" s="8"/>
      <c r="REB354" s="8"/>
      <c r="REC354" s="8"/>
      <c r="RED354" s="8"/>
      <c r="REE354" s="8"/>
      <c r="REF354" s="8"/>
      <c r="REG354" s="8"/>
      <c r="REH354" s="8"/>
      <c r="REI354" s="8"/>
      <c r="REJ354" s="8"/>
      <c r="REK354" s="8"/>
      <c r="REL354" s="8"/>
      <c r="REM354" s="8"/>
      <c r="REN354" s="8"/>
      <c r="REO354" s="8"/>
      <c r="REP354" s="8"/>
      <c r="REQ354" s="8"/>
      <c r="RER354" s="8"/>
      <c r="RES354" s="8"/>
      <c r="RET354" s="8"/>
      <c r="REU354" s="8"/>
      <c r="REV354" s="8"/>
      <c r="REW354" s="8"/>
      <c r="REX354" s="8"/>
      <c r="REY354" s="8"/>
      <c r="REZ354" s="8"/>
      <c r="RFA354" s="8"/>
      <c r="RFB354" s="8"/>
      <c r="RFC354" s="8"/>
      <c r="RFD354" s="8"/>
      <c r="RFE354" s="8"/>
      <c r="RFF354" s="8"/>
      <c r="RFG354" s="8"/>
      <c r="RFH354" s="8"/>
      <c r="RFI354" s="8"/>
      <c r="RFJ354" s="8"/>
      <c r="RFK354" s="8"/>
      <c r="RFL354" s="8"/>
      <c r="RFM354" s="8"/>
      <c r="RFN354" s="8"/>
      <c r="RFO354" s="8"/>
      <c r="RFP354" s="8"/>
      <c r="RFQ354" s="8"/>
      <c r="RFR354" s="8"/>
      <c r="RFS354" s="8"/>
      <c r="RFT354" s="8"/>
      <c r="RFU354" s="8"/>
      <c r="RFV354" s="8"/>
      <c r="RFW354" s="8"/>
      <c r="RFX354" s="8"/>
      <c r="RFY354" s="8"/>
      <c r="RFZ354" s="8"/>
      <c r="RGA354" s="8"/>
      <c r="RGB354" s="8"/>
      <c r="RGC354" s="8"/>
      <c r="RGD354" s="8"/>
      <c r="RGE354" s="8"/>
      <c r="RGF354" s="8"/>
      <c r="RGG354" s="8"/>
      <c r="RGH354" s="8"/>
      <c r="RGI354" s="8"/>
      <c r="RGJ354" s="8"/>
      <c r="RGK354" s="8"/>
      <c r="RGL354" s="8"/>
      <c r="RGM354" s="8"/>
      <c r="RGN354" s="8"/>
      <c r="RGO354" s="8"/>
      <c r="RGP354" s="8"/>
      <c r="RGQ354" s="8"/>
      <c r="RGR354" s="8"/>
      <c r="RGS354" s="8"/>
      <c r="RGT354" s="8"/>
      <c r="RGU354" s="8"/>
      <c r="RGV354" s="8"/>
      <c r="RGW354" s="8"/>
      <c r="RGX354" s="8"/>
      <c r="RGY354" s="8"/>
      <c r="RGZ354" s="8"/>
      <c r="RHA354" s="8"/>
      <c r="RHB354" s="8"/>
      <c r="RHC354" s="8"/>
      <c r="RHD354" s="8"/>
      <c r="RHE354" s="8"/>
      <c r="RHF354" s="8"/>
      <c r="RHG354" s="8"/>
      <c r="RHH354" s="8"/>
      <c r="RHI354" s="8"/>
      <c r="RHJ354" s="8"/>
      <c r="RHK354" s="8"/>
      <c r="RHL354" s="8"/>
      <c r="RHM354" s="8"/>
      <c r="RHN354" s="8"/>
      <c r="RHO354" s="8"/>
      <c r="RHP354" s="8"/>
      <c r="RHQ354" s="8"/>
      <c r="RHR354" s="8"/>
      <c r="RHS354" s="8"/>
      <c r="RHT354" s="8"/>
      <c r="RHU354" s="8"/>
      <c r="RHV354" s="8"/>
      <c r="RHW354" s="8"/>
      <c r="RHX354" s="8"/>
      <c r="RHY354" s="8"/>
      <c r="RHZ354" s="8"/>
      <c r="RIA354" s="8"/>
      <c r="RIB354" s="8"/>
      <c r="RIC354" s="8"/>
      <c r="RID354" s="8"/>
      <c r="RIE354" s="8"/>
      <c r="RIF354" s="8"/>
      <c r="RIG354" s="8"/>
      <c r="RIH354" s="8"/>
      <c r="RII354" s="8"/>
      <c r="RIJ354" s="8"/>
      <c r="RIK354" s="8"/>
      <c r="RIL354" s="8"/>
      <c r="RIM354" s="8"/>
      <c r="RIN354" s="8"/>
      <c r="RIO354" s="8"/>
      <c r="RIP354" s="8"/>
      <c r="RIQ354" s="8"/>
      <c r="RIR354" s="8"/>
      <c r="RIS354" s="8"/>
      <c r="RIT354" s="8"/>
      <c r="RIU354" s="8"/>
      <c r="RIV354" s="8"/>
      <c r="RIW354" s="8"/>
      <c r="RIX354" s="8"/>
      <c r="RIY354" s="8"/>
      <c r="RIZ354" s="8"/>
      <c r="RJA354" s="8"/>
      <c r="RJB354" s="8"/>
      <c r="RJC354" s="8"/>
      <c r="RJD354" s="8"/>
      <c r="RJE354" s="8"/>
      <c r="RJF354" s="8"/>
      <c r="RJG354" s="8"/>
      <c r="RJH354" s="8"/>
      <c r="RJI354" s="8"/>
      <c r="RJJ354" s="8"/>
      <c r="RJK354" s="8"/>
      <c r="RJL354" s="8"/>
      <c r="RJM354" s="8"/>
      <c r="RJN354" s="8"/>
      <c r="RJO354" s="8"/>
      <c r="RJP354" s="8"/>
      <c r="RJQ354" s="8"/>
      <c r="RJR354" s="8"/>
      <c r="RJS354" s="8"/>
      <c r="RJT354" s="8"/>
      <c r="RJU354" s="8"/>
      <c r="RJV354" s="8"/>
      <c r="RJW354" s="8"/>
      <c r="RJX354" s="8"/>
      <c r="RJY354" s="8"/>
      <c r="RJZ354" s="8"/>
      <c r="RKA354" s="8"/>
      <c r="RKB354" s="8"/>
      <c r="RKC354" s="8"/>
      <c r="RKD354" s="8"/>
      <c r="RKE354" s="8"/>
      <c r="RKF354" s="8"/>
      <c r="RKG354" s="8"/>
      <c r="RKH354" s="8"/>
      <c r="RKI354" s="8"/>
      <c r="RKJ354" s="8"/>
      <c r="RKK354" s="8"/>
      <c r="RKL354" s="8"/>
      <c r="RKM354" s="8"/>
      <c r="RKN354" s="8"/>
      <c r="RKO354" s="8"/>
      <c r="RKP354" s="8"/>
      <c r="RKQ354" s="8"/>
      <c r="RKR354" s="8"/>
      <c r="RKS354" s="8"/>
      <c r="RKT354" s="8"/>
      <c r="RKU354" s="8"/>
      <c r="RKV354" s="8"/>
      <c r="RKW354" s="8"/>
      <c r="RKX354" s="8"/>
      <c r="RKY354" s="8"/>
      <c r="RKZ354" s="8"/>
      <c r="RLA354" s="8"/>
      <c r="RLB354" s="8"/>
      <c r="RLC354" s="8"/>
      <c r="RLD354" s="8"/>
      <c r="RLE354" s="8"/>
      <c r="RLF354" s="8"/>
      <c r="RLG354" s="8"/>
      <c r="RLH354" s="8"/>
      <c r="RLI354" s="8"/>
      <c r="RLJ354" s="8"/>
      <c r="RLK354" s="8"/>
      <c r="RLL354" s="8"/>
      <c r="RLM354" s="8"/>
      <c r="RLN354" s="8"/>
      <c r="RLO354" s="8"/>
      <c r="RLP354" s="8"/>
      <c r="RLQ354" s="8"/>
      <c r="RLR354" s="8"/>
      <c r="RLS354" s="8"/>
      <c r="RLT354" s="8"/>
      <c r="RLU354" s="8"/>
      <c r="RLV354" s="8"/>
      <c r="RLW354" s="8"/>
      <c r="RLX354" s="8"/>
      <c r="RLY354" s="8"/>
      <c r="RLZ354" s="8"/>
      <c r="RMA354" s="8"/>
      <c r="RMB354" s="8"/>
      <c r="RMC354" s="8"/>
      <c r="RMD354" s="8"/>
      <c r="RME354" s="8"/>
      <c r="RMF354" s="8"/>
      <c r="RMG354" s="8"/>
      <c r="RMH354" s="8"/>
      <c r="RMI354" s="8"/>
      <c r="RMJ354" s="8"/>
      <c r="RMK354" s="8"/>
      <c r="RML354" s="8"/>
      <c r="RMM354" s="8"/>
      <c r="RMN354" s="8"/>
      <c r="RMO354" s="8"/>
      <c r="RMP354" s="8"/>
      <c r="RMQ354" s="8"/>
      <c r="RMR354" s="8"/>
      <c r="RMS354" s="8"/>
      <c r="RMT354" s="8"/>
      <c r="RMU354" s="8"/>
      <c r="RMV354" s="8"/>
      <c r="RMW354" s="8"/>
      <c r="RMX354" s="8"/>
      <c r="RMY354" s="8"/>
      <c r="RMZ354" s="8"/>
      <c r="RNA354" s="8"/>
      <c r="RNB354" s="8"/>
      <c r="RNC354" s="8"/>
      <c r="RND354" s="8"/>
      <c r="RNE354" s="8"/>
      <c r="RNF354" s="8"/>
      <c r="RNG354" s="8"/>
      <c r="RNH354" s="8"/>
      <c r="RNI354" s="8"/>
      <c r="RNJ354" s="8"/>
      <c r="RNK354" s="8"/>
      <c r="RNL354" s="8"/>
      <c r="RNM354" s="8"/>
      <c r="RNN354" s="8"/>
      <c r="RNO354" s="8"/>
      <c r="RNP354" s="8"/>
      <c r="RNQ354" s="8"/>
      <c r="RNR354" s="8"/>
      <c r="RNS354" s="8"/>
      <c r="RNT354" s="8"/>
      <c r="RNU354" s="8"/>
      <c r="RNV354" s="8"/>
      <c r="RNW354" s="8"/>
      <c r="RNX354" s="8"/>
      <c r="RNY354" s="8"/>
      <c r="RNZ354" s="8"/>
      <c r="ROA354" s="8"/>
      <c r="ROB354" s="8"/>
      <c r="ROC354" s="8"/>
      <c r="ROD354" s="8"/>
      <c r="ROE354" s="8"/>
      <c r="ROF354" s="8"/>
      <c r="ROG354" s="8"/>
      <c r="ROH354" s="8"/>
      <c r="ROI354" s="8"/>
      <c r="ROJ354" s="8"/>
      <c r="ROK354" s="8"/>
      <c r="ROL354" s="8"/>
      <c r="ROM354" s="8"/>
      <c r="RON354" s="8"/>
      <c r="ROO354" s="8"/>
      <c r="ROP354" s="8"/>
      <c r="ROQ354" s="8"/>
      <c r="ROR354" s="8"/>
      <c r="ROS354" s="8"/>
      <c r="ROT354" s="8"/>
      <c r="ROU354" s="8"/>
      <c r="ROV354" s="8"/>
      <c r="ROW354" s="8"/>
      <c r="ROX354" s="8"/>
      <c r="ROY354" s="8"/>
      <c r="ROZ354" s="8"/>
      <c r="RPA354" s="8"/>
      <c r="RPB354" s="8"/>
      <c r="RPC354" s="8"/>
      <c r="RPD354" s="8"/>
      <c r="RPE354" s="8"/>
      <c r="RPF354" s="8"/>
      <c r="RPG354" s="8"/>
      <c r="RPH354" s="8"/>
      <c r="RPI354" s="8"/>
      <c r="RPJ354" s="8"/>
      <c r="RPK354" s="8"/>
      <c r="RPL354" s="8"/>
      <c r="RPM354" s="8"/>
      <c r="RPN354" s="8"/>
      <c r="RPO354" s="8"/>
      <c r="RPP354" s="8"/>
      <c r="RPQ354" s="8"/>
      <c r="RPR354" s="8"/>
      <c r="RPS354" s="8"/>
      <c r="RPT354" s="8"/>
      <c r="RPU354" s="8"/>
      <c r="RPV354" s="8"/>
      <c r="RPW354" s="8"/>
      <c r="RPX354" s="8"/>
      <c r="RPY354" s="8"/>
      <c r="RPZ354" s="8"/>
      <c r="RQA354" s="8"/>
      <c r="RQB354" s="8"/>
      <c r="RQC354" s="8"/>
      <c r="RQD354" s="8"/>
      <c r="RQE354" s="8"/>
      <c r="RQF354" s="8"/>
      <c r="RQG354" s="8"/>
      <c r="RQH354" s="8"/>
      <c r="RQI354" s="8"/>
      <c r="RQJ354" s="8"/>
      <c r="RQK354" s="8"/>
      <c r="RQL354" s="8"/>
      <c r="RQM354" s="8"/>
      <c r="RQN354" s="8"/>
      <c r="RQO354" s="8"/>
      <c r="RQP354" s="8"/>
      <c r="RQQ354" s="8"/>
      <c r="RQR354" s="8"/>
      <c r="RQS354" s="8"/>
      <c r="RQT354" s="8"/>
      <c r="RQU354" s="8"/>
      <c r="RQV354" s="8"/>
      <c r="RQW354" s="8"/>
      <c r="RQX354" s="8"/>
      <c r="RQY354" s="8"/>
      <c r="RQZ354" s="8"/>
      <c r="RRA354" s="8"/>
      <c r="RRB354" s="8"/>
      <c r="RRC354" s="8"/>
      <c r="RRD354" s="8"/>
      <c r="RRE354" s="8"/>
      <c r="RRF354" s="8"/>
      <c r="RRG354" s="8"/>
      <c r="RRH354" s="8"/>
      <c r="RRI354" s="8"/>
      <c r="RRJ354" s="8"/>
      <c r="RRK354" s="8"/>
      <c r="RRL354" s="8"/>
      <c r="RRM354" s="8"/>
      <c r="RRN354" s="8"/>
      <c r="RRO354" s="8"/>
      <c r="RRP354" s="8"/>
      <c r="RRQ354" s="8"/>
      <c r="RRR354" s="8"/>
      <c r="RRS354" s="8"/>
      <c r="RRT354" s="8"/>
      <c r="RRU354" s="8"/>
      <c r="RRV354" s="8"/>
      <c r="RRW354" s="8"/>
      <c r="RRX354" s="8"/>
      <c r="RRY354" s="8"/>
      <c r="RRZ354" s="8"/>
      <c r="RSA354" s="8"/>
      <c r="RSB354" s="8"/>
      <c r="RSC354" s="8"/>
      <c r="RSD354" s="8"/>
      <c r="RSE354" s="8"/>
      <c r="RSF354" s="8"/>
      <c r="RSG354" s="8"/>
      <c r="RSH354" s="8"/>
      <c r="RSI354" s="8"/>
      <c r="RSJ354" s="8"/>
      <c r="RSK354" s="8"/>
      <c r="RSL354" s="8"/>
      <c r="RSM354" s="8"/>
      <c r="RSN354" s="8"/>
      <c r="RSO354" s="8"/>
      <c r="RSP354" s="8"/>
      <c r="RSQ354" s="8"/>
      <c r="RSR354" s="8"/>
      <c r="RSS354" s="8"/>
      <c r="RST354" s="8"/>
      <c r="RSU354" s="8"/>
      <c r="RSV354" s="8"/>
      <c r="RSW354" s="8"/>
      <c r="RSX354" s="8"/>
      <c r="RSY354" s="8"/>
      <c r="RSZ354" s="8"/>
      <c r="RTA354" s="8"/>
      <c r="RTB354" s="8"/>
      <c r="RTC354" s="8"/>
      <c r="RTD354" s="8"/>
      <c r="RTE354" s="8"/>
      <c r="RTF354" s="8"/>
      <c r="RTG354" s="8"/>
      <c r="RTH354" s="8"/>
      <c r="RTI354" s="8"/>
      <c r="RTJ354" s="8"/>
      <c r="RTK354" s="8"/>
      <c r="RTL354" s="8"/>
      <c r="RTM354" s="8"/>
      <c r="RTN354" s="8"/>
      <c r="RTO354" s="8"/>
      <c r="RTP354" s="8"/>
      <c r="RTQ354" s="8"/>
      <c r="RTR354" s="8"/>
      <c r="RTS354" s="8"/>
      <c r="RTT354" s="8"/>
      <c r="RTU354" s="8"/>
      <c r="RTV354" s="8"/>
      <c r="RTW354" s="8"/>
      <c r="RTX354" s="8"/>
      <c r="RTY354" s="8"/>
      <c r="RTZ354" s="8"/>
      <c r="RUA354" s="8"/>
      <c r="RUB354" s="8"/>
      <c r="RUC354" s="8"/>
      <c r="RUD354" s="8"/>
      <c r="RUE354" s="8"/>
      <c r="RUF354" s="8"/>
      <c r="RUG354" s="8"/>
      <c r="RUH354" s="8"/>
      <c r="RUI354" s="8"/>
      <c r="RUJ354" s="8"/>
      <c r="RUK354" s="8"/>
      <c r="RUL354" s="8"/>
      <c r="RUM354" s="8"/>
      <c r="RUN354" s="8"/>
      <c r="RUO354" s="8"/>
      <c r="RUP354" s="8"/>
      <c r="RUQ354" s="8"/>
      <c r="RUR354" s="8"/>
      <c r="RUS354" s="8"/>
      <c r="RUT354" s="8"/>
      <c r="RUU354" s="8"/>
      <c r="RUV354" s="8"/>
      <c r="RUW354" s="8"/>
      <c r="RUX354" s="8"/>
      <c r="RUY354" s="8"/>
      <c r="RUZ354" s="8"/>
      <c r="RVA354" s="8"/>
      <c r="RVB354" s="8"/>
      <c r="RVC354" s="8"/>
      <c r="RVD354" s="8"/>
      <c r="RVE354" s="8"/>
      <c r="RVF354" s="8"/>
      <c r="RVG354" s="8"/>
      <c r="RVH354" s="8"/>
      <c r="RVI354" s="8"/>
      <c r="RVJ354" s="8"/>
      <c r="RVK354" s="8"/>
      <c r="RVL354" s="8"/>
      <c r="RVM354" s="8"/>
      <c r="RVN354" s="8"/>
      <c r="RVO354" s="8"/>
      <c r="RVP354" s="8"/>
      <c r="RVQ354" s="8"/>
      <c r="RVR354" s="8"/>
      <c r="RVS354" s="8"/>
      <c r="RVT354" s="8"/>
      <c r="RVU354" s="8"/>
      <c r="RVV354" s="8"/>
      <c r="RVW354" s="8"/>
      <c r="RVX354" s="8"/>
      <c r="RVY354" s="8"/>
      <c r="RVZ354" s="8"/>
      <c r="RWA354" s="8"/>
      <c r="RWB354" s="8"/>
      <c r="RWC354" s="8"/>
      <c r="RWD354" s="8"/>
      <c r="RWE354" s="8"/>
      <c r="RWF354" s="8"/>
      <c r="RWG354" s="8"/>
      <c r="RWH354" s="8"/>
      <c r="RWI354" s="8"/>
      <c r="RWJ354" s="8"/>
      <c r="RWK354" s="8"/>
      <c r="RWL354" s="8"/>
      <c r="RWM354" s="8"/>
      <c r="RWN354" s="8"/>
      <c r="RWO354" s="8"/>
      <c r="RWP354" s="8"/>
      <c r="RWQ354" s="8"/>
      <c r="RWR354" s="8"/>
      <c r="RWS354" s="8"/>
      <c r="RWT354" s="8"/>
      <c r="RWU354" s="8"/>
      <c r="RWV354" s="8"/>
      <c r="RWW354" s="8"/>
      <c r="RWX354" s="8"/>
      <c r="RWY354" s="8"/>
      <c r="RWZ354" s="8"/>
      <c r="RXA354" s="8"/>
      <c r="RXB354" s="8"/>
      <c r="RXC354" s="8"/>
      <c r="RXD354" s="8"/>
      <c r="RXE354" s="8"/>
      <c r="RXF354" s="8"/>
      <c r="RXG354" s="8"/>
      <c r="RXH354" s="8"/>
      <c r="RXI354" s="8"/>
      <c r="RXJ354" s="8"/>
      <c r="RXK354" s="8"/>
      <c r="RXL354" s="8"/>
      <c r="RXM354" s="8"/>
      <c r="RXN354" s="8"/>
      <c r="RXO354" s="8"/>
      <c r="RXP354" s="8"/>
      <c r="RXQ354" s="8"/>
      <c r="RXR354" s="8"/>
      <c r="RXS354" s="8"/>
      <c r="RXT354" s="8"/>
      <c r="RXU354" s="8"/>
      <c r="RXV354" s="8"/>
      <c r="RXW354" s="8"/>
      <c r="RXX354" s="8"/>
      <c r="RXY354" s="8"/>
      <c r="RXZ354" s="8"/>
      <c r="RYA354" s="8"/>
      <c r="RYB354" s="8"/>
      <c r="RYC354" s="8"/>
      <c r="RYD354" s="8"/>
      <c r="RYE354" s="8"/>
      <c r="RYF354" s="8"/>
      <c r="RYG354" s="8"/>
      <c r="RYH354" s="8"/>
      <c r="RYI354" s="8"/>
      <c r="RYJ354" s="8"/>
      <c r="RYK354" s="8"/>
      <c r="RYL354" s="8"/>
      <c r="RYM354" s="8"/>
      <c r="RYN354" s="8"/>
      <c r="RYO354" s="8"/>
      <c r="RYP354" s="8"/>
      <c r="RYQ354" s="8"/>
      <c r="RYR354" s="8"/>
      <c r="RYS354" s="8"/>
      <c r="RYT354" s="8"/>
      <c r="RYU354" s="8"/>
      <c r="RYV354" s="8"/>
      <c r="RYW354" s="8"/>
      <c r="RYX354" s="8"/>
      <c r="RYY354" s="8"/>
      <c r="RYZ354" s="8"/>
      <c r="RZA354" s="8"/>
      <c r="RZB354" s="8"/>
      <c r="RZC354" s="8"/>
      <c r="RZD354" s="8"/>
      <c r="RZE354" s="8"/>
      <c r="RZF354" s="8"/>
      <c r="RZG354" s="8"/>
      <c r="RZH354" s="8"/>
      <c r="RZI354" s="8"/>
      <c r="RZJ354" s="8"/>
      <c r="RZK354" s="8"/>
      <c r="RZL354" s="8"/>
      <c r="RZM354" s="8"/>
      <c r="RZN354" s="8"/>
      <c r="RZO354" s="8"/>
      <c r="RZP354" s="8"/>
      <c r="RZQ354" s="8"/>
      <c r="RZR354" s="8"/>
      <c r="RZS354" s="8"/>
      <c r="RZT354" s="8"/>
      <c r="RZU354" s="8"/>
      <c r="RZV354" s="8"/>
      <c r="RZW354" s="8"/>
      <c r="RZX354" s="8"/>
      <c r="RZY354" s="8"/>
      <c r="RZZ354" s="8"/>
      <c r="SAA354" s="8"/>
      <c r="SAB354" s="8"/>
      <c r="SAC354" s="8"/>
      <c r="SAD354" s="8"/>
      <c r="SAE354" s="8"/>
      <c r="SAF354" s="8"/>
      <c r="SAG354" s="8"/>
      <c r="SAH354" s="8"/>
      <c r="SAI354" s="8"/>
      <c r="SAJ354" s="8"/>
      <c r="SAK354" s="8"/>
      <c r="SAL354" s="8"/>
      <c r="SAM354" s="8"/>
      <c r="SAN354" s="8"/>
      <c r="SAO354" s="8"/>
      <c r="SAP354" s="8"/>
      <c r="SAQ354" s="8"/>
      <c r="SAR354" s="8"/>
      <c r="SAS354" s="8"/>
      <c r="SAT354" s="8"/>
      <c r="SAU354" s="8"/>
      <c r="SAV354" s="8"/>
      <c r="SAW354" s="8"/>
      <c r="SAX354" s="8"/>
      <c r="SAY354" s="8"/>
      <c r="SAZ354" s="8"/>
      <c r="SBA354" s="8"/>
      <c r="SBB354" s="8"/>
      <c r="SBC354" s="8"/>
      <c r="SBD354" s="8"/>
      <c r="SBE354" s="8"/>
      <c r="SBF354" s="8"/>
      <c r="SBG354" s="8"/>
      <c r="SBH354" s="8"/>
      <c r="SBI354" s="8"/>
      <c r="SBJ354" s="8"/>
      <c r="SBK354" s="8"/>
      <c r="SBL354" s="8"/>
      <c r="SBM354" s="8"/>
      <c r="SBN354" s="8"/>
      <c r="SBO354" s="8"/>
      <c r="SBP354" s="8"/>
      <c r="SBQ354" s="8"/>
      <c r="SBR354" s="8"/>
      <c r="SBS354" s="8"/>
      <c r="SBT354" s="8"/>
      <c r="SBU354" s="8"/>
      <c r="SBV354" s="8"/>
      <c r="SBW354" s="8"/>
      <c r="SBX354" s="8"/>
      <c r="SBY354" s="8"/>
      <c r="SBZ354" s="8"/>
      <c r="SCA354" s="8"/>
      <c r="SCB354" s="8"/>
      <c r="SCC354" s="8"/>
      <c r="SCD354" s="8"/>
      <c r="SCE354" s="8"/>
      <c r="SCF354" s="8"/>
      <c r="SCG354" s="8"/>
      <c r="SCH354" s="8"/>
      <c r="SCI354" s="8"/>
      <c r="SCJ354" s="8"/>
      <c r="SCK354" s="8"/>
      <c r="SCL354" s="8"/>
      <c r="SCM354" s="8"/>
      <c r="SCN354" s="8"/>
      <c r="SCO354" s="8"/>
      <c r="SCP354" s="8"/>
      <c r="SCQ354" s="8"/>
      <c r="SCR354" s="8"/>
      <c r="SCS354" s="8"/>
      <c r="SCT354" s="8"/>
      <c r="SCU354" s="8"/>
      <c r="SCV354" s="8"/>
      <c r="SCW354" s="8"/>
      <c r="SCX354" s="8"/>
      <c r="SCY354" s="8"/>
      <c r="SCZ354" s="8"/>
      <c r="SDA354" s="8"/>
      <c r="SDB354" s="8"/>
      <c r="SDC354" s="8"/>
      <c r="SDD354" s="8"/>
      <c r="SDE354" s="8"/>
      <c r="SDF354" s="8"/>
      <c r="SDG354" s="8"/>
      <c r="SDH354" s="8"/>
      <c r="SDI354" s="8"/>
      <c r="SDJ354" s="8"/>
      <c r="SDK354" s="8"/>
      <c r="SDL354" s="8"/>
      <c r="SDM354" s="8"/>
      <c r="SDN354" s="8"/>
      <c r="SDO354" s="8"/>
      <c r="SDP354" s="8"/>
      <c r="SDQ354" s="8"/>
      <c r="SDR354" s="8"/>
      <c r="SDS354" s="8"/>
      <c r="SDT354" s="8"/>
      <c r="SDU354" s="8"/>
      <c r="SDV354" s="8"/>
      <c r="SDW354" s="8"/>
      <c r="SDX354" s="8"/>
      <c r="SDY354" s="8"/>
      <c r="SDZ354" s="8"/>
      <c r="SEA354" s="8"/>
      <c r="SEB354" s="8"/>
      <c r="SEC354" s="8"/>
      <c r="SED354" s="8"/>
      <c r="SEE354" s="8"/>
      <c r="SEF354" s="8"/>
      <c r="SEG354" s="8"/>
      <c r="SEH354" s="8"/>
      <c r="SEI354" s="8"/>
      <c r="SEJ354" s="8"/>
      <c r="SEK354" s="8"/>
      <c r="SEL354" s="8"/>
      <c r="SEM354" s="8"/>
      <c r="SEN354" s="8"/>
      <c r="SEO354" s="8"/>
      <c r="SEP354" s="8"/>
      <c r="SEQ354" s="8"/>
      <c r="SER354" s="8"/>
      <c r="SES354" s="8"/>
      <c r="SET354" s="8"/>
      <c r="SEU354" s="8"/>
      <c r="SEV354" s="8"/>
      <c r="SEW354" s="8"/>
      <c r="SEX354" s="8"/>
      <c r="SEY354" s="8"/>
      <c r="SEZ354" s="8"/>
      <c r="SFA354" s="8"/>
      <c r="SFB354" s="8"/>
      <c r="SFC354" s="8"/>
      <c r="SFD354" s="8"/>
      <c r="SFE354" s="8"/>
      <c r="SFF354" s="8"/>
      <c r="SFG354" s="8"/>
      <c r="SFH354" s="8"/>
      <c r="SFI354" s="8"/>
      <c r="SFJ354" s="8"/>
      <c r="SFK354" s="8"/>
      <c r="SFL354" s="8"/>
      <c r="SFM354" s="8"/>
      <c r="SFN354" s="8"/>
      <c r="SFO354" s="8"/>
      <c r="SFP354" s="8"/>
      <c r="SFQ354" s="8"/>
      <c r="SFR354" s="8"/>
      <c r="SFS354" s="8"/>
      <c r="SFT354" s="8"/>
      <c r="SFU354" s="8"/>
      <c r="SFV354" s="8"/>
      <c r="SFW354" s="8"/>
      <c r="SFX354" s="8"/>
      <c r="SFY354" s="8"/>
      <c r="SFZ354" s="8"/>
      <c r="SGA354" s="8"/>
      <c r="SGB354" s="8"/>
      <c r="SGC354" s="8"/>
      <c r="SGD354" s="8"/>
      <c r="SGE354" s="8"/>
      <c r="SGF354" s="8"/>
      <c r="SGG354" s="8"/>
      <c r="SGH354" s="8"/>
      <c r="SGI354" s="8"/>
      <c r="SGJ354" s="8"/>
      <c r="SGK354" s="8"/>
      <c r="SGL354" s="8"/>
      <c r="SGM354" s="8"/>
      <c r="SGN354" s="8"/>
      <c r="SGO354" s="8"/>
      <c r="SGP354" s="8"/>
      <c r="SGQ354" s="8"/>
      <c r="SGR354" s="8"/>
      <c r="SGS354" s="8"/>
      <c r="SGT354" s="8"/>
      <c r="SGU354" s="8"/>
      <c r="SGV354" s="8"/>
      <c r="SGW354" s="8"/>
      <c r="SGX354" s="8"/>
      <c r="SGY354" s="8"/>
      <c r="SGZ354" s="8"/>
      <c r="SHA354" s="8"/>
      <c r="SHB354" s="8"/>
      <c r="SHC354" s="8"/>
      <c r="SHD354" s="8"/>
      <c r="SHE354" s="8"/>
      <c r="SHF354" s="8"/>
      <c r="SHG354" s="8"/>
      <c r="SHH354" s="8"/>
      <c r="SHI354" s="8"/>
      <c r="SHJ354" s="8"/>
      <c r="SHK354" s="8"/>
      <c r="SHL354" s="8"/>
      <c r="SHM354" s="8"/>
      <c r="SHN354" s="8"/>
      <c r="SHO354" s="8"/>
      <c r="SHP354" s="8"/>
      <c r="SHQ354" s="8"/>
      <c r="SHR354" s="8"/>
      <c r="SHS354" s="8"/>
      <c r="SHT354" s="8"/>
      <c r="SHU354" s="8"/>
      <c r="SHV354" s="8"/>
      <c r="SHW354" s="8"/>
      <c r="SHX354" s="8"/>
      <c r="SHY354" s="8"/>
      <c r="SHZ354" s="8"/>
      <c r="SIA354" s="8"/>
      <c r="SIB354" s="8"/>
      <c r="SIC354" s="8"/>
      <c r="SID354" s="8"/>
      <c r="SIE354" s="8"/>
      <c r="SIF354" s="8"/>
      <c r="SIG354" s="8"/>
      <c r="SIH354" s="8"/>
      <c r="SII354" s="8"/>
      <c r="SIJ354" s="8"/>
      <c r="SIK354" s="8"/>
      <c r="SIL354" s="8"/>
      <c r="SIM354" s="8"/>
      <c r="SIN354" s="8"/>
      <c r="SIO354" s="8"/>
      <c r="SIP354" s="8"/>
      <c r="SIQ354" s="8"/>
      <c r="SIR354" s="8"/>
      <c r="SIS354" s="8"/>
      <c r="SIT354" s="8"/>
      <c r="SIU354" s="8"/>
      <c r="SIV354" s="8"/>
      <c r="SIW354" s="8"/>
      <c r="SIX354" s="8"/>
      <c r="SIY354" s="8"/>
      <c r="SIZ354" s="8"/>
      <c r="SJA354" s="8"/>
      <c r="SJB354" s="8"/>
      <c r="SJC354" s="8"/>
      <c r="SJD354" s="8"/>
      <c r="SJE354" s="8"/>
      <c r="SJF354" s="8"/>
      <c r="SJG354" s="8"/>
      <c r="SJH354" s="8"/>
      <c r="SJI354" s="8"/>
      <c r="SJJ354" s="8"/>
      <c r="SJK354" s="8"/>
      <c r="SJL354" s="8"/>
      <c r="SJM354" s="8"/>
      <c r="SJN354" s="8"/>
      <c r="SJO354" s="8"/>
      <c r="SJP354" s="8"/>
      <c r="SJQ354" s="8"/>
      <c r="SJR354" s="8"/>
      <c r="SJS354" s="8"/>
      <c r="SJT354" s="8"/>
      <c r="SJU354" s="8"/>
      <c r="SJV354" s="8"/>
      <c r="SJW354" s="8"/>
      <c r="SJX354" s="8"/>
      <c r="SJY354" s="8"/>
      <c r="SJZ354" s="8"/>
      <c r="SKA354" s="8"/>
      <c r="SKB354" s="8"/>
      <c r="SKC354" s="8"/>
      <c r="SKD354" s="8"/>
      <c r="SKE354" s="8"/>
      <c r="SKF354" s="8"/>
      <c r="SKG354" s="8"/>
      <c r="SKH354" s="8"/>
      <c r="SKI354" s="8"/>
      <c r="SKJ354" s="8"/>
      <c r="SKK354" s="8"/>
      <c r="SKL354" s="8"/>
      <c r="SKM354" s="8"/>
      <c r="SKN354" s="8"/>
      <c r="SKO354" s="8"/>
      <c r="SKP354" s="8"/>
      <c r="SKQ354" s="8"/>
      <c r="SKR354" s="8"/>
      <c r="SKS354" s="8"/>
      <c r="SKT354" s="8"/>
      <c r="SKU354" s="8"/>
      <c r="SKV354" s="8"/>
      <c r="SKW354" s="8"/>
      <c r="SKX354" s="8"/>
      <c r="SKY354" s="8"/>
      <c r="SKZ354" s="8"/>
      <c r="SLA354" s="8"/>
      <c r="SLB354" s="8"/>
      <c r="SLC354" s="8"/>
      <c r="SLD354" s="8"/>
      <c r="SLE354" s="8"/>
      <c r="SLF354" s="8"/>
      <c r="SLG354" s="8"/>
      <c r="SLH354" s="8"/>
      <c r="SLI354" s="8"/>
      <c r="SLJ354" s="8"/>
      <c r="SLK354" s="8"/>
      <c r="SLL354" s="8"/>
      <c r="SLM354" s="8"/>
      <c r="SLN354" s="8"/>
      <c r="SLO354" s="8"/>
      <c r="SLP354" s="8"/>
      <c r="SLQ354" s="8"/>
      <c r="SLR354" s="8"/>
      <c r="SLS354" s="8"/>
      <c r="SLT354" s="8"/>
      <c r="SLU354" s="8"/>
      <c r="SLV354" s="8"/>
      <c r="SLW354" s="8"/>
      <c r="SLX354" s="8"/>
      <c r="SLY354" s="8"/>
      <c r="SLZ354" s="8"/>
      <c r="SMA354" s="8"/>
      <c r="SMB354" s="8"/>
      <c r="SMC354" s="8"/>
      <c r="SMD354" s="8"/>
      <c r="SME354" s="8"/>
      <c r="SMF354" s="8"/>
      <c r="SMG354" s="8"/>
      <c r="SMH354" s="8"/>
      <c r="SMI354" s="8"/>
      <c r="SMJ354" s="8"/>
      <c r="SMK354" s="8"/>
      <c r="SML354" s="8"/>
      <c r="SMM354" s="8"/>
      <c r="SMN354" s="8"/>
      <c r="SMO354" s="8"/>
      <c r="SMP354" s="8"/>
      <c r="SMQ354" s="8"/>
      <c r="SMR354" s="8"/>
      <c r="SMS354" s="8"/>
      <c r="SMT354" s="8"/>
      <c r="SMU354" s="8"/>
      <c r="SMV354" s="8"/>
      <c r="SMW354" s="8"/>
      <c r="SMX354" s="8"/>
      <c r="SMY354" s="8"/>
      <c r="SMZ354" s="8"/>
      <c r="SNA354" s="8"/>
      <c r="SNB354" s="8"/>
      <c r="SNC354" s="8"/>
      <c r="SND354" s="8"/>
      <c r="SNE354" s="8"/>
      <c r="SNF354" s="8"/>
      <c r="SNG354" s="8"/>
      <c r="SNH354" s="8"/>
      <c r="SNI354" s="8"/>
      <c r="SNJ354" s="8"/>
      <c r="SNK354" s="8"/>
      <c r="SNL354" s="8"/>
      <c r="SNM354" s="8"/>
      <c r="SNN354" s="8"/>
      <c r="SNO354" s="8"/>
      <c r="SNP354" s="8"/>
      <c r="SNQ354" s="8"/>
      <c r="SNR354" s="8"/>
      <c r="SNS354" s="8"/>
      <c r="SNT354" s="8"/>
      <c r="SNU354" s="8"/>
      <c r="SNV354" s="8"/>
      <c r="SNW354" s="8"/>
      <c r="SNX354" s="8"/>
      <c r="SNY354" s="8"/>
      <c r="SNZ354" s="8"/>
      <c r="SOA354" s="8"/>
      <c r="SOB354" s="8"/>
      <c r="SOC354" s="8"/>
      <c r="SOD354" s="8"/>
      <c r="SOE354" s="8"/>
      <c r="SOF354" s="8"/>
      <c r="SOG354" s="8"/>
      <c r="SOH354" s="8"/>
      <c r="SOI354" s="8"/>
      <c r="SOJ354" s="8"/>
      <c r="SOK354" s="8"/>
      <c r="SOL354" s="8"/>
      <c r="SOM354" s="8"/>
      <c r="SON354" s="8"/>
      <c r="SOO354" s="8"/>
      <c r="SOP354" s="8"/>
      <c r="SOQ354" s="8"/>
      <c r="SOR354" s="8"/>
      <c r="SOS354" s="8"/>
      <c r="SOT354" s="8"/>
      <c r="SOU354" s="8"/>
      <c r="SOV354" s="8"/>
      <c r="SOW354" s="8"/>
      <c r="SOX354" s="8"/>
      <c r="SOY354" s="8"/>
      <c r="SOZ354" s="8"/>
      <c r="SPA354" s="8"/>
      <c r="SPB354" s="8"/>
      <c r="SPC354" s="8"/>
      <c r="SPD354" s="8"/>
      <c r="SPE354" s="8"/>
      <c r="SPF354" s="8"/>
      <c r="SPG354" s="8"/>
      <c r="SPH354" s="8"/>
      <c r="SPI354" s="8"/>
      <c r="SPJ354" s="8"/>
      <c r="SPK354" s="8"/>
      <c r="SPL354" s="8"/>
      <c r="SPM354" s="8"/>
      <c r="SPN354" s="8"/>
      <c r="SPO354" s="8"/>
      <c r="SPP354" s="8"/>
      <c r="SPQ354" s="8"/>
      <c r="SPR354" s="8"/>
      <c r="SPS354" s="8"/>
      <c r="SPT354" s="8"/>
      <c r="SPU354" s="8"/>
      <c r="SPV354" s="8"/>
      <c r="SPW354" s="8"/>
      <c r="SPX354" s="8"/>
      <c r="SPY354" s="8"/>
      <c r="SPZ354" s="8"/>
      <c r="SQA354" s="8"/>
      <c r="SQB354" s="8"/>
      <c r="SQC354" s="8"/>
      <c r="SQD354" s="8"/>
      <c r="SQE354" s="8"/>
      <c r="SQF354" s="8"/>
      <c r="SQG354" s="8"/>
      <c r="SQH354" s="8"/>
      <c r="SQI354" s="8"/>
      <c r="SQJ354" s="8"/>
      <c r="SQK354" s="8"/>
      <c r="SQL354" s="8"/>
      <c r="SQM354" s="8"/>
      <c r="SQN354" s="8"/>
      <c r="SQO354" s="8"/>
      <c r="SQP354" s="8"/>
      <c r="SQQ354" s="8"/>
      <c r="SQR354" s="8"/>
      <c r="SQS354" s="8"/>
      <c r="SQT354" s="8"/>
      <c r="SQU354" s="8"/>
      <c r="SQV354" s="8"/>
      <c r="SQW354" s="8"/>
      <c r="SQX354" s="8"/>
      <c r="SQY354" s="8"/>
      <c r="SQZ354" s="8"/>
      <c r="SRA354" s="8"/>
      <c r="SRB354" s="8"/>
      <c r="SRC354" s="8"/>
      <c r="SRD354" s="8"/>
      <c r="SRE354" s="8"/>
      <c r="SRF354" s="8"/>
      <c r="SRG354" s="8"/>
      <c r="SRH354" s="8"/>
      <c r="SRI354" s="8"/>
      <c r="SRJ354" s="8"/>
      <c r="SRK354" s="8"/>
      <c r="SRL354" s="8"/>
      <c r="SRM354" s="8"/>
      <c r="SRN354" s="8"/>
      <c r="SRO354" s="8"/>
      <c r="SRP354" s="8"/>
      <c r="SRQ354" s="8"/>
      <c r="SRR354" s="8"/>
      <c r="SRS354" s="8"/>
      <c r="SRT354" s="8"/>
      <c r="SRU354" s="8"/>
      <c r="SRV354" s="8"/>
      <c r="SRW354" s="8"/>
      <c r="SRX354" s="8"/>
      <c r="SRY354" s="8"/>
      <c r="SRZ354" s="8"/>
      <c r="SSA354" s="8"/>
      <c r="SSB354" s="8"/>
      <c r="SSC354" s="8"/>
      <c r="SSD354" s="8"/>
      <c r="SSE354" s="8"/>
      <c r="SSF354" s="8"/>
      <c r="SSG354" s="8"/>
      <c r="SSH354" s="8"/>
      <c r="SSI354" s="8"/>
      <c r="SSJ354" s="8"/>
      <c r="SSK354" s="8"/>
      <c r="SSL354" s="8"/>
      <c r="SSM354" s="8"/>
      <c r="SSN354" s="8"/>
      <c r="SSO354" s="8"/>
      <c r="SSP354" s="8"/>
      <c r="SSQ354" s="8"/>
      <c r="SSR354" s="8"/>
      <c r="SSS354" s="8"/>
      <c r="SST354" s="8"/>
      <c r="SSU354" s="8"/>
      <c r="SSV354" s="8"/>
      <c r="SSW354" s="8"/>
      <c r="SSX354" s="8"/>
      <c r="SSY354" s="8"/>
      <c r="SSZ354" s="8"/>
      <c r="STA354" s="8"/>
      <c r="STB354" s="8"/>
      <c r="STC354" s="8"/>
      <c r="STD354" s="8"/>
      <c r="STE354" s="8"/>
      <c r="STF354" s="8"/>
      <c r="STG354" s="8"/>
      <c r="STH354" s="8"/>
      <c r="STI354" s="8"/>
      <c r="STJ354" s="8"/>
      <c r="STK354" s="8"/>
      <c r="STL354" s="8"/>
      <c r="STM354" s="8"/>
      <c r="STN354" s="8"/>
      <c r="STO354" s="8"/>
      <c r="STP354" s="8"/>
      <c r="STQ354" s="8"/>
      <c r="STR354" s="8"/>
      <c r="STS354" s="8"/>
      <c r="STT354" s="8"/>
      <c r="STU354" s="8"/>
      <c r="STV354" s="8"/>
      <c r="STW354" s="8"/>
      <c r="STX354" s="8"/>
      <c r="STY354" s="8"/>
      <c r="STZ354" s="8"/>
      <c r="SUA354" s="8"/>
      <c r="SUB354" s="8"/>
      <c r="SUC354" s="8"/>
      <c r="SUD354" s="8"/>
      <c r="SUE354" s="8"/>
      <c r="SUF354" s="8"/>
      <c r="SUG354" s="8"/>
      <c r="SUH354" s="8"/>
      <c r="SUI354" s="8"/>
      <c r="SUJ354" s="8"/>
      <c r="SUK354" s="8"/>
      <c r="SUL354" s="8"/>
      <c r="SUM354" s="8"/>
      <c r="SUN354" s="8"/>
      <c r="SUO354" s="8"/>
      <c r="SUP354" s="8"/>
      <c r="SUQ354" s="8"/>
      <c r="SUR354" s="8"/>
      <c r="SUS354" s="8"/>
      <c r="SUT354" s="8"/>
      <c r="SUU354" s="8"/>
      <c r="SUV354" s="8"/>
      <c r="SUW354" s="8"/>
      <c r="SUX354" s="8"/>
      <c r="SUY354" s="8"/>
      <c r="SUZ354" s="8"/>
      <c r="SVA354" s="8"/>
      <c r="SVB354" s="8"/>
      <c r="SVC354" s="8"/>
      <c r="SVD354" s="8"/>
      <c r="SVE354" s="8"/>
      <c r="SVF354" s="8"/>
      <c r="SVG354" s="8"/>
      <c r="SVH354" s="8"/>
      <c r="SVI354" s="8"/>
      <c r="SVJ354" s="8"/>
      <c r="SVK354" s="8"/>
      <c r="SVL354" s="8"/>
      <c r="SVM354" s="8"/>
      <c r="SVN354" s="8"/>
      <c r="SVO354" s="8"/>
      <c r="SVP354" s="8"/>
      <c r="SVQ354" s="8"/>
      <c r="SVR354" s="8"/>
      <c r="SVS354" s="8"/>
      <c r="SVT354" s="8"/>
      <c r="SVU354" s="8"/>
      <c r="SVV354" s="8"/>
      <c r="SVW354" s="8"/>
      <c r="SVX354" s="8"/>
      <c r="SVY354" s="8"/>
      <c r="SVZ354" s="8"/>
      <c r="SWA354" s="8"/>
      <c r="SWB354" s="8"/>
      <c r="SWC354" s="8"/>
      <c r="SWD354" s="8"/>
      <c r="SWE354" s="8"/>
      <c r="SWF354" s="8"/>
      <c r="SWG354" s="8"/>
      <c r="SWH354" s="8"/>
      <c r="SWI354" s="8"/>
      <c r="SWJ354" s="8"/>
      <c r="SWK354" s="8"/>
      <c r="SWL354" s="8"/>
      <c r="SWM354" s="8"/>
      <c r="SWN354" s="8"/>
      <c r="SWO354" s="8"/>
      <c r="SWP354" s="8"/>
      <c r="SWQ354" s="8"/>
      <c r="SWR354" s="8"/>
      <c r="SWS354" s="8"/>
      <c r="SWT354" s="8"/>
      <c r="SWU354" s="8"/>
      <c r="SWV354" s="8"/>
      <c r="SWW354" s="8"/>
      <c r="SWX354" s="8"/>
      <c r="SWY354" s="8"/>
      <c r="SWZ354" s="8"/>
      <c r="SXA354" s="8"/>
      <c r="SXB354" s="8"/>
      <c r="SXC354" s="8"/>
      <c r="SXD354" s="8"/>
      <c r="SXE354" s="8"/>
      <c r="SXF354" s="8"/>
      <c r="SXG354" s="8"/>
      <c r="SXH354" s="8"/>
      <c r="SXI354" s="8"/>
      <c r="SXJ354" s="8"/>
      <c r="SXK354" s="8"/>
      <c r="SXL354" s="8"/>
      <c r="SXM354" s="8"/>
      <c r="SXN354" s="8"/>
      <c r="SXO354" s="8"/>
      <c r="SXP354" s="8"/>
      <c r="SXQ354" s="8"/>
      <c r="SXR354" s="8"/>
      <c r="SXS354" s="8"/>
      <c r="SXT354" s="8"/>
      <c r="SXU354" s="8"/>
      <c r="SXV354" s="8"/>
      <c r="SXW354" s="8"/>
      <c r="SXX354" s="8"/>
      <c r="SXY354" s="8"/>
      <c r="SXZ354" s="8"/>
      <c r="SYA354" s="8"/>
      <c r="SYB354" s="8"/>
      <c r="SYC354" s="8"/>
      <c r="SYD354" s="8"/>
      <c r="SYE354" s="8"/>
      <c r="SYF354" s="8"/>
      <c r="SYG354" s="8"/>
      <c r="SYH354" s="8"/>
      <c r="SYI354" s="8"/>
      <c r="SYJ354" s="8"/>
      <c r="SYK354" s="8"/>
      <c r="SYL354" s="8"/>
      <c r="SYM354" s="8"/>
      <c r="SYN354" s="8"/>
      <c r="SYO354" s="8"/>
      <c r="SYP354" s="8"/>
      <c r="SYQ354" s="8"/>
      <c r="SYR354" s="8"/>
      <c r="SYS354" s="8"/>
      <c r="SYT354" s="8"/>
      <c r="SYU354" s="8"/>
      <c r="SYV354" s="8"/>
      <c r="SYW354" s="8"/>
      <c r="SYX354" s="8"/>
      <c r="SYY354" s="8"/>
      <c r="SYZ354" s="8"/>
      <c r="SZA354" s="8"/>
      <c r="SZB354" s="8"/>
      <c r="SZC354" s="8"/>
      <c r="SZD354" s="8"/>
      <c r="SZE354" s="8"/>
      <c r="SZF354" s="8"/>
      <c r="SZG354" s="8"/>
      <c r="SZH354" s="8"/>
      <c r="SZI354" s="8"/>
      <c r="SZJ354" s="8"/>
      <c r="SZK354" s="8"/>
      <c r="SZL354" s="8"/>
      <c r="SZM354" s="8"/>
      <c r="SZN354" s="8"/>
      <c r="SZO354" s="8"/>
      <c r="SZP354" s="8"/>
      <c r="SZQ354" s="8"/>
      <c r="SZR354" s="8"/>
      <c r="SZS354" s="8"/>
      <c r="SZT354" s="8"/>
      <c r="SZU354" s="8"/>
      <c r="SZV354" s="8"/>
      <c r="SZW354" s="8"/>
      <c r="SZX354" s="8"/>
      <c r="SZY354" s="8"/>
      <c r="SZZ354" s="8"/>
      <c r="TAA354" s="8"/>
      <c r="TAB354" s="8"/>
      <c r="TAC354" s="8"/>
      <c r="TAD354" s="8"/>
      <c r="TAE354" s="8"/>
      <c r="TAF354" s="8"/>
      <c r="TAG354" s="8"/>
      <c r="TAH354" s="8"/>
      <c r="TAI354" s="8"/>
      <c r="TAJ354" s="8"/>
      <c r="TAK354" s="8"/>
      <c r="TAL354" s="8"/>
      <c r="TAM354" s="8"/>
      <c r="TAN354" s="8"/>
      <c r="TAO354" s="8"/>
      <c r="TAP354" s="8"/>
      <c r="TAQ354" s="8"/>
      <c r="TAR354" s="8"/>
      <c r="TAS354" s="8"/>
      <c r="TAT354" s="8"/>
      <c r="TAU354" s="8"/>
      <c r="TAV354" s="8"/>
      <c r="TAW354" s="8"/>
      <c r="TAX354" s="8"/>
      <c r="TAY354" s="8"/>
      <c r="TAZ354" s="8"/>
      <c r="TBA354" s="8"/>
      <c r="TBB354" s="8"/>
      <c r="TBC354" s="8"/>
      <c r="TBD354" s="8"/>
      <c r="TBE354" s="8"/>
      <c r="TBF354" s="8"/>
      <c r="TBG354" s="8"/>
      <c r="TBH354" s="8"/>
      <c r="TBI354" s="8"/>
      <c r="TBJ354" s="8"/>
      <c r="TBK354" s="8"/>
      <c r="TBL354" s="8"/>
      <c r="TBM354" s="8"/>
      <c r="TBN354" s="8"/>
      <c r="TBO354" s="8"/>
      <c r="TBP354" s="8"/>
      <c r="TBQ354" s="8"/>
      <c r="TBR354" s="8"/>
      <c r="TBS354" s="8"/>
      <c r="TBT354" s="8"/>
      <c r="TBU354" s="8"/>
      <c r="TBV354" s="8"/>
      <c r="TBW354" s="8"/>
      <c r="TBX354" s="8"/>
      <c r="TBY354" s="8"/>
      <c r="TBZ354" s="8"/>
      <c r="TCA354" s="8"/>
      <c r="TCB354" s="8"/>
      <c r="TCC354" s="8"/>
      <c r="TCD354" s="8"/>
      <c r="TCE354" s="8"/>
      <c r="TCF354" s="8"/>
      <c r="TCG354" s="8"/>
      <c r="TCH354" s="8"/>
      <c r="TCI354" s="8"/>
      <c r="TCJ354" s="8"/>
      <c r="TCK354" s="8"/>
      <c r="TCL354" s="8"/>
      <c r="TCM354" s="8"/>
      <c r="TCN354" s="8"/>
      <c r="TCO354" s="8"/>
      <c r="TCP354" s="8"/>
      <c r="TCQ354" s="8"/>
      <c r="TCR354" s="8"/>
      <c r="TCS354" s="8"/>
      <c r="TCT354" s="8"/>
      <c r="TCU354" s="8"/>
      <c r="TCV354" s="8"/>
      <c r="TCW354" s="8"/>
      <c r="TCX354" s="8"/>
      <c r="TCY354" s="8"/>
      <c r="TCZ354" s="8"/>
      <c r="TDA354" s="8"/>
      <c r="TDB354" s="8"/>
      <c r="TDC354" s="8"/>
      <c r="TDD354" s="8"/>
      <c r="TDE354" s="8"/>
      <c r="TDF354" s="8"/>
      <c r="TDG354" s="8"/>
      <c r="TDH354" s="8"/>
      <c r="TDI354" s="8"/>
      <c r="TDJ354" s="8"/>
      <c r="TDK354" s="8"/>
      <c r="TDL354" s="8"/>
      <c r="TDM354" s="8"/>
      <c r="TDN354" s="8"/>
      <c r="TDO354" s="8"/>
      <c r="TDP354" s="8"/>
      <c r="TDQ354" s="8"/>
      <c r="TDR354" s="8"/>
      <c r="TDS354" s="8"/>
      <c r="TDT354" s="8"/>
      <c r="TDU354" s="8"/>
      <c r="TDV354" s="8"/>
      <c r="TDW354" s="8"/>
      <c r="TDX354" s="8"/>
      <c r="TDY354" s="8"/>
      <c r="TDZ354" s="8"/>
      <c r="TEA354" s="8"/>
      <c r="TEB354" s="8"/>
      <c r="TEC354" s="8"/>
      <c r="TED354" s="8"/>
      <c r="TEE354" s="8"/>
      <c r="TEF354" s="8"/>
      <c r="TEG354" s="8"/>
      <c r="TEH354" s="8"/>
      <c r="TEI354" s="8"/>
      <c r="TEJ354" s="8"/>
      <c r="TEK354" s="8"/>
      <c r="TEL354" s="8"/>
      <c r="TEM354" s="8"/>
      <c r="TEN354" s="8"/>
      <c r="TEO354" s="8"/>
      <c r="TEP354" s="8"/>
      <c r="TEQ354" s="8"/>
      <c r="TER354" s="8"/>
      <c r="TES354" s="8"/>
      <c r="TET354" s="8"/>
      <c r="TEU354" s="8"/>
      <c r="TEV354" s="8"/>
      <c r="TEW354" s="8"/>
      <c r="TEX354" s="8"/>
      <c r="TEY354" s="8"/>
      <c r="TEZ354" s="8"/>
      <c r="TFA354" s="8"/>
      <c r="TFB354" s="8"/>
      <c r="TFC354" s="8"/>
      <c r="TFD354" s="8"/>
      <c r="TFE354" s="8"/>
      <c r="TFF354" s="8"/>
      <c r="TFG354" s="8"/>
      <c r="TFH354" s="8"/>
      <c r="TFI354" s="8"/>
      <c r="TFJ354" s="8"/>
      <c r="TFK354" s="8"/>
      <c r="TFL354" s="8"/>
      <c r="TFM354" s="8"/>
      <c r="TFN354" s="8"/>
      <c r="TFO354" s="8"/>
      <c r="TFP354" s="8"/>
      <c r="TFQ354" s="8"/>
      <c r="TFR354" s="8"/>
      <c r="TFS354" s="8"/>
      <c r="TFT354" s="8"/>
      <c r="TFU354" s="8"/>
      <c r="TFV354" s="8"/>
      <c r="TFW354" s="8"/>
      <c r="TFX354" s="8"/>
      <c r="TFY354" s="8"/>
      <c r="TFZ354" s="8"/>
      <c r="TGA354" s="8"/>
      <c r="TGB354" s="8"/>
      <c r="TGC354" s="8"/>
      <c r="TGD354" s="8"/>
      <c r="TGE354" s="8"/>
      <c r="TGF354" s="8"/>
      <c r="TGG354" s="8"/>
      <c r="TGH354" s="8"/>
      <c r="TGI354" s="8"/>
      <c r="TGJ354" s="8"/>
      <c r="TGK354" s="8"/>
      <c r="TGL354" s="8"/>
      <c r="TGM354" s="8"/>
      <c r="TGN354" s="8"/>
      <c r="TGO354" s="8"/>
      <c r="TGP354" s="8"/>
      <c r="TGQ354" s="8"/>
      <c r="TGR354" s="8"/>
      <c r="TGS354" s="8"/>
      <c r="TGT354" s="8"/>
      <c r="TGU354" s="8"/>
      <c r="TGV354" s="8"/>
      <c r="TGW354" s="8"/>
      <c r="TGX354" s="8"/>
      <c r="TGY354" s="8"/>
      <c r="TGZ354" s="8"/>
      <c r="THA354" s="8"/>
      <c r="THB354" s="8"/>
      <c r="THC354" s="8"/>
      <c r="THD354" s="8"/>
      <c r="THE354" s="8"/>
      <c r="THF354" s="8"/>
      <c r="THG354" s="8"/>
      <c r="THH354" s="8"/>
      <c r="THI354" s="8"/>
      <c r="THJ354" s="8"/>
      <c r="THK354" s="8"/>
      <c r="THL354" s="8"/>
      <c r="THM354" s="8"/>
      <c r="THN354" s="8"/>
      <c r="THO354" s="8"/>
      <c r="THP354" s="8"/>
      <c r="THQ354" s="8"/>
      <c r="THR354" s="8"/>
      <c r="THS354" s="8"/>
      <c r="THT354" s="8"/>
      <c r="THU354" s="8"/>
      <c r="THV354" s="8"/>
      <c r="THW354" s="8"/>
      <c r="THX354" s="8"/>
      <c r="THY354" s="8"/>
      <c r="THZ354" s="8"/>
      <c r="TIA354" s="8"/>
      <c r="TIB354" s="8"/>
      <c r="TIC354" s="8"/>
      <c r="TID354" s="8"/>
      <c r="TIE354" s="8"/>
      <c r="TIF354" s="8"/>
      <c r="TIG354" s="8"/>
      <c r="TIH354" s="8"/>
      <c r="TII354" s="8"/>
      <c r="TIJ354" s="8"/>
      <c r="TIK354" s="8"/>
      <c r="TIL354" s="8"/>
      <c r="TIM354" s="8"/>
      <c r="TIN354" s="8"/>
      <c r="TIO354" s="8"/>
      <c r="TIP354" s="8"/>
      <c r="TIQ354" s="8"/>
      <c r="TIR354" s="8"/>
      <c r="TIS354" s="8"/>
      <c r="TIT354" s="8"/>
      <c r="TIU354" s="8"/>
      <c r="TIV354" s="8"/>
      <c r="TIW354" s="8"/>
      <c r="TIX354" s="8"/>
      <c r="TIY354" s="8"/>
      <c r="TIZ354" s="8"/>
      <c r="TJA354" s="8"/>
      <c r="TJB354" s="8"/>
      <c r="TJC354" s="8"/>
      <c r="TJD354" s="8"/>
      <c r="TJE354" s="8"/>
      <c r="TJF354" s="8"/>
      <c r="TJG354" s="8"/>
      <c r="TJH354" s="8"/>
      <c r="TJI354" s="8"/>
      <c r="TJJ354" s="8"/>
      <c r="TJK354" s="8"/>
      <c r="TJL354" s="8"/>
      <c r="TJM354" s="8"/>
      <c r="TJN354" s="8"/>
      <c r="TJO354" s="8"/>
      <c r="TJP354" s="8"/>
      <c r="TJQ354" s="8"/>
      <c r="TJR354" s="8"/>
      <c r="TJS354" s="8"/>
      <c r="TJT354" s="8"/>
      <c r="TJU354" s="8"/>
      <c r="TJV354" s="8"/>
      <c r="TJW354" s="8"/>
      <c r="TJX354" s="8"/>
      <c r="TJY354" s="8"/>
      <c r="TJZ354" s="8"/>
      <c r="TKA354" s="8"/>
      <c r="TKB354" s="8"/>
      <c r="TKC354" s="8"/>
      <c r="TKD354" s="8"/>
      <c r="TKE354" s="8"/>
      <c r="TKF354" s="8"/>
      <c r="TKG354" s="8"/>
      <c r="TKH354" s="8"/>
      <c r="TKI354" s="8"/>
      <c r="TKJ354" s="8"/>
      <c r="TKK354" s="8"/>
      <c r="TKL354" s="8"/>
      <c r="TKM354" s="8"/>
      <c r="TKN354" s="8"/>
      <c r="TKO354" s="8"/>
      <c r="TKP354" s="8"/>
      <c r="TKQ354" s="8"/>
      <c r="TKR354" s="8"/>
      <c r="TKS354" s="8"/>
      <c r="TKT354" s="8"/>
      <c r="TKU354" s="8"/>
      <c r="TKV354" s="8"/>
      <c r="TKW354" s="8"/>
      <c r="TKX354" s="8"/>
      <c r="TKY354" s="8"/>
      <c r="TKZ354" s="8"/>
      <c r="TLA354" s="8"/>
      <c r="TLB354" s="8"/>
      <c r="TLC354" s="8"/>
      <c r="TLD354" s="8"/>
      <c r="TLE354" s="8"/>
      <c r="TLF354" s="8"/>
      <c r="TLG354" s="8"/>
      <c r="TLH354" s="8"/>
      <c r="TLI354" s="8"/>
      <c r="TLJ354" s="8"/>
      <c r="TLK354" s="8"/>
      <c r="TLL354" s="8"/>
      <c r="TLM354" s="8"/>
      <c r="TLN354" s="8"/>
      <c r="TLO354" s="8"/>
      <c r="TLP354" s="8"/>
      <c r="TLQ354" s="8"/>
      <c r="TLR354" s="8"/>
      <c r="TLS354" s="8"/>
      <c r="TLT354" s="8"/>
      <c r="TLU354" s="8"/>
      <c r="TLV354" s="8"/>
      <c r="TLW354" s="8"/>
      <c r="TLX354" s="8"/>
      <c r="TLY354" s="8"/>
      <c r="TLZ354" s="8"/>
      <c r="TMA354" s="8"/>
      <c r="TMB354" s="8"/>
      <c r="TMC354" s="8"/>
      <c r="TMD354" s="8"/>
      <c r="TME354" s="8"/>
      <c r="TMF354" s="8"/>
      <c r="TMG354" s="8"/>
      <c r="TMH354" s="8"/>
      <c r="TMI354" s="8"/>
      <c r="TMJ354" s="8"/>
      <c r="TMK354" s="8"/>
      <c r="TML354" s="8"/>
      <c r="TMM354" s="8"/>
      <c r="TMN354" s="8"/>
      <c r="TMO354" s="8"/>
      <c r="TMP354" s="8"/>
      <c r="TMQ354" s="8"/>
      <c r="TMR354" s="8"/>
      <c r="TMS354" s="8"/>
      <c r="TMT354" s="8"/>
      <c r="TMU354" s="8"/>
      <c r="TMV354" s="8"/>
      <c r="TMW354" s="8"/>
      <c r="TMX354" s="8"/>
      <c r="TMY354" s="8"/>
      <c r="TMZ354" s="8"/>
      <c r="TNA354" s="8"/>
      <c r="TNB354" s="8"/>
      <c r="TNC354" s="8"/>
      <c r="TND354" s="8"/>
      <c r="TNE354" s="8"/>
      <c r="TNF354" s="8"/>
      <c r="TNG354" s="8"/>
      <c r="TNH354" s="8"/>
      <c r="TNI354" s="8"/>
      <c r="TNJ354" s="8"/>
      <c r="TNK354" s="8"/>
      <c r="TNL354" s="8"/>
      <c r="TNM354" s="8"/>
      <c r="TNN354" s="8"/>
      <c r="TNO354" s="8"/>
      <c r="TNP354" s="8"/>
      <c r="TNQ354" s="8"/>
      <c r="TNR354" s="8"/>
      <c r="TNS354" s="8"/>
      <c r="TNT354" s="8"/>
      <c r="TNU354" s="8"/>
      <c r="TNV354" s="8"/>
      <c r="TNW354" s="8"/>
      <c r="TNX354" s="8"/>
      <c r="TNY354" s="8"/>
      <c r="TNZ354" s="8"/>
      <c r="TOA354" s="8"/>
      <c r="TOB354" s="8"/>
      <c r="TOC354" s="8"/>
      <c r="TOD354" s="8"/>
      <c r="TOE354" s="8"/>
      <c r="TOF354" s="8"/>
      <c r="TOG354" s="8"/>
      <c r="TOH354" s="8"/>
      <c r="TOI354" s="8"/>
      <c r="TOJ354" s="8"/>
      <c r="TOK354" s="8"/>
      <c r="TOL354" s="8"/>
      <c r="TOM354" s="8"/>
      <c r="TON354" s="8"/>
      <c r="TOO354" s="8"/>
      <c r="TOP354" s="8"/>
      <c r="TOQ354" s="8"/>
      <c r="TOR354" s="8"/>
      <c r="TOS354" s="8"/>
      <c r="TOT354" s="8"/>
      <c r="TOU354" s="8"/>
      <c r="TOV354" s="8"/>
      <c r="TOW354" s="8"/>
      <c r="TOX354" s="8"/>
      <c r="TOY354" s="8"/>
      <c r="TOZ354" s="8"/>
      <c r="TPA354" s="8"/>
      <c r="TPB354" s="8"/>
      <c r="TPC354" s="8"/>
      <c r="TPD354" s="8"/>
      <c r="TPE354" s="8"/>
      <c r="TPF354" s="8"/>
      <c r="TPG354" s="8"/>
      <c r="TPH354" s="8"/>
      <c r="TPI354" s="8"/>
      <c r="TPJ354" s="8"/>
      <c r="TPK354" s="8"/>
      <c r="TPL354" s="8"/>
      <c r="TPM354" s="8"/>
      <c r="TPN354" s="8"/>
      <c r="TPO354" s="8"/>
      <c r="TPP354" s="8"/>
      <c r="TPQ354" s="8"/>
      <c r="TPR354" s="8"/>
      <c r="TPS354" s="8"/>
      <c r="TPT354" s="8"/>
      <c r="TPU354" s="8"/>
      <c r="TPV354" s="8"/>
      <c r="TPW354" s="8"/>
      <c r="TPX354" s="8"/>
      <c r="TPY354" s="8"/>
      <c r="TPZ354" s="8"/>
      <c r="TQA354" s="8"/>
      <c r="TQB354" s="8"/>
      <c r="TQC354" s="8"/>
      <c r="TQD354" s="8"/>
      <c r="TQE354" s="8"/>
      <c r="TQF354" s="8"/>
      <c r="TQG354" s="8"/>
      <c r="TQH354" s="8"/>
      <c r="TQI354" s="8"/>
      <c r="TQJ354" s="8"/>
      <c r="TQK354" s="8"/>
      <c r="TQL354" s="8"/>
      <c r="TQM354" s="8"/>
      <c r="TQN354" s="8"/>
      <c r="TQO354" s="8"/>
      <c r="TQP354" s="8"/>
      <c r="TQQ354" s="8"/>
      <c r="TQR354" s="8"/>
      <c r="TQS354" s="8"/>
      <c r="TQT354" s="8"/>
      <c r="TQU354" s="8"/>
      <c r="TQV354" s="8"/>
      <c r="TQW354" s="8"/>
      <c r="TQX354" s="8"/>
      <c r="TQY354" s="8"/>
      <c r="TQZ354" s="8"/>
      <c r="TRA354" s="8"/>
      <c r="TRB354" s="8"/>
      <c r="TRC354" s="8"/>
      <c r="TRD354" s="8"/>
      <c r="TRE354" s="8"/>
      <c r="TRF354" s="8"/>
      <c r="TRG354" s="8"/>
      <c r="TRH354" s="8"/>
      <c r="TRI354" s="8"/>
      <c r="TRJ354" s="8"/>
      <c r="TRK354" s="8"/>
      <c r="TRL354" s="8"/>
      <c r="TRM354" s="8"/>
      <c r="TRN354" s="8"/>
      <c r="TRO354" s="8"/>
      <c r="TRP354" s="8"/>
      <c r="TRQ354" s="8"/>
      <c r="TRR354" s="8"/>
      <c r="TRS354" s="8"/>
      <c r="TRT354" s="8"/>
      <c r="TRU354" s="8"/>
      <c r="TRV354" s="8"/>
      <c r="TRW354" s="8"/>
      <c r="TRX354" s="8"/>
      <c r="TRY354" s="8"/>
      <c r="TRZ354" s="8"/>
      <c r="TSA354" s="8"/>
      <c r="TSB354" s="8"/>
      <c r="TSC354" s="8"/>
      <c r="TSD354" s="8"/>
      <c r="TSE354" s="8"/>
      <c r="TSF354" s="8"/>
      <c r="TSG354" s="8"/>
      <c r="TSH354" s="8"/>
      <c r="TSI354" s="8"/>
      <c r="TSJ354" s="8"/>
      <c r="TSK354" s="8"/>
      <c r="TSL354" s="8"/>
      <c r="TSM354" s="8"/>
      <c r="TSN354" s="8"/>
      <c r="TSO354" s="8"/>
      <c r="TSP354" s="8"/>
      <c r="TSQ354" s="8"/>
      <c r="TSR354" s="8"/>
      <c r="TSS354" s="8"/>
      <c r="TST354" s="8"/>
      <c r="TSU354" s="8"/>
      <c r="TSV354" s="8"/>
      <c r="TSW354" s="8"/>
      <c r="TSX354" s="8"/>
      <c r="TSY354" s="8"/>
      <c r="TSZ354" s="8"/>
      <c r="TTA354" s="8"/>
      <c r="TTB354" s="8"/>
      <c r="TTC354" s="8"/>
      <c r="TTD354" s="8"/>
      <c r="TTE354" s="8"/>
      <c r="TTF354" s="8"/>
      <c r="TTG354" s="8"/>
      <c r="TTH354" s="8"/>
      <c r="TTI354" s="8"/>
      <c r="TTJ354" s="8"/>
      <c r="TTK354" s="8"/>
      <c r="TTL354" s="8"/>
      <c r="TTM354" s="8"/>
      <c r="TTN354" s="8"/>
      <c r="TTO354" s="8"/>
      <c r="TTP354" s="8"/>
      <c r="TTQ354" s="8"/>
      <c r="TTR354" s="8"/>
      <c r="TTS354" s="8"/>
      <c r="TTT354" s="8"/>
      <c r="TTU354" s="8"/>
      <c r="TTV354" s="8"/>
      <c r="TTW354" s="8"/>
      <c r="TTX354" s="8"/>
      <c r="TTY354" s="8"/>
      <c r="TTZ354" s="8"/>
      <c r="TUA354" s="8"/>
      <c r="TUB354" s="8"/>
      <c r="TUC354" s="8"/>
      <c r="TUD354" s="8"/>
      <c r="TUE354" s="8"/>
      <c r="TUF354" s="8"/>
      <c r="TUG354" s="8"/>
      <c r="TUH354" s="8"/>
      <c r="TUI354" s="8"/>
      <c r="TUJ354" s="8"/>
      <c r="TUK354" s="8"/>
      <c r="TUL354" s="8"/>
      <c r="TUM354" s="8"/>
      <c r="TUN354" s="8"/>
      <c r="TUO354" s="8"/>
      <c r="TUP354" s="8"/>
      <c r="TUQ354" s="8"/>
      <c r="TUR354" s="8"/>
      <c r="TUS354" s="8"/>
      <c r="TUT354" s="8"/>
      <c r="TUU354" s="8"/>
      <c r="TUV354" s="8"/>
      <c r="TUW354" s="8"/>
      <c r="TUX354" s="8"/>
      <c r="TUY354" s="8"/>
      <c r="TUZ354" s="8"/>
      <c r="TVA354" s="8"/>
      <c r="TVB354" s="8"/>
      <c r="TVC354" s="8"/>
      <c r="TVD354" s="8"/>
      <c r="TVE354" s="8"/>
      <c r="TVF354" s="8"/>
      <c r="TVG354" s="8"/>
      <c r="TVH354" s="8"/>
      <c r="TVI354" s="8"/>
      <c r="TVJ354" s="8"/>
      <c r="TVK354" s="8"/>
      <c r="TVL354" s="8"/>
      <c r="TVM354" s="8"/>
      <c r="TVN354" s="8"/>
      <c r="TVO354" s="8"/>
      <c r="TVP354" s="8"/>
      <c r="TVQ354" s="8"/>
      <c r="TVR354" s="8"/>
      <c r="TVS354" s="8"/>
      <c r="TVT354" s="8"/>
      <c r="TVU354" s="8"/>
      <c r="TVV354" s="8"/>
      <c r="TVW354" s="8"/>
      <c r="TVX354" s="8"/>
      <c r="TVY354" s="8"/>
      <c r="TVZ354" s="8"/>
      <c r="TWA354" s="8"/>
      <c r="TWB354" s="8"/>
      <c r="TWC354" s="8"/>
      <c r="TWD354" s="8"/>
      <c r="TWE354" s="8"/>
      <c r="TWF354" s="8"/>
      <c r="TWG354" s="8"/>
      <c r="TWH354" s="8"/>
      <c r="TWI354" s="8"/>
      <c r="TWJ354" s="8"/>
      <c r="TWK354" s="8"/>
      <c r="TWL354" s="8"/>
      <c r="TWM354" s="8"/>
      <c r="TWN354" s="8"/>
      <c r="TWO354" s="8"/>
      <c r="TWP354" s="8"/>
      <c r="TWQ354" s="8"/>
      <c r="TWR354" s="8"/>
      <c r="TWS354" s="8"/>
      <c r="TWT354" s="8"/>
      <c r="TWU354" s="8"/>
      <c r="TWV354" s="8"/>
      <c r="TWW354" s="8"/>
      <c r="TWX354" s="8"/>
      <c r="TWY354" s="8"/>
      <c r="TWZ354" s="8"/>
      <c r="TXA354" s="8"/>
      <c r="TXB354" s="8"/>
      <c r="TXC354" s="8"/>
      <c r="TXD354" s="8"/>
      <c r="TXE354" s="8"/>
      <c r="TXF354" s="8"/>
      <c r="TXG354" s="8"/>
      <c r="TXH354" s="8"/>
      <c r="TXI354" s="8"/>
      <c r="TXJ354" s="8"/>
      <c r="TXK354" s="8"/>
      <c r="TXL354" s="8"/>
      <c r="TXM354" s="8"/>
      <c r="TXN354" s="8"/>
      <c r="TXO354" s="8"/>
      <c r="TXP354" s="8"/>
      <c r="TXQ354" s="8"/>
      <c r="TXR354" s="8"/>
      <c r="TXS354" s="8"/>
      <c r="TXT354" s="8"/>
      <c r="TXU354" s="8"/>
      <c r="TXV354" s="8"/>
      <c r="TXW354" s="8"/>
      <c r="TXX354" s="8"/>
      <c r="TXY354" s="8"/>
      <c r="TXZ354" s="8"/>
      <c r="TYA354" s="8"/>
      <c r="TYB354" s="8"/>
      <c r="TYC354" s="8"/>
      <c r="TYD354" s="8"/>
      <c r="TYE354" s="8"/>
      <c r="TYF354" s="8"/>
      <c r="TYG354" s="8"/>
      <c r="TYH354" s="8"/>
      <c r="TYI354" s="8"/>
      <c r="TYJ354" s="8"/>
      <c r="TYK354" s="8"/>
      <c r="TYL354" s="8"/>
      <c r="TYM354" s="8"/>
      <c r="TYN354" s="8"/>
      <c r="TYO354" s="8"/>
      <c r="TYP354" s="8"/>
      <c r="TYQ354" s="8"/>
      <c r="TYR354" s="8"/>
      <c r="TYS354" s="8"/>
      <c r="TYT354" s="8"/>
      <c r="TYU354" s="8"/>
      <c r="TYV354" s="8"/>
      <c r="TYW354" s="8"/>
      <c r="TYX354" s="8"/>
      <c r="TYY354" s="8"/>
      <c r="TYZ354" s="8"/>
      <c r="TZA354" s="8"/>
      <c r="TZB354" s="8"/>
      <c r="TZC354" s="8"/>
      <c r="TZD354" s="8"/>
      <c r="TZE354" s="8"/>
      <c r="TZF354" s="8"/>
      <c r="TZG354" s="8"/>
      <c r="TZH354" s="8"/>
      <c r="TZI354" s="8"/>
      <c r="TZJ354" s="8"/>
      <c r="TZK354" s="8"/>
      <c r="TZL354" s="8"/>
      <c r="TZM354" s="8"/>
      <c r="TZN354" s="8"/>
      <c r="TZO354" s="8"/>
      <c r="TZP354" s="8"/>
      <c r="TZQ354" s="8"/>
      <c r="TZR354" s="8"/>
      <c r="TZS354" s="8"/>
      <c r="TZT354" s="8"/>
      <c r="TZU354" s="8"/>
      <c r="TZV354" s="8"/>
      <c r="TZW354" s="8"/>
      <c r="TZX354" s="8"/>
      <c r="TZY354" s="8"/>
      <c r="TZZ354" s="8"/>
      <c r="UAA354" s="8"/>
      <c r="UAB354" s="8"/>
      <c r="UAC354" s="8"/>
      <c r="UAD354" s="8"/>
      <c r="UAE354" s="8"/>
      <c r="UAF354" s="8"/>
      <c r="UAG354" s="8"/>
      <c r="UAH354" s="8"/>
      <c r="UAI354" s="8"/>
      <c r="UAJ354" s="8"/>
      <c r="UAK354" s="8"/>
      <c r="UAL354" s="8"/>
      <c r="UAM354" s="8"/>
      <c r="UAN354" s="8"/>
      <c r="UAO354" s="8"/>
      <c r="UAP354" s="8"/>
      <c r="UAQ354" s="8"/>
      <c r="UAR354" s="8"/>
      <c r="UAS354" s="8"/>
      <c r="UAT354" s="8"/>
      <c r="UAU354" s="8"/>
      <c r="UAV354" s="8"/>
      <c r="UAW354" s="8"/>
      <c r="UAX354" s="8"/>
      <c r="UAY354" s="8"/>
      <c r="UAZ354" s="8"/>
      <c r="UBA354" s="8"/>
      <c r="UBB354" s="8"/>
      <c r="UBC354" s="8"/>
      <c r="UBD354" s="8"/>
      <c r="UBE354" s="8"/>
      <c r="UBF354" s="8"/>
      <c r="UBG354" s="8"/>
      <c r="UBH354" s="8"/>
      <c r="UBI354" s="8"/>
      <c r="UBJ354" s="8"/>
      <c r="UBK354" s="8"/>
      <c r="UBL354" s="8"/>
      <c r="UBM354" s="8"/>
      <c r="UBN354" s="8"/>
      <c r="UBO354" s="8"/>
      <c r="UBP354" s="8"/>
      <c r="UBQ354" s="8"/>
      <c r="UBR354" s="8"/>
      <c r="UBS354" s="8"/>
      <c r="UBT354" s="8"/>
      <c r="UBU354" s="8"/>
      <c r="UBV354" s="8"/>
      <c r="UBW354" s="8"/>
      <c r="UBX354" s="8"/>
      <c r="UBY354" s="8"/>
      <c r="UBZ354" s="8"/>
      <c r="UCA354" s="8"/>
      <c r="UCB354" s="8"/>
      <c r="UCC354" s="8"/>
      <c r="UCD354" s="8"/>
      <c r="UCE354" s="8"/>
      <c r="UCF354" s="8"/>
      <c r="UCG354" s="8"/>
      <c r="UCH354" s="8"/>
      <c r="UCI354" s="8"/>
      <c r="UCJ354" s="8"/>
      <c r="UCK354" s="8"/>
      <c r="UCL354" s="8"/>
      <c r="UCM354" s="8"/>
      <c r="UCN354" s="8"/>
      <c r="UCO354" s="8"/>
      <c r="UCP354" s="8"/>
      <c r="UCQ354" s="8"/>
      <c r="UCR354" s="8"/>
      <c r="UCS354" s="8"/>
      <c r="UCT354" s="8"/>
      <c r="UCU354" s="8"/>
      <c r="UCV354" s="8"/>
      <c r="UCW354" s="8"/>
      <c r="UCX354" s="8"/>
      <c r="UCY354" s="8"/>
      <c r="UCZ354" s="8"/>
      <c r="UDA354" s="8"/>
      <c r="UDB354" s="8"/>
      <c r="UDC354" s="8"/>
      <c r="UDD354" s="8"/>
      <c r="UDE354" s="8"/>
      <c r="UDF354" s="8"/>
      <c r="UDG354" s="8"/>
      <c r="UDH354" s="8"/>
      <c r="UDI354" s="8"/>
      <c r="UDJ354" s="8"/>
      <c r="UDK354" s="8"/>
      <c r="UDL354" s="8"/>
      <c r="UDM354" s="8"/>
      <c r="UDN354" s="8"/>
      <c r="UDO354" s="8"/>
      <c r="UDP354" s="8"/>
      <c r="UDQ354" s="8"/>
      <c r="UDR354" s="8"/>
      <c r="UDS354" s="8"/>
      <c r="UDT354" s="8"/>
      <c r="UDU354" s="8"/>
      <c r="UDV354" s="8"/>
      <c r="UDW354" s="8"/>
      <c r="UDX354" s="8"/>
      <c r="UDY354" s="8"/>
      <c r="UDZ354" s="8"/>
      <c r="UEA354" s="8"/>
      <c r="UEB354" s="8"/>
      <c r="UEC354" s="8"/>
      <c r="UED354" s="8"/>
      <c r="UEE354" s="8"/>
      <c r="UEF354" s="8"/>
      <c r="UEG354" s="8"/>
      <c r="UEH354" s="8"/>
      <c r="UEI354" s="8"/>
      <c r="UEJ354" s="8"/>
      <c r="UEK354" s="8"/>
      <c r="UEL354" s="8"/>
      <c r="UEM354" s="8"/>
      <c r="UEN354" s="8"/>
      <c r="UEO354" s="8"/>
      <c r="UEP354" s="8"/>
      <c r="UEQ354" s="8"/>
      <c r="UER354" s="8"/>
      <c r="UES354" s="8"/>
      <c r="UET354" s="8"/>
      <c r="UEU354" s="8"/>
      <c r="UEV354" s="8"/>
      <c r="UEW354" s="8"/>
      <c r="UEX354" s="8"/>
      <c r="UEY354" s="8"/>
      <c r="UEZ354" s="8"/>
      <c r="UFA354" s="8"/>
      <c r="UFB354" s="8"/>
      <c r="UFC354" s="8"/>
      <c r="UFD354" s="8"/>
      <c r="UFE354" s="8"/>
      <c r="UFF354" s="8"/>
      <c r="UFG354" s="8"/>
      <c r="UFH354" s="8"/>
      <c r="UFI354" s="8"/>
      <c r="UFJ354" s="8"/>
      <c r="UFK354" s="8"/>
      <c r="UFL354" s="8"/>
      <c r="UFM354" s="8"/>
      <c r="UFN354" s="8"/>
      <c r="UFO354" s="8"/>
      <c r="UFP354" s="8"/>
      <c r="UFQ354" s="8"/>
      <c r="UFR354" s="8"/>
      <c r="UFS354" s="8"/>
      <c r="UFT354" s="8"/>
      <c r="UFU354" s="8"/>
      <c r="UFV354" s="8"/>
      <c r="UFW354" s="8"/>
      <c r="UFX354" s="8"/>
      <c r="UFY354" s="8"/>
      <c r="UFZ354" s="8"/>
      <c r="UGA354" s="8"/>
      <c r="UGB354" s="8"/>
      <c r="UGC354" s="8"/>
      <c r="UGD354" s="8"/>
      <c r="UGE354" s="8"/>
      <c r="UGF354" s="8"/>
      <c r="UGG354" s="8"/>
      <c r="UGH354" s="8"/>
      <c r="UGI354" s="8"/>
      <c r="UGJ354" s="8"/>
      <c r="UGK354" s="8"/>
      <c r="UGL354" s="8"/>
      <c r="UGM354" s="8"/>
      <c r="UGN354" s="8"/>
      <c r="UGO354" s="8"/>
      <c r="UGP354" s="8"/>
      <c r="UGQ354" s="8"/>
      <c r="UGR354" s="8"/>
      <c r="UGS354" s="8"/>
      <c r="UGT354" s="8"/>
      <c r="UGU354" s="8"/>
      <c r="UGV354" s="8"/>
      <c r="UGW354" s="8"/>
      <c r="UGX354" s="8"/>
      <c r="UGY354" s="8"/>
      <c r="UGZ354" s="8"/>
      <c r="UHA354" s="8"/>
      <c r="UHB354" s="8"/>
      <c r="UHC354" s="8"/>
      <c r="UHD354" s="8"/>
      <c r="UHE354" s="8"/>
      <c r="UHF354" s="8"/>
      <c r="UHG354" s="8"/>
      <c r="UHH354" s="8"/>
      <c r="UHI354" s="8"/>
      <c r="UHJ354" s="8"/>
      <c r="UHK354" s="8"/>
      <c r="UHL354" s="8"/>
      <c r="UHM354" s="8"/>
      <c r="UHN354" s="8"/>
      <c r="UHO354" s="8"/>
      <c r="UHP354" s="8"/>
      <c r="UHQ354" s="8"/>
      <c r="UHR354" s="8"/>
      <c r="UHS354" s="8"/>
      <c r="UHT354" s="8"/>
      <c r="UHU354" s="8"/>
      <c r="UHV354" s="8"/>
      <c r="UHW354" s="8"/>
      <c r="UHX354" s="8"/>
      <c r="UHY354" s="8"/>
      <c r="UHZ354" s="8"/>
      <c r="UIA354" s="8"/>
      <c r="UIB354" s="8"/>
      <c r="UIC354" s="8"/>
      <c r="UID354" s="8"/>
      <c r="UIE354" s="8"/>
      <c r="UIF354" s="8"/>
      <c r="UIG354" s="8"/>
      <c r="UIH354" s="8"/>
      <c r="UII354" s="8"/>
      <c r="UIJ354" s="8"/>
      <c r="UIK354" s="8"/>
      <c r="UIL354" s="8"/>
      <c r="UIM354" s="8"/>
      <c r="UIN354" s="8"/>
      <c r="UIO354" s="8"/>
      <c r="UIP354" s="8"/>
      <c r="UIQ354" s="8"/>
      <c r="UIR354" s="8"/>
      <c r="UIS354" s="8"/>
      <c r="UIT354" s="8"/>
      <c r="UIU354" s="8"/>
      <c r="UIV354" s="8"/>
      <c r="UIW354" s="8"/>
      <c r="UIX354" s="8"/>
      <c r="UIY354" s="8"/>
      <c r="UIZ354" s="8"/>
      <c r="UJA354" s="8"/>
      <c r="UJB354" s="8"/>
      <c r="UJC354" s="8"/>
      <c r="UJD354" s="8"/>
      <c r="UJE354" s="8"/>
      <c r="UJF354" s="8"/>
      <c r="UJG354" s="8"/>
      <c r="UJH354" s="8"/>
      <c r="UJI354" s="8"/>
      <c r="UJJ354" s="8"/>
      <c r="UJK354" s="8"/>
      <c r="UJL354" s="8"/>
      <c r="UJM354" s="8"/>
      <c r="UJN354" s="8"/>
      <c r="UJO354" s="8"/>
      <c r="UJP354" s="8"/>
      <c r="UJQ354" s="8"/>
      <c r="UJR354" s="8"/>
      <c r="UJS354" s="8"/>
      <c r="UJT354" s="8"/>
      <c r="UJU354" s="8"/>
      <c r="UJV354" s="8"/>
      <c r="UJW354" s="8"/>
      <c r="UJX354" s="8"/>
      <c r="UJY354" s="8"/>
      <c r="UJZ354" s="8"/>
      <c r="UKA354" s="8"/>
      <c r="UKB354" s="8"/>
      <c r="UKC354" s="8"/>
      <c r="UKD354" s="8"/>
      <c r="UKE354" s="8"/>
      <c r="UKF354" s="8"/>
      <c r="UKG354" s="8"/>
      <c r="UKH354" s="8"/>
      <c r="UKI354" s="8"/>
      <c r="UKJ354" s="8"/>
      <c r="UKK354" s="8"/>
      <c r="UKL354" s="8"/>
      <c r="UKM354" s="8"/>
      <c r="UKN354" s="8"/>
      <c r="UKO354" s="8"/>
      <c r="UKP354" s="8"/>
      <c r="UKQ354" s="8"/>
      <c r="UKR354" s="8"/>
      <c r="UKS354" s="8"/>
      <c r="UKT354" s="8"/>
      <c r="UKU354" s="8"/>
      <c r="UKV354" s="8"/>
      <c r="UKW354" s="8"/>
      <c r="UKX354" s="8"/>
      <c r="UKY354" s="8"/>
      <c r="UKZ354" s="8"/>
      <c r="ULA354" s="8"/>
      <c r="ULB354" s="8"/>
      <c r="ULC354" s="8"/>
      <c r="ULD354" s="8"/>
      <c r="ULE354" s="8"/>
      <c r="ULF354" s="8"/>
      <c r="ULG354" s="8"/>
      <c r="ULH354" s="8"/>
      <c r="ULI354" s="8"/>
      <c r="ULJ354" s="8"/>
      <c r="ULK354" s="8"/>
      <c r="ULL354" s="8"/>
      <c r="ULM354" s="8"/>
      <c r="ULN354" s="8"/>
      <c r="ULO354" s="8"/>
      <c r="ULP354" s="8"/>
      <c r="ULQ354" s="8"/>
      <c r="ULR354" s="8"/>
      <c r="ULS354" s="8"/>
      <c r="ULT354" s="8"/>
      <c r="ULU354" s="8"/>
      <c r="ULV354" s="8"/>
      <c r="ULW354" s="8"/>
      <c r="ULX354" s="8"/>
      <c r="ULY354" s="8"/>
      <c r="ULZ354" s="8"/>
      <c r="UMA354" s="8"/>
      <c r="UMB354" s="8"/>
      <c r="UMC354" s="8"/>
      <c r="UMD354" s="8"/>
      <c r="UME354" s="8"/>
      <c r="UMF354" s="8"/>
      <c r="UMG354" s="8"/>
      <c r="UMH354" s="8"/>
      <c r="UMI354" s="8"/>
      <c r="UMJ354" s="8"/>
      <c r="UMK354" s="8"/>
      <c r="UML354" s="8"/>
      <c r="UMM354" s="8"/>
      <c r="UMN354" s="8"/>
      <c r="UMO354" s="8"/>
      <c r="UMP354" s="8"/>
      <c r="UMQ354" s="8"/>
      <c r="UMR354" s="8"/>
      <c r="UMS354" s="8"/>
      <c r="UMT354" s="8"/>
      <c r="UMU354" s="8"/>
      <c r="UMV354" s="8"/>
      <c r="UMW354" s="8"/>
      <c r="UMX354" s="8"/>
      <c r="UMY354" s="8"/>
      <c r="UMZ354" s="8"/>
      <c r="UNA354" s="8"/>
      <c r="UNB354" s="8"/>
      <c r="UNC354" s="8"/>
      <c r="UND354" s="8"/>
      <c r="UNE354" s="8"/>
      <c r="UNF354" s="8"/>
      <c r="UNG354" s="8"/>
      <c r="UNH354" s="8"/>
      <c r="UNI354" s="8"/>
      <c r="UNJ354" s="8"/>
      <c r="UNK354" s="8"/>
      <c r="UNL354" s="8"/>
      <c r="UNM354" s="8"/>
      <c r="UNN354" s="8"/>
      <c r="UNO354" s="8"/>
      <c r="UNP354" s="8"/>
      <c r="UNQ354" s="8"/>
      <c r="UNR354" s="8"/>
      <c r="UNS354" s="8"/>
      <c r="UNT354" s="8"/>
      <c r="UNU354" s="8"/>
      <c r="UNV354" s="8"/>
      <c r="UNW354" s="8"/>
      <c r="UNX354" s="8"/>
      <c r="UNY354" s="8"/>
      <c r="UNZ354" s="8"/>
      <c r="UOA354" s="8"/>
      <c r="UOB354" s="8"/>
      <c r="UOC354" s="8"/>
      <c r="UOD354" s="8"/>
      <c r="UOE354" s="8"/>
      <c r="UOF354" s="8"/>
      <c r="UOG354" s="8"/>
      <c r="UOH354" s="8"/>
      <c r="UOI354" s="8"/>
      <c r="UOJ354" s="8"/>
      <c r="UOK354" s="8"/>
      <c r="UOL354" s="8"/>
      <c r="UOM354" s="8"/>
      <c r="UON354" s="8"/>
      <c r="UOO354" s="8"/>
      <c r="UOP354" s="8"/>
      <c r="UOQ354" s="8"/>
      <c r="UOR354" s="8"/>
      <c r="UOS354" s="8"/>
      <c r="UOT354" s="8"/>
      <c r="UOU354" s="8"/>
      <c r="UOV354" s="8"/>
      <c r="UOW354" s="8"/>
      <c r="UOX354" s="8"/>
      <c r="UOY354" s="8"/>
      <c r="UOZ354" s="8"/>
      <c r="UPA354" s="8"/>
      <c r="UPB354" s="8"/>
      <c r="UPC354" s="8"/>
      <c r="UPD354" s="8"/>
      <c r="UPE354" s="8"/>
      <c r="UPF354" s="8"/>
      <c r="UPG354" s="8"/>
      <c r="UPH354" s="8"/>
      <c r="UPI354" s="8"/>
      <c r="UPJ354" s="8"/>
      <c r="UPK354" s="8"/>
      <c r="UPL354" s="8"/>
      <c r="UPM354" s="8"/>
      <c r="UPN354" s="8"/>
      <c r="UPO354" s="8"/>
      <c r="UPP354" s="8"/>
      <c r="UPQ354" s="8"/>
      <c r="UPR354" s="8"/>
      <c r="UPS354" s="8"/>
      <c r="UPT354" s="8"/>
      <c r="UPU354" s="8"/>
      <c r="UPV354" s="8"/>
      <c r="UPW354" s="8"/>
      <c r="UPX354" s="8"/>
      <c r="UPY354" s="8"/>
      <c r="UPZ354" s="8"/>
      <c r="UQA354" s="8"/>
      <c r="UQB354" s="8"/>
      <c r="UQC354" s="8"/>
      <c r="UQD354" s="8"/>
      <c r="UQE354" s="8"/>
      <c r="UQF354" s="8"/>
      <c r="UQG354" s="8"/>
      <c r="UQH354" s="8"/>
      <c r="UQI354" s="8"/>
      <c r="UQJ354" s="8"/>
      <c r="UQK354" s="8"/>
      <c r="UQL354" s="8"/>
      <c r="UQM354" s="8"/>
      <c r="UQN354" s="8"/>
      <c r="UQO354" s="8"/>
      <c r="UQP354" s="8"/>
      <c r="UQQ354" s="8"/>
      <c r="UQR354" s="8"/>
      <c r="UQS354" s="8"/>
      <c r="UQT354" s="8"/>
      <c r="UQU354" s="8"/>
      <c r="UQV354" s="8"/>
      <c r="UQW354" s="8"/>
      <c r="UQX354" s="8"/>
      <c r="UQY354" s="8"/>
      <c r="UQZ354" s="8"/>
      <c r="URA354" s="8"/>
      <c r="URB354" s="8"/>
      <c r="URC354" s="8"/>
      <c r="URD354" s="8"/>
      <c r="URE354" s="8"/>
      <c r="URF354" s="8"/>
      <c r="URG354" s="8"/>
      <c r="URH354" s="8"/>
      <c r="URI354" s="8"/>
      <c r="URJ354" s="8"/>
      <c r="URK354" s="8"/>
      <c r="URL354" s="8"/>
      <c r="URM354" s="8"/>
      <c r="URN354" s="8"/>
      <c r="URO354" s="8"/>
      <c r="URP354" s="8"/>
      <c r="URQ354" s="8"/>
      <c r="URR354" s="8"/>
      <c r="URS354" s="8"/>
      <c r="URT354" s="8"/>
      <c r="URU354" s="8"/>
      <c r="URV354" s="8"/>
      <c r="URW354" s="8"/>
      <c r="URX354" s="8"/>
      <c r="URY354" s="8"/>
      <c r="URZ354" s="8"/>
      <c r="USA354" s="8"/>
      <c r="USB354" s="8"/>
      <c r="USC354" s="8"/>
      <c r="USD354" s="8"/>
      <c r="USE354" s="8"/>
      <c r="USF354" s="8"/>
      <c r="USG354" s="8"/>
      <c r="USH354" s="8"/>
      <c r="USI354" s="8"/>
      <c r="USJ354" s="8"/>
      <c r="USK354" s="8"/>
      <c r="USL354" s="8"/>
      <c r="USM354" s="8"/>
      <c r="USN354" s="8"/>
      <c r="USO354" s="8"/>
      <c r="USP354" s="8"/>
      <c r="USQ354" s="8"/>
      <c r="USR354" s="8"/>
      <c r="USS354" s="8"/>
      <c r="UST354" s="8"/>
      <c r="USU354" s="8"/>
      <c r="USV354" s="8"/>
      <c r="USW354" s="8"/>
      <c r="USX354" s="8"/>
      <c r="USY354" s="8"/>
      <c r="USZ354" s="8"/>
      <c r="UTA354" s="8"/>
      <c r="UTB354" s="8"/>
      <c r="UTC354" s="8"/>
      <c r="UTD354" s="8"/>
      <c r="UTE354" s="8"/>
      <c r="UTF354" s="8"/>
      <c r="UTG354" s="8"/>
      <c r="UTH354" s="8"/>
      <c r="UTI354" s="8"/>
      <c r="UTJ354" s="8"/>
      <c r="UTK354" s="8"/>
      <c r="UTL354" s="8"/>
      <c r="UTM354" s="8"/>
      <c r="UTN354" s="8"/>
      <c r="UTO354" s="8"/>
      <c r="UTP354" s="8"/>
      <c r="UTQ354" s="8"/>
      <c r="UTR354" s="8"/>
      <c r="UTS354" s="8"/>
      <c r="UTT354" s="8"/>
      <c r="UTU354" s="8"/>
      <c r="UTV354" s="8"/>
      <c r="UTW354" s="8"/>
      <c r="UTX354" s="8"/>
      <c r="UTY354" s="8"/>
      <c r="UTZ354" s="8"/>
      <c r="UUA354" s="8"/>
      <c r="UUB354" s="8"/>
      <c r="UUC354" s="8"/>
      <c r="UUD354" s="8"/>
      <c r="UUE354" s="8"/>
      <c r="UUF354" s="8"/>
      <c r="UUG354" s="8"/>
      <c r="UUH354" s="8"/>
      <c r="UUI354" s="8"/>
      <c r="UUJ354" s="8"/>
      <c r="UUK354" s="8"/>
      <c r="UUL354" s="8"/>
      <c r="UUM354" s="8"/>
      <c r="UUN354" s="8"/>
      <c r="UUO354" s="8"/>
      <c r="UUP354" s="8"/>
      <c r="UUQ354" s="8"/>
      <c r="UUR354" s="8"/>
      <c r="UUS354" s="8"/>
      <c r="UUT354" s="8"/>
      <c r="UUU354" s="8"/>
      <c r="UUV354" s="8"/>
      <c r="UUW354" s="8"/>
      <c r="UUX354" s="8"/>
      <c r="UUY354" s="8"/>
      <c r="UUZ354" s="8"/>
      <c r="UVA354" s="8"/>
      <c r="UVB354" s="8"/>
      <c r="UVC354" s="8"/>
      <c r="UVD354" s="8"/>
      <c r="UVE354" s="8"/>
      <c r="UVF354" s="8"/>
      <c r="UVG354" s="8"/>
      <c r="UVH354" s="8"/>
      <c r="UVI354" s="8"/>
      <c r="UVJ354" s="8"/>
      <c r="UVK354" s="8"/>
      <c r="UVL354" s="8"/>
      <c r="UVM354" s="8"/>
      <c r="UVN354" s="8"/>
      <c r="UVO354" s="8"/>
      <c r="UVP354" s="8"/>
      <c r="UVQ354" s="8"/>
      <c r="UVR354" s="8"/>
      <c r="UVS354" s="8"/>
      <c r="UVT354" s="8"/>
      <c r="UVU354" s="8"/>
      <c r="UVV354" s="8"/>
      <c r="UVW354" s="8"/>
      <c r="UVX354" s="8"/>
      <c r="UVY354" s="8"/>
      <c r="UVZ354" s="8"/>
      <c r="UWA354" s="8"/>
      <c r="UWB354" s="8"/>
      <c r="UWC354" s="8"/>
      <c r="UWD354" s="8"/>
      <c r="UWE354" s="8"/>
      <c r="UWF354" s="8"/>
      <c r="UWG354" s="8"/>
      <c r="UWH354" s="8"/>
      <c r="UWI354" s="8"/>
      <c r="UWJ354" s="8"/>
      <c r="UWK354" s="8"/>
      <c r="UWL354" s="8"/>
      <c r="UWM354" s="8"/>
      <c r="UWN354" s="8"/>
      <c r="UWO354" s="8"/>
      <c r="UWP354" s="8"/>
      <c r="UWQ354" s="8"/>
      <c r="UWR354" s="8"/>
      <c r="UWS354" s="8"/>
      <c r="UWT354" s="8"/>
      <c r="UWU354" s="8"/>
      <c r="UWV354" s="8"/>
      <c r="UWW354" s="8"/>
      <c r="UWX354" s="8"/>
      <c r="UWY354" s="8"/>
      <c r="UWZ354" s="8"/>
      <c r="UXA354" s="8"/>
      <c r="UXB354" s="8"/>
      <c r="UXC354" s="8"/>
      <c r="UXD354" s="8"/>
      <c r="UXE354" s="8"/>
      <c r="UXF354" s="8"/>
      <c r="UXG354" s="8"/>
      <c r="UXH354" s="8"/>
      <c r="UXI354" s="8"/>
      <c r="UXJ354" s="8"/>
      <c r="UXK354" s="8"/>
      <c r="UXL354" s="8"/>
      <c r="UXM354" s="8"/>
      <c r="UXN354" s="8"/>
      <c r="UXO354" s="8"/>
      <c r="UXP354" s="8"/>
      <c r="UXQ354" s="8"/>
      <c r="UXR354" s="8"/>
      <c r="UXS354" s="8"/>
      <c r="UXT354" s="8"/>
      <c r="UXU354" s="8"/>
      <c r="UXV354" s="8"/>
      <c r="UXW354" s="8"/>
      <c r="UXX354" s="8"/>
      <c r="UXY354" s="8"/>
      <c r="UXZ354" s="8"/>
      <c r="UYA354" s="8"/>
      <c r="UYB354" s="8"/>
      <c r="UYC354" s="8"/>
      <c r="UYD354" s="8"/>
      <c r="UYE354" s="8"/>
      <c r="UYF354" s="8"/>
      <c r="UYG354" s="8"/>
      <c r="UYH354" s="8"/>
      <c r="UYI354" s="8"/>
      <c r="UYJ354" s="8"/>
      <c r="UYK354" s="8"/>
      <c r="UYL354" s="8"/>
      <c r="UYM354" s="8"/>
      <c r="UYN354" s="8"/>
      <c r="UYO354" s="8"/>
      <c r="UYP354" s="8"/>
      <c r="UYQ354" s="8"/>
      <c r="UYR354" s="8"/>
      <c r="UYS354" s="8"/>
      <c r="UYT354" s="8"/>
      <c r="UYU354" s="8"/>
      <c r="UYV354" s="8"/>
      <c r="UYW354" s="8"/>
      <c r="UYX354" s="8"/>
      <c r="UYY354" s="8"/>
      <c r="UYZ354" s="8"/>
      <c r="UZA354" s="8"/>
      <c r="UZB354" s="8"/>
      <c r="UZC354" s="8"/>
      <c r="UZD354" s="8"/>
      <c r="UZE354" s="8"/>
      <c r="UZF354" s="8"/>
      <c r="UZG354" s="8"/>
      <c r="UZH354" s="8"/>
      <c r="UZI354" s="8"/>
      <c r="UZJ354" s="8"/>
      <c r="UZK354" s="8"/>
      <c r="UZL354" s="8"/>
      <c r="UZM354" s="8"/>
      <c r="UZN354" s="8"/>
      <c r="UZO354" s="8"/>
      <c r="UZP354" s="8"/>
      <c r="UZQ354" s="8"/>
      <c r="UZR354" s="8"/>
      <c r="UZS354" s="8"/>
      <c r="UZT354" s="8"/>
      <c r="UZU354" s="8"/>
      <c r="UZV354" s="8"/>
      <c r="UZW354" s="8"/>
      <c r="UZX354" s="8"/>
      <c r="UZY354" s="8"/>
      <c r="UZZ354" s="8"/>
      <c r="VAA354" s="8"/>
      <c r="VAB354" s="8"/>
      <c r="VAC354" s="8"/>
      <c r="VAD354" s="8"/>
      <c r="VAE354" s="8"/>
      <c r="VAF354" s="8"/>
      <c r="VAG354" s="8"/>
      <c r="VAH354" s="8"/>
      <c r="VAI354" s="8"/>
      <c r="VAJ354" s="8"/>
      <c r="VAK354" s="8"/>
      <c r="VAL354" s="8"/>
      <c r="VAM354" s="8"/>
      <c r="VAN354" s="8"/>
      <c r="VAO354" s="8"/>
      <c r="VAP354" s="8"/>
      <c r="VAQ354" s="8"/>
      <c r="VAR354" s="8"/>
      <c r="VAS354" s="8"/>
      <c r="VAT354" s="8"/>
      <c r="VAU354" s="8"/>
      <c r="VAV354" s="8"/>
      <c r="VAW354" s="8"/>
      <c r="VAX354" s="8"/>
      <c r="VAY354" s="8"/>
      <c r="VAZ354" s="8"/>
      <c r="VBA354" s="8"/>
      <c r="VBB354" s="8"/>
      <c r="VBC354" s="8"/>
      <c r="VBD354" s="8"/>
      <c r="VBE354" s="8"/>
      <c r="VBF354" s="8"/>
      <c r="VBG354" s="8"/>
      <c r="VBH354" s="8"/>
      <c r="VBI354" s="8"/>
      <c r="VBJ354" s="8"/>
      <c r="VBK354" s="8"/>
      <c r="VBL354" s="8"/>
      <c r="VBM354" s="8"/>
      <c r="VBN354" s="8"/>
      <c r="VBO354" s="8"/>
      <c r="VBP354" s="8"/>
      <c r="VBQ354" s="8"/>
      <c r="VBR354" s="8"/>
      <c r="VBS354" s="8"/>
      <c r="VBT354" s="8"/>
      <c r="VBU354" s="8"/>
      <c r="VBV354" s="8"/>
      <c r="VBW354" s="8"/>
      <c r="VBX354" s="8"/>
      <c r="VBY354" s="8"/>
      <c r="VBZ354" s="8"/>
      <c r="VCA354" s="8"/>
      <c r="VCB354" s="8"/>
      <c r="VCC354" s="8"/>
      <c r="VCD354" s="8"/>
      <c r="VCE354" s="8"/>
      <c r="VCF354" s="8"/>
      <c r="VCG354" s="8"/>
      <c r="VCH354" s="8"/>
      <c r="VCI354" s="8"/>
      <c r="VCJ354" s="8"/>
      <c r="VCK354" s="8"/>
      <c r="VCL354" s="8"/>
      <c r="VCM354" s="8"/>
      <c r="VCN354" s="8"/>
      <c r="VCO354" s="8"/>
      <c r="VCP354" s="8"/>
      <c r="VCQ354" s="8"/>
      <c r="VCR354" s="8"/>
      <c r="VCS354" s="8"/>
      <c r="VCT354" s="8"/>
      <c r="VCU354" s="8"/>
      <c r="VCV354" s="8"/>
      <c r="VCW354" s="8"/>
      <c r="VCX354" s="8"/>
      <c r="VCY354" s="8"/>
      <c r="VCZ354" s="8"/>
      <c r="VDA354" s="8"/>
      <c r="VDB354" s="8"/>
      <c r="VDC354" s="8"/>
      <c r="VDD354" s="8"/>
      <c r="VDE354" s="8"/>
      <c r="VDF354" s="8"/>
      <c r="VDG354" s="8"/>
      <c r="VDH354" s="8"/>
      <c r="VDI354" s="8"/>
      <c r="VDJ354" s="8"/>
      <c r="VDK354" s="8"/>
      <c r="VDL354" s="8"/>
      <c r="VDM354" s="8"/>
      <c r="VDN354" s="8"/>
      <c r="VDO354" s="8"/>
      <c r="VDP354" s="8"/>
      <c r="VDQ354" s="8"/>
      <c r="VDR354" s="8"/>
      <c r="VDS354" s="8"/>
      <c r="VDT354" s="8"/>
      <c r="VDU354" s="8"/>
      <c r="VDV354" s="8"/>
      <c r="VDW354" s="8"/>
      <c r="VDX354" s="8"/>
      <c r="VDY354" s="8"/>
      <c r="VDZ354" s="8"/>
      <c r="VEA354" s="8"/>
      <c r="VEB354" s="8"/>
      <c r="VEC354" s="8"/>
      <c r="VED354" s="8"/>
      <c r="VEE354" s="8"/>
      <c r="VEF354" s="8"/>
      <c r="VEG354" s="8"/>
      <c r="VEH354" s="8"/>
      <c r="VEI354" s="8"/>
      <c r="VEJ354" s="8"/>
      <c r="VEK354" s="8"/>
      <c r="VEL354" s="8"/>
      <c r="VEM354" s="8"/>
      <c r="VEN354" s="8"/>
      <c r="VEO354" s="8"/>
      <c r="VEP354" s="8"/>
      <c r="VEQ354" s="8"/>
      <c r="VER354" s="8"/>
      <c r="VES354" s="8"/>
      <c r="VET354" s="8"/>
      <c r="VEU354" s="8"/>
      <c r="VEV354" s="8"/>
      <c r="VEW354" s="8"/>
      <c r="VEX354" s="8"/>
      <c r="VEY354" s="8"/>
      <c r="VEZ354" s="8"/>
      <c r="VFA354" s="8"/>
      <c r="VFB354" s="8"/>
      <c r="VFC354" s="8"/>
      <c r="VFD354" s="8"/>
      <c r="VFE354" s="8"/>
      <c r="VFF354" s="8"/>
      <c r="VFG354" s="8"/>
      <c r="VFH354" s="8"/>
      <c r="VFI354" s="8"/>
      <c r="VFJ354" s="8"/>
      <c r="VFK354" s="8"/>
      <c r="VFL354" s="8"/>
      <c r="VFM354" s="8"/>
      <c r="VFN354" s="8"/>
      <c r="VFO354" s="8"/>
      <c r="VFP354" s="8"/>
      <c r="VFQ354" s="8"/>
      <c r="VFR354" s="8"/>
      <c r="VFS354" s="8"/>
      <c r="VFT354" s="8"/>
      <c r="VFU354" s="8"/>
      <c r="VFV354" s="8"/>
      <c r="VFW354" s="8"/>
      <c r="VFX354" s="8"/>
      <c r="VFY354" s="8"/>
      <c r="VFZ354" s="8"/>
      <c r="VGA354" s="8"/>
      <c r="VGB354" s="8"/>
      <c r="VGC354" s="8"/>
      <c r="VGD354" s="8"/>
      <c r="VGE354" s="8"/>
      <c r="VGF354" s="8"/>
      <c r="VGG354" s="8"/>
      <c r="VGH354" s="8"/>
      <c r="VGI354" s="8"/>
      <c r="VGJ354" s="8"/>
      <c r="VGK354" s="8"/>
      <c r="VGL354" s="8"/>
      <c r="VGM354" s="8"/>
      <c r="VGN354" s="8"/>
      <c r="VGO354" s="8"/>
      <c r="VGP354" s="8"/>
      <c r="VGQ354" s="8"/>
      <c r="VGR354" s="8"/>
      <c r="VGS354" s="8"/>
      <c r="VGT354" s="8"/>
      <c r="VGU354" s="8"/>
      <c r="VGV354" s="8"/>
      <c r="VGW354" s="8"/>
      <c r="VGX354" s="8"/>
      <c r="VGY354" s="8"/>
      <c r="VGZ354" s="8"/>
      <c r="VHA354" s="8"/>
      <c r="VHB354" s="8"/>
      <c r="VHC354" s="8"/>
      <c r="VHD354" s="8"/>
      <c r="VHE354" s="8"/>
      <c r="VHF354" s="8"/>
      <c r="VHG354" s="8"/>
      <c r="VHH354" s="8"/>
      <c r="VHI354" s="8"/>
      <c r="VHJ354" s="8"/>
      <c r="VHK354" s="8"/>
      <c r="VHL354" s="8"/>
      <c r="VHM354" s="8"/>
      <c r="VHN354" s="8"/>
      <c r="VHO354" s="8"/>
      <c r="VHP354" s="8"/>
      <c r="VHQ354" s="8"/>
      <c r="VHR354" s="8"/>
      <c r="VHS354" s="8"/>
      <c r="VHT354" s="8"/>
      <c r="VHU354" s="8"/>
      <c r="VHV354" s="8"/>
      <c r="VHW354" s="8"/>
      <c r="VHX354" s="8"/>
      <c r="VHY354" s="8"/>
      <c r="VHZ354" s="8"/>
      <c r="VIA354" s="8"/>
      <c r="VIB354" s="8"/>
      <c r="VIC354" s="8"/>
      <c r="VID354" s="8"/>
      <c r="VIE354" s="8"/>
      <c r="VIF354" s="8"/>
      <c r="VIG354" s="8"/>
      <c r="VIH354" s="8"/>
      <c r="VII354" s="8"/>
      <c r="VIJ354" s="8"/>
      <c r="VIK354" s="8"/>
      <c r="VIL354" s="8"/>
      <c r="VIM354" s="8"/>
      <c r="VIN354" s="8"/>
      <c r="VIO354" s="8"/>
      <c r="VIP354" s="8"/>
      <c r="VIQ354" s="8"/>
      <c r="VIR354" s="8"/>
      <c r="VIS354" s="8"/>
      <c r="VIT354" s="8"/>
      <c r="VIU354" s="8"/>
      <c r="VIV354" s="8"/>
      <c r="VIW354" s="8"/>
      <c r="VIX354" s="8"/>
      <c r="VIY354" s="8"/>
      <c r="VIZ354" s="8"/>
      <c r="VJA354" s="8"/>
      <c r="VJB354" s="8"/>
      <c r="VJC354" s="8"/>
      <c r="VJD354" s="8"/>
      <c r="VJE354" s="8"/>
      <c r="VJF354" s="8"/>
      <c r="VJG354" s="8"/>
      <c r="VJH354" s="8"/>
      <c r="VJI354" s="8"/>
      <c r="VJJ354" s="8"/>
      <c r="VJK354" s="8"/>
      <c r="VJL354" s="8"/>
      <c r="VJM354" s="8"/>
      <c r="VJN354" s="8"/>
      <c r="VJO354" s="8"/>
      <c r="VJP354" s="8"/>
      <c r="VJQ354" s="8"/>
      <c r="VJR354" s="8"/>
      <c r="VJS354" s="8"/>
      <c r="VJT354" s="8"/>
      <c r="VJU354" s="8"/>
      <c r="VJV354" s="8"/>
      <c r="VJW354" s="8"/>
      <c r="VJX354" s="8"/>
      <c r="VJY354" s="8"/>
      <c r="VJZ354" s="8"/>
      <c r="VKA354" s="8"/>
      <c r="VKB354" s="8"/>
      <c r="VKC354" s="8"/>
      <c r="VKD354" s="8"/>
      <c r="VKE354" s="8"/>
      <c r="VKF354" s="8"/>
      <c r="VKG354" s="8"/>
      <c r="VKH354" s="8"/>
      <c r="VKI354" s="8"/>
      <c r="VKJ354" s="8"/>
      <c r="VKK354" s="8"/>
      <c r="VKL354" s="8"/>
      <c r="VKM354" s="8"/>
      <c r="VKN354" s="8"/>
      <c r="VKO354" s="8"/>
      <c r="VKP354" s="8"/>
      <c r="VKQ354" s="8"/>
      <c r="VKR354" s="8"/>
      <c r="VKS354" s="8"/>
      <c r="VKT354" s="8"/>
      <c r="VKU354" s="8"/>
      <c r="VKV354" s="8"/>
      <c r="VKW354" s="8"/>
      <c r="VKX354" s="8"/>
      <c r="VKY354" s="8"/>
      <c r="VKZ354" s="8"/>
      <c r="VLA354" s="8"/>
      <c r="VLB354" s="8"/>
      <c r="VLC354" s="8"/>
      <c r="VLD354" s="8"/>
      <c r="VLE354" s="8"/>
      <c r="VLF354" s="8"/>
      <c r="VLG354" s="8"/>
      <c r="VLH354" s="8"/>
      <c r="VLI354" s="8"/>
      <c r="VLJ354" s="8"/>
      <c r="VLK354" s="8"/>
      <c r="VLL354" s="8"/>
      <c r="VLM354" s="8"/>
      <c r="VLN354" s="8"/>
      <c r="VLO354" s="8"/>
      <c r="VLP354" s="8"/>
      <c r="VLQ354" s="8"/>
      <c r="VLR354" s="8"/>
      <c r="VLS354" s="8"/>
      <c r="VLT354" s="8"/>
      <c r="VLU354" s="8"/>
      <c r="VLV354" s="8"/>
      <c r="VLW354" s="8"/>
      <c r="VLX354" s="8"/>
      <c r="VLY354" s="8"/>
      <c r="VLZ354" s="8"/>
      <c r="VMA354" s="8"/>
      <c r="VMB354" s="8"/>
      <c r="VMC354" s="8"/>
      <c r="VMD354" s="8"/>
      <c r="VME354" s="8"/>
      <c r="VMF354" s="8"/>
      <c r="VMG354" s="8"/>
      <c r="VMH354" s="8"/>
      <c r="VMI354" s="8"/>
      <c r="VMJ354" s="8"/>
      <c r="VMK354" s="8"/>
      <c r="VML354" s="8"/>
      <c r="VMM354" s="8"/>
      <c r="VMN354" s="8"/>
      <c r="VMO354" s="8"/>
      <c r="VMP354" s="8"/>
      <c r="VMQ354" s="8"/>
      <c r="VMR354" s="8"/>
      <c r="VMS354" s="8"/>
      <c r="VMT354" s="8"/>
      <c r="VMU354" s="8"/>
      <c r="VMV354" s="8"/>
      <c r="VMW354" s="8"/>
      <c r="VMX354" s="8"/>
      <c r="VMY354" s="8"/>
      <c r="VMZ354" s="8"/>
      <c r="VNA354" s="8"/>
      <c r="VNB354" s="8"/>
      <c r="VNC354" s="8"/>
      <c r="VND354" s="8"/>
      <c r="VNE354" s="8"/>
      <c r="VNF354" s="8"/>
      <c r="VNG354" s="8"/>
      <c r="VNH354" s="8"/>
      <c r="VNI354" s="8"/>
      <c r="VNJ354" s="8"/>
      <c r="VNK354" s="8"/>
      <c r="VNL354" s="8"/>
      <c r="VNM354" s="8"/>
      <c r="VNN354" s="8"/>
      <c r="VNO354" s="8"/>
      <c r="VNP354" s="8"/>
      <c r="VNQ354" s="8"/>
      <c r="VNR354" s="8"/>
      <c r="VNS354" s="8"/>
      <c r="VNT354" s="8"/>
      <c r="VNU354" s="8"/>
      <c r="VNV354" s="8"/>
      <c r="VNW354" s="8"/>
      <c r="VNX354" s="8"/>
      <c r="VNY354" s="8"/>
      <c r="VNZ354" s="8"/>
      <c r="VOA354" s="8"/>
      <c r="VOB354" s="8"/>
      <c r="VOC354" s="8"/>
      <c r="VOD354" s="8"/>
      <c r="VOE354" s="8"/>
      <c r="VOF354" s="8"/>
      <c r="VOG354" s="8"/>
      <c r="VOH354" s="8"/>
      <c r="VOI354" s="8"/>
      <c r="VOJ354" s="8"/>
      <c r="VOK354" s="8"/>
      <c r="VOL354" s="8"/>
      <c r="VOM354" s="8"/>
      <c r="VON354" s="8"/>
      <c r="VOO354" s="8"/>
      <c r="VOP354" s="8"/>
      <c r="VOQ354" s="8"/>
      <c r="VOR354" s="8"/>
      <c r="VOS354" s="8"/>
      <c r="VOT354" s="8"/>
      <c r="VOU354" s="8"/>
      <c r="VOV354" s="8"/>
      <c r="VOW354" s="8"/>
      <c r="VOX354" s="8"/>
      <c r="VOY354" s="8"/>
      <c r="VOZ354" s="8"/>
      <c r="VPA354" s="8"/>
      <c r="VPB354" s="8"/>
      <c r="VPC354" s="8"/>
      <c r="VPD354" s="8"/>
      <c r="VPE354" s="8"/>
      <c r="VPF354" s="8"/>
      <c r="VPG354" s="8"/>
      <c r="VPH354" s="8"/>
      <c r="VPI354" s="8"/>
      <c r="VPJ354" s="8"/>
      <c r="VPK354" s="8"/>
      <c r="VPL354" s="8"/>
      <c r="VPM354" s="8"/>
      <c r="VPN354" s="8"/>
      <c r="VPO354" s="8"/>
      <c r="VPP354" s="8"/>
      <c r="VPQ354" s="8"/>
      <c r="VPR354" s="8"/>
      <c r="VPS354" s="8"/>
      <c r="VPT354" s="8"/>
      <c r="VPU354" s="8"/>
      <c r="VPV354" s="8"/>
      <c r="VPW354" s="8"/>
      <c r="VPX354" s="8"/>
      <c r="VPY354" s="8"/>
      <c r="VPZ354" s="8"/>
      <c r="VQA354" s="8"/>
      <c r="VQB354" s="8"/>
      <c r="VQC354" s="8"/>
      <c r="VQD354" s="8"/>
      <c r="VQE354" s="8"/>
      <c r="VQF354" s="8"/>
      <c r="VQG354" s="8"/>
      <c r="VQH354" s="8"/>
      <c r="VQI354" s="8"/>
      <c r="VQJ354" s="8"/>
      <c r="VQK354" s="8"/>
      <c r="VQL354" s="8"/>
      <c r="VQM354" s="8"/>
      <c r="VQN354" s="8"/>
      <c r="VQO354" s="8"/>
      <c r="VQP354" s="8"/>
      <c r="VQQ354" s="8"/>
      <c r="VQR354" s="8"/>
      <c r="VQS354" s="8"/>
      <c r="VQT354" s="8"/>
      <c r="VQU354" s="8"/>
      <c r="VQV354" s="8"/>
      <c r="VQW354" s="8"/>
      <c r="VQX354" s="8"/>
      <c r="VQY354" s="8"/>
      <c r="VQZ354" s="8"/>
      <c r="VRA354" s="8"/>
      <c r="VRB354" s="8"/>
      <c r="VRC354" s="8"/>
      <c r="VRD354" s="8"/>
      <c r="VRE354" s="8"/>
      <c r="VRF354" s="8"/>
      <c r="VRG354" s="8"/>
      <c r="VRH354" s="8"/>
      <c r="VRI354" s="8"/>
      <c r="VRJ354" s="8"/>
      <c r="VRK354" s="8"/>
      <c r="VRL354" s="8"/>
      <c r="VRM354" s="8"/>
      <c r="VRN354" s="8"/>
      <c r="VRO354" s="8"/>
      <c r="VRP354" s="8"/>
      <c r="VRQ354" s="8"/>
      <c r="VRR354" s="8"/>
      <c r="VRS354" s="8"/>
      <c r="VRT354" s="8"/>
      <c r="VRU354" s="8"/>
      <c r="VRV354" s="8"/>
      <c r="VRW354" s="8"/>
      <c r="VRX354" s="8"/>
      <c r="VRY354" s="8"/>
      <c r="VRZ354" s="8"/>
      <c r="VSA354" s="8"/>
      <c r="VSB354" s="8"/>
      <c r="VSC354" s="8"/>
      <c r="VSD354" s="8"/>
      <c r="VSE354" s="8"/>
      <c r="VSF354" s="8"/>
      <c r="VSG354" s="8"/>
      <c r="VSH354" s="8"/>
      <c r="VSI354" s="8"/>
      <c r="VSJ354" s="8"/>
      <c r="VSK354" s="8"/>
      <c r="VSL354" s="8"/>
      <c r="VSM354" s="8"/>
      <c r="VSN354" s="8"/>
      <c r="VSO354" s="8"/>
      <c r="VSP354" s="8"/>
      <c r="VSQ354" s="8"/>
      <c r="VSR354" s="8"/>
      <c r="VSS354" s="8"/>
      <c r="VST354" s="8"/>
      <c r="VSU354" s="8"/>
      <c r="VSV354" s="8"/>
      <c r="VSW354" s="8"/>
      <c r="VSX354" s="8"/>
      <c r="VSY354" s="8"/>
      <c r="VSZ354" s="8"/>
      <c r="VTA354" s="8"/>
      <c r="VTB354" s="8"/>
      <c r="VTC354" s="8"/>
      <c r="VTD354" s="8"/>
      <c r="VTE354" s="8"/>
      <c r="VTF354" s="8"/>
      <c r="VTG354" s="8"/>
      <c r="VTH354" s="8"/>
      <c r="VTI354" s="8"/>
      <c r="VTJ354" s="8"/>
      <c r="VTK354" s="8"/>
      <c r="VTL354" s="8"/>
      <c r="VTM354" s="8"/>
      <c r="VTN354" s="8"/>
      <c r="VTO354" s="8"/>
      <c r="VTP354" s="8"/>
      <c r="VTQ354" s="8"/>
      <c r="VTR354" s="8"/>
      <c r="VTS354" s="8"/>
      <c r="VTT354" s="8"/>
      <c r="VTU354" s="8"/>
      <c r="VTV354" s="8"/>
      <c r="VTW354" s="8"/>
      <c r="VTX354" s="8"/>
      <c r="VTY354" s="8"/>
      <c r="VTZ354" s="8"/>
      <c r="VUA354" s="8"/>
      <c r="VUB354" s="8"/>
      <c r="VUC354" s="8"/>
      <c r="VUD354" s="8"/>
      <c r="VUE354" s="8"/>
      <c r="VUF354" s="8"/>
      <c r="VUG354" s="8"/>
      <c r="VUH354" s="8"/>
      <c r="VUI354" s="8"/>
      <c r="VUJ354" s="8"/>
      <c r="VUK354" s="8"/>
      <c r="VUL354" s="8"/>
      <c r="VUM354" s="8"/>
      <c r="VUN354" s="8"/>
      <c r="VUO354" s="8"/>
      <c r="VUP354" s="8"/>
      <c r="VUQ354" s="8"/>
      <c r="VUR354" s="8"/>
      <c r="VUS354" s="8"/>
      <c r="VUT354" s="8"/>
      <c r="VUU354" s="8"/>
      <c r="VUV354" s="8"/>
      <c r="VUW354" s="8"/>
      <c r="VUX354" s="8"/>
      <c r="VUY354" s="8"/>
      <c r="VUZ354" s="8"/>
      <c r="VVA354" s="8"/>
      <c r="VVB354" s="8"/>
      <c r="VVC354" s="8"/>
      <c r="VVD354" s="8"/>
      <c r="VVE354" s="8"/>
      <c r="VVF354" s="8"/>
      <c r="VVG354" s="8"/>
      <c r="VVH354" s="8"/>
      <c r="VVI354" s="8"/>
      <c r="VVJ354" s="8"/>
      <c r="VVK354" s="8"/>
      <c r="VVL354" s="8"/>
      <c r="VVM354" s="8"/>
      <c r="VVN354" s="8"/>
      <c r="VVO354" s="8"/>
      <c r="VVP354" s="8"/>
      <c r="VVQ354" s="8"/>
      <c r="VVR354" s="8"/>
      <c r="VVS354" s="8"/>
      <c r="VVT354" s="8"/>
      <c r="VVU354" s="8"/>
      <c r="VVV354" s="8"/>
      <c r="VVW354" s="8"/>
      <c r="VVX354" s="8"/>
      <c r="VVY354" s="8"/>
      <c r="VVZ354" s="8"/>
      <c r="VWA354" s="8"/>
      <c r="VWB354" s="8"/>
      <c r="VWC354" s="8"/>
      <c r="VWD354" s="8"/>
      <c r="VWE354" s="8"/>
      <c r="VWF354" s="8"/>
      <c r="VWG354" s="8"/>
      <c r="VWH354" s="8"/>
      <c r="VWI354" s="8"/>
      <c r="VWJ354" s="8"/>
      <c r="VWK354" s="8"/>
      <c r="VWL354" s="8"/>
      <c r="VWM354" s="8"/>
      <c r="VWN354" s="8"/>
      <c r="VWO354" s="8"/>
      <c r="VWP354" s="8"/>
      <c r="VWQ354" s="8"/>
      <c r="VWR354" s="8"/>
      <c r="VWS354" s="8"/>
      <c r="VWT354" s="8"/>
      <c r="VWU354" s="8"/>
      <c r="VWV354" s="8"/>
      <c r="VWW354" s="8"/>
      <c r="VWX354" s="8"/>
      <c r="VWY354" s="8"/>
      <c r="VWZ354" s="8"/>
      <c r="VXA354" s="8"/>
      <c r="VXB354" s="8"/>
      <c r="VXC354" s="8"/>
      <c r="VXD354" s="8"/>
      <c r="VXE354" s="8"/>
      <c r="VXF354" s="8"/>
      <c r="VXG354" s="8"/>
      <c r="VXH354" s="8"/>
      <c r="VXI354" s="8"/>
      <c r="VXJ354" s="8"/>
      <c r="VXK354" s="8"/>
      <c r="VXL354" s="8"/>
      <c r="VXM354" s="8"/>
      <c r="VXN354" s="8"/>
      <c r="VXO354" s="8"/>
      <c r="VXP354" s="8"/>
      <c r="VXQ354" s="8"/>
      <c r="VXR354" s="8"/>
      <c r="VXS354" s="8"/>
      <c r="VXT354" s="8"/>
      <c r="VXU354" s="8"/>
      <c r="VXV354" s="8"/>
      <c r="VXW354" s="8"/>
      <c r="VXX354" s="8"/>
      <c r="VXY354" s="8"/>
      <c r="VXZ354" s="8"/>
      <c r="VYA354" s="8"/>
      <c r="VYB354" s="8"/>
      <c r="VYC354" s="8"/>
      <c r="VYD354" s="8"/>
      <c r="VYE354" s="8"/>
      <c r="VYF354" s="8"/>
      <c r="VYG354" s="8"/>
      <c r="VYH354" s="8"/>
      <c r="VYI354" s="8"/>
      <c r="VYJ354" s="8"/>
      <c r="VYK354" s="8"/>
      <c r="VYL354" s="8"/>
      <c r="VYM354" s="8"/>
      <c r="VYN354" s="8"/>
      <c r="VYO354" s="8"/>
      <c r="VYP354" s="8"/>
      <c r="VYQ354" s="8"/>
      <c r="VYR354" s="8"/>
      <c r="VYS354" s="8"/>
      <c r="VYT354" s="8"/>
      <c r="VYU354" s="8"/>
      <c r="VYV354" s="8"/>
      <c r="VYW354" s="8"/>
      <c r="VYX354" s="8"/>
      <c r="VYY354" s="8"/>
      <c r="VYZ354" s="8"/>
      <c r="VZA354" s="8"/>
      <c r="VZB354" s="8"/>
      <c r="VZC354" s="8"/>
      <c r="VZD354" s="8"/>
      <c r="VZE354" s="8"/>
      <c r="VZF354" s="8"/>
      <c r="VZG354" s="8"/>
      <c r="VZH354" s="8"/>
      <c r="VZI354" s="8"/>
      <c r="VZJ354" s="8"/>
      <c r="VZK354" s="8"/>
      <c r="VZL354" s="8"/>
      <c r="VZM354" s="8"/>
      <c r="VZN354" s="8"/>
      <c r="VZO354" s="8"/>
      <c r="VZP354" s="8"/>
      <c r="VZQ354" s="8"/>
      <c r="VZR354" s="8"/>
      <c r="VZS354" s="8"/>
      <c r="VZT354" s="8"/>
      <c r="VZU354" s="8"/>
      <c r="VZV354" s="8"/>
      <c r="VZW354" s="8"/>
      <c r="VZX354" s="8"/>
      <c r="VZY354" s="8"/>
      <c r="VZZ354" s="8"/>
      <c r="WAA354" s="8"/>
      <c r="WAB354" s="8"/>
      <c r="WAC354" s="8"/>
      <c r="WAD354" s="8"/>
      <c r="WAE354" s="8"/>
      <c r="WAF354" s="8"/>
      <c r="WAG354" s="8"/>
      <c r="WAH354" s="8"/>
      <c r="WAI354" s="8"/>
      <c r="WAJ354" s="8"/>
      <c r="WAK354" s="8"/>
      <c r="WAL354" s="8"/>
      <c r="WAM354" s="8"/>
      <c r="WAN354" s="8"/>
      <c r="WAO354" s="8"/>
      <c r="WAP354" s="8"/>
      <c r="WAQ354" s="8"/>
      <c r="WAR354" s="8"/>
      <c r="WAS354" s="8"/>
      <c r="WAT354" s="8"/>
      <c r="WAU354" s="8"/>
      <c r="WAV354" s="8"/>
      <c r="WAW354" s="8"/>
      <c r="WAX354" s="8"/>
      <c r="WAY354" s="8"/>
      <c r="WAZ354" s="8"/>
      <c r="WBA354" s="8"/>
      <c r="WBB354" s="8"/>
      <c r="WBC354" s="8"/>
      <c r="WBD354" s="8"/>
      <c r="WBE354" s="8"/>
      <c r="WBF354" s="8"/>
      <c r="WBG354" s="8"/>
      <c r="WBH354" s="8"/>
      <c r="WBI354" s="8"/>
      <c r="WBJ354" s="8"/>
      <c r="WBK354" s="8"/>
      <c r="WBL354" s="8"/>
      <c r="WBM354" s="8"/>
      <c r="WBN354" s="8"/>
      <c r="WBO354" s="8"/>
      <c r="WBP354" s="8"/>
      <c r="WBQ354" s="8"/>
      <c r="WBR354" s="8"/>
      <c r="WBS354" s="8"/>
      <c r="WBT354" s="8"/>
      <c r="WBU354" s="8"/>
      <c r="WBV354" s="8"/>
      <c r="WBW354" s="8"/>
      <c r="WBX354" s="8"/>
      <c r="WBY354" s="8"/>
      <c r="WBZ354" s="8"/>
      <c r="WCA354" s="8"/>
      <c r="WCB354" s="8"/>
      <c r="WCC354" s="8"/>
      <c r="WCD354" s="8"/>
      <c r="WCE354" s="8"/>
      <c r="WCF354" s="8"/>
      <c r="WCG354" s="8"/>
      <c r="WCH354" s="8"/>
      <c r="WCI354" s="8"/>
      <c r="WCJ354" s="8"/>
      <c r="WCK354" s="8"/>
      <c r="WCL354" s="8"/>
      <c r="WCM354" s="8"/>
      <c r="WCN354" s="8"/>
      <c r="WCO354" s="8"/>
      <c r="WCP354" s="8"/>
      <c r="WCQ354" s="8"/>
      <c r="WCR354" s="8"/>
      <c r="WCS354" s="8"/>
      <c r="WCT354" s="8"/>
      <c r="WCU354" s="8"/>
      <c r="WCV354" s="8"/>
      <c r="WCW354" s="8"/>
      <c r="WCX354" s="8"/>
      <c r="WCY354" s="8"/>
      <c r="WCZ354" s="8"/>
      <c r="WDA354" s="8"/>
      <c r="WDB354" s="8"/>
      <c r="WDC354" s="8"/>
      <c r="WDD354" s="8"/>
      <c r="WDE354" s="8"/>
      <c r="WDF354" s="8"/>
      <c r="WDG354" s="8"/>
      <c r="WDH354" s="8"/>
      <c r="WDI354" s="8"/>
      <c r="WDJ354" s="8"/>
      <c r="WDK354" s="8"/>
      <c r="WDL354" s="8"/>
      <c r="WDM354" s="8"/>
      <c r="WDN354" s="8"/>
      <c r="WDO354" s="8"/>
      <c r="WDP354" s="8"/>
      <c r="WDQ354" s="8"/>
      <c r="WDR354" s="8"/>
      <c r="WDS354" s="8"/>
      <c r="WDT354" s="8"/>
      <c r="WDU354" s="8"/>
      <c r="WDV354" s="8"/>
      <c r="WDW354" s="8"/>
      <c r="WDX354" s="8"/>
      <c r="WDY354" s="8"/>
      <c r="WDZ354" s="8"/>
      <c r="WEA354" s="8"/>
      <c r="WEB354" s="8"/>
      <c r="WEC354" s="8"/>
      <c r="WED354" s="8"/>
      <c r="WEE354" s="8"/>
      <c r="WEF354" s="8"/>
      <c r="WEG354" s="8"/>
      <c r="WEH354" s="8"/>
      <c r="WEI354" s="8"/>
      <c r="WEJ354" s="8"/>
      <c r="WEK354" s="8"/>
      <c r="WEL354" s="8"/>
      <c r="WEM354" s="8"/>
      <c r="WEN354" s="8"/>
      <c r="WEO354" s="8"/>
      <c r="WEP354" s="8"/>
      <c r="WEQ354" s="8"/>
      <c r="WER354" s="8"/>
      <c r="WES354" s="8"/>
      <c r="WET354" s="8"/>
      <c r="WEU354" s="8"/>
      <c r="WEV354" s="8"/>
      <c r="WEW354" s="8"/>
      <c r="WEX354" s="8"/>
      <c r="WEY354" s="8"/>
      <c r="WEZ354" s="8"/>
      <c r="WFA354" s="8"/>
      <c r="WFB354" s="8"/>
      <c r="WFC354" s="8"/>
      <c r="WFD354" s="8"/>
      <c r="WFE354" s="8"/>
      <c r="WFF354" s="8"/>
      <c r="WFG354" s="8"/>
      <c r="WFH354" s="8"/>
      <c r="WFI354" s="8"/>
      <c r="WFJ354" s="8"/>
      <c r="WFK354" s="8"/>
      <c r="WFL354" s="8"/>
      <c r="WFM354" s="8"/>
      <c r="WFN354" s="8"/>
      <c r="WFO354" s="8"/>
      <c r="WFP354" s="8"/>
      <c r="WFQ354" s="8"/>
      <c r="WFR354" s="8"/>
      <c r="WFS354" s="8"/>
      <c r="WFT354" s="8"/>
      <c r="WFU354" s="8"/>
      <c r="WFV354" s="8"/>
      <c r="WFW354" s="8"/>
      <c r="WFX354" s="8"/>
      <c r="WFY354" s="8"/>
      <c r="WFZ354" s="8"/>
      <c r="WGA354" s="8"/>
      <c r="WGB354" s="8"/>
      <c r="WGC354" s="8"/>
      <c r="WGD354" s="8"/>
      <c r="WGE354" s="8"/>
      <c r="WGF354" s="8"/>
      <c r="WGG354" s="8"/>
      <c r="WGH354" s="8"/>
      <c r="WGI354" s="8"/>
      <c r="WGJ354" s="8"/>
      <c r="WGK354" s="8"/>
      <c r="WGL354" s="8"/>
      <c r="WGM354" s="8"/>
      <c r="WGN354" s="8"/>
      <c r="WGO354" s="8"/>
      <c r="WGP354" s="8"/>
      <c r="WGQ354" s="8"/>
      <c r="WGR354" s="8"/>
      <c r="WGS354" s="8"/>
      <c r="WGT354" s="8"/>
      <c r="WGU354" s="8"/>
      <c r="WGV354" s="8"/>
      <c r="WGW354" s="8"/>
      <c r="WGX354" s="8"/>
      <c r="WGY354" s="8"/>
      <c r="WGZ354" s="8"/>
      <c r="WHA354" s="8"/>
      <c r="WHB354" s="8"/>
      <c r="WHC354" s="8"/>
      <c r="WHD354" s="8"/>
      <c r="WHE354" s="8"/>
      <c r="WHF354" s="8"/>
      <c r="WHG354" s="8"/>
      <c r="WHH354" s="8"/>
      <c r="WHI354" s="8"/>
      <c r="WHJ354" s="8"/>
      <c r="WHK354" s="8"/>
      <c r="WHL354" s="8"/>
      <c r="WHM354" s="8"/>
      <c r="WHN354" s="8"/>
      <c r="WHO354" s="8"/>
      <c r="WHP354" s="8"/>
      <c r="WHQ354" s="8"/>
      <c r="WHR354" s="8"/>
      <c r="WHS354" s="8"/>
      <c r="WHT354" s="8"/>
      <c r="WHU354" s="8"/>
      <c r="WHV354" s="8"/>
      <c r="WHW354" s="8"/>
      <c r="WHX354" s="8"/>
      <c r="WHY354" s="8"/>
      <c r="WHZ354" s="8"/>
      <c r="WIA354" s="8"/>
      <c r="WIB354" s="8"/>
      <c r="WIC354" s="8"/>
      <c r="WID354" s="8"/>
      <c r="WIE354" s="8"/>
      <c r="WIF354" s="8"/>
      <c r="WIG354" s="8"/>
      <c r="WIH354" s="8"/>
      <c r="WII354" s="8"/>
      <c r="WIJ354" s="8"/>
      <c r="WIK354" s="8"/>
      <c r="WIL354" s="8"/>
      <c r="WIM354" s="8"/>
      <c r="WIN354" s="8"/>
      <c r="WIO354" s="8"/>
      <c r="WIP354" s="8"/>
      <c r="WIQ354" s="8"/>
      <c r="WIR354" s="8"/>
      <c r="WIS354" s="8"/>
      <c r="WIT354" s="8"/>
      <c r="WIU354" s="8"/>
      <c r="WIV354" s="8"/>
      <c r="WIW354" s="8"/>
      <c r="WIX354" s="8"/>
      <c r="WIY354" s="8"/>
      <c r="WIZ354" s="8"/>
      <c r="WJA354" s="8"/>
      <c r="WJB354" s="8"/>
      <c r="WJC354" s="8"/>
      <c r="WJD354" s="8"/>
      <c r="WJE354" s="8"/>
      <c r="WJF354" s="8"/>
      <c r="WJG354" s="8"/>
      <c r="WJH354" s="8"/>
      <c r="WJI354" s="8"/>
      <c r="WJJ354" s="8"/>
      <c r="WJK354" s="8"/>
      <c r="WJL354" s="8"/>
      <c r="WJM354" s="8"/>
      <c r="WJN354" s="8"/>
      <c r="WJO354" s="8"/>
      <c r="WJP354" s="8"/>
      <c r="WJQ354" s="8"/>
      <c r="WJR354" s="8"/>
      <c r="WJS354" s="8"/>
      <c r="WJT354" s="8"/>
      <c r="WJU354" s="8"/>
      <c r="WJV354" s="8"/>
      <c r="WJW354" s="8"/>
      <c r="WJX354" s="8"/>
      <c r="WJY354" s="8"/>
      <c r="WJZ354" s="8"/>
      <c r="WKA354" s="8"/>
      <c r="WKB354" s="8"/>
      <c r="WKC354" s="8"/>
      <c r="WKD354" s="8"/>
      <c r="WKE354" s="8"/>
      <c r="WKF354" s="8"/>
      <c r="WKG354" s="8"/>
      <c r="WKH354" s="8"/>
      <c r="WKI354" s="8"/>
      <c r="WKJ354" s="8"/>
      <c r="WKK354" s="8"/>
      <c r="WKL354" s="8"/>
      <c r="WKM354" s="8"/>
      <c r="WKN354" s="8"/>
      <c r="WKO354" s="8"/>
      <c r="WKP354" s="8"/>
      <c r="WKQ354" s="8"/>
      <c r="WKR354" s="8"/>
      <c r="WKS354" s="8"/>
      <c r="WKT354" s="8"/>
      <c r="WKU354" s="8"/>
      <c r="WKV354" s="8"/>
      <c r="WKW354" s="8"/>
      <c r="WKX354" s="8"/>
      <c r="WKY354" s="8"/>
      <c r="WKZ354" s="8"/>
      <c r="WLA354" s="8"/>
      <c r="WLB354" s="8"/>
      <c r="WLC354" s="8"/>
      <c r="WLD354" s="8"/>
      <c r="WLE354" s="8"/>
      <c r="WLF354" s="8"/>
      <c r="WLG354" s="8"/>
      <c r="WLH354" s="8"/>
      <c r="WLI354" s="8"/>
      <c r="WLJ354" s="8"/>
      <c r="WLK354" s="8"/>
      <c r="WLL354" s="8"/>
      <c r="WLM354" s="8"/>
      <c r="WLN354" s="8"/>
      <c r="WLO354" s="8"/>
      <c r="WLP354" s="8"/>
      <c r="WLQ354" s="8"/>
      <c r="WLR354" s="8"/>
      <c r="WLS354" s="8"/>
      <c r="WLT354" s="8"/>
      <c r="WLU354" s="8"/>
      <c r="WLV354" s="8"/>
      <c r="WLW354" s="8"/>
      <c r="WLX354" s="8"/>
      <c r="WLY354" s="8"/>
      <c r="WLZ354" s="8"/>
      <c r="WMA354" s="8"/>
      <c r="WMB354" s="8"/>
      <c r="WMC354" s="8"/>
      <c r="WMD354" s="8"/>
      <c r="WME354" s="8"/>
      <c r="WMF354" s="8"/>
      <c r="WMG354" s="8"/>
      <c r="WMH354" s="8"/>
      <c r="WMI354" s="8"/>
      <c r="WMJ354" s="8"/>
      <c r="WMK354" s="8"/>
      <c r="WML354" s="8"/>
      <c r="WMM354" s="8"/>
      <c r="WMN354" s="8"/>
      <c r="WMO354" s="8"/>
      <c r="WMP354" s="8"/>
      <c r="WMQ354" s="8"/>
      <c r="WMR354" s="8"/>
      <c r="WMS354" s="8"/>
      <c r="WMT354" s="8"/>
      <c r="WMU354" s="8"/>
      <c r="WMV354" s="8"/>
      <c r="WMW354" s="8"/>
      <c r="WMX354" s="8"/>
      <c r="WMY354" s="8"/>
      <c r="WMZ354" s="8"/>
      <c r="WNA354" s="8"/>
      <c r="WNB354" s="8"/>
      <c r="WNC354" s="8"/>
      <c r="WND354" s="8"/>
      <c r="WNE354" s="8"/>
      <c r="WNF354" s="8"/>
      <c r="WNG354" s="8"/>
      <c r="WNH354" s="8"/>
      <c r="WNI354" s="8"/>
      <c r="WNJ354" s="8"/>
      <c r="WNK354" s="8"/>
      <c r="WNL354" s="8"/>
      <c r="WNM354" s="8"/>
      <c r="WNN354" s="8"/>
      <c r="WNO354" s="8"/>
      <c r="WNP354" s="8"/>
      <c r="WNQ354" s="8"/>
      <c r="WNR354" s="8"/>
      <c r="WNS354" s="8"/>
      <c r="WNT354" s="8"/>
      <c r="WNU354" s="8"/>
      <c r="WNV354" s="8"/>
      <c r="WNW354" s="8"/>
      <c r="WNX354" s="8"/>
      <c r="WNY354" s="8"/>
      <c r="WNZ354" s="8"/>
      <c r="WOA354" s="8"/>
      <c r="WOB354" s="8"/>
      <c r="WOC354" s="8"/>
      <c r="WOD354" s="8"/>
      <c r="WOE354" s="8"/>
      <c r="WOF354" s="8"/>
      <c r="WOG354" s="8"/>
      <c r="WOH354" s="8"/>
      <c r="WOI354" s="8"/>
      <c r="WOJ354" s="8"/>
      <c r="WOK354" s="8"/>
      <c r="WOL354" s="8"/>
      <c r="WOM354" s="8"/>
      <c r="WON354" s="8"/>
      <c r="WOO354" s="8"/>
      <c r="WOP354" s="8"/>
      <c r="WOQ354" s="8"/>
      <c r="WOR354" s="8"/>
      <c r="WOS354" s="8"/>
      <c r="WOT354" s="8"/>
      <c r="WOU354" s="8"/>
      <c r="WOV354" s="8"/>
      <c r="WOW354" s="8"/>
      <c r="WOX354" s="8"/>
      <c r="WOY354" s="8"/>
      <c r="WOZ354" s="8"/>
      <c r="WPA354" s="8"/>
      <c r="WPB354" s="8"/>
      <c r="WPC354" s="8"/>
      <c r="WPD354" s="8"/>
      <c r="WPE354" s="8"/>
      <c r="WPF354" s="8"/>
      <c r="WPG354" s="8"/>
      <c r="WPH354" s="8"/>
      <c r="WPI354" s="8"/>
      <c r="WPJ354" s="8"/>
      <c r="WPK354" s="8"/>
      <c r="WPL354" s="8"/>
      <c r="WPM354" s="8"/>
      <c r="WPN354" s="8"/>
      <c r="WPO354" s="8"/>
      <c r="WPP354" s="8"/>
      <c r="WPQ354" s="8"/>
      <c r="WPR354" s="8"/>
      <c r="WPS354" s="8"/>
      <c r="WPT354" s="8"/>
      <c r="WPU354" s="8"/>
      <c r="WPV354" s="8"/>
      <c r="WPW354" s="8"/>
      <c r="WPX354" s="8"/>
      <c r="WPY354" s="8"/>
      <c r="WPZ354" s="8"/>
      <c r="WQA354" s="8"/>
      <c r="WQB354" s="8"/>
      <c r="WQC354" s="8"/>
      <c r="WQD354" s="8"/>
      <c r="WQE354" s="8"/>
      <c r="WQF354" s="8"/>
      <c r="WQG354" s="8"/>
      <c r="WQH354" s="8"/>
      <c r="WQI354" s="8"/>
      <c r="WQJ354" s="8"/>
      <c r="WQK354" s="8"/>
      <c r="WQL354" s="8"/>
      <c r="WQM354" s="8"/>
      <c r="WQN354" s="8"/>
      <c r="WQO354" s="8"/>
      <c r="WQP354" s="8"/>
      <c r="WQQ354" s="8"/>
      <c r="WQR354" s="8"/>
      <c r="WQS354" s="8"/>
      <c r="WQT354" s="8"/>
      <c r="WQU354" s="8"/>
      <c r="WQV354" s="8"/>
      <c r="WQW354" s="8"/>
      <c r="WQX354" s="8"/>
      <c r="WQY354" s="8"/>
      <c r="WQZ354" s="8"/>
      <c r="WRA354" s="8"/>
      <c r="WRB354" s="8"/>
      <c r="WRC354" s="8"/>
      <c r="WRD354" s="8"/>
      <c r="WRE354" s="8"/>
      <c r="WRF354" s="8"/>
      <c r="WRG354" s="8"/>
      <c r="WRH354" s="8"/>
      <c r="WRI354" s="8"/>
      <c r="WRJ354" s="8"/>
      <c r="WRK354" s="8"/>
      <c r="WRL354" s="8"/>
      <c r="WRM354" s="8"/>
      <c r="WRN354" s="8"/>
      <c r="WRO354" s="8"/>
      <c r="WRP354" s="8"/>
      <c r="WRQ354" s="8"/>
      <c r="WRR354" s="8"/>
      <c r="WRS354" s="8"/>
      <c r="WRT354" s="8"/>
      <c r="WRU354" s="8"/>
      <c r="WRV354" s="8"/>
      <c r="WRW354" s="8"/>
      <c r="WRX354" s="8"/>
      <c r="WRY354" s="8"/>
      <c r="WRZ354" s="8"/>
      <c r="WSA354" s="8"/>
      <c r="WSB354" s="8"/>
      <c r="WSC354" s="8"/>
      <c r="WSD354" s="8"/>
      <c r="WSE354" s="8"/>
      <c r="WSF354" s="8"/>
      <c r="WSG354" s="8"/>
      <c r="WSH354" s="8"/>
      <c r="WSI354" s="8"/>
      <c r="WSJ354" s="8"/>
      <c r="WSK354" s="8"/>
      <c r="WSL354" s="8"/>
      <c r="WSM354" s="8"/>
      <c r="WSN354" s="8"/>
      <c r="WSO354" s="8"/>
      <c r="WSP354" s="8"/>
      <c r="WSQ354" s="8"/>
      <c r="WSR354" s="8"/>
      <c r="WSS354" s="8"/>
      <c r="WST354" s="8"/>
      <c r="WSU354" s="8"/>
      <c r="WSV354" s="8"/>
      <c r="WSW354" s="8"/>
      <c r="WSX354" s="8"/>
      <c r="WSY354" s="8"/>
      <c r="WSZ354" s="8"/>
      <c r="WTA354" s="8"/>
      <c r="WTB354" s="8"/>
      <c r="WTC354" s="8"/>
      <c r="WTD354" s="8"/>
      <c r="WTE354" s="8"/>
      <c r="WTF354" s="8"/>
      <c r="WTG354" s="8"/>
      <c r="WTH354" s="8"/>
      <c r="WTI354" s="8"/>
      <c r="WTJ354" s="8"/>
      <c r="WTK354" s="8"/>
      <c r="WTL354" s="8"/>
      <c r="WTM354" s="8"/>
      <c r="WTN354" s="8"/>
      <c r="WTO354" s="8"/>
      <c r="WTP354" s="8"/>
      <c r="WTQ354" s="8"/>
      <c r="WTR354" s="8"/>
      <c r="WTS354" s="8"/>
      <c r="WTT354" s="8"/>
      <c r="WTU354" s="8"/>
      <c r="WTV354" s="8"/>
      <c r="WTW354" s="8"/>
      <c r="WTX354" s="8"/>
      <c r="WTY354" s="8"/>
      <c r="WTZ354" s="8"/>
      <c r="WUA354" s="8"/>
      <c r="WUB354" s="8"/>
      <c r="WUC354" s="8"/>
      <c r="WUD354" s="8"/>
      <c r="WUE354" s="8"/>
      <c r="WUF354" s="8"/>
      <c r="WUG354" s="8"/>
      <c r="WUH354" s="8"/>
      <c r="WUI354" s="8"/>
      <c r="WUJ354" s="8"/>
      <c r="WUK354" s="8"/>
      <c r="WUL354" s="8"/>
      <c r="WUM354" s="8"/>
      <c r="WUN354" s="8"/>
      <c r="WUO354" s="8"/>
      <c r="WUP354" s="8"/>
      <c r="WUQ354" s="8"/>
      <c r="WUR354" s="8"/>
      <c r="WUS354" s="8"/>
      <c r="WUT354" s="8"/>
      <c r="WUU354" s="8"/>
      <c r="WUV354" s="8"/>
      <c r="WUW354" s="8"/>
      <c r="WUX354" s="8"/>
      <c r="WUY354" s="8"/>
      <c r="WUZ354" s="8"/>
      <c r="WVA354" s="8"/>
      <c r="WVB354" s="8"/>
      <c r="WVC354" s="8"/>
      <c r="WVD354" s="8"/>
      <c r="WVE354" s="8"/>
      <c r="WVF354" s="8"/>
      <c r="WVG354" s="8"/>
      <c r="WVH354" s="8"/>
      <c r="WVI354" s="8"/>
      <c r="WVJ354" s="8"/>
      <c r="WVK354" s="8"/>
      <c r="WVL354" s="8"/>
      <c r="WVM354" s="8"/>
      <c r="WVN354" s="8"/>
      <c r="WVO354" s="8"/>
      <c r="WVP354" s="8"/>
      <c r="WVQ354" s="8"/>
      <c r="WVR354" s="8"/>
      <c r="WVS354" s="8"/>
      <c r="WVT354" s="8"/>
      <c r="WVU354" s="8"/>
      <c r="WVV354" s="8"/>
      <c r="WVW354" s="8"/>
      <c r="WVX354" s="8"/>
      <c r="WVY354" s="8"/>
      <c r="WVZ354" s="8"/>
      <c r="WWA354" s="8"/>
      <c r="WWB354" s="8"/>
      <c r="WWC354" s="8"/>
      <c r="WWD354" s="8"/>
      <c r="WWE354" s="8"/>
      <c r="WWF354" s="8"/>
      <c r="WWG354" s="8"/>
      <c r="WWH354" s="8"/>
      <c r="WWI354" s="8"/>
      <c r="WWJ354" s="8"/>
      <c r="WWK354" s="8"/>
      <c r="WWL354" s="8"/>
      <c r="WWM354" s="8"/>
      <c r="WWN354" s="8"/>
      <c r="WWO354" s="8"/>
      <c r="WWP354" s="8"/>
      <c r="WWQ354" s="8"/>
      <c r="WWR354" s="8"/>
      <c r="WWS354" s="8"/>
      <c r="WWT354" s="8"/>
      <c r="WWU354" s="8"/>
      <c r="WWV354" s="8"/>
      <c r="WWW354" s="8"/>
      <c r="WWX354" s="8"/>
      <c r="WWY354" s="8"/>
      <c r="WWZ354" s="8"/>
      <c r="WXA354" s="8"/>
      <c r="WXB354" s="8"/>
      <c r="WXC354" s="8"/>
      <c r="WXD354" s="8"/>
      <c r="WXE354" s="8"/>
      <c r="WXF354" s="8"/>
      <c r="WXG354" s="8"/>
      <c r="WXH354" s="8"/>
      <c r="WXI354" s="8"/>
      <c r="WXJ354" s="8"/>
      <c r="WXK354" s="8"/>
      <c r="WXL354" s="8"/>
      <c r="WXM354" s="8"/>
      <c r="WXN354" s="8"/>
      <c r="WXO354" s="8"/>
      <c r="WXP354" s="8"/>
      <c r="WXQ354" s="8"/>
      <c r="WXR354" s="8"/>
      <c r="WXS354" s="8"/>
      <c r="WXT354" s="8"/>
      <c r="WXU354" s="8"/>
      <c r="WXV354" s="8"/>
      <c r="WXW354" s="8"/>
      <c r="WXX354" s="8"/>
      <c r="WXY354" s="8"/>
      <c r="WXZ354" s="8"/>
      <c r="WYA354" s="8"/>
      <c r="WYB354" s="8"/>
      <c r="WYC354" s="8"/>
      <c r="WYD354" s="8"/>
      <c r="WYE354" s="8"/>
      <c r="WYF354" s="8"/>
      <c r="WYG354" s="8"/>
      <c r="WYH354" s="8"/>
      <c r="WYI354" s="8"/>
      <c r="WYJ354" s="8"/>
      <c r="WYK354" s="8"/>
      <c r="WYL354" s="8"/>
      <c r="WYM354" s="8"/>
      <c r="WYN354" s="8"/>
      <c r="WYO354" s="8"/>
      <c r="WYP354" s="8"/>
      <c r="WYQ354" s="8"/>
      <c r="WYR354" s="8"/>
      <c r="WYS354" s="8"/>
      <c r="WYT354" s="8"/>
      <c r="WYU354" s="8"/>
      <c r="WYV354" s="8"/>
      <c r="WYW354" s="8"/>
      <c r="WYX354" s="8"/>
      <c r="WYY354" s="8"/>
      <c r="WYZ354" s="8"/>
      <c r="WZA354" s="8"/>
      <c r="WZB354" s="8"/>
      <c r="WZC354" s="8"/>
      <c r="WZD354" s="8"/>
      <c r="WZE354" s="8"/>
      <c r="WZF354" s="8"/>
      <c r="WZG354" s="8"/>
      <c r="WZH354" s="8"/>
      <c r="WZI354" s="8"/>
      <c r="WZJ354" s="8"/>
      <c r="WZK354" s="8"/>
      <c r="WZL354" s="8"/>
      <c r="WZM354" s="8"/>
      <c r="WZN354" s="8"/>
      <c r="WZO354" s="8"/>
      <c r="WZP354" s="8"/>
      <c r="WZQ354" s="8"/>
      <c r="WZR354" s="8"/>
      <c r="WZS354" s="8"/>
      <c r="WZT354" s="8"/>
      <c r="WZU354" s="8"/>
      <c r="WZV354" s="8"/>
      <c r="WZW354" s="8"/>
      <c r="WZX354" s="8"/>
      <c r="WZY354" s="8"/>
      <c r="WZZ354" s="8"/>
      <c r="XAA354" s="8"/>
      <c r="XAB354" s="8"/>
      <c r="XAC354" s="8"/>
      <c r="XAD354" s="8"/>
      <c r="XAE354" s="8"/>
      <c r="XAF354" s="8"/>
      <c r="XAG354" s="8"/>
      <c r="XAH354" s="8"/>
      <c r="XAI354" s="8"/>
      <c r="XAJ354" s="8"/>
      <c r="XAK354" s="8"/>
      <c r="XAL354" s="8"/>
      <c r="XAM354" s="8"/>
      <c r="XAN354" s="8"/>
      <c r="XAO354" s="8"/>
      <c r="XAP354" s="8"/>
      <c r="XAQ354" s="8"/>
      <c r="XAR354" s="8"/>
      <c r="XAS354" s="8"/>
      <c r="XAT354" s="8"/>
      <c r="XAU354" s="8"/>
      <c r="XAV354" s="8"/>
      <c r="XAW354" s="8"/>
      <c r="XAX354" s="8"/>
      <c r="XAY354" s="8"/>
      <c r="XAZ354" s="8"/>
      <c r="XBA354" s="8"/>
      <c r="XBB354" s="8"/>
      <c r="XBC354" s="8"/>
      <c r="XBD354" s="8"/>
      <c r="XBE354" s="8"/>
      <c r="XBF354" s="8"/>
      <c r="XBG354" s="8"/>
      <c r="XBH354" s="8"/>
      <c r="XBI354" s="8"/>
      <c r="XBJ354" s="8"/>
      <c r="XBK354" s="8"/>
      <c r="XBL354" s="8"/>
      <c r="XBM354" s="8"/>
      <c r="XBN354" s="8"/>
      <c r="XBO354" s="8"/>
      <c r="XBP354" s="8"/>
      <c r="XBQ354" s="8"/>
      <c r="XBR354" s="8"/>
      <c r="XBS354" s="8"/>
      <c r="XBT354" s="8"/>
      <c r="XBU354" s="8"/>
      <c r="XBV354" s="8"/>
      <c r="XBW354" s="8"/>
      <c r="XBX354" s="8"/>
      <c r="XBY354" s="8"/>
      <c r="XBZ354" s="8"/>
      <c r="XCA354" s="8"/>
      <c r="XCB354" s="8"/>
      <c r="XCC354" s="8"/>
      <c r="XCD354" s="8"/>
      <c r="XCE354" s="8"/>
      <c r="XCF354" s="8"/>
      <c r="XCG354" s="8"/>
      <c r="XCH354" s="8"/>
      <c r="XCI354" s="8"/>
      <c r="XCJ354" s="8"/>
      <c r="XCK354" s="8"/>
      <c r="XCL354" s="8"/>
      <c r="XCM354" s="8"/>
      <c r="XCN354" s="8"/>
      <c r="XCO354" s="8"/>
      <c r="XCP354" s="8"/>
      <c r="XCQ354" s="8"/>
      <c r="XCR354" s="8"/>
      <c r="XCS354" s="8"/>
      <c r="XCT354" s="8"/>
      <c r="XCU354" s="8"/>
      <c r="XCV354" s="8"/>
      <c r="XCW354" s="8"/>
      <c r="XCX354" s="8"/>
      <c r="XCY354" s="8"/>
      <c r="XCZ354" s="8"/>
      <c r="XDA354" s="8"/>
      <c r="XDB354" s="8"/>
      <c r="XDC354" s="8"/>
      <c r="XDD354" s="8"/>
      <c r="XDE354" s="8"/>
      <c r="XDF354" s="8"/>
      <c r="XDG354" s="8"/>
      <c r="XDH354" s="8"/>
      <c r="XDI354" s="8"/>
      <c r="XDJ354" s="8"/>
      <c r="XDK354" s="8"/>
      <c r="XDL354" s="8"/>
      <c r="XDM354" s="8"/>
      <c r="XDN354" s="8"/>
      <c r="XDO354" s="8"/>
      <c r="XDP354" s="8"/>
      <c r="XDQ354" s="8"/>
      <c r="XDR354" s="8"/>
      <c r="XDS354" s="8"/>
      <c r="XDT354" s="8"/>
      <c r="XDU354" s="8"/>
      <c r="XDV354" s="8"/>
      <c r="XDW354" s="8"/>
      <c r="XDX354" s="8"/>
      <c r="XDY354" s="8"/>
      <c r="XDZ354" s="8"/>
      <c r="XEA354" s="8"/>
      <c r="XEB354" s="8"/>
      <c r="XEC354" s="8"/>
      <c r="XED354" s="8"/>
      <c r="XEE354" s="8"/>
      <c r="XEF354" s="8"/>
      <c r="XEG354" s="8"/>
      <c r="XEH354" s="8"/>
      <c r="XEI354" s="8"/>
      <c r="XEJ354" s="8"/>
      <c r="XEK354" s="8"/>
      <c r="XEL354" s="8"/>
      <c r="XEM354" s="8"/>
      <c r="XEN354" s="8"/>
      <c r="XEO354" s="8"/>
      <c r="XEP354" s="8"/>
      <c r="XEQ354" s="8"/>
      <c r="XER354" s="8"/>
      <c r="XES354" s="8"/>
      <c r="XET354" s="8"/>
      <c r="XEU354" s="8"/>
      <c r="XEV354" s="8"/>
      <c r="XEW354" s="8"/>
      <c r="XEX354" s="8"/>
      <c r="XEY354" s="8"/>
      <c r="XEZ354" s="8"/>
      <c r="XFA354" s="8"/>
    </row>
    <row r="355" spans="1:16381" ht="36" customHeight="1">
      <c r="B355" s="28" t="s">
        <v>3</v>
      </c>
      <c r="C355" s="139" t="s">
        <v>549</v>
      </c>
      <c r="D355" s="139" t="s">
        <v>128</v>
      </c>
      <c r="E355" s="142" t="s">
        <v>11</v>
      </c>
      <c r="F355" s="142" t="s">
        <v>12</v>
      </c>
      <c r="G355" s="139" t="s">
        <v>873</v>
      </c>
      <c r="H355" s="47">
        <v>1200000</v>
      </c>
      <c r="I355" s="139" t="s">
        <v>429</v>
      </c>
      <c r="J355" s="29" t="s">
        <v>76</v>
      </c>
      <c r="K355" s="71" t="s">
        <v>144</v>
      </c>
      <c r="L355" s="140" t="s">
        <v>701</v>
      </c>
      <c r="M355" s="139" t="str">
        <f t="shared" si="31"/>
        <v>Amparar el pago de la inscripción al Festival Cultural en la modalidad competitiva  -  ASCUN.</v>
      </c>
      <c r="N355" s="31">
        <v>1</v>
      </c>
      <c r="O355" s="31">
        <v>1</v>
      </c>
      <c r="P355" s="73">
        <v>11</v>
      </c>
      <c r="Q355" s="74" t="s">
        <v>79</v>
      </c>
      <c r="R355" s="74" t="s">
        <v>80</v>
      </c>
      <c r="S355" s="81" t="s">
        <v>1</v>
      </c>
      <c r="T355" s="141">
        <v>1200000</v>
      </c>
      <c r="U355" s="141">
        <v>1200000</v>
      </c>
      <c r="V355" s="31" t="s">
        <v>76</v>
      </c>
      <c r="W355" s="31" t="s">
        <v>81</v>
      </c>
      <c r="X355" s="77" t="s">
        <v>82</v>
      </c>
      <c r="Y355" s="32" t="s">
        <v>83</v>
      </c>
      <c r="Z355" s="33" t="s">
        <v>3</v>
      </c>
      <c r="AA355" s="30" t="s">
        <v>84</v>
      </c>
      <c r="AB355" s="78" t="s">
        <v>85</v>
      </c>
      <c r="AC355" s="31" t="s">
        <v>76</v>
      </c>
      <c r="AD355" s="31" t="s">
        <v>86</v>
      </c>
      <c r="AE355" s="79" t="s">
        <v>87</v>
      </c>
      <c r="AF355" s="79" t="s">
        <v>88</v>
      </c>
      <c r="AG355" s="79" t="s">
        <v>89</v>
      </c>
      <c r="AH355" s="79" t="s">
        <v>90</v>
      </c>
      <c r="AI355" s="79" t="s">
        <v>90</v>
      </c>
      <c r="AJ355" s="79" t="s">
        <v>90</v>
      </c>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8"/>
      <c r="BL355" s="8"/>
      <c r="BM355" s="8"/>
      <c r="BN355" s="8"/>
      <c r="BO355" s="8"/>
      <c r="BP355" s="8"/>
      <c r="BQ355" s="8"/>
      <c r="BR355" s="8"/>
      <c r="BS355" s="8"/>
      <c r="BT355" s="8"/>
      <c r="BU355" s="8"/>
      <c r="BV355" s="8"/>
      <c r="BW355" s="8"/>
      <c r="BX355" s="8"/>
      <c r="BY355" s="8"/>
      <c r="BZ355" s="8"/>
      <c r="CA355" s="8"/>
      <c r="CB355" s="8"/>
      <c r="CC355" s="8"/>
      <c r="CD355" s="8"/>
      <c r="CE355" s="8"/>
      <c r="CF355" s="8"/>
      <c r="CG355" s="8"/>
      <c r="CH355" s="8"/>
      <c r="CI355" s="8"/>
      <c r="CJ355" s="8"/>
      <c r="CK355" s="8"/>
      <c r="CL355" s="8"/>
      <c r="CM355" s="8"/>
      <c r="CN355" s="8"/>
      <c r="CO355" s="8"/>
      <c r="CP355" s="8"/>
      <c r="CQ355" s="8"/>
      <c r="CR355" s="8"/>
      <c r="CS355" s="8"/>
      <c r="CT355" s="8"/>
      <c r="CU355" s="8"/>
      <c r="CV355" s="8"/>
      <c r="CW355" s="8"/>
      <c r="CX355" s="8"/>
      <c r="CY355" s="8"/>
      <c r="CZ355" s="8"/>
      <c r="DA355" s="8"/>
      <c r="DB355" s="8"/>
      <c r="DC355" s="8"/>
      <c r="DD355" s="8"/>
      <c r="DE355" s="8"/>
      <c r="DF355" s="8"/>
      <c r="DG355" s="8"/>
      <c r="DH355" s="8"/>
      <c r="DI355" s="8"/>
      <c r="DJ355" s="8"/>
      <c r="DK355" s="8"/>
      <c r="DL355" s="8"/>
      <c r="DM355" s="8"/>
      <c r="DN355" s="8"/>
      <c r="DO355" s="8"/>
      <c r="DP355" s="8"/>
      <c r="DQ355" s="8"/>
      <c r="DR355" s="8"/>
      <c r="DS355" s="8"/>
      <c r="DT355" s="8"/>
      <c r="DU355" s="8"/>
      <c r="DV355" s="8"/>
      <c r="DW355" s="8"/>
      <c r="DX355" s="8"/>
      <c r="DY355" s="8"/>
      <c r="DZ355" s="8"/>
      <c r="EA355" s="8"/>
      <c r="EB355" s="8"/>
      <c r="EC355" s="8"/>
      <c r="ED355" s="8"/>
      <c r="EE355" s="8"/>
      <c r="EF355" s="8"/>
      <c r="EG355" s="8"/>
      <c r="EH355" s="8"/>
      <c r="EI355" s="8"/>
      <c r="EJ355" s="8"/>
      <c r="EK355" s="8"/>
      <c r="EL355" s="8"/>
      <c r="EM355" s="8"/>
      <c r="EN355" s="8"/>
      <c r="EO355" s="8"/>
      <c r="EP355" s="8"/>
      <c r="EQ355" s="8"/>
      <c r="ER355" s="8"/>
      <c r="ES355" s="8"/>
      <c r="ET355" s="8"/>
      <c r="EU355" s="8"/>
      <c r="EV355" s="8"/>
      <c r="EW355" s="8"/>
      <c r="EX355" s="8"/>
      <c r="EY355" s="8"/>
      <c r="EZ355" s="8"/>
      <c r="FA355" s="8"/>
      <c r="FB355" s="8"/>
      <c r="FC355" s="8"/>
      <c r="FD355" s="8"/>
      <c r="FE355" s="8"/>
      <c r="FF355" s="8"/>
      <c r="FG355" s="8"/>
      <c r="FH355" s="8"/>
      <c r="FI355" s="8"/>
      <c r="FJ355" s="8"/>
      <c r="FK355" s="8"/>
      <c r="FL355" s="8"/>
      <c r="FM355" s="8"/>
      <c r="FN355" s="8"/>
      <c r="FO355" s="8"/>
      <c r="FP355" s="8"/>
      <c r="FQ355" s="8"/>
      <c r="FR355" s="8"/>
      <c r="FS355" s="8"/>
      <c r="FT355" s="8"/>
      <c r="FU355" s="8"/>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c r="HD355" s="8"/>
      <c r="HE355" s="8"/>
      <c r="HF355" s="8"/>
      <c r="HG355" s="8"/>
      <c r="HH355" s="8"/>
      <c r="HI355" s="8"/>
      <c r="HJ355" s="8"/>
      <c r="HK355" s="8"/>
      <c r="HL355" s="8"/>
      <c r="HM355" s="8"/>
      <c r="HN355" s="8"/>
      <c r="HO355" s="8"/>
      <c r="HP355" s="8"/>
      <c r="HQ355" s="8"/>
      <c r="HR355" s="8"/>
      <c r="HS355" s="8"/>
      <c r="HT355" s="8"/>
      <c r="HU355" s="8"/>
      <c r="HV355" s="8"/>
      <c r="HW355" s="8"/>
      <c r="HX355" s="8"/>
      <c r="HY355" s="8"/>
      <c r="HZ355" s="8"/>
      <c r="IA355" s="8"/>
      <c r="IB355" s="8"/>
      <c r="IC355" s="8"/>
      <c r="ID355" s="8"/>
      <c r="IE355" s="8"/>
      <c r="IF355" s="8"/>
      <c r="IG355" s="8"/>
      <c r="IH355" s="8"/>
      <c r="II355" s="8"/>
      <c r="IJ355" s="8"/>
      <c r="IK355" s="8"/>
      <c r="IL355" s="8"/>
      <c r="IM355" s="8"/>
      <c r="IN355" s="8"/>
      <c r="IO355" s="8"/>
      <c r="IP355" s="8"/>
      <c r="IQ355" s="8"/>
      <c r="IR355" s="8"/>
      <c r="IS355" s="8"/>
      <c r="IT355" s="8"/>
      <c r="IU355" s="8"/>
      <c r="IV355" s="8"/>
      <c r="IW355" s="8"/>
      <c r="IX355" s="8"/>
      <c r="IY355" s="8"/>
      <c r="IZ355" s="8"/>
      <c r="JA355" s="8"/>
      <c r="JB355" s="8"/>
      <c r="JC355" s="8"/>
      <c r="JD355" s="8"/>
      <c r="JE355" s="8"/>
      <c r="JF355" s="8"/>
      <c r="JG355" s="8"/>
      <c r="JH355" s="8"/>
      <c r="JI355" s="8"/>
      <c r="JJ355" s="8"/>
      <c r="JK355" s="8"/>
      <c r="JL355" s="8"/>
      <c r="JM355" s="8"/>
      <c r="JN355" s="8"/>
      <c r="JO355" s="8"/>
      <c r="JP355" s="8"/>
      <c r="JQ355" s="8"/>
      <c r="JR355" s="8"/>
      <c r="JS355" s="8"/>
      <c r="JT355" s="8"/>
      <c r="JU355" s="8"/>
      <c r="JV355" s="8"/>
      <c r="JW355" s="8"/>
      <c r="JX355" s="8"/>
      <c r="JY355" s="8"/>
      <c r="JZ355" s="8"/>
      <c r="KA355" s="8"/>
      <c r="KB355" s="8"/>
      <c r="KC355" s="8"/>
      <c r="KD355" s="8"/>
      <c r="KE355" s="8"/>
      <c r="KF355" s="8"/>
      <c r="KG355" s="8"/>
      <c r="KH355" s="8"/>
      <c r="KI355" s="8"/>
      <c r="KJ355" s="8"/>
      <c r="KK355" s="8"/>
      <c r="KL355" s="8"/>
      <c r="KM355" s="8"/>
      <c r="KN355" s="8"/>
      <c r="KO355" s="8"/>
      <c r="KP355" s="8"/>
      <c r="KQ355" s="8"/>
      <c r="KR355" s="8"/>
      <c r="KS355" s="8"/>
      <c r="KT355" s="8"/>
      <c r="KU355" s="8"/>
      <c r="KV355" s="8"/>
      <c r="KW355" s="8"/>
      <c r="KX355" s="8"/>
      <c r="KY355" s="8"/>
      <c r="KZ355" s="8"/>
      <c r="LA355" s="8"/>
      <c r="LB355" s="8"/>
      <c r="LC355" s="8"/>
      <c r="LD355" s="8"/>
      <c r="LE355" s="8"/>
      <c r="LF355" s="8"/>
      <c r="LG355" s="8"/>
      <c r="LH355" s="8"/>
      <c r="LI355" s="8"/>
      <c r="LJ355" s="8"/>
      <c r="LK355" s="8"/>
      <c r="LL355" s="8"/>
      <c r="LM355" s="8"/>
      <c r="LN355" s="8"/>
      <c r="LO355" s="8"/>
      <c r="LP355" s="8"/>
      <c r="LQ355" s="8"/>
      <c r="LR355" s="8"/>
      <c r="LS355" s="8"/>
      <c r="LT355" s="8"/>
      <c r="LU355" s="8"/>
      <c r="LV355" s="8"/>
      <c r="LW355" s="8"/>
      <c r="LX355" s="8"/>
      <c r="LY355" s="8"/>
      <c r="LZ355" s="8"/>
      <c r="MA355" s="8"/>
      <c r="MB355" s="8"/>
      <c r="MC355" s="8"/>
      <c r="MD355" s="8"/>
      <c r="ME355" s="8"/>
      <c r="MF355" s="8"/>
      <c r="MG355" s="8"/>
      <c r="MH355" s="8"/>
      <c r="MI355" s="8"/>
      <c r="MJ355" s="8"/>
      <c r="MK355" s="8"/>
      <c r="ML355" s="8"/>
      <c r="MM355" s="8"/>
      <c r="MN355" s="8"/>
      <c r="MO355" s="8"/>
      <c r="MP355" s="8"/>
      <c r="MQ355" s="8"/>
      <c r="MR355" s="8"/>
      <c r="MS355" s="8"/>
      <c r="MT355" s="8"/>
      <c r="MU355" s="8"/>
      <c r="MV355" s="8"/>
      <c r="MW355" s="8"/>
      <c r="MX355" s="8"/>
      <c r="MY355" s="8"/>
      <c r="MZ355" s="8"/>
      <c r="NA355" s="8"/>
      <c r="NB355" s="8"/>
      <c r="NC355" s="8"/>
      <c r="ND355" s="8"/>
      <c r="NE355" s="8"/>
      <c r="NF355" s="8"/>
      <c r="NG355" s="8"/>
      <c r="NH355" s="8"/>
      <c r="NI355" s="8"/>
      <c r="NJ355" s="8"/>
      <c r="NK355" s="8"/>
      <c r="NL355" s="8"/>
      <c r="NM355" s="8"/>
      <c r="NN355" s="8"/>
      <c r="NO355" s="8"/>
      <c r="NP355" s="8"/>
      <c r="NQ355" s="8"/>
      <c r="NR355" s="8"/>
      <c r="NS355" s="8"/>
      <c r="NT355" s="8"/>
      <c r="NU355" s="8"/>
      <c r="NV355" s="8"/>
      <c r="NW355" s="8"/>
      <c r="NX355" s="8"/>
      <c r="NY355" s="8"/>
      <c r="NZ355" s="8"/>
      <c r="OA355" s="8"/>
      <c r="OB355" s="8"/>
      <c r="OC355" s="8"/>
      <c r="OD355" s="8"/>
      <c r="OE355" s="8"/>
      <c r="OF355" s="8"/>
      <c r="OG355" s="8"/>
      <c r="OH355" s="8"/>
      <c r="OI355" s="8"/>
      <c r="OJ355" s="8"/>
      <c r="OK355" s="8"/>
      <c r="OL355" s="8"/>
      <c r="OM355" s="8"/>
      <c r="ON355" s="8"/>
      <c r="OO355" s="8"/>
      <c r="OP355" s="8"/>
      <c r="OQ355" s="8"/>
      <c r="OR355" s="8"/>
      <c r="OS355" s="8"/>
      <c r="OT355" s="8"/>
      <c r="OU355" s="8"/>
      <c r="OV355" s="8"/>
      <c r="OW355" s="8"/>
      <c r="OX355" s="8"/>
      <c r="OY355" s="8"/>
      <c r="OZ355" s="8"/>
      <c r="PA355" s="8"/>
      <c r="PB355" s="8"/>
      <c r="PC355" s="8"/>
      <c r="PD355" s="8"/>
      <c r="PE355" s="8"/>
      <c r="PF355" s="8"/>
      <c r="PG355" s="8"/>
      <c r="PH355" s="8"/>
      <c r="PI355" s="8"/>
      <c r="PJ355" s="8"/>
      <c r="PK355" s="8"/>
      <c r="PL355" s="8"/>
      <c r="PM355" s="8"/>
      <c r="PN355" s="8"/>
      <c r="PO355" s="8"/>
      <c r="PP355" s="8"/>
      <c r="PQ355" s="8"/>
      <c r="PR355" s="8"/>
      <c r="PS355" s="8"/>
      <c r="PT355" s="8"/>
      <c r="PU355" s="8"/>
      <c r="PV355" s="8"/>
      <c r="PW355" s="8"/>
      <c r="PX355" s="8"/>
      <c r="PY355" s="8"/>
      <c r="PZ355" s="8"/>
      <c r="QA355" s="8"/>
      <c r="QB355" s="8"/>
      <c r="QC355" s="8"/>
      <c r="QD355" s="8"/>
      <c r="QE355" s="8"/>
      <c r="QF355" s="8"/>
      <c r="QG355" s="8"/>
      <c r="QH355" s="8"/>
      <c r="QI355" s="8"/>
      <c r="QJ355" s="8"/>
      <c r="QK355" s="8"/>
      <c r="QL355" s="8"/>
      <c r="QM355" s="8"/>
      <c r="QN355" s="8"/>
      <c r="QO355" s="8"/>
      <c r="QP355" s="8"/>
      <c r="QQ355" s="8"/>
      <c r="QR355" s="8"/>
      <c r="QS355" s="8"/>
      <c r="QT355" s="8"/>
      <c r="QU355" s="8"/>
      <c r="QV355" s="8"/>
      <c r="QW355" s="8"/>
      <c r="QX355" s="8"/>
      <c r="QY355" s="8"/>
      <c r="QZ355" s="8"/>
      <c r="RA355" s="8"/>
      <c r="RB355" s="8"/>
      <c r="RC355" s="8"/>
      <c r="RD355" s="8"/>
      <c r="RE355" s="8"/>
      <c r="RF355" s="8"/>
      <c r="RG355" s="8"/>
      <c r="RH355" s="8"/>
      <c r="RI355" s="8"/>
      <c r="RJ355" s="8"/>
      <c r="RK355" s="8"/>
      <c r="RL355" s="8"/>
      <c r="RM355" s="8"/>
      <c r="RN355" s="8"/>
      <c r="RO355" s="8"/>
      <c r="RP355" s="8"/>
      <c r="RQ355" s="8"/>
      <c r="RR355" s="8"/>
      <c r="RS355" s="8"/>
      <c r="RT355" s="8"/>
      <c r="RU355" s="8"/>
      <c r="RV355" s="8"/>
      <c r="RW355" s="8"/>
      <c r="RX355" s="8"/>
      <c r="RY355" s="8"/>
      <c r="RZ355" s="8"/>
      <c r="SA355" s="8"/>
      <c r="SB355" s="8"/>
      <c r="SC355" s="8"/>
      <c r="SD355" s="8"/>
      <c r="SE355" s="8"/>
      <c r="SF355" s="8"/>
      <c r="SG355" s="8"/>
      <c r="SH355" s="8"/>
      <c r="SI355" s="8"/>
      <c r="SJ355" s="8"/>
      <c r="SK355" s="8"/>
      <c r="SL355" s="8"/>
      <c r="SM355" s="8"/>
      <c r="SN355" s="8"/>
      <c r="SO355" s="8"/>
      <c r="SP355" s="8"/>
      <c r="SQ355" s="8"/>
      <c r="SR355" s="8"/>
      <c r="SS355" s="8"/>
      <c r="ST355" s="8"/>
      <c r="SU355" s="8"/>
      <c r="SV355" s="8"/>
      <c r="SW355" s="8"/>
      <c r="SX355" s="8"/>
      <c r="SY355" s="8"/>
      <c r="SZ355" s="8"/>
      <c r="TA355" s="8"/>
      <c r="TB355" s="8"/>
      <c r="TC355" s="8"/>
      <c r="TD355" s="8"/>
      <c r="TE355" s="8"/>
      <c r="TF355" s="8"/>
      <c r="TG355" s="8"/>
      <c r="TH355" s="8"/>
      <c r="TI355" s="8"/>
      <c r="TJ355" s="8"/>
      <c r="TK355" s="8"/>
      <c r="TL355" s="8"/>
      <c r="TM355" s="8"/>
      <c r="TN355" s="8"/>
      <c r="TO355" s="8"/>
      <c r="TP355" s="8"/>
      <c r="TQ355" s="8"/>
      <c r="TR355" s="8"/>
      <c r="TS355" s="8"/>
      <c r="TT355" s="8"/>
      <c r="TU355" s="8"/>
      <c r="TV355" s="8"/>
      <c r="TW355" s="8"/>
      <c r="TX355" s="8"/>
      <c r="TY355" s="8"/>
      <c r="TZ355" s="8"/>
      <c r="UA355" s="8"/>
      <c r="UB355" s="8"/>
      <c r="UC355" s="8"/>
      <c r="UD355" s="8"/>
      <c r="UE355" s="8"/>
      <c r="UF355" s="8"/>
      <c r="UG355" s="8"/>
      <c r="UH355" s="8"/>
      <c r="UI355" s="8"/>
      <c r="UJ355" s="8"/>
      <c r="UK355" s="8"/>
      <c r="UL355" s="8"/>
      <c r="UM355" s="8"/>
      <c r="UN355" s="8"/>
      <c r="UO355" s="8"/>
      <c r="UP355" s="8"/>
      <c r="UQ355" s="8"/>
      <c r="UR355" s="8"/>
      <c r="US355" s="8"/>
      <c r="UT355" s="8"/>
      <c r="UU355" s="8"/>
      <c r="UV355" s="8"/>
      <c r="UW355" s="8"/>
      <c r="UX355" s="8"/>
      <c r="UY355" s="8"/>
      <c r="UZ355" s="8"/>
      <c r="VA355" s="8"/>
      <c r="VB355" s="8"/>
      <c r="VC355" s="8"/>
      <c r="VD355" s="8"/>
      <c r="VE355" s="8"/>
      <c r="VF355" s="8"/>
      <c r="VG355" s="8"/>
      <c r="VH355" s="8"/>
      <c r="VI355" s="8"/>
      <c r="VJ355" s="8"/>
      <c r="VK355" s="8"/>
      <c r="VL355" s="8"/>
      <c r="VM355" s="8"/>
      <c r="VN355" s="8"/>
      <c r="VO355" s="8"/>
      <c r="VP355" s="8"/>
      <c r="VQ355" s="8"/>
      <c r="VR355" s="8"/>
      <c r="VS355" s="8"/>
      <c r="VT355" s="8"/>
      <c r="VU355" s="8"/>
      <c r="VV355" s="8"/>
      <c r="VW355" s="8"/>
      <c r="VX355" s="8"/>
      <c r="VY355" s="8"/>
      <c r="VZ355" s="8"/>
      <c r="WA355" s="8"/>
      <c r="WB355" s="8"/>
      <c r="WC355" s="8"/>
      <c r="WD355" s="8"/>
      <c r="WE355" s="8"/>
      <c r="WF355" s="8"/>
      <c r="WG355" s="8"/>
      <c r="WH355" s="8"/>
      <c r="WI355" s="8"/>
      <c r="WJ355" s="8"/>
      <c r="WK355" s="8"/>
      <c r="WL355" s="8"/>
      <c r="WM355" s="8"/>
      <c r="WN355" s="8"/>
      <c r="WO355" s="8"/>
      <c r="WP355" s="8"/>
      <c r="WQ355" s="8"/>
      <c r="WR355" s="8"/>
      <c r="WS355" s="8"/>
      <c r="WT355" s="8"/>
      <c r="WU355" s="8"/>
      <c r="WV355" s="8"/>
      <c r="WW355" s="8"/>
      <c r="WX355" s="8"/>
      <c r="WY355" s="8"/>
      <c r="WZ355" s="8"/>
      <c r="XA355" s="8"/>
      <c r="XB355" s="8"/>
      <c r="XC355" s="8"/>
      <c r="XD355" s="8"/>
      <c r="XE355" s="8"/>
      <c r="XF355" s="8"/>
      <c r="XG355" s="8"/>
      <c r="XH355" s="8"/>
      <c r="XI355" s="8"/>
      <c r="XJ355" s="8"/>
      <c r="XK355" s="8"/>
      <c r="XL355" s="8"/>
      <c r="XM355" s="8"/>
      <c r="XN355" s="8"/>
      <c r="XO355" s="8"/>
      <c r="XP355" s="8"/>
      <c r="XQ355" s="8"/>
      <c r="XR355" s="8"/>
      <c r="XS355" s="8"/>
      <c r="XT355" s="8"/>
      <c r="XU355" s="8"/>
      <c r="XV355" s="8"/>
      <c r="XW355" s="8"/>
      <c r="XX355" s="8"/>
      <c r="XY355" s="8"/>
      <c r="XZ355" s="8"/>
      <c r="YA355" s="8"/>
      <c r="YB355" s="8"/>
      <c r="YC355" s="8"/>
      <c r="YD355" s="8"/>
      <c r="YE355" s="8"/>
      <c r="YF355" s="8"/>
      <c r="YG355" s="8"/>
      <c r="YH355" s="8"/>
      <c r="YI355" s="8"/>
      <c r="YJ355" s="8"/>
      <c r="YK355" s="8"/>
      <c r="YL355" s="8"/>
      <c r="YM355" s="8"/>
      <c r="YN355" s="8"/>
      <c r="YO355" s="8"/>
      <c r="YP355" s="8"/>
      <c r="YQ355" s="8"/>
      <c r="YR355" s="8"/>
      <c r="YS355" s="8"/>
      <c r="YT355" s="8"/>
      <c r="YU355" s="8"/>
      <c r="YV355" s="8"/>
      <c r="YW355" s="8"/>
      <c r="YX355" s="8"/>
      <c r="YY355" s="8"/>
      <c r="YZ355" s="8"/>
      <c r="ZA355" s="8"/>
      <c r="ZB355" s="8"/>
      <c r="ZC355" s="8"/>
      <c r="ZD355" s="8"/>
      <c r="ZE355" s="8"/>
      <c r="ZF355" s="8"/>
      <c r="ZG355" s="8"/>
      <c r="ZH355" s="8"/>
      <c r="ZI355" s="8"/>
      <c r="ZJ355" s="8"/>
      <c r="ZK355" s="8"/>
      <c r="ZL355" s="8"/>
      <c r="ZM355" s="8"/>
      <c r="ZN355" s="8"/>
      <c r="ZO355" s="8"/>
      <c r="ZP355" s="8"/>
      <c r="ZQ355" s="8"/>
      <c r="ZR355" s="8"/>
      <c r="ZS355" s="8"/>
      <c r="ZT355" s="8"/>
      <c r="ZU355" s="8"/>
      <c r="ZV355" s="8"/>
      <c r="ZW355" s="8"/>
      <c r="ZX355" s="8"/>
      <c r="ZY355" s="8"/>
      <c r="ZZ355" s="8"/>
      <c r="AAA355" s="8"/>
      <c r="AAB355" s="8"/>
      <c r="AAC355" s="8"/>
      <c r="AAD355" s="8"/>
      <c r="AAE355" s="8"/>
      <c r="AAF355" s="8"/>
      <c r="AAG355" s="8"/>
      <c r="AAH355" s="8"/>
      <c r="AAI355" s="8"/>
      <c r="AAJ355" s="8"/>
      <c r="AAK355" s="8"/>
      <c r="AAL355" s="8"/>
      <c r="AAM355" s="8"/>
      <c r="AAN355" s="8"/>
      <c r="AAO355" s="8"/>
      <c r="AAP355" s="8"/>
      <c r="AAQ355" s="8"/>
      <c r="AAR355" s="8"/>
      <c r="AAS355" s="8"/>
      <c r="AAT355" s="8"/>
      <c r="AAU355" s="8"/>
      <c r="AAV355" s="8"/>
      <c r="AAW355" s="8"/>
      <c r="AAX355" s="8"/>
      <c r="AAY355" s="8"/>
      <c r="AAZ355" s="8"/>
      <c r="ABA355" s="8"/>
      <c r="ABB355" s="8"/>
      <c r="ABC355" s="8"/>
      <c r="ABD355" s="8"/>
      <c r="ABE355" s="8"/>
      <c r="ABF355" s="8"/>
      <c r="ABG355" s="8"/>
      <c r="ABH355" s="8"/>
      <c r="ABI355" s="8"/>
      <c r="ABJ355" s="8"/>
      <c r="ABK355" s="8"/>
      <c r="ABL355" s="8"/>
      <c r="ABM355" s="8"/>
      <c r="ABN355" s="8"/>
      <c r="ABO355" s="8"/>
      <c r="ABP355" s="8"/>
      <c r="ABQ355" s="8"/>
      <c r="ABR355" s="8"/>
      <c r="ABS355" s="8"/>
      <c r="ABT355" s="8"/>
      <c r="ABU355" s="8"/>
      <c r="ABV355" s="8"/>
      <c r="ABW355" s="8"/>
      <c r="ABX355" s="8"/>
      <c r="ABY355" s="8"/>
      <c r="ABZ355" s="8"/>
      <c r="ACA355" s="8"/>
      <c r="ACB355" s="8"/>
      <c r="ACC355" s="8"/>
      <c r="ACD355" s="8"/>
      <c r="ACE355" s="8"/>
      <c r="ACF355" s="8"/>
      <c r="ACG355" s="8"/>
      <c r="ACH355" s="8"/>
      <c r="ACI355" s="8"/>
      <c r="ACJ355" s="8"/>
      <c r="ACK355" s="8"/>
      <c r="ACL355" s="8"/>
      <c r="ACM355" s="8"/>
      <c r="ACN355" s="8"/>
      <c r="ACO355" s="8"/>
      <c r="ACP355" s="8"/>
      <c r="ACQ355" s="8"/>
      <c r="ACR355" s="8"/>
      <c r="ACS355" s="8"/>
      <c r="ACT355" s="8"/>
      <c r="ACU355" s="8"/>
      <c r="ACV355" s="8"/>
      <c r="ACW355" s="8"/>
      <c r="ACX355" s="8"/>
      <c r="ACY355" s="8"/>
      <c r="ACZ355" s="8"/>
      <c r="ADA355" s="8"/>
      <c r="ADB355" s="8"/>
      <c r="ADC355" s="8"/>
      <c r="ADD355" s="8"/>
      <c r="ADE355" s="8"/>
      <c r="ADF355" s="8"/>
      <c r="ADG355" s="8"/>
      <c r="ADH355" s="8"/>
      <c r="ADI355" s="8"/>
      <c r="ADJ355" s="8"/>
      <c r="ADK355" s="8"/>
      <c r="ADL355" s="8"/>
      <c r="ADM355" s="8"/>
      <c r="ADN355" s="8"/>
      <c r="ADO355" s="8"/>
      <c r="ADP355" s="8"/>
      <c r="ADQ355" s="8"/>
      <c r="ADR355" s="8"/>
      <c r="ADS355" s="8"/>
      <c r="ADT355" s="8"/>
      <c r="ADU355" s="8"/>
      <c r="ADV355" s="8"/>
      <c r="ADW355" s="8"/>
      <c r="ADX355" s="8"/>
      <c r="ADY355" s="8"/>
      <c r="ADZ355" s="8"/>
      <c r="AEA355" s="8"/>
      <c r="AEB355" s="8"/>
      <c r="AEC355" s="8"/>
      <c r="AED355" s="8"/>
      <c r="AEE355" s="8"/>
      <c r="AEF355" s="8"/>
      <c r="AEG355" s="8"/>
      <c r="AEH355" s="8"/>
      <c r="AEI355" s="8"/>
      <c r="AEJ355" s="8"/>
      <c r="AEK355" s="8"/>
      <c r="AEL355" s="8"/>
      <c r="AEM355" s="8"/>
      <c r="AEN355" s="8"/>
      <c r="AEO355" s="8"/>
      <c r="AEP355" s="8"/>
      <c r="AEQ355" s="8"/>
      <c r="AER355" s="8"/>
      <c r="AES355" s="8"/>
      <c r="AET355" s="8"/>
      <c r="AEU355" s="8"/>
      <c r="AEV355" s="8"/>
      <c r="AEW355" s="8"/>
      <c r="AEX355" s="8"/>
      <c r="AEY355" s="8"/>
      <c r="AEZ355" s="8"/>
      <c r="AFA355" s="8"/>
      <c r="AFB355" s="8"/>
      <c r="AFC355" s="8"/>
      <c r="AFD355" s="8"/>
      <c r="AFE355" s="8"/>
      <c r="AFF355" s="8"/>
      <c r="AFG355" s="8"/>
      <c r="AFH355" s="8"/>
      <c r="AFI355" s="8"/>
      <c r="AFJ355" s="8"/>
      <c r="AFK355" s="8"/>
      <c r="AFL355" s="8"/>
      <c r="AFM355" s="8"/>
      <c r="AFN355" s="8"/>
      <c r="AFO355" s="8"/>
      <c r="AFP355" s="8"/>
      <c r="AFQ355" s="8"/>
      <c r="AFR355" s="8"/>
      <c r="AFS355" s="8"/>
      <c r="AFT355" s="8"/>
      <c r="AFU355" s="8"/>
      <c r="AFV355" s="8"/>
      <c r="AFW355" s="8"/>
      <c r="AFX355" s="8"/>
      <c r="AFY355" s="8"/>
      <c r="AFZ355" s="8"/>
      <c r="AGA355" s="8"/>
      <c r="AGB355" s="8"/>
      <c r="AGC355" s="8"/>
      <c r="AGD355" s="8"/>
      <c r="AGE355" s="8"/>
      <c r="AGF355" s="8"/>
      <c r="AGG355" s="8"/>
      <c r="AGH355" s="8"/>
      <c r="AGI355" s="8"/>
      <c r="AGJ355" s="8"/>
      <c r="AGK355" s="8"/>
      <c r="AGL355" s="8"/>
      <c r="AGM355" s="8"/>
      <c r="AGN355" s="8"/>
      <c r="AGO355" s="8"/>
      <c r="AGP355" s="8"/>
      <c r="AGQ355" s="8"/>
      <c r="AGR355" s="8"/>
      <c r="AGS355" s="8"/>
      <c r="AGT355" s="8"/>
      <c r="AGU355" s="8"/>
      <c r="AGV355" s="8"/>
      <c r="AGW355" s="8"/>
      <c r="AGX355" s="8"/>
      <c r="AGY355" s="8"/>
      <c r="AGZ355" s="8"/>
      <c r="AHA355" s="8"/>
      <c r="AHB355" s="8"/>
      <c r="AHC355" s="8"/>
      <c r="AHD355" s="8"/>
      <c r="AHE355" s="8"/>
      <c r="AHF355" s="8"/>
      <c r="AHG355" s="8"/>
      <c r="AHH355" s="8"/>
      <c r="AHI355" s="8"/>
      <c r="AHJ355" s="8"/>
      <c r="AHK355" s="8"/>
      <c r="AHL355" s="8"/>
      <c r="AHM355" s="8"/>
      <c r="AHN355" s="8"/>
      <c r="AHO355" s="8"/>
      <c r="AHP355" s="8"/>
      <c r="AHQ355" s="8"/>
      <c r="AHR355" s="8"/>
      <c r="AHS355" s="8"/>
      <c r="AHT355" s="8"/>
      <c r="AHU355" s="8"/>
      <c r="AHV355" s="8"/>
      <c r="AHW355" s="8"/>
      <c r="AHX355" s="8"/>
      <c r="AHY355" s="8"/>
      <c r="AHZ355" s="8"/>
      <c r="AIA355" s="8"/>
      <c r="AIB355" s="8"/>
      <c r="AIC355" s="8"/>
      <c r="AID355" s="8"/>
      <c r="AIE355" s="8"/>
      <c r="AIF355" s="8"/>
      <c r="AIG355" s="8"/>
      <c r="AIH355" s="8"/>
      <c r="AII355" s="8"/>
      <c r="AIJ355" s="8"/>
      <c r="AIK355" s="8"/>
      <c r="AIL355" s="8"/>
      <c r="AIM355" s="8"/>
      <c r="AIN355" s="8"/>
      <c r="AIO355" s="8"/>
      <c r="AIP355" s="8"/>
      <c r="AIQ355" s="8"/>
      <c r="AIR355" s="8"/>
      <c r="AIS355" s="8"/>
      <c r="AIT355" s="8"/>
      <c r="AIU355" s="8"/>
      <c r="AIV355" s="8"/>
      <c r="AIW355" s="8"/>
      <c r="AIX355" s="8"/>
      <c r="AIY355" s="8"/>
      <c r="AIZ355" s="8"/>
      <c r="AJA355" s="8"/>
      <c r="AJB355" s="8"/>
      <c r="AJC355" s="8"/>
      <c r="AJD355" s="8"/>
      <c r="AJE355" s="8"/>
      <c r="AJF355" s="8"/>
      <c r="AJG355" s="8"/>
      <c r="AJH355" s="8"/>
      <c r="AJI355" s="8"/>
      <c r="AJJ355" s="8"/>
      <c r="AJK355" s="8"/>
      <c r="AJL355" s="8"/>
      <c r="AJM355" s="8"/>
      <c r="AJN355" s="8"/>
      <c r="AJO355" s="8"/>
      <c r="AJP355" s="8"/>
      <c r="AJQ355" s="8"/>
      <c r="AJR355" s="8"/>
      <c r="AJS355" s="8"/>
      <c r="AJT355" s="8"/>
      <c r="AJU355" s="8"/>
      <c r="AJV355" s="8"/>
      <c r="AJW355" s="8"/>
      <c r="AJX355" s="8"/>
      <c r="AJY355" s="8"/>
      <c r="AJZ355" s="8"/>
      <c r="AKA355" s="8"/>
      <c r="AKB355" s="8"/>
      <c r="AKC355" s="8"/>
      <c r="AKD355" s="8"/>
      <c r="AKE355" s="8"/>
      <c r="AKF355" s="8"/>
      <c r="AKG355" s="8"/>
      <c r="AKH355" s="8"/>
      <c r="AKI355" s="8"/>
      <c r="AKJ355" s="8"/>
      <c r="AKK355" s="8"/>
      <c r="AKL355" s="8"/>
      <c r="AKM355" s="8"/>
      <c r="AKN355" s="8"/>
      <c r="AKO355" s="8"/>
      <c r="AKP355" s="8"/>
      <c r="AKQ355" s="8"/>
      <c r="AKR355" s="8"/>
      <c r="AKS355" s="8"/>
      <c r="AKT355" s="8"/>
      <c r="AKU355" s="8"/>
      <c r="AKV355" s="8"/>
      <c r="AKW355" s="8"/>
      <c r="AKX355" s="8"/>
      <c r="AKY355" s="8"/>
      <c r="AKZ355" s="8"/>
      <c r="ALA355" s="8"/>
      <c r="ALB355" s="8"/>
      <c r="ALC355" s="8"/>
      <c r="ALD355" s="8"/>
      <c r="ALE355" s="8"/>
      <c r="ALF355" s="8"/>
      <c r="ALG355" s="8"/>
      <c r="ALH355" s="8"/>
      <c r="ALI355" s="8"/>
      <c r="ALJ355" s="8"/>
      <c r="ALK355" s="8"/>
      <c r="ALL355" s="8"/>
      <c r="ALM355" s="8"/>
      <c r="ALN355" s="8"/>
      <c r="ALO355" s="8"/>
      <c r="ALP355" s="8"/>
      <c r="ALQ355" s="8"/>
      <c r="ALR355" s="8"/>
      <c r="ALS355" s="8"/>
      <c r="ALT355" s="8"/>
      <c r="ALU355" s="8"/>
      <c r="ALV355" s="8"/>
      <c r="ALW355" s="8"/>
      <c r="ALX355" s="8"/>
      <c r="ALY355" s="8"/>
      <c r="ALZ355" s="8"/>
      <c r="AMA355" s="8"/>
      <c r="AMB355" s="8"/>
      <c r="AMC355" s="8"/>
      <c r="AMD355" s="8"/>
      <c r="AME355" s="8"/>
      <c r="AMF355" s="8"/>
      <c r="AMG355" s="8"/>
      <c r="AMH355" s="8"/>
      <c r="AMI355" s="8"/>
      <c r="AMJ355" s="8"/>
      <c r="AMK355" s="8"/>
      <c r="AML355" s="8"/>
      <c r="AMM355" s="8"/>
      <c r="AMN355" s="8"/>
      <c r="AMO355" s="8"/>
      <c r="AMP355" s="8"/>
      <c r="AMQ355" s="8"/>
      <c r="AMR355" s="8"/>
      <c r="AMS355" s="8"/>
      <c r="AMT355" s="8"/>
      <c r="AMU355" s="8"/>
      <c r="AMV355" s="8"/>
      <c r="AMW355" s="8"/>
      <c r="AMX355" s="8"/>
      <c r="AMY355" s="8"/>
      <c r="AMZ355" s="8"/>
      <c r="ANA355" s="8"/>
      <c r="ANB355" s="8"/>
      <c r="ANC355" s="8"/>
      <c r="AND355" s="8"/>
      <c r="ANE355" s="8"/>
      <c r="ANF355" s="8"/>
      <c r="ANG355" s="8"/>
      <c r="ANH355" s="8"/>
      <c r="ANI355" s="8"/>
      <c r="ANJ355" s="8"/>
      <c r="ANK355" s="8"/>
      <c r="ANL355" s="8"/>
      <c r="ANM355" s="8"/>
      <c r="ANN355" s="8"/>
      <c r="ANO355" s="8"/>
      <c r="ANP355" s="8"/>
      <c r="ANQ355" s="8"/>
      <c r="ANR355" s="8"/>
      <c r="ANS355" s="8"/>
      <c r="ANT355" s="8"/>
      <c r="ANU355" s="8"/>
      <c r="ANV355" s="8"/>
      <c r="ANW355" s="8"/>
      <c r="ANX355" s="8"/>
      <c r="ANY355" s="8"/>
      <c r="ANZ355" s="8"/>
      <c r="AOA355" s="8"/>
      <c r="AOB355" s="8"/>
      <c r="AOC355" s="8"/>
      <c r="AOD355" s="8"/>
      <c r="AOE355" s="8"/>
      <c r="AOF355" s="8"/>
      <c r="AOG355" s="8"/>
      <c r="AOH355" s="8"/>
      <c r="AOI355" s="8"/>
      <c r="AOJ355" s="8"/>
      <c r="AOK355" s="8"/>
      <c r="AOL355" s="8"/>
      <c r="AOM355" s="8"/>
      <c r="AON355" s="8"/>
      <c r="AOO355" s="8"/>
      <c r="AOP355" s="8"/>
      <c r="AOQ355" s="8"/>
      <c r="AOR355" s="8"/>
      <c r="AOS355" s="8"/>
      <c r="AOT355" s="8"/>
      <c r="AOU355" s="8"/>
      <c r="AOV355" s="8"/>
      <c r="AOW355" s="8"/>
      <c r="AOX355" s="8"/>
      <c r="AOY355" s="8"/>
      <c r="AOZ355" s="8"/>
      <c r="APA355" s="8"/>
      <c r="APB355" s="8"/>
      <c r="APC355" s="8"/>
      <c r="APD355" s="8"/>
      <c r="APE355" s="8"/>
      <c r="APF355" s="8"/>
      <c r="APG355" s="8"/>
      <c r="APH355" s="8"/>
      <c r="API355" s="8"/>
      <c r="APJ355" s="8"/>
      <c r="APK355" s="8"/>
      <c r="APL355" s="8"/>
      <c r="APM355" s="8"/>
      <c r="APN355" s="8"/>
      <c r="APO355" s="8"/>
      <c r="APP355" s="8"/>
      <c r="APQ355" s="8"/>
      <c r="APR355" s="8"/>
      <c r="APS355" s="8"/>
      <c r="APT355" s="8"/>
      <c r="APU355" s="8"/>
      <c r="APV355" s="8"/>
      <c r="APW355" s="8"/>
      <c r="APX355" s="8"/>
      <c r="APY355" s="8"/>
      <c r="APZ355" s="8"/>
      <c r="AQA355" s="8"/>
      <c r="AQB355" s="8"/>
      <c r="AQC355" s="8"/>
      <c r="AQD355" s="8"/>
      <c r="AQE355" s="8"/>
      <c r="AQF355" s="8"/>
      <c r="AQG355" s="8"/>
      <c r="AQH355" s="8"/>
      <c r="AQI355" s="8"/>
      <c r="AQJ355" s="8"/>
      <c r="AQK355" s="8"/>
      <c r="AQL355" s="8"/>
      <c r="AQM355" s="8"/>
      <c r="AQN355" s="8"/>
      <c r="AQO355" s="8"/>
      <c r="AQP355" s="8"/>
      <c r="AQQ355" s="8"/>
      <c r="AQR355" s="8"/>
      <c r="AQS355" s="8"/>
      <c r="AQT355" s="8"/>
      <c r="AQU355" s="8"/>
      <c r="AQV355" s="8"/>
      <c r="AQW355" s="8"/>
      <c r="AQX355" s="8"/>
      <c r="AQY355" s="8"/>
      <c r="AQZ355" s="8"/>
      <c r="ARA355" s="8"/>
      <c r="ARB355" s="8"/>
      <c r="ARC355" s="8"/>
      <c r="ARD355" s="8"/>
      <c r="ARE355" s="8"/>
      <c r="ARF355" s="8"/>
      <c r="ARG355" s="8"/>
      <c r="ARH355" s="8"/>
      <c r="ARI355" s="8"/>
      <c r="ARJ355" s="8"/>
      <c r="ARK355" s="8"/>
      <c r="ARL355" s="8"/>
      <c r="ARM355" s="8"/>
      <c r="ARN355" s="8"/>
      <c r="ARO355" s="8"/>
      <c r="ARP355" s="8"/>
      <c r="ARQ355" s="8"/>
      <c r="ARR355" s="8"/>
      <c r="ARS355" s="8"/>
      <c r="ART355" s="8"/>
      <c r="ARU355" s="8"/>
      <c r="ARV355" s="8"/>
      <c r="ARW355" s="8"/>
      <c r="ARX355" s="8"/>
      <c r="ARY355" s="8"/>
      <c r="ARZ355" s="8"/>
      <c r="ASA355" s="8"/>
      <c r="ASB355" s="8"/>
      <c r="ASC355" s="8"/>
      <c r="ASD355" s="8"/>
      <c r="ASE355" s="8"/>
      <c r="ASF355" s="8"/>
      <c r="ASG355" s="8"/>
      <c r="ASH355" s="8"/>
      <c r="ASI355" s="8"/>
      <c r="ASJ355" s="8"/>
      <c r="ASK355" s="8"/>
      <c r="ASL355" s="8"/>
      <c r="ASM355" s="8"/>
      <c r="ASN355" s="8"/>
      <c r="ASO355" s="8"/>
      <c r="ASP355" s="8"/>
      <c r="ASQ355" s="8"/>
      <c r="ASR355" s="8"/>
      <c r="ASS355" s="8"/>
      <c r="AST355" s="8"/>
      <c r="ASU355" s="8"/>
      <c r="ASV355" s="8"/>
      <c r="ASW355" s="8"/>
      <c r="ASX355" s="8"/>
      <c r="ASY355" s="8"/>
      <c r="ASZ355" s="8"/>
      <c r="ATA355" s="8"/>
      <c r="ATB355" s="8"/>
      <c r="ATC355" s="8"/>
      <c r="ATD355" s="8"/>
      <c r="ATE355" s="8"/>
      <c r="ATF355" s="8"/>
      <c r="ATG355" s="8"/>
      <c r="ATH355" s="8"/>
      <c r="ATI355" s="8"/>
      <c r="ATJ355" s="8"/>
      <c r="ATK355" s="8"/>
      <c r="ATL355" s="8"/>
      <c r="ATM355" s="8"/>
      <c r="ATN355" s="8"/>
      <c r="ATO355" s="8"/>
      <c r="ATP355" s="8"/>
      <c r="ATQ355" s="8"/>
      <c r="ATR355" s="8"/>
      <c r="ATS355" s="8"/>
      <c r="ATT355" s="8"/>
      <c r="ATU355" s="8"/>
      <c r="ATV355" s="8"/>
      <c r="ATW355" s="8"/>
      <c r="ATX355" s="8"/>
      <c r="ATY355" s="8"/>
      <c r="ATZ355" s="8"/>
      <c r="AUA355" s="8"/>
      <c r="AUB355" s="8"/>
      <c r="AUC355" s="8"/>
      <c r="AUD355" s="8"/>
      <c r="AUE355" s="8"/>
      <c r="AUF355" s="8"/>
      <c r="AUG355" s="8"/>
      <c r="AUH355" s="8"/>
      <c r="AUI355" s="8"/>
      <c r="AUJ355" s="8"/>
      <c r="AUK355" s="8"/>
      <c r="AUL355" s="8"/>
      <c r="AUM355" s="8"/>
      <c r="AUN355" s="8"/>
      <c r="AUO355" s="8"/>
      <c r="AUP355" s="8"/>
      <c r="AUQ355" s="8"/>
      <c r="AUR355" s="8"/>
      <c r="AUS355" s="8"/>
      <c r="AUT355" s="8"/>
      <c r="AUU355" s="8"/>
      <c r="AUV355" s="8"/>
      <c r="AUW355" s="8"/>
      <c r="AUX355" s="8"/>
      <c r="AUY355" s="8"/>
      <c r="AUZ355" s="8"/>
      <c r="AVA355" s="8"/>
      <c r="AVB355" s="8"/>
      <c r="AVC355" s="8"/>
      <c r="AVD355" s="8"/>
      <c r="AVE355" s="8"/>
      <c r="AVF355" s="8"/>
      <c r="AVG355" s="8"/>
      <c r="AVH355" s="8"/>
      <c r="AVI355" s="8"/>
      <c r="AVJ355" s="8"/>
      <c r="AVK355" s="8"/>
      <c r="AVL355" s="8"/>
      <c r="AVM355" s="8"/>
      <c r="AVN355" s="8"/>
      <c r="AVO355" s="8"/>
      <c r="AVP355" s="8"/>
      <c r="AVQ355" s="8"/>
      <c r="AVR355" s="8"/>
      <c r="AVS355" s="8"/>
      <c r="AVT355" s="8"/>
      <c r="AVU355" s="8"/>
      <c r="AVV355" s="8"/>
      <c r="AVW355" s="8"/>
      <c r="AVX355" s="8"/>
      <c r="AVY355" s="8"/>
      <c r="AVZ355" s="8"/>
      <c r="AWA355" s="8"/>
      <c r="AWB355" s="8"/>
      <c r="AWC355" s="8"/>
      <c r="AWD355" s="8"/>
      <c r="AWE355" s="8"/>
      <c r="AWF355" s="8"/>
      <c r="AWG355" s="8"/>
      <c r="AWH355" s="8"/>
      <c r="AWI355" s="8"/>
      <c r="AWJ355" s="8"/>
      <c r="AWK355" s="8"/>
      <c r="AWL355" s="8"/>
      <c r="AWM355" s="8"/>
      <c r="AWN355" s="8"/>
      <c r="AWO355" s="8"/>
      <c r="AWP355" s="8"/>
      <c r="AWQ355" s="8"/>
      <c r="AWR355" s="8"/>
      <c r="AWS355" s="8"/>
      <c r="AWT355" s="8"/>
      <c r="AWU355" s="8"/>
      <c r="AWV355" s="8"/>
      <c r="AWW355" s="8"/>
      <c r="AWX355" s="8"/>
      <c r="AWY355" s="8"/>
      <c r="AWZ355" s="8"/>
      <c r="AXA355" s="8"/>
      <c r="AXB355" s="8"/>
      <c r="AXC355" s="8"/>
      <c r="AXD355" s="8"/>
      <c r="AXE355" s="8"/>
      <c r="AXF355" s="8"/>
      <c r="AXG355" s="8"/>
      <c r="AXH355" s="8"/>
      <c r="AXI355" s="8"/>
      <c r="AXJ355" s="8"/>
      <c r="AXK355" s="8"/>
      <c r="AXL355" s="8"/>
      <c r="AXM355" s="8"/>
      <c r="AXN355" s="8"/>
      <c r="AXO355" s="8"/>
      <c r="AXP355" s="8"/>
      <c r="AXQ355" s="8"/>
      <c r="AXR355" s="8"/>
      <c r="AXS355" s="8"/>
      <c r="AXT355" s="8"/>
      <c r="AXU355" s="8"/>
      <c r="AXV355" s="8"/>
      <c r="AXW355" s="8"/>
      <c r="AXX355" s="8"/>
      <c r="AXY355" s="8"/>
      <c r="AXZ355" s="8"/>
      <c r="AYA355" s="8"/>
      <c r="AYB355" s="8"/>
      <c r="AYC355" s="8"/>
      <c r="AYD355" s="8"/>
      <c r="AYE355" s="8"/>
      <c r="AYF355" s="8"/>
      <c r="AYG355" s="8"/>
      <c r="AYH355" s="8"/>
      <c r="AYI355" s="8"/>
      <c r="AYJ355" s="8"/>
      <c r="AYK355" s="8"/>
      <c r="AYL355" s="8"/>
      <c r="AYM355" s="8"/>
      <c r="AYN355" s="8"/>
      <c r="AYO355" s="8"/>
      <c r="AYP355" s="8"/>
      <c r="AYQ355" s="8"/>
      <c r="AYR355" s="8"/>
      <c r="AYS355" s="8"/>
      <c r="AYT355" s="8"/>
      <c r="AYU355" s="8"/>
      <c r="AYV355" s="8"/>
      <c r="AYW355" s="8"/>
      <c r="AYX355" s="8"/>
      <c r="AYY355" s="8"/>
      <c r="AYZ355" s="8"/>
      <c r="AZA355" s="8"/>
      <c r="AZB355" s="8"/>
      <c r="AZC355" s="8"/>
      <c r="AZD355" s="8"/>
      <c r="AZE355" s="8"/>
      <c r="AZF355" s="8"/>
      <c r="AZG355" s="8"/>
      <c r="AZH355" s="8"/>
      <c r="AZI355" s="8"/>
      <c r="AZJ355" s="8"/>
      <c r="AZK355" s="8"/>
      <c r="AZL355" s="8"/>
      <c r="AZM355" s="8"/>
      <c r="AZN355" s="8"/>
      <c r="AZO355" s="8"/>
      <c r="AZP355" s="8"/>
      <c r="AZQ355" s="8"/>
      <c r="AZR355" s="8"/>
      <c r="AZS355" s="8"/>
      <c r="AZT355" s="8"/>
      <c r="AZU355" s="8"/>
      <c r="AZV355" s="8"/>
      <c r="AZW355" s="8"/>
      <c r="AZX355" s="8"/>
      <c r="AZY355" s="8"/>
      <c r="AZZ355" s="8"/>
      <c r="BAA355" s="8"/>
      <c r="BAB355" s="8"/>
      <c r="BAC355" s="8"/>
      <c r="BAD355" s="8"/>
      <c r="BAE355" s="8"/>
      <c r="BAF355" s="8"/>
      <c r="BAG355" s="8"/>
      <c r="BAH355" s="8"/>
      <c r="BAI355" s="8"/>
      <c r="BAJ355" s="8"/>
      <c r="BAK355" s="8"/>
      <c r="BAL355" s="8"/>
      <c r="BAM355" s="8"/>
      <c r="BAN355" s="8"/>
      <c r="BAO355" s="8"/>
      <c r="BAP355" s="8"/>
      <c r="BAQ355" s="8"/>
      <c r="BAR355" s="8"/>
      <c r="BAS355" s="8"/>
      <c r="BAT355" s="8"/>
      <c r="BAU355" s="8"/>
      <c r="BAV355" s="8"/>
      <c r="BAW355" s="8"/>
      <c r="BAX355" s="8"/>
      <c r="BAY355" s="8"/>
      <c r="BAZ355" s="8"/>
      <c r="BBA355" s="8"/>
      <c r="BBB355" s="8"/>
      <c r="BBC355" s="8"/>
      <c r="BBD355" s="8"/>
      <c r="BBE355" s="8"/>
      <c r="BBF355" s="8"/>
      <c r="BBG355" s="8"/>
      <c r="BBH355" s="8"/>
      <c r="BBI355" s="8"/>
      <c r="BBJ355" s="8"/>
      <c r="BBK355" s="8"/>
      <c r="BBL355" s="8"/>
      <c r="BBM355" s="8"/>
      <c r="BBN355" s="8"/>
      <c r="BBO355" s="8"/>
      <c r="BBP355" s="8"/>
      <c r="BBQ355" s="8"/>
      <c r="BBR355" s="8"/>
      <c r="BBS355" s="8"/>
      <c r="BBT355" s="8"/>
      <c r="BBU355" s="8"/>
      <c r="BBV355" s="8"/>
      <c r="BBW355" s="8"/>
      <c r="BBX355" s="8"/>
      <c r="BBY355" s="8"/>
      <c r="BBZ355" s="8"/>
      <c r="BCA355" s="8"/>
      <c r="BCB355" s="8"/>
      <c r="BCC355" s="8"/>
      <c r="BCD355" s="8"/>
      <c r="BCE355" s="8"/>
      <c r="BCF355" s="8"/>
      <c r="BCG355" s="8"/>
      <c r="BCH355" s="8"/>
      <c r="BCI355" s="8"/>
      <c r="BCJ355" s="8"/>
      <c r="BCK355" s="8"/>
      <c r="BCL355" s="8"/>
      <c r="BCM355" s="8"/>
      <c r="BCN355" s="8"/>
      <c r="BCO355" s="8"/>
      <c r="BCP355" s="8"/>
      <c r="BCQ355" s="8"/>
      <c r="BCR355" s="8"/>
      <c r="BCS355" s="8"/>
      <c r="BCT355" s="8"/>
      <c r="BCU355" s="8"/>
      <c r="BCV355" s="8"/>
      <c r="BCW355" s="8"/>
      <c r="BCX355" s="8"/>
      <c r="BCY355" s="8"/>
      <c r="BCZ355" s="8"/>
      <c r="BDA355" s="8"/>
      <c r="BDB355" s="8"/>
      <c r="BDC355" s="8"/>
      <c r="BDD355" s="8"/>
      <c r="BDE355" s="8"/>
      <c r="BDF355" s="8"/>
      <c r="BDG355" s="8"/>
      <c r="BDH355" s="8"/>
      <c r="BDI355" s="8"/>
      <c r="BDJ355" s="8"/>
      <c r="BDK355" s="8"/>
      <c r="BDL355" s="8"/>
      <c r="BDM355" s="8"/>
      <c r="BDN355" s="8"/>
      <c r="BDO355" s="8"/>
      <c r="BDP355" s="8"/>
      <c r="BDQ355" s="8"/>
      <c r="BDR355" s="8"/>
      <c r="BDS355" s="8"/>
      <c r="BDT355" s="8"/>
      <c r="BDU355" s="8"/>
      <c r="BDV355" s="8"/>
      <c r="BDW355" s="8"/>
      <c r="BDX355" s="8"/>
      <c r="BDY355" s="8"/>
      <c r="BDZ355" s="8"/>
      <c r="BEA355" s="8"/>
      <c r="BEB355" s="8"/>
      <c r="BEC355" s="8"/>
      <c r="BED355" s="8"/>
      <c r="BEE355" s="8"/>
      <c r="BEF355" s="8"/>
      <c r="BEG355" s="8"/>
      <c r="BEH355" s="8"/>
      <c r="BEI355" s="8"/>
      <c r="BEJ355" s="8"/>
      <c r="BEK355" s="8"/>
      <c r="BEL355" s="8"/>
      <c r="BEM355" s="8"/>
      <c r="BEN355" s="8"/>
      <c r="BEO355" s="8"/>
      <c r="BEP355" s="8"/>
      <c r="BEQ355" s="8"/>
      <c r="BER355" s="8"/>
      <c r="BES355" s="8"/>
      <c r="BET355" s="8"/>
      <c r="BEU355" s="8"/>
      <c r="BEV355" s="8"/>
      <c r="BEW355" s="8"/>
      <c r="BEX355" s="8"/>
      <c r="BEY355" s="8"/>
      <c r="BEZ355" s="8"/>
      <c r="BFA355" s="8"/>
      <c r="BFB355" s="8"/>
      <c r="BFC355" s="8"/>
      <c r="BFD355" s="8"/>
      <c r="BFE355" s="8"/>
      <c r="BFF355" s="8"/>
      <c r="BFG355" s="8"/>
      <c r="BFH355" s="8"/>
      <c r="BFI355" s="8"/>
      <c r="BFJ355" s="8"/>
      <c r="BFK355" s="8"/>
      <c r="BFL355" s="8"/>
      <c r="BFM355" s="8"/>
      <c r="BFN355" s="8"/>
      <c r="BFO355" s="8"/>
      <c r="BFP355" s="8"/>
      <c r="BFQ355" s="8"/>
      <c r="BFR355" s="8"/>
      <c r="BFS355" s="8"/>
      <c r="BFT355" s="8"/>
      <c r="BFU355" s="8"/>
      <c r="BFV355" s="8"/>
      <c r="BFW355" s="8"/>
      <c r="BFX355" s="8"/>
      <c r="BFY355" s="8"/>
      <c r="BFZ355" s="8"/>
      <c r="BGA355" s="8"/>
      <c r="BGB355" s="8"/>
      <c r="BGC355" s="8"/>
      <c r="BGD355" s="8"/>
      <c r="BGE355" s="8"/>
      <c r="BGF355" s="8"/>
      <c r="BGG355" s="8"/>
      <c r="BGH355" s="8"/>
      <c r="BGI355" s="8"/>
      <c r="BGJ355" s="8"/>
      <c r="BGK355" s="8"/>
      <c r="BGL355" s="8"/>
      <c r="BGM355" s="8"/>
      <c r="BGN355" s="8"/>
      <c r="BGO355" s="8"/>
      <c r="BGP355" s="8"/>
      <c r="BGQ355" s="8"/>
      <c r="BGR355" s="8"/>
      <c r="BGS355" s="8"/>
      <c r="BGT355" s="8"/>
      <c r="BGU355" s="8"/>
      <c r="BGV355" s="8"/>
      <c r="BGW355" s="8"/>
      <c r="BGX355" s="8"/>
      <c r="BGY355" s="8"/>
      <c r="BGZ355" s="8"/>
      <c r="BHA355" s="8"/>
      <c r="BHB355" s="8"/>
      <c r="BHC355" s="8"/>
      <c r="BHD355" s="8"/>
      <c r="BHE355" s="8"/>
      <c r="BHF355" s="8"/>
      <c r="BHG355" s="8"/>
      <c r="BHH355" s="8"/>
      <c r="BHI355" s="8"/>
      <c r="BHJ355" s="8"/>
      <c r="BHK355" s="8"/>
      <c r="BHL355" s="8"/>
      <c r="BHM355" s="8"/>
      <c r="BHN355" s="8"/>
      <c r="BHO355" s="8"/>
      <c r="BHP355" s="8"/>
      <c r="BHQ355" s="8"/>
      <c r="BHR355" s="8"/>
      <c r="BHS355" s="8"/>
      <c r="BHT355" s="8"/>
      <c r="BHU355" s="8"/>
      <c r="BHV355" s="8"/>
      <c r="BHW355" s="8"/>
      <c r="BHX355" s="8"/>
      <c r="BHY355" s="8"/>
      <c r="BHZ355" s="8"/>
      <c r="BIA355" s="8"/>
      <c r="BIB355" s="8"/>
      <c r="BIC355" s="8"/>
      <c r="BID355" s="8"/>
      <c r="BIE355" s="8"/>
      <c r="BIF355" s="8"/>
      <c r="BIG355" s="8"/>
      <c r="BIH355" s="8"/>
      <c r="BII355" s="8"/>
      <c r="BIJ355" s="8"/>
      <c r="BIK355" s="8"/>
      <c r="BIL355" s="8"/>
      <c r="BIM355" s="8"/>
      <c r="BIN355" s="8"/>
      <c r="BIO355" s="8"/>
      <c r="BIP355" s="8"/>
      <c r="BIQ355" s="8"/>
      <c r="BIR355" s="8"/>
      <c r="BIS355" s="8"/>
      <c r="BIT355" s="8"/>
      <c r="BIU355" s="8"/>
      <c r="BIV355" s="8"/>
      <c r="BIW355" s="8"/>
      <c r="BIX355" s="8"/>
      <c r="BIY355" s="8"/>
      <c r="BIZ355" s="8"/>
      <c r="BJA355" s="8"/>
      <c r="BJB355" s="8"/>
      <c r="BJC355" s="8"/>
      <c r="BJD355" s="8"/>
      <c r="BJE355" s="8"/>
      <c r="BJF355" s="8"/>
      <c r="BJG355" s="8"/>
      <c r="BJH355" s="8"/>
      <c r="BJI355" s="8"/>
      <c r="BJJ355" s="8"/>
      <c r="BJK355" s="8"/>
      <c r="BJL355" s="8"/>
      <c r="BJM355" s="8"/>
      <c r="BJN355" s="8"/>
      <c r="BJO355" s="8"/>
      <c r="BJP355" s="8"/>
      <c r="BJQ355" s="8"/>
      <c r="BJR355" s="8"/>
      <c r="BJS355" s="8"/>
      <c r="BJT355" s="8"/>
      <c r="BJU355" s="8"/>
      <c r="BJV355" s="8"/>
      <c r="BJW355" s="8"/>
      <c r="BJX355" s="8"/>
      <c r="BJY355" s="8"/>
      <c r="BJZ355" s="8"/>
      <c r="BKA355" s="8"/>
      <c r="BKB355" s="8"/>
      <c r="BKC355" s="8"/>
      <c r="BKD355" s="8"/>
      <c r="BKE355" s="8"/>
      <c r="BKF355" s="8"/>
      <c r="BKG355" s="8"/>
      <c r="BKH355" s="8"/>
      <c r="BKI355" s="8"/>
      <c r="BKJ355" s="8"/>
      <c r="BKK355" s="8"/>
      <c r="BKL355" s="8"/>
      <c r="BKM355" s="8"/>
      <c r="BKN355" s="8"/>
      <c r="BKO355" s="8"/>
      <c r="BKP355" s="8"/>
      <c r="BKQ355" s="8"/>
      <c r="BKR355" s="8"/>
      <c r="BKS355" s="8"/>
      <c r="BKT355" s="8"/>
      <c r="BKU355" s="8"/>
      <c r="BKV355" s="8"/>
      <c r="BKW355" s="8"/>
      <c r="BKX355" s="8"/>
      <c r="BKY355" s="8"/>
      <c r="BKZ355" s="8"/>
      <c r="BLA355" s="8"/>
      <c r="BLB355" s="8"/>
      <c r="BLC355" s="8"/>
      <c r="BLD355" s="8"/>
      <c r="BLE355" s="8"/>
      <c r="BLF355" s="8"/>
      <c r="BLG355" s="8"/>
      <c r="BLH355" s="8"/>
      <c r="BLI355" s="8"/>
      <c r="BLJ355" s="8"/>
      <c r="BLK355" s="8"/>
      <c r="BLL355" s="8"/>
      <c r="BLM355" s="8"/>
      <c r="BLN355" s="8"/>
      <c r="BLO355" s="8"/>
      <c r="BLP355" s="8"/>
      <c r="BLQ355" s="8"/>
      <c r="BLR355" s="8"/>
      <c r="BLS355" s="8"/>
      <c r="BLT355" s="8"/>
      <c r="BLU355" s="8"/>
      <c r="BLV355" s="8"/>
      <c r="BLW355" s="8"/>
      <c r="BLX355" s="8"/>
      <c r="BLY355" s="8"/>
      <c r="BLZ355" s="8"/>
      <c r="BMA355" s="8"/>
      <c r="BMB355" s="8"/>
      <c r="BMC355" s="8"/>
      <c r="BMD355" s="8"/>
      <c r="BME355" s="8"/>
      <c r="BMF355" s="8"/>
      <c r="BMG355" s="8"/>
      <c r="BMH355" s="8"/>
      <c r="BMI355" s="8"/>
      <c r="BMJ355" s="8"/>
      <c r="BMK355" s="8"/>
      <c r="BML355" s="8"/>
      <c r="BMM355" s="8"/>
      <c r="BMN355" s="8"/>
      <c r="BMO355" s="8"/>
      <c r="BMP355" s="8"/>
      <c r="BMQ355" s="8"/>
      <c r="BMR355" s="8"/>
      <c r="BMS355" s="8"/>
      <c r="BMT355" s="8"/>
      <c r="BMU355" s="8"/>
      <c r="BMV355" s="8"/>
      <c r="BMW355" s="8"/>
      <c r="BMX355" s="8"/>
      <c r="BMY355" s="8"/>
      <c r="BMZ355" s="8"/>
      <c r="BNA355" s="8"/>
      <c r="BNB355" s="8"/>
      <c r="BNC355" s="8"/>
      <c r="BND355" s="8"/>
      <c r="BNE355" s="8"/>
      <c r="BNF355" s="8"/>
      <c r="BNG355" s="8"/>
      <c r="BNH355" s="8"/>
      <c r="BNI355" s="8"/>
      <c r="BNJ355" s="8"/>
      <c r="BNK355" s="8"/>
      <c r="BNL355" s="8"/>
      <c r="BNM355" s="8"/>
      <c r="BNN355" s="8"/>
      <c r="BNO355" s="8"/>
      <c r="BNP355" s="8"/>
      <c r="BNQ355" s="8"/>
      <c r="BNR355" s="8"/>
      <c r="BNS355" s="8"/>
      <c r="BNT355" s="8"/>
      <c r="BNU355" s="8"/>
      <c r="BNV355" s="8"/>
      <c r="BNW355" s="8"/>
      <c r="BNX355" s="8"/>
      <c r="BNY355" s="8"/>
      <c r="BNZ355" s="8"/>
      <c r="BOA355" s="8"/>
      <c r="BOB355" s="8"/>
      <c r="BOC355" s="8"/>
      <c r="BOD355" s="8"/>
      <c r="BOE355" s="8"/>
      <c r="BOF355" s="8"/>
      <c r="BOG355" s="8"/>
      <c r="BOH355" s="8"/>
      <c r="BOI355" s="8"/>
      <c r="BOJ355" s="8"/>
      <c r="BOK355" s="8"/>
      <c r="BOL355" s="8"/>
      <c r="BOM355" s="8"/>
      <c r="BON355" s="8"/>
      <c r="BOO355" s="8"/>
      <c r="BOP355" s="8"/>
      <c r="BOQ355" s="8"/>
      <c r="BOR355" s="8"/>
      <c r="BOS355" s="8"/>
      <c r="BOT355" s="8"/>
      <c r="BOU355" s="8"/>
      <c r="BOV355" s="8"/>
      <c r="BOW355" s="8"/>
      <c r="BOX355" s="8"/>
      <c r="BOY355" s="8"/>
      <c r="BOZ355" s="8"/>
      <c r="BPA355" s="8"/>
      <c r="BPB355" s="8"/>
      <c r="BPC355" s="8"/>
      <c r="BPD355" s="8"/>
      <c r="BPE355" s="8"/>
      <c r="BPF355" s="8"/>
      <c r="BPG355" s="8"/>
      <c r="BPH355" s="8"/>
      <c r="BPI355" s="8"/>
      <c r="BPJ355" s="8"/>
      <c r="BPK355" s="8"/>
      <c r="BPL355" s="8"/>
      <c r="BPM355" s="8"/>
      <c r="BPN355" s="8"/>
      <c r="BPO355" s="8"/>
      <c r="BPP355" s="8"/>
      <c r="BPQ355" s="8"/>
      <c r="BPR355" s="8"/>
      <c r="BPS355" s="8"/>
      <c r="BPT355" s="8"/>
      <c r="BPU355" s="8"/>
      <c r="BPV355" s="8"/>
      <c r="BPW355" s="8"/>
      <c r="BPX355" s="8"/>
      <c r="BPY355" s="8"/>
      <c r="BPZ355" s="8"/>
      <c r="BQA355" s="8"/>
      <c r="BQB355" s="8"/>
      <c r="BQC355" s="8"/>
      <c r="BQD355" s="8"/>
      <c r="BQE355" s="8"/>
      <c r="BQF355" s="8"/>
      <c r="BQG355" s="8"/>
      <c r="BQH355" s="8"/>
      <c r="BQI355" s="8"/>
      <c r="BQJ355" s="8"/>
      <c r="BQK355" s="8"/>
      <c r="BQL355" s="8"/>
      <c r="BQM355" s="8"/>
      <c r="BQN355" s="8"/>
      <c r="BQO355" s="8"/>
      <c r="BQP355" s="8"/>
      <c r="BQQ355" s="8"/>
      <c r="BQR355" s="8"/>
      <c r="BQS355" s="8"/>
      <c r="BQT355" s="8"/>
      <c r="BQU355" s="8"/>
      <c r="BQV355" s="8"/>
      <c r="BQW355" s="8"/>
      <c r="BQX355" s="8"/>
      <c r="BQY355" s="8"/>
      <c r="BQZ355" s="8"/>
      <c r="BRA355" s="8"/>
      <c r="BRB355" s="8"/>
      <c r="BRC355" s="8"/>
      <c r="BRD355" s="8"/>
      <c r="BRE355" s="8"/>
      <c r="BRF355" s="8"/>
      <c r="BRG355" s="8"/>
      <c r="BRH355" s="8"/>
      <c r="BRI355" s="8"/>
      <c r="BRJ355" s="8"/>
      <c r="BRK355" s="8"/>
      <c r="BRL355" s="8"/>
      <c r="BRM355" s="8"/>
      <c r="BRN355" s="8"/>
      <c r="BRO355" s="8"/>
      <c r="BRP355" s="8"/>
      <c r="BRQ355" s="8"/>
      <c r="BRR355" s="8"/>
      <c r="BRS355" s="8"/>
      <c r="BRT355" s="8"/>
      <c r="BRU355" s="8"/>
      <c r="BRV355" s="8"/>
      <c r="BRW355" s="8"/>
      <c r="BRX355" s="8"/>
      <c r="BRY355" s="8"/>
      <c r="BRZ355" s="8"/>
      <c r="BSA355" s="8"/>
      <c r="BSB355" s="8"/>
      <c r="BSC355" s="8"/>
      <c r="BSD355" s="8"/>
      <c r="BSE355" s="8"/>
      <c r="BSF355" s="8"/>
      <c r="BSG355" s="8"/>
      <c r="BSH355" s="8"/>
      <c r="BSI355" s="8"/>
      <c r="BSJ355" s="8"/>
      <c r="BSK355" s="8"/>
      <c r="BSL355" s="8"/>
      <c r="BSM355" s="8"/>
      <c r="BSN355" s="8"/>
      <c r="BSO355" s="8"/>
      <c r="BSP355" s="8"/>
      <c r="BSQ355" s="8"/>
      <c r="BSR355" s="8"/>
      <c r="BSS355" s="8"/>
      <c r="BST355" s="8"/>
      <c r="BSU355" s="8"/>
      <c r="BSV355" s="8"/>
      <c r="BSW355" s="8"/>
      <c r="BSX355" s="8"/>
      <c r="BSY355" s="8"/>
      <c r="BSZ355" s="8"/>
      <c r="BTA355" s="8"/>
      <c r="BTB355" s="8"/>
      <c r="BTC355" s="8"/>
      <c r="BTD355" s="8"/>
      <c r="BTE355" s="8"/>
      <c r="BTF355" s="8"/>
      <c r="BTG355" s="8"/>
      <c r="BTH355" s="8"/>
      <c r="BTI355" s="8"/>
      <c r="BTJ355" s="8"/>
      <c r="BTK355" s="8"/>
      <c r="BTL355" s="8"/>
      <c r="BTM355" s="8"/>
      <c r="BTN355" s="8"/>
      <c r="BTO355" s="8"/>
      <c r="BTP355" s="8"/>
      <c r="BTQ355" s="8"/>
      <c r="BTR355" s="8"/>
      <c r="BTS355" s="8"/>
      <c r="BTT355" s="8"/>
      <c r="BTU355" s="8"/>
      <c r="BTV355" s="8"/>
      <c r="BTW355" s="8"/>
      <c r="BTX355" s="8"/>
      <c r="BTY355" s="8"/>
      <c r="BTZ355" s="8"/>
      <c r="BUA355" s="8"/>
      <c r="BUB355" s="8"/>
      <c r="BUC355" s="8"/>
      <c r="BUD355" s="8"/>
      <c r="BUE355" s="8"/>
      <c r="BUF355" s="8"/>
      <c r="BUG355" s="8"/>
      <c r="BUH355" s="8"/>
      <c r="BUI355" s="8"/>
      <c r="BUJ355" s="8"/>
      <c r="BUK355" s="8"/>
      <c r="BUL355" s="8"/>
      <c r="BUM355" s="8"/>
      <c r="BUN355" s="8"/>
      <c r="BUO355" s="8"/>
      <c r="BUP355" s="8"/>
      <c r="BUQ355" s="8"/>
      <c r="BUR355" s="8"/>
      <c r="BUS355" s="8"/>
      <c r="BUT355" s="8"/>
      <c r="BUU355" s="8"/>
      <c r="BUV355" s="8"/>
      <c r="BUW355" s="8"/>
      <c r="BUX355" s="8"/>
      <c r="BUY355" s="8"/>
      <c r="BUZ355" s="8"/>
      <c r="BVA355" s="8"/>
      <c r="BVB355" s="8"/>
      <c r="BVC355" s="8"/>
      <c r="BVD355" s="8"/>
      <c r="BVE355" s="8"/>
      <c r="BVF355" s="8"/>
      <c r="BVG355" s="8"/>
      <c r="BVH355" s="8"/>
      <c r="BVI355" s="8"/>
      <c r="BVJ355" s="8"/>
      <c r="BVK355" s="8"/>
      <c r="BVL355" s="8"/>
      <c r="BVM355" s="8"/>
      <c r="BVN355" s="8"/>
      <c r="BVO355" s="8"/>
      <c r="BVP355" s="8"/>
      <c r="BVQ355" s="8"/>
      <c r="BVR355" s="8"/>
      <c r="BVS355" s="8"/>
      <c r="BVT355" s="8"/>
      <c r="BVU355" s="8"/>
      <c r="BVV355" s="8"/>
      <c r="BVW355" s="8"/>
      <c r="BVX355" s="8"/>
      <c r="BVY355" s="8"/>
      <c r="BVZ355" s="8"/>
      <c r="BWA355" s="8"/>
      <c r="BWB355" s="8"/>
      <c r="BWC355" s="8"/>
      <c r="BWD355" s="8"/>
      <c r="BWE355" s="8"/>
      <c r="BWF355" s="8"/>
      <c r="BWG355" s="8"/>
      <c r="BWH355" s="8"/>
      <c r="BWI355" s="8"/>
      <c r="BWJ355" s="8"/>
      <c r="BWK355" s="8"/>
      <c r="BWL355" s="8"/>
      <c r="BWM355" s="8"/>
      <c r="BWN355" s="8"/>
      <c r="BWO355" s="8"/>
      <c r="BWP355" s="8"/>
      <c r="BWQ355" s="8"/>
      <c r="BWR355" s="8"/>
      <c r="BWS355" s="8"/>
      <c r="BWT355" s="8"/>
      <c r="BWU355" s="8"/>
      <c r="BWV355" s="8"/>
      <c r="BWW355" s="8"/>
      <c r="BWX355" s="8"/>
      <c r="BWY355" s="8"/>
      <c r="BWZ355" s="8"/>
      <c r="BXA355" s="8"/>
      <c r="BXB355" s="8"/>
      <c r="BXC355" s="8"/>
      <c r="BXD355" s="8"/>
      <c r="BXE355" s="8"/>
      <c r="BXF355" s="8"/>
      <c r="BXG355" s="8"/>
      <c r="BXH355" s="8"/>
      <c r="BXI355" s="8"/>
      <c r="BXJ355" s="8"/>
      <c r="BXK355" s="8"/>
      <c r="BXL355" s="8"/>
      <c r="BXM355" s="8"/>
      <c r="BXN355" s="8"/>
      <c r="BXO355" s="8"/>
      <c r="BXP355" s="8"/>
      <c r="BXQ355" s="8"/>
      <c r="BXR355" s="8"/>
      <c r="BXS355" s="8"/>
      <c r="BXT355" s="8"/>
      <c r="BXU355" s="8"/>
      <c r="BXV355" s="8"/>
      <c r="BXW355" s="8"/>
      <c r="BXX355" s="8"/>
      <c r="BXY355" s="8"/>
      <c r="BXZ355" s="8"/>
      <c r="BYA355" s="8"/>
      <c r="BYB355" s="8"/>
      <c r="BYC355" s="8"/>
      <c r="BYD355" s="8"/>
      <c r="BYE355" s="8"/>
      <c r="BYF355" s="8"/>
      <c r="BYG355" s="8"/>
      <c r="BYH355" s="8"/>
      <c r="BYI355" s="8"/>
      <c r="BYJ355" s="8"/>
      <c r="BYK355" s="8"/>
      <c r="BYL355" s="8"/>
      <c r="BYM355" s="8"/>
      <c r="BYN355" s="8"/>
      <c r="BYO355" s="8"/>
      <c r="BYP355" s="8"/>
      <c r="BYQ355" s="8"/>
      <c r="BYR355" s="8"/>
      <c r="BYS355" s="8"/>
      <c r="BYT355" s="8"/>
      <c r="BYU355" s="8"/>
      <c r="BYV355" s="8"/>
      <c r="BYW355" s="8"/>
      <c r="BYX355" s="8"/>
      <c r="BYY355" s="8"/>
      <c r="BYZ355" s="8"/>
      <c r="BZA355" s="8"/>
      <c r="BZB355" s="8"/>
      <c r="BZC355" s="8"/>
      <c r="BZD355" s="8"/>
      <c r="BZE355" s="8"/>
      <c r="BZF355" s="8"/>
      <c r="BZG355" s="8"/>
      <c r="BZH355" s="8"/>
      <c r="BZI355" s="8"/>
      <c r="BZJ355" s="8"/>
      <c r="BZK355" s="8"/>
      <c r="BZL355" s="8"/>
      <c r="BZM355" s="8"/>
      <c r="BZN355" s="8"/>
      <c r="BZO355" s="8"/>
      <c r="BZP355" s="8"/>
      <c r="BZQ355" s="8"/>
      <c r="BZR355" s="8"/>
      <c r="BZS355" s="8"/>
      <c r="BZT355" s="8"/>
      <c r="BZU355" s="8"/>
      <c r="BZV355" s="8"/>
      <c r="BZW355" s="8"/>
      <c r="BZX355" s="8"/>
      <c r="BZY355" s="8"/>
      <c r="BZZ355" s="8"/>
      <c r="CAA355" s="8"/>
      <c r="CAB355" s="8"/>
      <c r="CAC355" s="8"/>
      <c r="CAD355" s="8"/>
      <c r="CAE355" s="8"/>
      <c r="CAF355" s="8"/>
      <c r="CAG355" s="8"/>
      <c r="CAH355" s="8"/>
      <c r="CAI355" s="8"/>
      <c r="CAJ355" s="8"/>
      <c r="CAK355" s="8"/>
      <c r="CAL355" s="8"/>
      <c r="CAM355" s="8"/>
      <c r="CAN355" s="8"/>
      <c r="CAO355" s="8"/>
      <c r="CAP355" s="8"/>
      <c r="CAQ355" s="8"/>
      <c r="CAR355" s="8"/>
      <c r="CAS355" s="8"/>
      <c r="CAT355" s="8"/>
      <c r="CAU355" s="8"/>
      <c r="CAV355" s="8"/>
      <c r="CAW355" s="8"/>
      <c r="CAX355" s="8"/>
      <c r="CAY355" s="8"/>
      <c r="CAZ355" s="8"/>
      <c r="CBA355" s="8"/>
      <c r="CBB355" s="8"/>
      <c r="CBC355" s="8"/>
      <c r="CBD355" s="8"/>
      <c r="CBE355" s="8"/>
      <c r="CBF355" s="8"/>
      <c r="CBG355" s="8"/>
      <c r="CBH355" s="8"/>
      <c r="CBI355" s="8"/>
      <c r="CBJ355" s="8"/>
      <c r="CBK355" s="8"/>
      <c r="CBL355" s="8"/>
      <c r="CBM355" s="8"/>
      <c r="CBN355" s="8"/>
      <c r="CBO355" s="8"/>
      <c r="CBP355" s="8"/>
      <c r="CBQ355" s="8"/>
      <c r="CBR355" s="8"/>
      <c r="CBS355" s="8"/>
      <c r="CBT355" s="8"/>
      <c r="CBU355" s="8"/>
      <c r="CBV355" s="8"/>
      <c r="CBW355" s="8"/>
      <c r="CBX355" s="8"/>
      <c r="CBY355" s="8"/>
      <c r="CBZ355" s="8"/>
      <c r="CCA355" s="8"/>
      <c r="CCB355" s="8"/>
      <c r="CCC355" s="8"/>
      <c r="CCD355" s="8"/>
      <c r="CCE355" s="8"/>
      <c r="CCF355" s="8"/>
      <c r="CCG355" s="8"/>
      <c r="CCH355" s="8"/>
      <c r="CCI355" s="8"/>
      <c r="CCJ355" s="8"/>
      <c r="CCK355" s="8"/>
      <c r="CCL355" s="8"/>
      <c r="CCM355" s="8"/>
      <c r="CCN355" s="8"/>
      <c r="CCO355" s="8"/>
      <c r="CCP355" s="8"/>
      <c r="CCQ355" s="8"/>
      <c r="CCR355" s="8"/>
      <c r="CCS355" s="8"/>
      <c r="CCT355" s="8"/>
      <c r="CCU355" s="8"/>
      <c r="CCV355" s="8"/>
      <c r="CCW355" s="8"/>
      <c r="CCX355" s="8"/>
      <c r="CCY355" s="8"/>
      <c r="CCZ355" s="8"/>
      <c r="CDA355" s="8"/>
      <c r="CDB355" s="8"/>
      <c r="CDC355" s="8"/>
      <c r="CDD355" s="8"/>
      <c r="CDE355" s="8"/>
      <c r="CDF355" s="8"/>
      <c r="CDG355" s="8"/>
      <c r="CDH355" s="8"/>
      <c r="CDI355" s="8"/>
      <c r="CDJ355" s="8"/>
      <c r="CDK355" s="8"/>
      <c r="CDL355" s="8"/>
      <c r="CDM355" s="8"/>
      <c r="CDN355" s="8"/>
      <c r="CDO355" s="8"/>
      <c r="CDP355" s="8"/>
      <c r="CDQ355" s="8"/>
      <c r="CDR355" s="8"/>
      <c r="CDS355" s="8"/>
      <c r="CDT355" s="8"/>
      <c r="CDU355" s="8"/>
      <c r="CDV355" s="8"/>
      <c r="CDW355" s="8"/>
      <c r="CDX355" s="8"/>
      <c r="CDY355" s="8"/>
      <c r="CDZ355" s="8"/>
      <c r="CEA355" s="8"/>
      <c r="CEB355" s="8"/>
      <c r="CEC355" s="8"/>
      <c r="CED355" s="8"/>
      <c r="CEE355" s="8"/>
      <c r="CEF355" s="8"/>
      <c r="CEG355" s="8"/>
      <c r="CEH355" s="8"/>
      <c r="CEI355" s="8"/>
      <c r="CEJ355" s="8"/>
      <c r="CEK355" s="8"/>
      <c r="CEL355" s="8"/>
      <c r="CEM355" s="8"/>
      <c r="CEN355" s="8"/>
      <c r="CEO355" s="8"/>
      <c r="CEP355" s="8"/>
      <c r="CEQ355" s="8"/>
      <c r="CER355" s="8"/>
      <c r="CES355" s="8"/>
      <c r="CET355" s="8"/>
      <c r="CEU355" s="8"/>
      <c r="CEV355" s="8"/>
      <c r="CEW355" s="8"/>
      <c r="CEX355" s="8"/>
      <c r="CEY355" s="8"/>
      <c r="CEZ355" s="8"/>
      <c r="CFA355" s="8"/>
      <c r="CFB355" s="8"/>
      <c r="CFC355" s="8"/>
      <c r="CFD355" s="8"/>
      <c r="CFE355" s="8"/>
      <c r="CFF355" s="8"/>
      <c r="CFG355" s="8"/>
      <c r="CFH355" s="8"/>
      <c r="CFI355" s="8"/>
      <c r="CFJ355" s="8"/>
      <c r="CFK355" s="8"/>
      <c r="CFL355" s="8"/>
      <c r="CFM355" s="8"/>
      <c r="CFN355" s="8"/>
      <c r="CFO355" s="8"/>
      <c r="CFP355" s="8"/>
      <c r="CFQ355" s="8"/>
      <c r="CFR355" s="8"/>
      <c r="CFS355" s="8"/>
      <c r="CFT355" s="8"/>
      <c r="CFU355" s="8"/>
      <c r="CFV355" s="8"/>
      <c r="CFW355" s="8"/>
      <c r="CFX355" s="8"/>
      <c r="CFY355" s="8"/>
      <c r="CFZ355" s="8"/>
      <c r="CGA355" s="8"/>
      <c r="CGB355" s="8"/>
      <c r="CGC355" s="8"/>
      <c r="CGD355" s="8"/>
      <c r="CGE355" s="8"/>
      <c r="CGF355" s="8"/>
      <c r="CGG355" s="8"/>
      <c r="CGH355" s="8"/>
      <c r="CGI355" s="8"/>
      <c r="CGJ355" s="8"/>
      <c r="CGK355" s="8"/>
      <c r="CGL355" s="8"/>
      <c r="CGM355" s="8"/>
      <c r="CGN355" s="8"/>
      <c r="CGO355" s="8"/>
      <c r="CGP355" s="8"/>
      <c r="CGQ355" s="8"/>
      <c r="CGR355" s="8"/>
      <c r="CGS355" s="8"/>
      <c r="CGT355" s="8"/>
      <c r="CGU355" s="8"/>
      <c r="CGV355" s="8"/>
      <c r="CGW355" s="8"/>
      <c r="CGX355" s="8"/>
      <c r="CGY355" s="8"/>
      <c r="CGZ355" s="8"/>
      <c r="CHA355" s="8"/>
      <c r="CHB355" s="8"/>
      <c r="CHC355" s="8"/>
      <c r="CHD355" s="8"/>
      <c r="CHE355" s="8"/>
      <c r="CHF355" s="8"/>
      <c r="CHG355" s="8"/>
      <c r="CHH355" s="8"/>
      <c r="CHI355" s="8"/>
      <c r="CHJ355" s="8"/>
      <c r="CHK355" s="8"/>
      <c r="CHL355" s="8"/>
      <c r="CHM355" s="8"/>
      <c r="CHN355" s="8"/>
      <c r="CHO355" s="8"/>
      <c r="CHP355" s="8"/>
      <c r="CHQ355" s="8"/>
      <c r="CHR355" s="8"/>
      <c r="CHS355" s="8"/>
      <c r="CHT355" s="8"/>
      <c r="CHU355" s="8"/>
      <c r="CHV355" s="8"/>
      <c r="CHW355" s="8"/>
      <c r="CHX355" s="8"/>
      <c r="CHY355" s="8"/>
      <c r="CHZ355" s="8"/>
      <c r="CIA355" s="8"/>
      <c r="CIB355" s="8"/>
      <c r="CIC355" s="8"/>
      <c r="CID355" s="8"/>
      <c r="CIE355" s="8"/>
      <c r="CIF355" s="8"/>
      <c r="CIG355" s="8"/>
      <c r="CIH355" s="8"/>
      <c r="CII355" s="8"/>
      <c r="CIJ355" s="8"/>
      <c r="CIK355" s="8"/>
      <c r="CIL355" s="8"/>
      <c r="CIM355" s="8"/>
      <c r="CIN355" s="8"/>
      <c r="CIO355" s="8"/>
      <c r="CIP355" s="8"/>
      <c r="CIQ355" s="8"/>
      <c r="CIR355" s="8"/>
      <c r="CIS355" s="8"/>
      <c r="CIT355" s="8"/>
      <c r="CIU355" s="8"/>
      <c r="CIV355" s="8"/>
      <c r="CIW355" s="8"/>
      <c r="CIX355" s="8"/>
      <c r="CIY355" s="8"/>
      <c r="CIZ355" s="8"/>
      <c r="CJA355" s="8"/>
      <c r="CJB355" s="8"/>
      <c r="CJC355" s="8"/>
      <c r="CJD355" s="8"/>
      <c r="CJE355" s="8"/>
      <c r="CJF355" s="8"/>
      <c r="CJG355" s="8"/>
      <c r="CJH355" s="8"/>
      <c r="CJI355" s="8"/>
      <c r="CJJ355" s="8"/>
      <c r="CJK355" s="8"/>
      <c r="CJL355" s="8"/>
      <c r="CJM355" s="8"/>
      <c r="CJN355" s="8"/>
      <c r="CJO355" s="8"/>
      <c r="CJP355" s="8"/>
      <c r="CJQ355" s="8"/>
      <c r="CJR355" s="8"/>
      <c r="CJS355" s="8"/>
      <c r="CJT355" s="8"/>
      <c r="CJU355" s="8"/>
      <c r="CJV355" s="8"/>
      <c r="CJW355" s="8"/>
      <c r="CJX355" s="8"/>
      <c r="CJY355" s="8"/>
      <c r="CJZ355" s="8"/>
      <c r="CKA355" s="8"/>
      <c r="CKB355" s="8"/>
      <c r="CKC355" s="8"/>
      <c r="CKD355" s="8"/>
      <c r="CKE355" s="8"/>
      <c r="CKF355" s="8"/>
      <c r="CKG355" s="8"/>
      <c r="CKH355" s="8"/>
      <c r="CKI355" s="8"/>
      <c r="CKJ355" s="8"/>
      <c r="CKK355" s="8"/>
      <c r="CKL355" s="8"/>
      <c r="CKM355" s="8"/>
      <c r="CKN355" s="8"/>
      <c r="CKO355" s="8"/>
      <c r="CKP355" s="8"/>
      <c r="CKQ355" s="8"/>
      <c r="CKR355" s="8"/>
      <c r="CKS355" s="8"/>
      <c r="CKT355" s="8"/>
      <c r="CKU355" s="8"/>
      <c r="CKV355" s="8"/>
      <c r="CKW355" s="8"/>
      <c r="CKX355" s="8"/>
      <c r="CKY355" s="8"/>
      <c r="CKZ355" s="8"/>
      <c r="CLA355" s="8"/>
      <c r="CLB355" s="8"/>
      <c r="CLC355" s="8"/>
      <c r="CLD355" s="8"/>
      <c r="CLE355" s="8"/>
      <c r="CLF355" s="8"/>
      <c r="CLG355" s="8"/>
      <c r="CLH355" s="8"/>
      <c r="CLI355" s="8"/>
      <c r="CLJ355" s="8"/>
      <c r="CLK355" s="8"/>
      <c r="CLL355" s="8"/>
      <c r="CLM355" s="8"/>
      <c r="CLN355" s="8"/>
      <c r="CLO355" s="8"/>
      <c r="CLP355" s="8"/>
      <c r="CLQ355" s="8"/>
      <c r="CLR355" s="8"/>
      <c r="CLS355" s="8"/>
      <c r="CLT355" s="8"/>
      <c r="CLU355" s="8"/>
      <c r="CLV355" s="8"/>
      <c r="CLW355" s="8"/>
      <c r="CLX355" s="8"/>
      <c r="CLY355" s="8"/>
      <c r="CLZ355" s="8"/>
      <c r="CMA355" s="8"/>
      <c r="CMB355" s="8"/>
      <c r="CMC355" s="8"/>
      <c r="CMD355" s="8"/>
      <c r="CME355" s="8"/>
      <c r="CMF355" s="8"/>
      <c r="CMG355" s="8"/>
      <c r="CMH355" s="8"/>
      <c r="CMI355" s="8"/>
      <c r="CMJ355" s="8"/>
      <c r="CMK355" s="8"/>
      <c r="CML355" s="8"/>
      <c r="CMM355" s="8"/>
      <c r="CMN355" s="8"/>
      <c r="CMO355" s="8"/>
      <c r="CMP355" s="8"/>
      <c r="CMQ355" s="8"/>
      <c r="CMR355" s="8"/>
      <c r="CMS355" s="8"/>
      <c r="CMT355" s="8"/>
      <c r="CMU355" s="8"/>
      <c r="CMV355" s="8"/>
      <c r="CMW355" s="8"/>
      <c r="CMX355" s="8"/>
      <c r="CMY355" s="8"/>
      <c r="CMZ355" s="8"/>
      <c r="CNA355" s="8"/>
      <c r="CNB355" s="8"/>
      <c r="CNC355" s="8"/>
      <c r="CND355" s="8"/>
      <c r="CNE355" s="8"/>
      <c r="CNF355" s="8"/>
      <c r="CNG355" s="8"/>
      <c r="CNH355" s="8"/>
      <c r="CNI355" s="8"/>
      <c r="CNJ355" s="8"/>
      <c r="CNK355" s="8"/>
      <c r="CNL355" s="8"/>
      <c r="CNM355" s="8"/>
      <c r="CNN355" s="8"/>
      <c r="CNO355" s="8"/>
      <c r="CNP355" s="8"/>
      <c r="CNQ355" s="8"/>
      <c r="CNR355" s="8"/>
      <c r="CNS355" s="8"/>
      <c r="CNT355" s="8"/>
      <c r="CNU355" s="8"/>
      <c r="CNV355" s="8"/>
      <c r="CNW355" s="8"/>
      <c r="CNX355" s="8"/>
      <c r="CNY355" s="8"/>
      <c r="CNZ355" s="8"/>
      <c r="COA355" s="8"/>
      <c r="COB355" s="8"/>
      <c r="COC355" s="8"/>
      <c r="COD355" s="8"/>
      <c r="COE355" s="8"/>
      <c r="COF355" s="8"/>
      <c r="COG355" s="8"/>
      <c r="COH355" s="8"/>
      <c r="COI355" s="8"/>
      <c r="COJ355" s="8"/>
      <c r="COK355" s="8"/>
      <c r="COL355" s="8"/>
      <c r="COM355" s="8"/>
      <c r="CON355" s="8"/>
      <c r="COO355" s="8"/>
      <c r="COP355" s="8"/>
      <c r="COQ355" s="8"/>
      <c r="COR355" s="8"/>
      <c r="COS355" s="8"/>
      <c r="COT355" s="8"/>
      <c r="COU355" s="8"/>
      <c r="COV355" s="8"/>
      <c r="COW355" s="8"/>
      <c r="COX355" s="8"/>
      <c r="COY355" s="8"/>
      <c r="COZ355" s="8"/>
      <c r="CPA355" s="8"/>
      <c r="CPB355" s="8"/>
      <c r="CPC355" s="8"/>
      <c r="CPD355" s="8"/>
      <c r="CPE355" s="8"/>
      <c r="CPF355" s="8"/>
      <c r="CPG355" s="8"/>
      <c r="CPH355" s="8"/>
      <c r="CPI355" s="8"/>
      <c r="CPJ355" s="8"/>
      <c r="CPK355" s="8"/>
      <c r="CPL355" s="8"/>
      <c r="CPM355" s="8"/>
      <c r="CPN355" s="8"/>
      <c r="CPO355" s="8"/>
      <c r="CPP355" s="8"/>
      <c r="CPQ355" s="8"/>
      <c r="CPR355" s="8"/>
      <c r="CPS355" s="8"/>
      <c r="CPT355" s="8"/>
      <c r="CPU355" s="8"/>
      <c r="CPV355" s="8"/>
      <c r="CPW355" s="8"/>
      <c r="CPX355" s="8"/>
      <c r="CPY355" s="8"/>
      <c r="CPZ355" s="8"/>
      <c r="CQA355" s="8"/>
      <c r="CQB355" s="8"/>
      <c r="CQC355" s="8"/>
      <c r="CQD355" s="8"/>
      <c r="CQE355" s="8"/>
      <c r="CQF355" s="8"/>
      <c r="CQG355" s="8"/>
      <c r="CQH355" s="8"/>
      <c r="CQI355" s="8"/>
      <c r="CQJ355" s="8"/>
      <c r="CQK355" s="8"/>
      <c r="CQL355" s="8"/>
      <c r="CQM355" s="8"/>
      <c r="CQN355" s="8"/>
      <c r="CQO355" s="8"/>
      <c r="CQP355" s="8"/>
      <c r="CQQ355" s="8"/>
      <c r="CQR355" s="8"/>
      <c r="CQS355" s="8"/>
      <c r="CQT355" s="8"/>
      <c r="CQU355" s="8"/>
      <c r="CQV355" s="8"/>
      <c r="CQW355" s="8"/>
      <c r="CQX355" s="8"/>
      <c r="CQY355" s="8"/>
      <c r="CQZ355" s="8"/>
      <c r="CRA355" s="8"/>
      <c r="CRB355" s="8"/>
      <c r="CRC355" s="8"/>
      <c r="CRD355" s="8"/>
      <c r="CRE355" s="8"/>
      <c r="CRF355" s="8"/>
      <c r="CRG355" s="8"/>
      <c r="CRH355" s="8"/>
      <c r="CRI355" s="8"/>
      <c r="CRJ355" s="8"/>
      <c r="CRK355" s="8"/>
      <c r="CRL355" s="8"/>
      <c r="CRM355" s="8"/>
      <c r="CRN355" s="8"/>
      <c r="CRO355" s="8"/>
      <c r="CRP355" s="8"/>
      <c r="CRQ355" s="8"/>
      <c r="CRR355" s="8"/>
      <c r="CRS355" s="8"/>
      <c r="CRT355" s="8"/>
      <c r="CRU355" s="8"/>
      <c r="CRV355" s="8"/>
      <c r="CRW355" s="8"/>
      <c r="CRX355" s="8"/>
      <c r="CRY355" s="8"/>
      <c r="CRZ355" s="8"/>
      <c r="CSA355" s="8"/>
      <c r="CSB355" s="8"/>
      <c r="CSC355" s="8"/>
      <c r="CSD355" s="8"/>
      <c r="CSE355" s="8"/>
      <c r="CSF355" s="8"/>
      <c r="CSG355" s="8"/>
      <c r="CSH355" s="8"/>
      <c r="CSI355" s="8"/>
      <c r="CSJ355" s="8"/>
      <c r="CSK355" s="8"/>
      <c r="CSL355" s="8"/>
      <c r="CSM355" s="8"/>
      <c r="CSN355" s="8"/>
      <c r="CSO355" s="8"/>
      <c r="CSP355" s="8"/>
      <c r="CSQ355" s="8"/>
      <c r="CSR355" s="8"/>
      <c r="CSS355" s="8"/>
      <c r="CST355" s="8"/>
      <c r="CSU355" s="8"/>
      <c r="CSV355" s="8"/>
      <c r="CSW355" s="8"/>
      <c r="CSX355" s="8"/>
      <c r="CSY355" s="8"/>
      <c r="CSZ355" s="8"/>
      <c r="CTA355" s="8"/>
      <c r="CTB355" s="8"/>
      <c r="CTC355" s="8"/>
      <c r="CTD355" s="8"/>
      <c r="CTE355" s="8"/>
      <c r="CTF355" s="8"/>
      <c r="CTG355" s="8"/>
      <c r="CTH355" s="8"/>
      <c r="CTI355" s="8"/>
      <c r="CTJ355" s="8"/>
      <c r="CTK355" s="8"/>
      <c r="CTL355" s="8"/>
      <c r="CTM355" s="8"/>
      <c r="CTN355" s="8"/>
      <c r="CTO355" s="8"/>
      <c r="CTP355" s="8"/>
      <c r="CTQ355" s="8"/>
      <c r="CTR355" s="8"/>
      <c r="CTS355" s="8"/>
      <c r="CTT355" s="8"/>
      <c r="CTU355" s="8"/>
      <c r="CTV355" s="8"/>
      <c r="CTW355" s="8"/>
      <c r="CTX355" s="8"/>
      <c r="CTY355" s="8"/>
      <c r="CTZ355" s="8"/>
      <c r="CUA355" s="8"/>
      <c r="CUB355" s="8"/>
      <c r="CUC355" s="8"/>
      <c r="CUD355" s="8"/>
      <c r="CUE355" s="8"/>
      <c r="CUF355" s="8"/>
      <c r="CUG355" s="8"/>
      <c r="CUH355" s="8"/>
      <c r="CUI355" s="8"/>
      <c r="CUJ355" s="8"/>
      <c r="CUK355" s="8"/>
      <c r="CUL355" s="8"/>
      <c r="CUM355" s="8"/>
      <c r="CUN355" s="8"/>
      <c r="CUO355" s="8"/>
      <c r="CUP355" s="8"/>
      <c r="CUQ355" s="8"/>
      <c r="CUR355" s="8"/>
      <c r="CUS355" s="8"/>
      <c r="CUT355" s="8"/>
      <c r="CUU355" s="8"/>
      <c r="CUV355" s="8"/>
      <c r="CUW355" s="8"/>
      <c r="CUX355" s="8"/>
      <c r="CUY355" s="8"/>
      <c r="CUZ355" s="8"/>
      <c r="CVA355" s="8"/>
      <c r="CVB355" s="8"/>
      <c r="CVC355" s="8"/>
      <c r="CVD355" s="8"/>
      <c r="CVE355" s="8"/>
      <c r="CVF355" s="8"/>
      <c r="CVG355" s="8"/>
      <c r="CVH355" s="8"/>
      <c r="CVI355" s="8"/>
      <c r="CVJ355" s="8"/>
      <c r="CVK355" s="8"/>
      <c r="CVL355" s="8"/>
      <c r="CVM355" s="8"/>
      <c r="CVN355" s="8"/>
      <c r="CVO355" s="8"/>
      <c r="CVP355" s="8"/>
      <c r="CVQ355" s="8"/>
      <c r="CVR355" s="8"/>
      <c r="CVS355" s="8"/>
      <c r="CVT355" s="8"/>
      <c r="CVU355" s="8"/>
      <c r="CVV355" s="8"/>
      <c r="CVW355" s="8"/>
      <c r="CVX355" s="8"/>
      <c r="CVY355" s="8"/>
      <c r="CVZ355" s="8"/>
      <c r="CWA355" s="8"/>
      <c r="CWB355" s="8"/>
      <c r="CWC355" s="8"/>
      <c r="CWD355" s="8"/>
      <c r="CWE355" s="8"/>
      <c r="CWF355" s="8"/>
      <c r="CWG355" s="8"/>
      <c r="CWH355" s="8"/>
      <c r="CWI355" s="8"/>
      <c r="CWJ355" s="8"/>
      <c r="CWK355" s="8"/>
      <c r="CWL355" s="8"/>
      <c r="CWM355" s="8"/>
      <c r="CWN355" s="8"/>
      <c r="CWO355" s="8"/>
      <c r="CWP355" s="8"/>
      <c r="CWQ355" s="8"/>
      <c r="CWR355" s="8"/>
      <c r="CWS355" s="8"/>
      <c r="CWT355" s="8"/>
      <c r="CWU355" s="8"/>
      <c r="CWV355" s="8"/>
      <c r="CWW355" s="8"/>
      <c r="CWX355" s="8"/>
      <c r="CWY355" s="8"/>
      <c r="CWZ355" s="8"/>
      <c r="CXA355" s="8"/>
      <c r="CXB355" s="8"/>
      <c r="CXC355" s="8"/>
      <c r="CXD355" s="8"/>
      <c r="CXE355" s="8"/>
      <c r="CXF355" s="8"/>
      <c r="CXG355" s="8"/>
      <c r="CXH355" s="8"/>
      <c r="CXI355" s="8"/>
      <c r="CXJ355" s="8"/>
      <c r="CXK355" s="8"/>
      <c r="CXL355" s="8"/>
      <c r="CXM355" s="8"/>
      <c r="CXN355" s="8"/>
      <c r="CXO355" s="8"/>
      <c r="CXP355" s="8"/>
      <c r="CXQ355" s="8"/>
      <c r="CXR355" s="8"/>
      <c r="CXS355" s="8"/>
      <c r="CXT355" s="8"/>
      <c r="CXU355" s="8"/>
      <c r="CXV355" s="8"/>
      <c r="CXW355" s="8"/>
      <c r="CXX355" s="8"/>
      <c r="CXY355" s="8"/>
      <c r="CXZ355" s="8"/>
      <c r="CYA355" s="8"/>
      <c r="CYB355" s="8"/>
      <c r="CYC355" s="8"/>
      <c r="CYD355" s="8"/>
      <c r="CYE355" s="8"/>
      <c r="CYF355" s="8"/>
      <c r="CYG355" s="8"/>
      <c r="CYH355" s="8"/>
      <c r="CYI355" s="8"/>
      <c r="CYJ355" s="8"/>
      <c r="CYK355" s="8"/>
      <c r="CYL355" s="8"/>
      <c r="CYM355" s="8"/>
      <c r="CYN355" s="8"/>
      <c r="CYO355" s="8"/>
      <c r="CYP355" s="8"/>
      <c r="CYQ355" s="8"/>
      <c r="CYR355" s="8"/>
      <c r="CYS355" s="8"/>
      <c r="CYT355" s="8"/>
      <c r="CYU355" s="8"/>
      <c r="CYV355" s="8"/>
      <c r="CYW355" s="8"/>
      <c r="CYX355" s="8"/>
      <c r="CYY355" s="8"/>
      <c r="CYZ355" s="8"/>
      <c r="CZA355" s="8"/>
      <c r="CZB355" s="8"/>
      <c r="CZC355" s="8"/>
      <c r="CZD355" s="8"/>
      <c r="CZE355" s="8"/>
      <c r="CZF355" s="8"/>
      <c r="CZG355" s="8"/>
      <c r="CZH355" s="8"/>
      <c r="CZI355" s="8"/>
      <c r="CZJ355" s="8"/>
      <c r="CZK355" s="8"/>
      <c r="CZL355" s="8"/>
      <c r="CZM355" s="8"/>
      <c r="CZN355" s="8"/>
      <c r="CZO355" s="8"/>
      <c r="CZP355" s="8"/>
      <c r="CZQ355" s="8"/>
      <c r="CZR355" s="8"/>
      <c r="CZS355" s="8"/>
      <c r="CZT355" s="8"/>
      <c r="CZU355" s="8"/>
      <c r="CZV355" s="8"/>
      <c r="CZW355" s="8"/>
      <c r="CZX355" s="8"/>
      <c r="CZY355" s="8"/>
      <c r="CZZ355" s="8"/>
      <c r="DAA355" s="8"/>
      <c r="DAB355" s="8"/>
      <c r="DAC355" s="8"/>
      <c r="DAD355" s="8"/>
      <c r="DAE355" s="8"/>
      <c r="DAF355" s="8"/>
      <c r="DAG355" s="8"/>
      <c r="DAH355" s="8"/>
      <c r="DAI355" s="8"/>
      <c r="DAJ355" s="8"/>
      <c r="DAK355" s="8"/>
      <c r="DAL355" s="8"/>
      <c r="DAM355" s="8"/>
      <c r="DAN355" s="8"/>
      <c r="DAO355" s="8"/>
      <c r="DAP355" s="8"/>
      <c r="DAQ355" s="8"/>
      <c r="DAR355" s="8"/>
      <c r="DAS355" s="8"/>
      <c r="DAT355" s="8"/>
      <c r="DAU355" s="8"/>
      <c r="DAV355" s="8"/>
      <c r="DAW355" s="8"/>
      <c r="DAX355" s="8"/>
      <c r="DAY355" s="8"/>
      <c r="DAZ355" s="8"/>
      <c r="DBA355" s="8"/>
      <c r="DBB355" s="8"/>
      <c r="DBC355" s="8"/>
      <c r="DBD355" s="8"/>
      <c r="DBE355" s="8"/>
      <c r="DBF355" s="8"/>
      <c r="DBG355" s="8"/>
      <c r="DBH355" s="8"/>
      <c r="DBI355" s="8"/>
      <c r="DBJ355" s="8"/>
      <c r="DBK355" s="8"/>
      <c r="DBL355" s="8"/>
      <c r="DBM355" s="8"/>
      <c r="DBN355" s="8"/>
      <c r="DBO355" s="8"/>
      <c r="DBP355" s="8"/>
      <c r="DBQ355" s="8"/>
      <c r="DBR355" s="8"/>
      <c r="DBS355" s="8"/>
      <c r="DBT355" s="8"/>
      <c r="DBU355" s="8"/>
      <c r="DBV355" s="8"/>
      <c r="DBW355" s="8"/>
      <c r="DBX355" s="8"/>
      <c r="DBY355" s="8"/>
      <c r="DBZ355" s="8"/>
      <c r="DCA355" s="8"/>
      <c r="DCB355" s="8"/>
      <c r="DCC355" s="8"/>
      <c r="DCD355" s="8"/>
      <c r="DCE355" s="8"/>
      <c r="DCF355" s="8"/>
      <c r="DCG355" s="8"/>
      <c r="DCH355" s="8"/>
      <c r="DCI355" s="8"/>
      <c r="DCJ355" s="8"/>
      <c r="DCK355" s="8"/>
      <c r="DCL355" s="8"/>
      <c r="DCM355" s="8"/>
      <c r="DCN355" s="8"/>
      <c r="DCO355" s="8"/>
      <c r="DCP355" s="8"/>
      <c r="DCQ355" s="8"/>
      <c r="DCR355" s="8"/>
      <c r="DCS355" s="8"/>
      <c r="DCT355" s="8"/>
      <c r="DCU355" s="8"/>
      <c r="DCV355" s="8"/>
      <c r="DCW355" s="8"/>
      <c r="DCX355" s="8"/>
      <c r="DCY355" s="8"/>
      <c r="DCZ355" s="8"/>
      <c r="DDA355" s="8"/>
      <c r="DDB355" s="8"/>
      <c r="DDC355" s="8"/>
      <c r="DDD355" s="8"/>
      <c r="DDE355" s="8"/>
      <c r="DDF355" s="8"/>
      <c r="DDG355" s="8"/>
      <c r="DDH355" s="8"/>
      <c r="DDI355" s="8"/>
      <c r="DDJ355" s="8"/>
      <c r="DDK355" s="8"/>
      <c r="DDL355" s="8"/>
      <c r="DDM355" s="8"/>
      <c r="DDN355" s="8"/>
      <c r="DDO355" s="8"/>
      <c r="DDP355" s="8"/>
      <c r="DDQ355" s="8"/>
      <c r="DDR355" s="8"/>
      <c r="DDS355" s="8"/>
      <c r="DDT355" s="8"/>
      <c r="DDU355" s="8"/>
      <c r="DDV355" s="8"/>
      <c r="DDW355" s="8"/>
      <c r="DDX355" s="8"/>
      <c r="DDY355" s="8"/>
      <c r="DDZ355" s="8"/>
      <c r="DEA355" s="8"/>
      <c r="DEB355" s="8"/>
      <c r="DEC355" s="8"/>
      <c r="DED355" s="8"/>
      <c r="DEE355" s="8"/>
      <c r="DEF355" s="8"/>
      <c r="DEG355" s="8"/>
      <c r="DEH355" s="8"/>
      <c r="DEI355" s="8"/>
      <c r="DEJ355" s="8"/>
      <c r="DEK355" s="8"/>
      <c r="DEL355" s="8"/>
      <c r="DEM355" s="8"/>
      <c r="DEN355" s="8"/>
      <c r="DEO355" s="8"/>
      <c r="DEP355" s="8"/>
      <c r="DEQ355" s="8"/>
      <c r="DER355" s="8"/>
      <c r="DES355" s="8"/>
      <c r="DET355" s="8"/>
      <c r="DEU355" s="8"/>
      <c r="DEV355" s="8"/>
      <c r="DEW355" s="8"/>
      <c r="DEX355" s="8"/>
      <c r="DEY355" s="8"/>
      <c r="DEZ355" s="8"/>
      <c r="DFA355" s="8"/>
      <c r="DFB355" s="8"/>
      <c r="DFC355" s="8"/>
      <c r="DFD355" s="8"/>
      <c r="DFE355" s="8"/>
      <c r="DFF355" s="8"/>
      <c r="DFG355" s="8"/>
      <c r="DFH355" s="8"/>
      <c r="DFI355" s="8"/>
      <c r="DFJ355" s="8"/>
      <c r="DFK355" s="8"/>
      <c r="DFL355" s="8"/>
      <c r="DFM355" s="8"/>
      <c r="DFN355" s="8"/>
      <c r="DFO355" s="8"/>
      <c r="DFP355" s="8"/>
      <c r="DFQ355" s="8"/>
      <c r="DFR355" s="8"/>
      <c r="DFS355" s="8"/>
      <c r="DFT355" s="8"/>
      <c r="DFU355" s="8"/>
      <c r="DFV355" s="8"/>
      <c r="DFW355" s="8"/>
      <c r="DFX355" s="8"/>
      <c r="DFY355" s="8"/>
      <c r="DFZ355" s="8"/>
      <c r="DGA355" s="8"/>
      <c r="DGB355" s="8"/>
      <c r="DGC355" s="8"/>
      <c r="DGD355" s="8"/>
      <c r="DGE355" s="8"/>
      <c r="DGF355" s="8"/>
      <c r="DGG355" s="8"/>
      <c r="DGH355" s="8"/>
      <c r="DGI355" s="8"/>
      <c r="DGJ355" s="8"/>
      <c r="DGK355" s="8"/>
      <c r="DGL355" s="8"/>
      <c r="DGM355" s="8"/>
      <c r="DGN355" s="8"/>
      <c r="DGO355" s="8"/>
      <c r="DGP355" s="8"/>
      <c r="DGQ355" s="8"/>
      <c r="DGR355" s="8"/>
      <c r="DGS355" s="8"/>
      <c r="DGT355" s="8"/>
      <c r="DGU355" s="8"/>
      <c r="DGV355" s="8"/>
      <c r="DGW355" s="8"/>
      <c r="DGX355" s="8"/>
      <c r="DGY355" s="8"/>
      <c r="DGZ355" s="8"/>
      <c r="DHA355" s="8"/>
      <c r="DHB355" s="8"/>
      <c r="DHC355" s="8"/>
      <c r="DHD355" s="8"/>
      <c r="DHE355" s="8"/>
      <c r="DHF355" s="8"/>
      <c r="DHG355" s="8"/>
      <c r="DHH355" s="8"/>
      <c r="DHI355" s="8"/>
      <c r="DHJ355" s="8"/>
      <c r="DHK355" s="8"/>
      <c r="DHL355" s="8"/>
      <c r="DHM355" s="8"/>
      <c r="DHN355" s="8"/>
      <c r="DHO355" s="8"/>
      <c r="DHP355" s="8"/>
      <c r="DHQ355" s="8"/>
      <c r="DHR355" s="8"/>
      <c r="DHS355" s="8"/>
      <c r="DHT355" s="8"/>
      <c r="DHU355" s="8"/>
      <c r="DHV355" s="8"/>
      <c r="DHW355" s="8"/>
      <c r="DHX355" s="8"/>
      <c r="DHY355" s="8"/>
      <c r="DHZ355" s="8"/>
      <c r="DIA355" s="8"/>
      <c r="DIB355" s="8"/>
      <c r="DIC355" s="8"/>
      <c r="DID355" s="8"/>
      <c r="DIE355" s="8"/>
      <c r="DIF355" s="8"/>
      <c r="DIG355" s="8"/>
      <c r="DIH355" s="8"/>
      <c r="DII355" s="8"/>
      <c r="DIJ355" s="8"/>
      <c r="DIK355" s="8"/>
      <c r="DIL355" s="8"/>
      <c r="DIM355" s="8"/>
      <c r="DIN355" s="8"/>
      <c r="DIO355" s="8"/>
      <c r="DIP355" s="8"/>
      <c r="DIQ355" s="8"/>
      <c r="DIR355" s="8"/>
      <c r="DIS355" s="8"/>
      <c r="DIT355" s="8"/>
      <c r="DIU355" s="8"/>
      <c r="DIV355" s="8"/>
      <c r="DIW355" s="8"/>
      <c r="DIX355" s="8"/>
      <c r="DIY355" s="8"/>
      <c r="DIZ355" s="8"/>
      <c r="DJA355" s="8"/>
      <c r="DJB355" s="8"/>
      <c r="DJC355" s="8"/>
      <c r="DJD355" s="8"/>
      <c r="DJE355" s="8"/>
      <c r="DJF355" s="8"/>
      <c r="DJG355" s="8"/>
      <c r="DJH355" s="8"/>
      <c r="DJI355" s="8"/>
      <c r="DJJ355" s="8"/>
      <c r="DJK355" s="8"/>
      <c r="DJL355" s="8"/>
      <c r="DJM355" s="8"/>
      <c r="DJN355" s="8"/>
      <c r="DJO355" s="8"/>
      <c r="DJP355" s="8"/>
      <c r="DJQ355" s="8"/>
      <c r="DJR355" s="8"/>
      <c r="DJS355" s="8"/>
      <c r="DJT355" s="8"/>
      <c r="DJU355" s="8"/>
      <c r="DJV355" s="8"/>
      <c r="DJW355" s="8"/>
      <c r="DJX355" s="8"/>
      <c r="DJY355" s="8"/>
      <c r="DJZ355" s="8"/>
      <c r="DKA355" s="8"/>
      <c r="DKB355" s="8"/>
      <c r="DKC355" s="8"/>
      <c r="DKD355" s="8"/>
      <c r="DKE355" s="8"/>
      <c r="DKF355" s="8"/>
      <c r="DKG355" s="8"/>
      <c r="DKH355" s="8"/>
      <c r="DKI355" s="8"/>
      <c r="DKJ355" s="8"/>
      <c r="DKK355" s="8"/>
      <c r="DKL355" s="8"/>
      <c r="DKM355" s="8"/>
      <c r="DKN355" s="8"/>
      <c r="DKO355" s="8"/>
      <c r="DKP355" s="8"/>
      <c r="DKQ355" s="8"/>
      <c r="DKR355" s="8"/>
      <c r="DKS355" s="8"/>
      <c r="DKT355" s="8"/>
      <c r="DKU355" s="8"/>
      <c r="DKV355" s="8"/>
      <c r="DKW355" s="8"/>
      <c r="DKX355" s="8"/>
      <c r="DKY355" s="8"/>
      <c r="DKZ355" s="8"/>
      <c r="DLA355" s="8"/>
      <c r="DLB355" s="8"/>
      <c r="DLC355" s="8"/>
      <c r="DLD355" s="8"/>
      <c r="DLE355" s="8"/>
      <c r="DLF355" s="8"/>
      <c r="DLG355" s="8"/>
      <c r="DLH355" s="8"/>
      <c r="DLI355" s="8"/>
      <c r="DLJ355" s="8"/>
      <c r="DLK355" s="8"/>
      <c r="DLL355" s="8"/>
      <c r="DLM355" s="8"/>
      <c r="DLN355" s="8"/>
      <c r="DLO355" s="8"/>
      <c r="DLP355" s="8"/>
      <c r="DLQ355" s="8"/>
      <c r="DLR355" s="8"/>
      <c r="DLS355" s="8"/>
      <c r="DLT355" s="8"/>
      <c r="DLU355" s="8"/>
      <c r="DLV355" s="8"/>
      <c r="DLW355" s="8"/>
      <c r="DLX355" s="8"/>
      <c r="DLY355" s="8"/>
      <c r="DLZ355" s="8"/>
      <c r="DMA355" s="8"/>
      <c r="DMB355" s="8"/>
      <c r="DMC355" s="8"/>
      <c r="DMD355" s="8"/>
      <c r="DME355" s="8"/>
      <c r="DMF355" s="8"/>
      <c r="DMG355" s="8"/>
      <c r="DMH355" s="8"/>
      <c r="DMI355" s="8"/>
      <c r="DMJ355" s="8"/>
      <c r="DMK355" s="8"/>
      <c r="DML355" s="8"/>
      <c r="DMM355" s="8"/>
      <c r="DMN355" s="8"/>
      <c r="DMO355" s="8"/>
      <c r="DMP355" s="8"/>
      <c r="DMQ355" s="8"/>
      <c r="DMR355" s="8"/>
      <c r="DMS355" s="8"/>
      <c r="DMT355" s="8"/>
      <c r="DMU355" s="8"/>
      <c r="DMV355" s="8"/>
      <c r="DMW355" s="8"/>
      <c r="DMX355" s="8"/>
      <c r="DMY355" s="8"/>
      <c r="DMZ355" s="8"/>
      <c r="DNA355" s="8"/>
      <c r="DNB355" s="8"/>
      <c r="DNC355" s="8"/>
      <c r="DND355" s="8"/>
      <c r="DNE355" s="8"/>
      <c r="DNF355" s="8"/>
      <c r="DNG355" s="8"/>
      <c r="DNH355" s="8"/>
      <c r="DNI355" s="8"/>
      <c r="DNJ355" s="8"/>
      <c r="DNK355" s="8"/>
      <c r="DNL355" s="8"/>
      <c r="DNM355" s="8"/>
      <c r="DNN355" s="8"/>
      <c r="DNO355" s="8"/>
      <c r="DNP355" s="8"/>
      <c r="DNQ355" s="8"/>
      <c r="DNR355" s="8"/>
      <c r="DNS355" s="8"/>
      <c r="DNT355" s="8"/>
      <c r="DNU355" s="8"/>
      <c r="DNV355" s="8"/>
      <c r="DNW355" s="8"/>
      <c r="DNX355" s="8"/>
      <c r="DNY355" s="8"/>
      <c r="DNZ355" s="8"/>
      <c r="DOA355" s="8"/>
      <c r="DOB355" s="8"/>
      <c r="DOC355" s="8"/>
      <c r="DOD355" s="8"/>
      <c r="DOE355" s="8"/>
      <c r="DOF355" s="8"/>
      <c r="DOG355" s="8"/>
      <c r="DOH355" s="8"/>
      <c r="DOI355" s="8"/>
      <c r="DOJ355" s="8"/>
      <c r="DOK355" s="8"/>
      <c r="DOL355" s="8"/>
      <c r="DOM355" s="8"/>
      <c r="DON355" s="8"/>
      <c r="DOO355" s="8"/>
      <c r="DOP355" s="8"/>
      <c r="DOQ355" s="8"/>
      <c r="DOR355" s="8"/>
      <c r="DOS355" s="8"/>
      <c r="DOT355" s="8"/>
      <c r="DOU355" s="8"/>
      <c r="DOV355" s="8"/>
      <c r="DOW355" s="8"/>
      <c r="DOX355" s="8"/>
      <c r="DOY355" s="8"/>
      <c r="DOZ355" s="8"/>
      <c r="DPA355" s="8"/>
      <c r="DPB355" s="8"/>
      <c r="DPC355" s="8"/>
      <c r="DPD355" s="8"/>
      <c r="DPE355" s="8"/>
      <c r="DPF355" s="8"/>
      <c r="DPG355" s="8"/>
      <c r="DPH355" s="8"/>
      <c r="DPI355" s="8"/>
      <c r="DPJ355" s="8"/>
      <c r="DPK355" s="8"/>
      <c r="DPL355" s="8"/>
      <c r="DPM355" s="8"/>
      <c r="DPN355" s="8"/>
      <c r="DPO355" s="8"/>
      <c r="DPP355" s="8"/>
      <c r="DPQ355" s="8"/>
      <c r="DPR355" s="8"/>
      <c r="DPS355" s="8"/>
      <c r="DPT355" s="8"/>
      <c r="DPU355" s="8"/>
      <c r="DPV355" s="8"/>
      <c r="DPW355" s="8"/>
      <c r="DPX355" s="8"/>
      <c r="DPY355" s="8"/>
      <c r="DPZ355" s="8"/>
      <c r="DQA355" s="8"/>
      <c r="DQB355" s="8"/>
      <c r="DQC355" s="8"/>
      <c r="DQD355" s="8"/>
      <c r="DQE355" s="8"/>
      <c r="DQF355" s="8"/>
      <c r="DQG355" s="8"/>
      <c r="DQH355" s="8"/>
      <c r="DQI355" s="8"/>
      <c r="DQJ355" s="8"/>
      <c r="DQK355" s="8"/>
      <c r="DQL355" s="8"/>
      <c r="DQM355" s="8"/>
      <c r="DQN355" s="8"/>
      <c r="DQO355" s="8"/>
      <c r="DQP355" s="8"/>
      <c r="DQQ355" s="8"/>
      <c r="DQR355" s="8"/>
      <c r="DQS355" s="8"/>
      <c r="DQT355" s="8"/>
      <c r="DQU355" s="8"/>
      <c r="DQV355" s="8"/>
      <c r="DQW355" s="8"/>
      <c r="DQX355" s="8"/>
      <c r="DQY355" s="8"/>
      <c r="DQZ355" s="8"/>
      <c r="DRA355" s="8"/>
      <c r="DRB355" s="8"/>
      <c r="DRC355" s="8"/>
      <c r="DRD355" s="8"/>
      <c r="DRE355" s="8"/>
      <c r="DRF355" s="8"/>
      <c r="DRG355" s="8"/>
      <c r="DRH355" s="8"/>
      <c r="DRI355" s="8"/>
      <c r="DRJ355" s="8"/>
      <c r="DRK355" s="8"/>
      <c r="DRL355" s="8"/>
      <c r="DRM355" s="8"/>
      <c r="DRN355" s="8"/>
      <c r="DRO355" s="8"/>
      <c r="DRP355" s="8"/>
      <c r="DRQ355" s="8"/>
      <c r="DRR355" s="8"/>
      <c r="DRS355" s="8"/>
      <c r="DRT355" s="8"/>
      <c r="DRU355" s="8"/>
      <c r="DRV355" s="8"/>
      <c r="DRW355" s="8"/>
      <c r="DRX355" s="8"/>
      <c r="DRY355" s="8"/>
      <c r="DRZ355" s="8"/>
      <c r="DSA355" s="8"/>
      <c r="DSB355" s="8"/>
      <c r="DSC355" s="8"/>
      <c r="DSD355" s="8"/>
      <c r="DSE355" s="8"/>
      <c r="DSF355" s="8"/>
      <c r="DSG355" s="8"/>
      <c r="DSH355" s="8"/>
      <c r="DSI355" s="8"/>
      <c r="DSJ355" s="8"/>
      <c r="DSK355" s="8"/>
      <c r="DSL355" s="8"/>
      <c r="DSM355" s="8"/>
      <c r="DSN355" s="8"/>
      <c r="DSO355" s="8"/>
      <c r="DSP355" s="8"/>
      <c r="DSQ355" s="8"/>
      <c r="DSR355" s="8"/>
      <c r="DSS355" s="8"/>
      <c r="DST355" s="8"/>
      <c r="DSU355" s="8"/>
      <c r="DSV355" s="8"/>
      <c r="DSW355" s="8"/>
      <c r="DSX355" s="8"/>
      <c r="DSY355" s="8"/>
      <c r="DSZ355" s="8"/>
      <c r="DTA355" s="8"/>
      <c r="DTB355" s="8"/>
      <c r="DTC355" s="8"/>
      <c r="DTD355" s="8"/>
      <c r="DTE355" s="8"/>
      <c r="DTF355" s="8"/>
      <c r="DTG355" s="8"/>
      <c r="DTH355" s="8"/>
      <c r="DTI355" s="8"/>
      <c r="DTJ355" s="8"/>
      <c r="DTK355" s="8"/>
      <c r="DTL355" s="8"/>
      <c r="DTM355" s="8"/>
      <c r="DTN355" s="8"/>
      <c r="DTO355" s="8"/>
      <c r="DTP355" s="8"/>
      <c r="DTQ355" s="8"/>
      <c r="DTR355" s="8"/>
      <c r="DTS355" s="8"/>
      <c r="DTT355" s="8"/>
      <c r="DTU355" s="8"/>
      <c r="DTV355" s="8"/>
      <c r="DTW355" s="8"/>
      <c r="DTX355" s="8"/>
      <c r="DTY355" s="8"/>
      <c r="DTZ355" s="8"/>
      <c r="DUA355" s="8"/>
      <c r="DUB355" s="8"/>
      <c r="DUC355" s="8"/>
      <c r="DUD355" s="8"/>
      <c r="DUE355" s="8"/>
      <c r="DUF355" s="8"/>
      <c r="DUG355" s="8"/>
      <c r="DUH355" s="8"/>
      <c r="DUI355" s="8"/>
      <c r="DUJ355" s="8"/>
      <c r="DUK355" s="8"/>
      <c r="DUL355" s="8"/>
      <c r="DUM355" s="8"/>
      <c r="DUN355" s="8"/>
      <c r="DUO355" s="8"/>
      <c r="DUP355" s="8"/>
      <c r="DUQ355" s="8"/>
      <c r="DUR355" s="8"/>
      <c r="DUS355" s="8"/>
      <c r="DUT355" s="8"/>
      <c r="DUU355" s="8"/>
      <c r="DUV355" s="8"/>
      <c r="DUW355" s="8"/>
      <c r="DUX355" s="8"/>
      <c r="DUY355" s="8"/>
      <c r="DUZ355" s="8"/>
      <c r="DVA355" s="8"/>
      <c r="DVB355" s="8"/>
      <c r="DVC355" s="8"/>
      <c r="DVD355" s="8"/>
      <c r="DVE355" s="8"/>
      <c r="DVF355" s="8"/>
      <c r="DVG355" s="8"/>
      <c r="DVH355" s="8"/>
      <c r="DVI355" s="8"/>
      <c r="DVJ355" s="8"/>
      <c r="DVK355" s="8"/>
      <c r="DVL355" s="8"/>
      <c r="DVM355" s="8"/>
      <c r="DVN355" s="8"/>
      <c r="DVO355" s="8"/>
      <c r="DVP355" s="8"/>
      <c r="DVQ355" s="8"/>
      <c r="DVR355" s="8"/>
      <c r="DVS355" s="8"/>
      <c r="DVT355" s="8"/>
      <c r="DVU355" s="8"/>
      <c r="DVV355" s="8"/>
      <c r="DVW355" s="8"/>
      <c r="DVX355" s="8"/>
      <c r="DVY355" s="8"/>
      <c r="DVZ355" s="8"/>
      <c r="DWA355" s="8"/>
      <c r="DWB355" s="8"/>
      <c r="DWC355" s="8"/>
      <c r="DWD355" s="8"/>
      <c r="DWE355" s="8"/>
      <c r="DWF355" s="8"/>
      <c r="DWG355" s="8"/>
      <c r="DWH355" s="8"/>
      <c r="DWI355" s="8"/>
      <c r="DWJ355" s="8"/>
      <c r="DWK355" s="8"/>
      <c r="DWL355" s="8"/>
      <c r="DWM355" s="8"/>
      <c r="DWN355" s="8"/>
      <c r="DWO355" s="8"/>
      <c r="DWP355" s="8"/>
      <c r="DWQ355" s="8"/>
      <c r="DWR355" s="8"/>
      <c r="DWS355" s="8"/>
      <c r="DWT355" s="8"/>
      <c r="DWU355" s="8"/>
      <c r="DWV355" s="8"/>
      <c r="DWW355" s="8"/>
      <c r="DWX355" s="8"/>
      <c r="DWY355" s="8"/>
      <c r="DWZ355" s="8"/>
      <c r="DXA355" s="8"/>
      <c r="DXB355" s="8"/>
      <c r="DXC355" s="8"/>
      <c r="DXD355" s="8"/>
      <c r="DXE355" s="8"/>
      <c r="DXF355" s="8"/>
      <c r="DXG355" s="8"/>
      <c r="DXH355" s="8"/>
      <c r="DXI355" s="8"/>
      <c r="DXJ355" s="8"/>
      <c r="DXK355" s="8"/>
      <c r="DXL355" s="8"/>
      <c r="DXM355" s="8"/>
      <c r="DXN355" s="8"/>
      <c r="DXO355" s="8"/>
      <c r="DXP355" s="8"/>
      <c r="DXQ355" s="8"/>
      <c r="DXR355" s="8"/>
      <c r="DXS355" s="8"/>
      <c r="DXT355" s="8"/>
      <c r="DXU355" s="8"/>
      <c r="DXV355" s="8"/>
      <c r="DXW355" s="8"/>
      <c r="DXX355" s="8"/>
      <c r="DXY355" s="8"/>
      <c r="DXZ355" s="8"/>
      <c r="DYA355" s="8"/>
      <c r="DYB355" s="8"/>
      <c r="DYC355" s="8"/>
      <c r="DYD355" s="8"/>
      <c r="DYE355" s="8"/>
      <c r="DYF355" s="8"/>
      <c r="DYG355" s="8"/>
      <c r="DYH355" s="8"/>
      <c r="DYI355" s="8"/>
      <c r="DYJ355" s="8"/>
      <c r="DYK355" s="8"/>
      <c r="DYL355" s="8"/>
      <c r="DYM355" s="8"/>
      <c r="DYN355" s="8"/>
      <c r="DYO355" s="8"/>
      <c r="DYP355" s="8"/>
      <c r="DYQ355" s="8"/>
      <c r="DYR355" s="8"/>
      <c r="DYS355" s="8"/>
      <c r="DYT355" s="8"/>
      <c r="DYU355" s="8"/>
      <c r="DYV355" s="8"/>
      <c r="DYW355" s="8"/>
      <c r="DYX355" s="8"/>
      <c r="DYY355" s="8"/>
      <c r="DYZ355" s="8"/>
      <c r="DZA355" s="8"/>
      <c r="DZB355" s="8"/>
      <c r="DZC355" s="8"/>
      <c r="DZD355" s="8"/>
      <c r="DZE355" s="8"/>
      <c r="DZF355" s="8"/>
      <c r="DZG355" s="8"/>
      <c r="DZH355" s="8"/>
      <c r="DZI355" s="8"/>
      <c r="DZJ355" s="8"/>
      <c r="DZK355" s="8"/>
      <c r="DZL355" s="8"/>
      <c r="DZM355" s="8"/>
      <c r="DZN355" s="8"/>
      <c r="DZO355" s="8"/>
      <c r="DZP355" s="8"/>
      <c r="DZQ355" s="8"/>
      <c r="DZR355" s="8"/>
      <c r="DZS355" s="8"/>
      <c r="DZT355" s="8"/>
      <c r="DZU355" s="8"/>
      <c r="DZV355" s="8"/>
      <c r="DZW355" s="8"/>
      <c r="DZX355" s="8"/>
      <c r="DZY355" s="8"/>
      <c r="DZZ355" s="8"/>
      <c r="EAA355" s="8"/>
      <c r="EAB355" s="8"/>
      <c r="EAC355" s="8"/>
      <c r="EAD355" s="8"/>
      <c r="EAE355" s="8"/>
      <c r="EAF355" s="8"/>
      <c r="EAG355" s="8"/>
      <c r="EAH355" s="8"/>
      <c r="EAI355" s="8"/>
      <c r="EAJ355" s="8"/>
      <c r="EAK355" s="8"/>
      <c r="EAL355" s="8"/>
      <c r="EAM355" s="8"/>
      <c r="EAN355" s="8"/>
      <c r="EAO355" s="8"/>
      <c r="EAP355" s="8"/>
      <c r="EAQ355" s="8"/>
      <c r="EAR355" s="8"/>
      <c r="EAS355" s="8"/>
      <c r="EAT355" s="8"/>
      <c r="EAU355" s="8"/>
      <c r="EAV355" s="8"/>
      <c r="EAW355" s="8"/>
      <c r="EAX355" s="8"/>
      <c r="EAY355" s="8"/>
      <c r="EAZ355" s="8"/>
      <c r="EBA355" s="8"/>
      <c r="EBB355" s="8"/>
      <c r="EBC355" s="8"/>
      <c r="EBD355" s="8"/>
      <c r="EBE355" s="8"/>
      <c r="EBF355" s="8"/>
      <c r="EBG355" s="8"/>
      <c r="EBH355" s="8"/>
      <c r="EBI355" s="8"/>
      <c r="EBJ355" s="8"/>
      <c r="EBK355" s="8"/>
      <c r="EBL355" s="8"/>
      <c r="EBM355" s="8"/>
      <c r="EBN355" s="8"/>
      <c r="EBO355" s="8"/>
      <c r="EBP355" s="8"/>
      <c r="EBQ355" s="8"/>
      <c r="EBR355" s="8"/>
      <c r="EBS355" s="8"/>
      <c r="EBT355" s="8"/>
      <c r="EBU355" s="8"/>
      <c r="EBV355" s="8"/>
      <c r="EBW355" s="8"/>
      <c r="EBX355" s="8"/>
      <c r="EBY355" s="8"/>
      <c r="EBZ355" s="8"/>
      <c r="ECA355" s="8"/>
      <c r="ECB355" s="8"/>
      <c r="ECC355" s="8"/>
      <c r="ECD355" s="8"/>
      <c r="ECE355" s="8"/>
      <c r="ECF355" s="8"/>
      <c r="ECG355" s="8"/>
      <c r="ECH355" s="8"/>
      <c r="ECI355" s="8"/>
      <c r="ECJ355" s="8"/>
      <c r="ECK355" s="8"/>
      <c r="ECL355" s="8"/>
      <c r="ECM355" s="8"/>
      <c r="ECN355" s="8"/>
      <c r="ECO355" s="8"/>
      <c r="ECP355" s="8"/>
      <c r="ECQ355" s="8"/>
      <c r="ECR355" s="8"/>
      <c r="ECS355" s="8"/>
      <c r="ECT355" s="8"/>
      <c r="ECU355" s="8"/>
      <c r="ECV355" s="8"/>
      <c r="ECW355" s="8"/>
      <c r="ECX355" s="8"/>
      <c r="ECY355" s="8"/>
      <c r="ECZ355" s="8"/>
      <c r="EDA355" s="8"/>
      <c r="EDB355" s="8"/>
      <c r="EDC355" s="8"/>
      <c r="EDD355" s="8"/>
      <c r="EDE355" s="8"/>
      <c r="EDF355" s="8"/>
      <c r="EDG355" s="8"/>
      <c r="EDH355" s="8"/>
      <c r="EDI355" s="8"/>
      <c r="EDJ355" s="8"/>
      <c r="EDK355" s="8"/>
      <c r="EDL355" s="8"/>
      <c r="EDM355" s="8"/>
      <c r="EDN355" s="8"/>
      <c r="EDO355" s="8"/>
      <c r="EDP355" s="8"/>
      <c r="EDQ355" s="8"/>
      <c r="EDR355" s="8"/>
      <c r="EDS355" s="8"/>
      <c r="EDT355" s="8"/>
      <c r="EDU355" s="8"/>
      <c r="EDV355" s="8"/>
      <c r="EDW355" s="8"/>
      <c r="EDX355" s="8"/>
      <c r="EDY355" s="8"/>
      <c r="EDZ355" s="8"/>
      <c r="EEA355" s="8"/>
      <c r="EEB355" s="8"/>
      <c r="EEC355" s="8"/>
      <c r="EED355" s="8"/>
      <c r="EEE355" s="8"/>
      <c r="EEF355" s="8"/>
      <c r="EEG355" s="8"/>
      <c r="EEH355" s="8"/>
      <c r="EEI355" s="8"/>
      <c r="EEJ355" s="8"/>
      <c r="EEK355" s="8"/>
      <c r="EEL355" s="8"/>
      <c r="EEM355" s="8"/>
      <c r="EEN355" s="8"/>
      <c r="EEO355" s="8"/>
      <c r="EEP355" s="8"/>
      <c r="EEQ355" s="8"/>
      <c r="EER355" s="8"/>
      <c r="EES355" s="8"/>
      <c r="EET355" s="8"/>
      <c r="EEU355" s="8"/>
      <c r="EEV355" s="8"/>
      <c r="EEW355" s="8"/>
      <c r="EEX355" s="8"/>
      <c r="EEY355" s="8"/>
      <c r="EEZ355" s="8"/>
      <c r="EFA355" s="8"/>
      <c r="EFB355" s="8"/>
      <c r="EFC355" s="8"/>
      <c r="EFD355" s="8"/>
      <c r="EFE355" s="8"/>
      <c r="EFF355" s="8"/>
      <c r="EFG355" s="8"/>
      <c r="EFH355" s="8"/>
      <c r="EFI355" s="8"/>
      <c r="EFJ355" s="8"/>
      <c r="EFK355" s="8"/>
      <c r="EFL355" s="8"/>
      <c r="EFM355" s="8"/>
      <c r="EFN355" s="8"/>
      <c r="EFO355" s="8"/>
      <c r="EFP355" s="8"/>
      <c r="EFQ355" s="8"/>
      <c r="EFR355" s="8"/>
      <c r="EFS355" s="8"/>
      <c r="EFT355" s="8"/>
      <c r="EFU355" s="8"/>
      <c r="EFV355" s="8"/>
      <c r="EFW355" s="8"/>
      <c r="EFX355" s="8"/>
      <c r="EFY355" s="8"/>
      <c r="EFZ355" s="8"/>
      <c r="EGA355" s="8"/>
      <c r="EGB355" s="8"/>
      <c r="EGC355" s="8"/>
      <c r="EGD355" s="8"/>
      <c r="EGE355" s="8"/>
      <c r="EGF355" s="8"/>
      <c r="EGG355" s="8"/>
      <c r="EGH355" s="8"/>
      <c r="EGI355" s="8"/>
      <c r="EGJ355" s="8"/>
      <c r="EGK355" s="8"/>
      <c r="EGL355" s="8"/>
      <c r="EGM355" s="8"/>
      <c r="EGN355" s="8"/>
      <c r="EGO355" s="8"/>
      <c r="EGP355" s="8"/>
      <c r="EGQ355" s="8"/>
      <c r="EGR355" s="8"/>
      <c r="EGS355" s="8"/>
      <c r="EGT355" s="8"/>
      <c r="EGU355" s="8"/>
      <c r="EGV355" s="8"/>
      <c r="EGW355" s="8"/>
      <c r="EGX355" s="8"/>
      <c r="EGY355" s="8"/>
      <c r="EGZ355" s="8"/>
      <c r="EHA355" s="8"/>
      <c r="EHB355" s="8"/>
      <c r="EHC355" s="8"/>
      <c r="EHD355" s="8"/>
      <c r="EHE355" s="8"/>
      <c r="EHF355" s="8"/>
      <c r="EHG355" s="8"/>
      <c r="EHH355" s="8"/>
      <c r="EHI355" s="8"/>
      <c r="EHJ355" s="8"/>
      <c r="EHK355" s="8"/>
      <c r="EHL355" s="8"/>
      <c r="EHM355" s="8"/>
      <c r="EHN355" s="8"/>
      <c r="EHO355" s="8"/>
      <c r="EHP355" s="8"/>
      <c r="EHQ355" s="8"/>
      <c r="EHR355" s="8"/>
      <c r="EHS355" s="8"/>
      <c r="EHT355" s="8"/>
      <c r="EHU355" s="8"/>
      <c r="EHV355" s="8"/>
      <c r="EHW355" s="8"/>
      <c r="EHX355" s="8"/>
      <c r="EHY355" s="8"/>
      <c r="EHZ355" s="8"/>
      <c r="EIA355" s="8"/>
      <c r="EIB355" s="8"/>
      <c r="EIC355" s="8"/>
      <c r="EID355" s="8"/>
      <c r="EIE355" s="8"/>
      <c r="EIF355" s="8"/>
      <c r="EIG355" s="8"/>
      <c r="EIH355" s="8"/>
      <c r="EII355" s="8"/>
      <c r="EIJ355" s="8"/>
      <c r="EIK355" s="8"/>
      <c r="EIL355" s="8"/>
      <c r="EIM355" s="8"/>
      <c r="EIN355" s="8"/>
      <c r="EIO355" s="8"/>
      <c r="EIP355" s="8"/>
      <c r="EIQ355" s="8"/>
      <c r="EIR355" s="8"/>
      <c r="EIS355" s="8"/>
      <c r="EIT355" s="8"/>
      <c r="EIU355" s="8"/>
      <c r="EIV355" s="8"/>
      <c r="EIW355" s="8"/>
      <c r="EIX355" s="8"/>
      <c r="EIY355" s="8"/>
      <c r="EIZ355" s="8"/>
      <c r="EJA355" s="8"/>
      <c r="EJB355" s="8"/>
      <c r="EJC355" s="8"/>
      <c r="EJD355" s="8"/>
      <c r="EJE355" s="8"/>
      <c r="EJF355" s="8"/>
      <c r="EJG355" s="8"/>
      <c r="EJH355" s="8"/>
      <c r="EJI355" s="8"/>
      <c r="EJJ355" s="8"/>
      <c r="EJK355" s="8"/>
      <c r="EJL355" s="8"/>
      <c r="EJM355" s="8"/>
      <c r="EJN355" s="8"/>
      <c r="EJO355" s="8"/>
      <c r="EJP355" s="8"/>
      <c r="EJQ355" s="8"/>
      <c r="EJR355" s="8"/>
      <c r="EJS355" s="8"/>
      <c r="EJT355" s="8"/>
      <c r="EJU355" s="8"/>
      <c r="EJV355" s="8"/>
      <c r="EJW355" s="8"/>
      <c r="EJX355" s="8"/>
      <c r="EJY355" s="8"/>
      <c r="EJZ355" s="8"/>
      <c r="EKA355" s="8"/>
      <c r="EKB355" s="8"/>
      <c r="EKC355" s="8"/>
      <c r="EKD355" s="8"/>
      <c r="EKE355" s="8"/>
      <c r="EKF355" s="8"/>
      <c r="EKG355" s="8"/>
      <c r="EKH355" s="8"/>
      <c r="EKI355" s="8"/>
      <c r="EKJ355" s="8"/>
      <c r="EKK355" s="8"/>
      <c r="EKL355" s="8"/>
      <c r="EKM355" s="8"/>
      <c r="EKN355" s="8"/>
      <c r="EKO355" s="8"/>
      <c r="EKP355" s="8"/>
      <c r="EKQ355" s="8"/>
      <c r="EKR355" s="8"/>
      <c r="EKS355" s="8"/>
      <c r="EKT355" s="8"/>
      <c r="EKU355" s="8"/>
      <c r="EKV355" s="8"/>
      <c r="EKW355" s="8"/>
      <c r="EKX355" s="8"/>
      <c r="EKY355" s="8"/>
      <c r="EKZ355" s="8"/>
      <c r="ELA355" s="8"/>
      <c r="ELB355" s="8"/>
      <c r="ELC355" s="8"/>
      <c r="ELD355" s="8"/>
      <c r="ELE355" s="8"/>
      <c r="ELF355" s="8"/>
      <c r="ELG355" s="8"/>
      <c r="ELH355" s="8"/>
      <c r="ELI355" s="8"/>
      <c r="ELJ355" s="8"/>
      <c r="ELK355" s="8"/>
      <c r="ELL355" s="8"/>
      <c r="ELM355" s="8"/>
      <c r="ELN355" s="8"/>
      <c r="ELO355" s="8"/>
      <c r="ELP355" s="8"/>
      <c r="ELQ355" s="8"/>
      <c r="ELR355" s="8"/>
      <c r="ELS355" s="8"/>
      <c r="ELT355" s="8"/>
      <c r="ELU355" s="8"/>
      <c r="ELV355" s="8"/>
      <c r="ELW355" s="8"/>
      <c r="ELX355" s="8"/>
      <c r="ELY355" s="8"/>
      <c r="ELZ355" s="8"/>
      <c r="EMA355" s="8"/>
      <c r="EMB355" s="8"/>
      <c r="EMC355" s="8"/>
      <c r="EMD355" s="8"/>
      <c r="EME355" s="8"/>
      <c r="EMF355" s="8"/>
      <c r="EMG355" s="8"/>
      <c r="EMH355" s="8"/>
      <c r="EMI355" s="8"/>
      <c r="EMJ355" s="8"/>
      <c r="EMK355" s="8"/>
      <c r="EML355" s="8"/>
      <c r="EMM355" s="8"/>
      <c r="EMN355" s="8"/>
      <c r="EMO355" s="8"/>
      <c r="EMP355" s="8"/>
      <c r="EMQ355" s="8"/>
      <c r="EMR355" s="8"/>
      <c r="EMS355" s="8"/>
      <c r="EMT355" s="8"/>
      <c r="EMU355" s="8"/>
      <c r="EMV355" s="8"/>
      <c r="EMW355" s="8"/>
      <c r="EMX355" s="8"/>
      <c r="EMY355" s="8"/>
      <c r="EMZ355" s="8"/>
      <c r="ENA355" s="8"/>
      <c r="ENB355" s="8"/>
      <c r="ENC355" s="8"/>
      <c r="END355" s="8"/>
      <c r="ENE355" s="8"/>
      <c r="ENF355" s="8"/>
      <c r="ENG355" s="8"/>
      <c r="ENH355" s="8"/>
      <c r="ENI355" s="8"/>
      <c r="ENJ355" s="8"/>
      <c r="ENK355" s="8"/>
      <c r="ENL355" s="8"/>
      <c r="ENM355" s="8"/>
      <c r="ENN355" s="8"/>
      <c r="ENO355" s="8"/>
      <c r="ENP355" s="8"/>
      <c r="ENQ355" s="8"/>
      <c r="ENR355" s="8"/>
      <c r="ENS355" s="8"/>
      <c r="ENT355" s="8"/>
      <c r="ENU355" s="8"/>
      <c r="ENV355" s="8"/>
      <c r="ENW355" s="8"/>
      <c r="ENX355" s="8"/>
      <c r="ENY355" s="8"/>
      <c r="ENZ355" s="8"/>
      <c r="EOA355" s="8"/>
      <c r="EOB355" s="8"/>
      <c r="EOC355" s="8"/>
      <c r="EOD355" s="8"/>
      <c r="EOE355" s="8"/>
      <c r="EOF355" s="8"/>
      <c r="EOG355" s="8"/>
      <c r="EOH355" s="8"/>
      <c r="EOI355" s="8"/>
      <c r="EOJ355" s="8"/>
      <c r="EOK355" s="8"/>
      <c r="EOL355" s="8"/>
      <c r="EOM355" s="8"/>
      <c r="EON355" s="8"/>
      <c r="EOO355" s="8"/>
      <c r="EOP355" s="8"/>
      <c r="EOQ355" s="8"/>
      <c r="EOR355" s="8"/>
      <c r="EOS355" s="8"/>
      <c r="EOT355" s="8"/>
      <c r="EOU355" s="8"/>
      <c r="EOV355" s="8"/>
      <c r="EOW355" s="8"/>
      <c r="EOX355" s="8"/>
      <c r="EOY355" s="8"/>
      <c r="EOZ355" s="8"/>
      <c r="EPA355" s="8"/>
      <c r="EPB355" s="8"/>
      <c r="EPC355" s="8"/>
      <c r="EPD355" s="8"/>
      <c r="EPE355" s="8"/>
      <c r="EPF355" s="8"/>
      <c r="EPG355" s="8"/>
      <c r="EPH355" s="8"/>
      <c r="EPI355" s="8"/>
      <c r="EPJ355" s="8"/>
      <c r="EPK355" s="8"/>
      <c r="EPL355" s="8"/>
      <c r="EPM355" s="8"/>
      <c r="EPN355" s="8"/>
      <c r="EPO355" s="8"/>
      <c r="EPP355" s="8"/>
      <c r="EPQ355" s="8"/>
      <c r="EPR355" s="8"/>
      <c r="EPS355" s="8"/>
      <c r="EPT355" s="8"/>
      <c r="EPU355" s="8"/>
      <c r="EPV355" s="8"/>
      <c r="EPW355" s="8"/>
      <c r="EPX355" s="8"/>
      <c r="EPY355" s="8"/>
      <c r="EPZ355" s="8"/>
      <c r="EQA355" s="8"/>
      <c r="EQB355" s="8"/>
      <c r="EQC355" s="8"/>
      <c r="EQD355" s="8"/>
      <c r="EQE355" s="8"/>
      <c r="EQF355" s="8"/>
      <c r="EQG355" s="8"/>
      <c r="EQH355" s="8"/>
      <c r="EQI355" s="8"/>
      <c r="EQJ355" s="8"/>
      <c r="EQK355" s="8"/>
      <c r="EQL355" s="8"/>
      <c r="EQM355" s="8"/>
      <c r="EQN355" s="8"/>
      <c r="EQO355" s="8"/>
      <c r="EQP355" s="8"/>
      <c r="EQQ355" s="8"/>
      <c r="EQR355" s="8"/>
      <c r="EQS355" s="8"/>
      <c r="EQT355" s="8"/>
      <c r="EQU355" s="8"/>
      <c r="EQV355" s="8"/>
      <c r="EQW355" s="8"/>
      <c r="EQX355" s="8"/>
      <c r="EQY355" s="8"/>
      <c r="EQZ355" s="8"/>
      <c r="ERA355" s="8"/>
      <c r="ERB355" s="8"/>
      <c r="ERC355" s="8"/>
      <c r="ERD355" s="8"/>
      <c r="ERE355" s="8"/>
      <c r="ERF355" s="8"/>
      <c r="ERG355" s="8"/>
      <c r="ERH355" s="8"/>
      <c r="ERI355" s="8"/>
      <c r="ERJ355" s="8"/>
      <c r="ERK355" s="8"/>
      <c r="ERL355" s="8"/>
      <c r="ERM355" s="8"/>
      <c r="ERN355" s="8"/>
      <c r="ERO355" s="8"/>
      <c r="ERP355" s="8"/>
      <c r="ERQ355" s="8"/>
      <c r="ERR355" s="8"/>
      <c r="ERS355" s="8"/>
      <c r="ERT355" s="8"/>
      <c r="ERU355" s="8"/>
      <c r="ERV355" s="8"/>
      <c r="ERW355" s="8"/>
      <c r="ERX355" s="8"/>
      <c r="ERY355" s="8"/>
      <c r="ERZ355" s="8"/>
      <c r="ESA355" s="8"/>
      <c r="ESB355" s="8"/>
      <c r="ESC355" s="8"/>
      <c r="ESD355" s="8"/>
      <c r="ESE355" s="8"/>
      <c r="ESF355" s="8"/>
      <c r="ESG355" s="8"/>
      <c r="ESH355" s="8"/>
      <c r="ESI355" s="8"/>
      <c r="ESJ355" s="8"/>
      <c r="ESK355" s="8"/>
      <c r="ESL355" s="8"/>
      <c r="ESM355" s="8"/>
      <c r="ESN355" s="8"/>
      <c r="ESO355" s="8"/>
      <c r="ESP355" s="8"/>
      <c r="ESQ355" s="8"/>
      <c r="ESR355" s="8"/>
      <c r="ESS355" s="8"/>
      <c r="EST355" s="8"/>
      <c r="ESU355" s="8"/>
      <c r="ESV355" s="8"/>
      <c r="ESW355" s="8"/>
      <c r="ESX355" s="8"/>
      <c r="ESY355" s="8"/>
      <c r="ESZ355" s="8"/>
      <c r="ETA355" s="8"/>
      <c r="ETB355" s="8"/>
      <c r="ETC355" s="8"/>
      <c r="ETD355" s="8"/>
      <c r="ETE355" s="8"/>
      <c r="ETF355" s="8"/>
      <c r="ETG355" s="8"/>
      <c r="ETH355" s="8"/>
      <c r="ETI355" s="8"/>
      <c r="ETJ355" s="8"/>
      <c r="ETK355" s="8"/>
      <c r="ETL355" s="8"/>
      <c r="ETM355" s="8"/>
      <c r="ETN355" s="8"/>
      <c r="ETO355" s="8"/>
      <c r="ETP355" s="8"/>
      <c r="ETQ355" s="8"/>
      <c r="ETR355" s="8"/>
      <c r="ETS355" s="8"/>
      <c r="ETT355" s="8"/>
      <c r="ETU355" s="8"/>
      <c r="ETV355" s="8"/>
      <c r="ETW355" s="8"/>
      <c r="ETX355" s="8"/>
      <c r="ETY355" s="8"/>
      <c r="ETZ355" s="8"/>
      <c r="EUA355" s="8"/>
      <c r="EUB355" s="8"/>
      <c r="EUC355" s="8"/>
      <c r="EUD355" s="8"/>
      <c r="EUE355" s="8"/>
      <c r="EUF355" s="8"/>
      <c r="EUG355" s="8"/>
      <c r="EUH355" s="8"/>
      <c r="EUI355" s="8"/>
      <c r="EUJ355" s="8"/>
      <c r="EUK355" s="8"/>
      <c r="EUL355" s="8"/>
      <c r="EUM355" s="8"/>
      <c r="EUN355" s="8"/>
      <c r="EUO355" s="8"/>
      <c r="EUP355" s="8"/>
      <c r="EUQ355" s="8"/>
      <c r="EUR355" s="8"/>
      <c r="EUS355" s="8"/>
      <c r="EUT355" s="8"/>
      <c r="EUU355" s="8"/>
      <c r="EUV355" s="8"/>
      <c r="EUW355" s="8"/>
      <c r="EUX355" s="8"/>
      <c r="EUY355" s="8"/>
      <c r="EUZ355" s="8"/>
      <c r="EVA355" s="8"/>
      <c r="EVB355" s="8"/>
      <c r="EVC355" s="8"/>
      <c r="EVD355" s="8"/>
      <c r="EVE355" s="8"/>
      <c r="EVF355" s="8"/>
      <c r="EVG355" s="8"/>
      <c r="EVH355" s="8"/>
      <c r="EVI355" s="8"/>
      <c r="EVJ355" s="8"/>
      <c r="EVK355" s="8"/>
      <c r="EVL355" s="8"/>
      <c r="EVM355" s="8"/>
      <c r="EVN355" s="8"/>
      <c r="EVO355" s="8"/>
      <c r="EVP355" s="8"/>
      <c r="EVQ355" s="8"/>
      <c r="EVR355" s="8"/>
      <c r="EVS355" s="8"/>
      <c r="EVT355" s="8"/>
      <c r="EVU355" s="8"/>
      <c r="EVV355" s="8"/>
      <c r="EVW355" s="8"/>
      <c r="EVX355" s="8"/>
      <c r="EVY355" s="8"/>
      <c r="EVZ355" s="8"/>
      <c r="EWA355" s="8"/>
      <c r="EWB355" s="8"/>
      <c r="EWC355" s="8"/>
      <c r="EWD355" s="8"/>
      <c r="EWE355" s="8"/>
      <c r="EWF355" s="8"/>
      <c r="EWG355" s="8"/>
      <c r="EWH355" s="8"/>
      <c r="EWI355" s="8"/>
      <c r="EWJ355" s="8"/>
      <c r="EWK355" s="8"/>
      <c r="EWL355" s="8"/>
      <c r="EWM355" s="8"/>
      <c r="EWN355" s="8"/>
      <c r="EWO355" s="8"/>
      <c r="EWP355" s="8"/>
      <c r="EWQ355" s="8"/>
      <c r="EWR355" s="8"/>
      <c r="EWS355" s="8"/>
      <c r="EWT355" s="8"/>
      <c r="EWU355" s="8"/>
      <c r="EWV355" s="8"/>
      <c r="EWW355" s="8"/>
      <c r="EWX355" s="8"/>
      <c r="EWY355" s="8"/>
      <c r="EWZ355" s="8"/>
      <c r="EXA355" s="8"/>
      <c r="EXB355" s="8"/>
      <c r="EXC355" s="8"/>
      <c r="EXD355" s="8"/>
      <c r="EXE355" s="8"/>
      <c r="EXF355" s="8"/>
      <c r="EXG355" s="8"/>
      <c r="EXH355" s="8"/>
      <c r="EXI355" s="8"/>
      <c r="EXJ355" s="8"/>
      <c r="EXK355" s="8"/>
      <c r="EXL355" s="8"/>
      <c r="EXM355" s="8"/>
      <c r="EXN355" s="8"/>
      <c r="EXO355" s="8"/>
      <c r="EXP355" s="8"/>
      <c r="EXQ355" s="8"/>
      <c r="EXR355" s="8"/>
      <c r="EXS355" s="8"/>
      <c r="EXT355" s="8"/>
      <c r="EXU355" s="8"/>
      <c r="EXV355" s="8"/>
      <c r="EXW355" s="8"/>
      <c r="EXX355" s="8"/>
      <c r="EXY355" s="8"/>
      <c r="EXZ355" s="8"/>
      <c r="EYA355" s="8"/>
      <c r="EYB355" s="8"/>
      <c r="EYC355" s="8"/>
      <c r="EYD355" s="8"/>
      <c r="EYE355" s="8"/>
      <c r="EYF355" s="8"/>
      <c r="EYG355" s="8"/>
      <c r="EYH355" s="8"/>
      <c r="EYI355" s="8"/>
      <c r="EYJ355" s="8"/>
      <c r="EYK355" s="8"/>
      <c r="EYL355" s="8"/>
      <c r="EYM355" s="8"/>
      <c r="EYN355" s="8"/>
      <c r="EYO355" s="8"/>
      <c r="EYP355" s="8"/>
      <c r="EYQ355" s="8"/>
      <c r="EYR355" s="8"/>
      <c r="EYS355" s="8"/>
      <c r="EYT355" s="8"/>
      <c r="EYU355" s="8"/>
      <c r="EYV355" s="8"/>
      <c r="EYW355" s="8"/>
      <c r="EYX355" s="8"/>
      <c r="EYY355" s="8"/>
      <c r="EYZ355" s="8"/>
      <c r="EZA355" s="8"/>
      <c r="EZB355" s="8"/>
      <c r="EZC355" s="8"/>
      <c r="EZD355" s="8"/>
      <c r="EZE355" s="8"/>
      <c r="EZF355" s="8"/>
      <c r="EZG355" s="8"/>
      <c r="EZH355" s="8"/>
      <c r="EZI355" s="8"/>
      <c r="EZJ355" s="8"/>
      <c r="EZK355" s="8"/>
      <c r="EZL355" s="8"/>
      <c r="EZM355" s="8"/>
      <c r="EZN355" s="8"/>
      <c r="EZO355" s="8"/>
      <c r="EZP355" s="8"/>
      <c r="EZQ355" s="8"/>
      <c r="EZR355" s="8"/>
      <c r="EZS355" s="8"/>
      <c r="EZT355" s="8"/>
      <c r="EZU355" s="8"/>
      <c r="EZV355" s="8"/>
      <c r="EZW355" s="8"/>
      <c r="EZX355" s="8"/>
      <c r="EZY355" s="8"/>
      <c r="EZZ355" s="8"/>
      <c r="FAA355" s="8"/>
      <c r="FAB355" s="8"/>
      <c r="FAC355" s="8"/>
      <c r="FAD355" s="8"/>
      <c r="FAE355" s="8"/>
      <c r="FAF355" s="8"/>
      <c r="FAG355" s="8"/>
      <c r="FAH355" s="8"/>
      <c r="FAI355" s="8"/>
      <c r="FAJ355" s="8"/>
      <c r="FAK355" s="8"/>
      <c r="FAL355" s="8"/>
      <c r="FAM355" s="8"/>
      <c r="FAN355" s="8"/>
      <c r="FAO355" s="8"/>
      <c r="FAP355" s="8"/>
      <c r="FAQ355" s="8"/>
      <c r="FAR355" s="8"/>
      <c r="FAS355" s="8"/>
      <c r="FAT355" s="8"/>
      <c r="FAU355" s="8"/>
      <c r="FAV355" s="8"/>
      <c r="FAW355" s="8"/>
      <c r="FAX355" s="8"/>
      <c r="FAY355" s="8"/>
      <c r="FAZ355" s="8"/>
      <c r="FBA355" s="8"/>
      <c r="FBB355" s="8"/>
      <c r="FBC355" s="8"/>
      <c r="FBD355" s="8"/>
      <c r="FBE355" s="8"/>
      <c r="FBF355" s="8"/>
      <c r="FBG355" s="8"/>
      <c r="FBH355" s="8"/>
      <c r="FBI355" s="8"/>
      <c r="FBJ355" s="8"/>
      <c r="FBK355" s="8"/>
      <c r="FBL355" s="8"/>
      <c r="FBM355" s="8"/>
      <c r="FBN355" s="8"/>
      <c r="FBO355" s="8"/>
      <c r="FBP355" s="8"/>
      <c r="FBQ355" s="8"/>
      <c r="FBR355" s="8"/>
      <c r="FBS355" s="8"/>
      <c r="FBT355" s="8"/>
      <c r="FBU355" s="8"/>
      <c r="FBV355" s="8"/>
      <c r="FBW355" s="8"/>
      <c r="FBX355" s="8"/>
      <c r="FBY355" s="8"/>
      <c r="FBZ355" s="8"/>
      <c r="FCA355" s="8"/>
      <c r="FCB355" s="8"/>
      <c r="FCC355" s="8"/>
      <c r="FCD355" s="8"/>
      <c r="FCE355" s="8"/>
      <c r="FCF355" s="8"/>
      <c r="FCG355" s="8"/>
      <c r="FCH355" s="8"/>
      <c r="FCI355" s="8"/>
      <c r="FCJ355" s="8"/>
      <c r="FCK355" s="8"/>
      <c r="FCL355" s="8"/>
      <c r="FCM355" s="8"/>
      <c r="FCN355" s="8"/>
      <c r="FCO355" s="8"/>
      <c r="FCP355" s="8"/>
      <c r="FCQ355" s="8"/>
      <c r="FCR355" s="8"/>
      <c r="FCS355" s="8"/>
      <c r="FCT355" s="8"/>
      <c r="FCU355" s="8"/>
      <c r="FCV355" s="8"/>
      <c r="FCW355" s="8"/>
      <c r="FCX355" s="8"/>
      <c r="FCY355" s="8"/>
      <c r="FCZ355" s="8"/>
      <c r="FDA355" s="8"/>
      <c r="FDB355" s="8"/>
      <c r="FDC355" s="8"/>
      <c r="FDD355" s="8"/>
      <c r="FDE355" s="8"/>
      <c r="FDF355" s="8"/>
      <c r="FDG355" s="8"/>
      <c r="FDH355" s="8"/>
      <c r="FDI355" s="8"/>
      <c r="FDJ355" s="8"/>
      <c r="FDK355" s="8"/>
      <c r="FDL355" s="8"/>
      <c r="FDM355" s="8"/>
      <c r="FDN355" s="8"/>
      <c r="FDO355" s="8"/>
      <c r="FDP355" s="8"/>
      <c r="FDQ355" s="8"/>
      <c r="FDR355" s="8"/>
      <c r="FDS355" s="8"/>
      <c r="FDT355" s="8"/>
      <c r="FDU355" s="8"/>
      <c r="FDV355" s="8"/>
      <c r="FDW355" s="8"/>
      <c r="FDX355" s="8"/>
      <c r="FDY355" s="8"/>
      <c r="FDZ355" s="8"/>
      <c r="FEA355" s="8"/>
      <c r="FEB355" s="8"/>
      <c r="FEC355" s="8"/>
      <c r="FED355" s="8"/>
      <c r="FEE355" s="8"/>
      <c r="FEF355" s="8"/>
      <c r="FEG355" s="8"/>
      <c r="FEH355" s="8"/>
      <c r="FEI355" s="8"/>
      <c r="FEJ355" s="8"/>
      <c r="FEK355" s="8"/>
      <c r="FEL355" s="8"/>
      <c r="FEM355" s="8"/>
      <c r="FEN355" s="8"/>
      <c r="FEO355" s="8"/>
      <c r="FEP355" s="8"/>
      <c r="FEQ355" s="8"/>
      <c r="FER355" s="8"/>
      <c r="FES355" s="8"/>
      <c r="FET355" s="8"/>
      <c r="FEU355" s="8"/>
      <c r="FEV355" s="8"/>
      <c r="FEW355" s="8"/>
      <c r="FEX355" s="8"/>
      <c r="FEY355" s="8"/>
      <c r="FEZ355" s="8"/>
      <c r="FFA355" s="8"/>
      <c r="FFB355" s="8"/>
      <c r="FFC355" s="8"/>
      <c r="FFD355" s="8"/>
      <c r="FFE355" s="8"/>
      <c r="FFF355" s="8"/>
      <c r="FFG355" s="8"/>
      <c r="FFH355" s="8"/>
      <c r="FFI355" s="8"/>
      <c r="FFJ355" s="8"/>
      <c r="FFK355" s="8"/>
      <c r="FFL355" s="8"/>
      <c r="FFM355" s="8"/>
      <c r="FFN355" s="8"/>
      <c r="FFO355" s="8"/>
      <c r="FFP355" s="8"/>
      <c r="FFQ355" s="8"/>
      <c r="FFR355" s="8"/>
      <c r="FFS355" s="8"/>
      <c r="FFT355" s="8"/>
      <c r="FFU355" s="8"/>
      <c r="FFV355" s="8"/>
      <c r="FFW355" s="8"/>
      <c r="FFX355" s="8"/>
      <c r="FFY355" s="8"/>
      <c r="FFZ355" s="8"/>
      <c r="FGA355" s="8"/>
      <c r="FGB355" s="8"/>
      <c r="FGC355" s="8"/>
      <c r="FGD355" s="8"/>
      <c r="FGE355" s="8"/>
      <c r="FGF355" s="8"/>
      <c r="FGG355" s="8"/>
      <c r="FGH355" s="8"/>
      <c r="FGI355" s="8"/>
      <c r="FGJ355" s="8"/>
      <c r="FGK355" s="8"/>
      <c r="FGL355" s="8"/>
      <c r="FGM355" s="8"/>
      <c r="FGN355" s="8"/>
      <c r="FGO355" s="8"/>
      <c r="FGP355" s="8"/>
      <c r="FGQ355" s="8"/>
      <c r="FGR355" s="8"/>
      <c r="FGS355" s="8"/>
      <c r="FGT355" s="8"/>
      <c r="FGU355" s="8"/>
      <c r="FGV355" s="8"/>
      <c r="FGW355" s="8"/>
      <c r="FGX355" s="8"/>
      <c r="FGY355" s="8"/>
      <c r="FGZ355" s="8"/>
      <c r="FHA355" s="8"/>
      <c r="FHB355" s="8"/>
      <c r="FHC355" s="8"/>
      <c r="FHD355" s="8"/>
      <c r="FHE355" s="8"/>
      <c r="FHF355" s="8"/>
      <c r="FHG355" s="8"/>
      <c r="FHH355" s="8"/>
      <c r="FHI355" s="8"/>
      <c r="FHJ355" s="8"/>
      <c r="FHK355" s="8"/>
      <c r="FHL355" s="8"/>
      <c r="FHM355" s="8"/>
      <c r="FHN355" s="8"/>
      <c r="FHO355" s="8"/>
      <c r="FHP355" s="8"/>
      <c r="FHQ355" s="8"/>
      <c r="FHR355" s="8"/>
      <c r="FHS355" s="8"/>
      <c r="FHT355" s="8"/>
      <c r="FHU355" s="8"/>
      <c r="FHV355" s="8"/>
      <c r="FHW355" s="8"/>
      <c r="FHX355" s="8"/>
      <c r="FHY355" s="8"/>
      <c r="FHZ355" s="8"/>
      <c r="FIA355" s="8"/>
      <c r="FIB355" s="8"/>
      <c r="FIC355" s="8"/>
      <c r="FID355" s="8"/>
      <c r="FIE355" s="8"/>
      <c r="FIF355" s="8"/>
      <c r="FIG355" s="8"/>
      <c r="FIH355" s="8"/>
      <c r="FII355" s="8"/>
      <c r="FIJ355" s="8"/>
      <c r="FIK355" s="8"/>
      <c r="FIL355" s="8"/>
      <c r="FIM355" s="8"/>
      <c r="FIN355" s="8"/>
      <c r="FIO355" s="8"/>
      <c r="FIP355" s="8"/>
      <c r="FIQ355" s="8"/>
      <c r="FIR355" s="8"/>
      <c r="FIS355" s="8"/>
      <c r="FIT355" s="8"/>
      <c r="FIU355" s="8"/>
      <c r="FIV355" s="8"/>
      <c r="FIW355" s="8"/>
      <c r="FIX355" s="8"/>
      <c r="FIY355" s="8"/>
      <c r="FIZ355" s="8"/>
      <c r="FJA355" s="8"/>
      <c r="FJB355" s="8"/>
      <c r="FJC355" s="8"/>
      <c r="FJD355" s="8"/>
      <c r="FJE355" s="8"/>
      <c r="FJF355" s="8"/>
      <c r="FJG355" s="8"/>
      <c r="FJH355" s="8"/>
      <c r="FJI355" s="8"/>
      <c r="FJJ355" s="8"/>
      <c r="FJK355" s="8"/>
      <c r="FJL355" s="8"/>
      <c r="FJM355" s="8"/>
      <c r="FJN355" s="8"/>
      <c r="FJO355" s="8"/>
      <c r="FJP355" s="8"/>
      <c r="FJQ355" s="8"/>
      <c r="FJR355" s="8"/>
      <c r="FJS355" s="8"/>
      <c r="FJT355" s="8"/>
      <c r="FJU355" s="8"/>
      <c r="FJV355" s="8"/>
      <c r="FJW355" s="8"/>
      <c r="FJX355" s="8"/>
      <c r="FJY355" s="8"/>
      <c r="FJZ355" s="8"/>
      <c r="FKA355" s="8"/>
      <c r="FKB355" s="8"/>
      <c r="FKC355" s="8"/>
      <c r="FKD355" s="8"/>
      <c r="FKE355" s="8"/>
      <c r="FKF355" s="8"/>
      <c r="FKG355" s="8"/>
      <c r="FKH355" s="8"/>
      <c r="FKI355" s="8"/>
      <c r="FKJ355" s="8"/>
      <c r="FKK355" s="8"/>
      <c r="FKL355" s="8"/>
      <c r="FKM355" s="8"/>
      <c r="FKN355" s="8"/>
      <c r="FKO355" s="8"/>
      <c r="FKP355" s="8"/>
      <c r="FKQ355" s="8"/>
      <c r="FKR355" s="8"/>
      <c r="FKS355" s="8"/>
      <c r="FKT355" s="8"/>
      <c r="FKU355" s="8"/>
      <c r="FKV355" s="8"/>
      <c r="FKW355" s="8"/>
      <c r="FKX355" s="8"/>
      <c r="FKY355" s="8"/>
      <c r="FKZ355" s="8"/>
      <c r="FLA355" s="8"/>
      <c r="FLB355" s="8"/>
      <c r="FLC355" s="8"/>
      <c r="FLD355" s="8"/>
      <c r="FLE355" s="8"/>
      <c r="FLF355" s="8"/>
      <c r="FLG355" s="8"/>
      <c r="FLH355" s="8"/>
      <c r="FLI355" s="8"/>
      <c r="FLJ355" s="8"/>
      <c r="FLK355" s="8"/>
      <c r="FLL355" s="8"/>
      <c r="FLM355" s="8"/>
      <c r="FLN355" s="8"/>
      <c r="FLO355" s="8"/>
      <c r="FLP355" s="8"/>
      <c r="FLQ355" s="8"/>
      <c r="FLR355" s="8"/>
      <c r="FLS355" s="8"/>
      <c r="FLT355" s="8"/>
      <c r="FLU355" s="8"/>
      <c r="FLV355" s="8"/>
      <c r="FLW355" s="8"/>
      <c r="FLX355" s="8"/>
      <c r="FLY355" s="8"/>
      <c r="FLZ355" s="8"/>
      <c r="FMA355" s="8"/>
      <c r="FMB355" s="8"/>
      <c r="FMC355" s="8"/>
      <c r="FMD355" s="8"/>
      <c r="FME355" s="8"/>
      <c r="FMF355" s="8"/>
      <c r="FMG355" s="8"/>
      <c r="FMH355" s="8"/>
      <c r="FMI355" s="8"/>
      <c r="FMJ355" s="8"/>
      <c r="FMK355" s="8"/>
      <c r="FML355" s="8"/>
      <c r="FMM355" s="8"/>
      <c r="FMN355" s="8"/>
      <c r="FMO355" s="8"/>
      <c r="FMP355" s="8"/>
      <c r="FMQ355" s="8"/>
      <c r="FMR355" s="8"/>
      <c r="FMS355" s="8"/>
      <c r="FMT355" s="8"/>
      <c r="FMU355" s="8"/>
      <c r="FMV355" s="8"/>
      <c r="FMW355" s="8"/>
      <c r="FMX355" s="8"/>
      <c r="FMY355" s="8"/>
      <c r="FMZ355" s="8"/>
      <c r="FNA355" s="8"/>
      <c r="FNB355" s="8"/>
      <c r="FNC355" s="8"/>
      <c r="FND355" s="8"/>
      <c r="FNE355" s="8"/>
      <c r="FNF355" s="8"/>
      <c r="FNG355" s="8"/>
      <c r="FNH355" s="8"/>
      <c r="FNI355" s="8"/>
      <c r="FNJ355" s="8"/>
      <c r="FNK355" s="8"/>
      <c r="FNL355" s="8"/>
      <c r="FNM355" s="8"/>
      <c r="FNN355" s="8"/>
      <c r="FNO355" s="8"/>
      <c r="FNP355" s="8"/>
      <c r="FNQ355" s="8"/>
      <c r="FNR355" s="8"/>
      <c r="FNS355" s="8"/>
      <c r="FNT355" s="8"/>
      <c r="FNU355" s="8"/>
      <c r="FNV355" s="8"/>
      <c r="FNW355" s="8"/>
      <c r="FNX355" s="8"/>
      <c r="FNY355" s="8"/>
      <c r="FNZ355" s="8"/>
      <c r="FOA355" s="8"/>
      <c r="FOB355" s="8"/>
      <c r="FOC355" s="8"/>
      <c r="FOD355" s="8"/>
      <c r="FOE355" s="8"/>
      <c r="FOF355" s="8"/>
      <c r="FOG355" s="8"/>
      <c r="FOH355" s="8"/>
      <c r="FOI355" s="8"/>
      <c r="FOJ355" s="8"/>
      <c r="FOK355" s="8"/>
      <c r="FOL355" s="8"/>
      <c r="FOM355" s="8"/>
      <c r="FON355" s="8"/>
      <c r="FOO355" s="8"/>
      <c r="FOP355" s="8"/>
      <c r="FOQ355" s="8"/>
      <c r="FOR355" s="8"/>
      <c r="FOS355" s="8"/>
      <c r="FOT355" s="8"/>
      <c r="FOU355" s="8"/>
      <c r="FOV355" s="8"/>
      <c r="FOW355" s="8"/>
      <c r="FOX355" s="8"/>
      <c r="FOY355" s="8"/>
      <c r="FOZ355" s="8"/>
      <c r="FPA355" s="8"/>
      <c r="FPB355" s="8"/>
      <c r="FPC355" s="8"/>
      <c r="FPD355" s="8"/>
      <c r="FPE355" s="8"/>
      <c r="FPF355" s="8"/>
      <c r="FPG355" s="8"/>
      <c r="FPH355" s="8"/>
      <c r="FPI355" s="8"/>
      <c r="FPJ355" s="8"/>
      <c r="FPK355" s="8"/>
      <c r="FPL355" s="8"/>
      <c r="FPM355" s="8"/>
      <c r="FPN355" s="8"/>
      <c r="FPO355" s="8"/>
      <c r="FPP355" s="8"/>
      <c r="FPQ355" s="8"/>
      <c r="FPR355" s="8"/>
      <c r="FPS355" s="8"/>
      <c r="FPT355" s="8"/>
      <c r="FPU355" s="8"/>
      <c r="FPV355" s="8"/>
      <c r="FPW355" s="8"/>
      <c r="FPX355" s="8"/>
      <c r="FPY355" s="8"/>
      <c r="FPZ355" s="8"/>
      <c r="FQA355" s="8"/>
      <c r="FQB355" s="8"/>
      <c r="FQC355" s="8"/>
      <c r="FQD355" s="8"/>
      <c r="FQE355" s="8"/>
      <c r="FQF355" s="8"/>
      <c r="FQG355" s="8"/>
      <c r="FQH355" s="8"/>
      <c r="FQI355" s="8"/>
      <c r="FQJ355" s="8"/>
      <c r="FQK355" s="8"/>
      <c r="FQL355" s="8"/>
      <c r="FQM355" s="8"/>
      <c r="FQN355" s="8"/>
      <c r="FQO355" s="8"/>
      <c r="FQP355" s="8"/>
      <c r="FQQ355" s="8"/>
      <c r="FQR355" s="8"/>
      <c r="FQS355" s="8"/>
      <c r="FQT355" s="8"/>
      <c r="FQU355" s="8"/>
      <c r="FQV355" s="8"/>
      <c r="FQW355" s="8"/>
      <c r="FQX355" s="8"/>
      <c r="FQY355" s="8"/>
      <c r="FQZ355" s="8"/>
      <c r="FRA355" s="8"/>
      <c r="FRB355" s="8"/>
      <c r="FRC355" s="8"/>
      <c r="FRD355" s="8"/>
      <c r="FRE355" s="8"/>
      <c r="FRF355" s="8"/>
      <c r="FRG355" s="8"/>
      <c r="FRH355" s="8"/>
      <c r="FRI355" s="8"/>
      <c r="FRJ355" s="8"/>
      <c r="FRK355" s="8"/>
      <c r="FRL355" s="8"/>
      <c r="FRM355" s="8"/>
      <c r="FRN355" s="8"/>
      <c r="FRO355" s="8"/>
      <c r="FRP355" s="8"/>
      <c r="FRQ355" s="8"/>
      <c r="FRR355" s="8"/>
      <c r="FRS355" s="8"/>
      <c r="FRT355" s="8"/>
      <c r="FRU355" s="8"/>
      <c r="FRV355" s="8"/>
      <c r="FRW355" s="8"/>
      <c r="FRX355" s="8"/>
      <c r="FRY355" s="8"/>
      <c r="FRZ355" s="8"/>
      <c r="FSA355" s="8"/>
      <c r="FSB355" s="8"/>
      <c r="FSC355" s="8"/>
      <c r="FSD355" s="8"/>
      <c r="FSE355" s="8"/>
      <c r="FSF355" s="8"/>
      <c r="FSG355" s="8"/>
      <c r="FSH355" s="8"/>
      <c r="FSI355" s="8"/>
      <c r="FSJ355" s="8"/>
      <c r="FSK355" s="8"/>
      <c r="FSL355" s="8"/>
      <c r="FSM355" s="8"/>
      <c r="FSN355" s="8"/>
      <c r="FSO355" s="8"/>
      <c r="FSP355" s="8"/>
      <c r="FSQ355" s="8"/>
      <c r="FSR355" s="8"/>
      <c r="FSS355" s="8"/>
      <c r="FST355" s="8"/>
      <c r="FSU355" s="8"/>
      <c r="FSV355" s="8"/>
      <c r="FSW355" s="8"/>
      <c r="FSX355" s="8"/>
      <c r="FSY355" s="8"/>
      <c r="FSZ355" s="8"/>
      <c r="FTA355" s="8"/>
      <c r="FTB355" s="8"/>
      <c r="FTC355" s="8"/>
      <c r="FTD355" s="8"/>
      <c r="FTE355" s="8"/>
      <c r="FTF355" s="8"/>
      <c r="FTG355" s="8"/>
      <c r="FTH355" s="8"/>
      <c r="FTI355" s="8"/>
      <c r="FTJ355" s="8"/>
      <c r="FTK355" s="8"/>
      <c r="FTL355" s="8"/>
      <c r="FTM355" s="8"/>
      <c r="FTN355" s="8"/>
      <c r="FTO355" s="8"/>
      <c r="FTP355" s="8"/>
      <c r="FTQ355" s="8"/>
      <c r="FTR355" s="8"/>
      <c r="FTS355" s="8"/>
      <c r="FTT355" s="8"/>
      <c r="FTU355" s="8"/>
      <c r="FTV355" s="8"/>
      <c r="FTW355" s="8"/>
      <c r="FTX355" s="8"/>
      <c r="FTY355" s="8"/>
      <c r="FTZ355" s="8"/>
      <c r="FUA355" s="8"/>
      <c r="FUB355" s="8"/>
      <c r="FUC355" s="8"/>
      <c r="FUD355" s="8"/>
      <c r="FUE355" s="8"/>
      <c r="FUF355" s="8"/>
      <c r="FUG355" s="8"/>
      <c r="FUH355" s="8"/>
      <c r="FUI355" s="8"/>
      <c r="FUJ355" s="8"/>
      <c r="FUK355" s="8"/>
      <c r="FUL355" s="8"/>
      <c r="FUM355" s="8"/>
      <c r="FUN355" s="8"/>
      <c r="FUO355" s="8"/>
      <c r="FUP355" s="8"/>
      <c r="FUQ355" s="8"/>
      <c r="FUR355" s="8"/>
      <c r="FUS355" s="8"/>
      <c r="FUT355" s="8"/>
      <c r="FUU355" s="8"/>
      <c r="FUV355" s="8"/>
      <c r="FUW355" s="8"/>
      <c r="FUX355" s="8"/>
      <c r="FUY355" s="8"/>
      <c r="FUZ355" s="8"/>
      <c r="FVA355" s="8"/>
      <c r="FVB355" s="8"/>
      <c r="FVC355" s="8"/>
      <c r="FVD355" s="8"/>
      <c r="FVE355" s="8"/>
      <c r="FVF355" s="8"/>
      <c r="FVG355" s="8"/>
      <c r="FVH355" s="8"/>
      <c r="FVI355" s="8"/>
      <c r="FVJ355" s="8"/>
      <c r="FVK355" s="8"/>
      <c r="FVL355" s="8"/>
      <c r="FVM355" s="8"/>
      <c r="FVN355" s="8"/>
      <c r="FVO355" s="8"/>
      <c r="FVP355" s="8"/>
      <c r="FVQ355" s="8"/>
      <c r="FVR355" s="8"/>
      <c r="FVS355" s="8"/>
      <c r="FVT355" s="8"/>
      <c r="FVU355" s="8"/>
      <c r="FVV355" s="8"/>
      <c r="FVW355" s="8"/>
      <c r="FVX355" s="8"/>
      <c r="FVY355" s="8"/>
      <c r="FVZ355" s="8"/>
      <c r="FWA355" s="8"/>
      <c r="FWB355" s="8"/>
      <c r="FWC355" s="8"/>
      <c r="FWD355" s="8"/>
      <c r="FWE355" s="8"/>
      <c r="FWF355" s="8"/>
      <c r="FWG355" s="8"/>
      <c r="FWH355" s="8"/>
      <c r="FWI355" s="8"/>
      <c r="FWJ355" s="8"/>
      <c r="FWK355" s="8"/>
      <c r="FWL355" s="8"/>
      <c r="FWM355" s="8"/>
      <c r="FWN355" s="8"/>
      <c r="FWO355" s="8"/>
      <c r="FWP355" s="8"/>
      <c r="FWQ355" s="8"/>
      <c r="FWR355" s="8"/>
      <c r="FWS355" s="8"/>
      <c r="FWT355" s="8"/>
      <c r="FWU355" s="8"/>
      <c r="FWV355" s="8"/>
      <c r="FWW355" s="8"/>
      <c r="FWX355" s="8"/>
      <c r="FWY355" s="8"/>
      <c r="FWZ355" s="8"/>
      <c r="FXA355" s="8"/>
      <c r="FXB355" s="8"/>
      <c r="FXC355" s="8"/>
      <c r="FXD355" s="8"/>
      <c r="FXE355" s="8"/>
      <c r="FXF355" s="8"/>
      <c r="FXG355" s="8"/>
      <c r="FXH355" s="8"/>
      <c r="FXI355" s="8"/>
      <c r="FXJ355" s="8"/>
      <c r="FXK355" s="8"/>
      <c r="FXL355" s="8"/>
      <c r="FXM355" s="8"/>
      <c r="FXN355" s="8"/>
      <c r="FXO355" s="8"/>
      <c r="FXP355" s="8"/>
      <c r="FXQ355" s="8"/>
      <c r="FXR355" s="8"/>
      <c r="FXS355" s="8"/>
      <c r="FXT355" s="8"/>
      <c r="FXU355" s="8"/>
      <c r="FXV355" s="8"/>
      <c r="FXW355" s="8"/>
      <c r="FXX355" s="8"/>
      <c r="FXY355" s="8"/>
      <c r="FXZ355" s="8"/>
      <c r="FYA355" s="8"/>
      <c r="FYB355" s="8"/>
      <c r="FYC355" s="8"/>
      <c r="FYD355" s="8"/>
      <c r="FYE355" s="8"/>
      <c r="FYF355" s="8"/>
      <c r="FYG355" s="8"/>
      <c r="FYH355" s="8"/>
      <c r="FYI355" s="8"/>
      <c r="FYJ355" s="8"/>
      <c r="FYK355" s="8"/>
      <c r="FYL355" s="8"/>
      <c r="FYM355" s="8"/>
      <c r="FYN355" s="8"/>
      <c r="FYO355" s="8"/>
      <c r="FYP355" s="8"/>
      <c r="FYQ355" s="8"/>
      <c r="FYR355" s="8"/>
      <c r="FYS355" s="8"/>
      <c r="FYT355" s="8"/>
      <c r="FYU355" s="8"/>
      <c r="FYV355" s="8"/>
      <c r="FYW355" s="8"/>
      <c r="FYX355" s="8"/>
      <c r="FYY355" s="8"/>
      <c r="FYZ355" s="8"/>
      <c r="FZA355" s="8"/>
      <c r="FZB355" s="8"/>
      <c r="FZC355" s="8"/>
      <c r="FZD355" s="8"/>
      <c r="FZE355" s="8"/>
      <c r="FZF355" s="8"/>
      <c r="FZG355" s="8"/>
      <c r="FZH355" s="8"/>
      <c r="FZI355" s="8"/>
      <c r="FZJ355" s="8"/>
      <c r="FZK355" s="8"/>
      <c r="FZL355" s="8"/>
      <c r="FZM355" s="8"/>
      <c r="FZN355" s="8"/>
      <c r="FZO355" s="8"/>
      <c r="FZP355" s="8"/>
      <c r="FZQ355" s="8"/>
      <c r="FZR355" s="8"/>
      <c r="FZS355" s="8"/>
      <c r="FZT355" s="8"/>
      <c r="FZU355" s="8"/>
      <c r="FZV355" s="8"/>
      <c r="FZW355" s="8"/>
      <c r="FZX355" s="8"/>
      <c r="FZY355" s="8"/>
      <c r="FZZ355" s="8"/>
      <c r="GAA355" s="8"/>
      <c r="GAB355" s="8"/>
      <c r="GAC355" s="8"/>
      <c r="GAD355" s="8"/>
      <c r="GAE355" s="8"/>
      <c r="GAF355" s="8"/>
      <c r="GAG355" s="8"/>
      <c r="GAH355" s="8"/>
      <c r="GAI355" s="8"/>
      <c r="GAJ355" s="8"/>
      <c r="GAK355" s="8"/>
      <c r="GAL355" s="8"/>
      <c r="GAM355" s="8"/>
      <c r="GAN355" s="8"/>
      <c r="GAO355" s="8"/>
      <c r="GAP355" s="8"/>
      <c r="GAQ355" s="8"/>
      <c r="GAR355" s="8"/>
      <c r="GAS355" s="8"/>
      <c r="GAT355" s="8"/>
      <c r="GAU355" s="8"/>
      <c r="GAV355" s="8"/>
      <c r="GAW355" s="8"/>
      <c r="GAX355" s="8"/>
      <c r="GAY355" s="8"/>
      <c r="GAZ355" s="8"/>
      <c r="GBA355" s="8"/>
      <c r="GBB355" s="8"/>
      <c r="GBC355" s="8"/>
      <c r="GBD355" s="8"/>
      <c r="GBE355" s="8"/>
      <c r="GBF355" s="8"/>
      <c r="GBG355" s="8"/>
      <c r="GBH355" s="8"/>
      <c r="GBI355" s="8"/>
      <c r="GBJ355" s="8"/>
      <c r="GBK355" s="8"/>
      <c r="GBL355" s="8"/>
      <c r="GBM355" s="8"/>
      <c r="GBN355" s="8"/>
      <c r="GBO355" s="8"/>
      <c r="GBP355" s="8"/>
      <c r="GBQ355" s="8"/>
      <c r="GBR355" s="8"/>
      <c r="GBS355" s="8"/>
      <c r="GBT355" s="8"/>
      <c r="GBU355" s="8"/>
      <c r="GBV355" s="8"/>
      <c r="GBW355" s="8"/>
      <c r="GBX355" s="8"/>
      <c r="GBY355" s="8"/>
      <c r="GBZ355" s="8"/>
      <c r="GCA355" s="8"/>
      <c r="GCB355" s="8"/>
      <c r="GCC355" s="8"/>
      <c r="GCD355" s="8"/>
      <c r="GCE355" s="8"/>
      <c r="GCF355" s="8"/>
      <c r="GCG355" s="8"/>
      <c r="GCH355" s="8"/>
      <c r="GCI355" s="8"/>
      <c r="GCJ355" s="8"/>
      <c r="GCK355" s="8"/>
      <c r="GCL355" s="8"/>
      <c r="GCM355" s="8"/>
      <c r="GCN355" s="8"/>
      <c r="GCO355" s="8"/>
      <c r="GCP355" s="8"/>
      <c r="GCQ355" s="8"/>
      <c r="GCR355" s="8"/>
      <c r="GCS355" s="8"/>
      <c r="GCT355" s="8"/>
      <c r="GCU355" s="8"/>
      <c r="GCV355" s="8"/>
      <c r="GCW355" s="8"/>
      <c r="GCX355" s="8"/>
      <c r="GCY355" s="8"/>
      <c r="GCZ355" s="8"/>
      <c r="GDA355" s="8"/>
      <c r="GDB355" s="8"/>
      <c r="GDC355" s="8"/>
      <c r="GDD355" s="8"/>
      <c r="GDE355" s="8"/>
      <c r="GDF355" s="8"/>
      <c r="GDG355" s="8"/>
      <c r="GDH355" s="8"/>
      <c r="GDI355" s="8"/>
      <c r="GDJ355" s="8"/>
      <c r="GDK355" s="8"/>
      <c r="GDL355" s="8"/>
      <c r="GDM355" s="8"/>
      <c r="GDN355" s="8"/>
      <c r="GDO355" s="8"/>
      <c r="GDP355" s="8"/>
      <c r="GDQ355" s="8"/>
      <c r="GDR355" s="8"/>
      <c r="GDS355" s="8"/>
      <c r="GDT355" s="8"/>
      <c r="GDU355" s="8"/>
      <c r="GDV355" s="8"/>
      <c r="GDW355" s="8"/>
      <c r="GDX355" s="8"/>
      <c r="GDY355" s="8"/>
      <c r="GDZ355" s="8"/>
      <c r="GEA355" s="8"/>
      <c r="GEB355" s="8"/>
      <c r="GEC355" s="8"/>
      <c r="GED355" s="8"/>
      <c r="GEE355" s="8"/>
      <c r="GEF355" s="8"/>
      <c r="GEG355" s="8"/>
      <c r="GEH355" s="8"/>
      <c r="GEI355" s="8"/>
      <c r="GEJ355" s="8"/>
      <c r="GEK355" s="8"/>
      <c r="GEL355" s="8"/>
      <c r="GEM355" s="8"/>
      <c r="GEN355" s="8"/>
      <c r="GEO355" s="8"/>
      <c r="GEP355" s="8"/>
      <c r="GEQ355" s="8"/>
      <c r="GER355" s="8"/>
      <c r="GES355" s="8"/>
      <c r="GET355" s="8"/>
      <c r="GEU355" s="8"/>
      <c r="GEV355" s="8"/>
      <c r="GEW355" s="8"/>
      <c r="GEX355" s="8"/>
      <c r="GEY355" s="8"/>
      <c r="GEZ355" s="8"/>
      <c r="GFA355" s="8"/>
      <c r="GFB355" s="8"/>
      <c r="GFC355" s="8"/>
      <c r="GFD355" s="8"/>
      <c r="GFE355" s="8"/>
      <c r="GFF355" s="8"/>
      <c r="GFG355" s="8"/>
      <c r="GFH355" s="8"/>
      <c r="GFI355" s="8"/>
      <c r="GFJ355" s="8"/>
      <c r="GFK355" s="8"/>
      <c r="GFL355" s="8"/>
      <c r="GFM355" s="8"/>
      <c r="GFN355" s="8"/>
      <c r="GFO355" s="8"/>
      <c r="GFP355" s="8"/>
      <c r="GFQ355" s="8"/>
      <c r="GFR355" s="8"/>
      <c r="GFS355" s="8"/>
      <c r="GFT355" s="8"/>
      <c r="GFU355" s="8"/>
      <c r="GFV355" s="8"/>
      <c r="GFW355" s="8"/>
      <c r="GFX355" s="8"/>
      <c r="GFY355" s="8"/>
      <c r="GFZ355" s="8"/>
      <c r="GGA355" s="8"/>
      <c r="GGB355" s="8"/>
      <c r="GGC355" s="8"/>
      <c r="GGD355" s="8"/>
      <c r="GGE355" s="8"/>
      <c r="GGF355" s="8"/>
      <c r="GGG355" s="8"/>
      <c r="GGH355" s="8"/>
      <c r="GGI355" s="8"/>
      <c r="GGJ355" s="8"/>
      <c r="GGK355" s="8"/>
      <c r="GGL355" s="8"/>
      <c r="GGM355" s="8"/>
      <c r="GGN355" s="8"/>
      <c r="GGO355" s="8"/>
      <c r="GGP355" s="8"/>
      <c r="GGQ355" s="8"/>
      <c r="GGR355" s="8"/>
      <c r="GGS355" s="8"/>
      <c r="GGT355" s="8"/>
      <c r="GGU355" s="8"/>
      <c r="GGV355" s="8"/>
      <c r="GGW355" s="8"/>
      <c r="GGX355" s="8"/>
      <c r="GGY355" s="8"/>
      <c r="GGZ355" s="8"/>
      <c r="GHA355" s="8"/>
      <c r="GHB355" s="8"/>
      <c r="GHC355" s="8"/>
      <c r="GHD355" s="8"/>
      <c r="GHE355" s="8"/>
      <c r="GHF355" s="8"/>
      <c r="GHG355" s="8"/>
      <c r="GHH355" s="8"/>
      <c r="GHI355" s="8"/>
      <c r="GHJ355" s="8"/>
      <c r="GHK355" s="8"/>
      <c r="GHL355" s="8"/>
      <c r="GHM355" s="8"/>
      <c r="GHN355" s="8"/>
      <c r="GHO355" s="8"/>
      <c r="GHP355" s="8"/>
      <c r="GHQ355" s="8"/>
      <c r="GHR355" s="8"/>
      <c r="GHS355" s="8"/>
      <c r="GHT355" s="8"/>
      <c r="GHU355" s="8"/>
      <c r="GHV355" s="8"/>
      <c r="GHW355" s="8"/>
      <c r="GHX355" s="8"/>
      <c r="GHY355" s="8"/>
      <c r="GHZ355" s="8"/>
      <c r="GIA355" s="8"/>
      <c r="GIB355" s="8"/>
      <c r="GIC355" s="8"/>
      <c r="GID355" s="8"/>
      <c r="GIE355" s="8"/>
      <c r="GIF355" s="8"/>
      <c r="GIG355" s="8"/>
      <c r="GIH355" s="8"/>
      <c r="GII355" s="8"/>
      <c r="GIJ355" s="8"/>
      <c r="GIK355" s="8"/>
      <c r="GIL355" s="8"/>
      <c r="GIM355" s="8"/>
      <c r="GIN355" s="8"/>
      <c r="GIO355" s="8"/>
      <c r="GIP355" s="8"/>
      <c r="GIQ355" s="8"/>
      <c r="GIR355" s="8"/>
      <c r="GIS355" s="8"/>
      <c r="GIT355" s="8"/>
      <c r="GIU355" s="8"/>
      <c r="GIV355" s="8"/>
      <c r="GIW355" s="8"/>
      <c r="GIX355" s="8"/>
      <c r="GIY355" s="8"/>
      <c r="GIZ355" s="8"/>
      <c r="GJA355" s="8"/>
      <c r="GJB355" s="8"/>
      <c r="GJC355" s="8"/>
      <c r="GJD355" s="8"/>
      <c r="GJE355" s="8"/>
      <c r="GJF355" s="8"/>
      <c r="GJG355" s="8"/>
      <c r="GJH355" s="8"/>
      <c r="GJI355" s="8"/>
      <c r="GJJ355" s="8"/>
      <c r="GJK355" s="8"/>
      <c r="GJL355" s="8"/>
      <c r="GJM355" s="8"/>
      <c r="GJN355" s="8"/>
      <c r="GJO355" s="8"/>
      <c r="GJP355" s="8"/>
      <c r="GJQ355" s="8"/>
      <c r="GJR355" s="8"/>
      <c r="GJS355" s="8"/>
      <c r="GJT355" s="8"/>
      <c r="GJU355" s="8"/>
      <c r="GJV355" s="8"/>
      <c r="GJW355" s="8"/>
      <c r="GJX355" s="8"/>
      <c r="GJY355" s="8"/>
      <c r="GJZ355" s="8"/>
      <c r="GKA355" s="8"/>
      <c r="GKB355" s="8"/>
      <c r="GKC355" s="8"/>
      <c r="GKD355" s="8"/>
      <c r="GKE355" s="8"/>
      <c r="GKF355" s="8"/>
      <c r="GKG355" s="8"/>
      <c r="GKH355" s="8"/>
      <c r="GKI355" s="8"/>
      <c r="GKJ355" s="8"/>
      <c r="GKK355" s="8"/>
      <c r="GKL355" s="8"/>
      <c r="GKM355" s="8"/>
      <c r="GKN355" s="8"/>
      <c r="GKO355" s="8"/>
      <c r="GKP355" s="8"/>
      <c r="GKQ355" s="8"/>
      <c r="GKR355" s="8"/>
      <c r="GKS355" s="8"/>
      <c r="GKT355" s="8"/>
      <c r="GKU355" s="8"/>
      <c r="GKV355" s="8"/>
      <c r="GKW355" s="8"/>
      <c r="GKX355" s="8"/>
      <c r="GKY355" s="8"/>
      <c r="GKZ355" s="8"/>
      <c r="GLA355" s="8"/>
      <c r="GLB355" s="8"/>
      <c r="GLC355" s="8"/>
      <c r="GLD355" s="8"/>
      <c r="GLE355" s="8"/>
      <c r="GLF355" s="8"/>
      <c r="GLG355" s="8"/>
      <c r="GLH355" s="8"/>
      <c r="GLI355" s="8"/>
      <c r="GLJ355" s="8"/>
      <c r="GLK355" s="8"/>
      <c r="GLL355" s="8"/>
      <c r="GLM355" s="8"/>
      <c r="GLN355" s="8"/>
      <c r="GLO355" s="8"/>
      <c r="GLP355" s="8"/>
      <c r="GLQ355" s="8"/>
      <c r="GLR355" s="8"/>
      <c r="GLS355" s="8"/>
      <c r="GLT355" s="8"/>
      <c r="GLU355" s="8"/>
      <c r="GLV355" s="8"/>
      <c r="GLW355" s="8"/>
      <c r="GLX355" s="8"/>
      <c r="GLY355" s="8"/>
      <c r="GLZ355" s="8"/>
      <c r="GMA355" s="8"/>
      <c r="GMB355" s="8"/>
      <c r="GMC355" s="8"/>
      <c r="GMD355" s="8"/>
      <c r="GME355" s="8"/>
      <c r="GMF355" s="8"/>
      <c r="GMG355" s="8"/>
      <c r="GMH355" s="8"/>
      <c r="GMI355" s="8"/>
      <c r="GMJ355" s="8"/>
      <c r="GMK355" s="8"/>
      <c r="GML355" s="8"/>
      <c r="GMM355" s="8"/>
      <c r="GMN355" s="8"/>
      <c r="GMO355" s="8"/>
      <c r="GMP355" s="8"/>
      <c r="GMQ355" s="8"/>
      <c r="GMR355" s="8"/>
      <c r="GMS355" s="8"/>
      <c r="GMT355" s="8"/>
      <c r="GMU355" s="8"/>
      <c r="GMV355" s="8"/>
      <c r="GMW355" s="8"/>
      <c r="GMX355" s="8"/>
      <c r="GMY355" s="8"/>
      <c r="GMZ355" s="8"/>
      <c r="GNA355" s="8"/>
      <c r="GNB355" s="8"/>
      <c r="GNC355" s="8"/>
      <c r="GND355" s="8"/>
      <c r="GNE355" s="8"/>
      <c r="GNF355" s="8"/>
      <c r="GNG355" s="8"/>
      <c r="GNH355" s="8"/>
      <c r="GNI355" s="8"/>
      <c r="GNJ355" s="8"/>
      <c r="GNK355" s="8"/>
      <c r="GNL355" s="8"/>
      <c r="GNM355" s="8"/>
      <c r="GNN355" s="8"/>
      <c r="GNO355" s="8"/>
      <c r="GNP355" s="8"/>
      <c r="GNQ355" s="8"/>
      <c r="GNR355" s="8"/>
      <c r="GNS355" s="8"/>
      <c r="GNT355" s="8"/>
      <c r="GNU355" s="8"/>
      <c r="GNV355" s="8"/>
      <c r="GNW355" s="8"/>
      <c r="GNX355" s="8"/>
      <c r="GNY355" s="8"/>
      <c r="GNZ355" s="8"/>
      <c r="GOA355" s="8"/>
      <c r="GOB355" s="8"/>
      <c r="GOC355" s="8"/>
      <c r="GOD355" s="8"/>
      <c r="GOE355" s="8"/>
      <c r="GOF355" s="8"/>
      <c r="GOG355" s="8"/>
      <c r="GOH355" s="8"/>
      <c r="GOI355" s="8"/>
      <c r="GOJ355" s="8"/>
      <c r="GOK355" s="8"/>
      <c r="GOL355" s="8"/>
      <c r="GOM355" s="8"/>
      <c r="GON355" s="8"/>
      <c r="GOO355" s="8"/>
      <c r="GOP355" s="8"/>
      <c r="GOQ355" s="8"/>
      <c r="GOR355" s="8"/>
      <c r="GOS355" s="8"/>
      <c r="GOT355" s="8"/>
      <c r="GOU355" s="8"/>
      <c r="GOV355" s="8"/>
      <c r="GOW355" s="8"/>
      <c r="GOX355" s="8"/>
      <c r="GOY355" s="8"/>
      <c r="GOZ355" s="8"/>
      <c r="GPA355" s="8"/>
      <c r="GPB355" s="8"/>
      <c r="GPC355" s="8"/>
      <c r="GPD355" s="8"/>
      <c r="GPE355" s="8"/>
      <c r="GPF355" s="8"/>
      <c r="GPG355" s="8"/>
      <c r="GPH355" s="8"/>
      <c r="GPI355" s="8"/>
      <c r="GPJ355" s="8"/>
      <c r="GPK355" s="8"/>
      <c r="GPL355" s="8"/>
      <c r="GPM355" s="8"/>
      <c r="GPN355" s="8"/>
      <c r="GPO355" s="8"/>
      <c r="GPP355" s="8"/>
      <c r="GPQ355" s="8"/>
      <c r="GPR355" s="8"/>
      <c r="GPS355" s="8"/>
      <c r="GPT355" s="8"/>
      <c r="GPU355" s="8"/>
      <c r="GPV355" s="8"/>
      <c r="GPW355" s="8"/>
      <c r="GPX355" s="8"/>
      <c r="GPY355" s="8"/>
      <c r="GPZ355" s="8"/>
      <c r="GQA355" s="8"/>
      <c r="GQB355" s="8"/>
      <c r="GQC355" s="8"/>
      <c r="GQD355" s="8"/>
      <c r="GQE355" s="8"/>
      <c r="GQF355" s="8"/>
      <c r="GQG355" s="8"/>
      <c r="GQH355" s="8"/>
      <c r="GQI355" s="8"/>
      <c r="GQJ355" s="8"/>
      <c r="GQK355" s="8"/>
      <c r="GQL355" s="8"/>
      <c r="GQM355" s="8"/>
      <c r="GQN355" s="8"/>
      <c r="GQO355" s="8"/>
      <c r="GQP355" s="8"/>
      <c r="GQQ355" s="8"/>
      <c r="GQR355" s="8"/>
      <c r="GQS355" s="8"/>
      <c r="GQT355" s="8"/>
      <c r="GQU355" s="8"/>
      <c r="GQV355" s="8"/>
      <c r="GQW355" s="8"/>
      <c r="GQX355" s="8"/>
      <c r="GQY355" s="8"/>
      <c r="GQZ355" s="8"/>
      <c r="GRA355" s="8"/>
      <c r="GRB355" s="8"/>
      <c r="GRC355" s="8"/>
      <c r="GRD355" s="8"/>
      <c r="GRE355" s="8"/>
      <c r="GRF355" s="8"/>
      <c r="GRG355" s="8"/>
      <c r="GRH355" s="8"/>
      <c r="GRI355" s="8"/>
      <c r="GRJ355" s="8"/>
      <c r="GRK355" s="8"/>
      <c r="GRL355" s="8"/>
      <c r="GRM355" s="8"/>
      <c r="GRN355" s="8"/>
      <c r="GRO355" s="8"/>
      <c r="GRP355" s="8"/>
      <c r="GRQ355" s="8"/>
      <c r="GRR355" s="8"/>
      <c r="GRS355" s="8"/>
      <c r="GRT355" s="8"/>
      <c r="GRU355" s="8"/>
      <c r="GRV355" s="8"/>
      <c r="GRW355" s="8"/>
      <c r="GRX355" s="8"/>
      <c r="GRY355" s="8"/>
      <c r="GRZ355" s="8"/>
      <c r="GSA355" s="8"/>
      <c r="GSB355" s="8"/>
      <c r="GSC355" s="8"/>
      <c r="GSD355" s="8"/>
      <c r="GSE355" s="8"/>
      <c r="GSF355" s="8"/>
      <c r="GSG355" s="8"/>
      <c r="GSH355" s="8"/>
      <c r="GSI355" s="8"/>
      <c r="GSJ355" s="8"/>
      <c r="GSK355" s="8"/>
      <c r="GSL355" s="8"/>
      <c r="GSM355" s="8"/>
      <c r="GSN355" s="8"/>
      <c r="GSO355" s="8"/>
      <c r="GSP355" s="8"/>
      <c r="GSQ355" s="8"/>
      <c r="GSR355" s="8"/>
      <c r="GSS355" s="8"/>
      <c r="GST355" s="8"/>
      <c r="GSU355" s="8"/>
      <c r="GSV355" s="8"/>
      <c r="GSW355" s="8"/>
      <c r="GSX355" s="8"/>
      <c r="GSY355" s="8"/>
      <c r="GSZ355" s="8"/>
      <c r="GTA355" s="8"/>
      <c r="GTB355" s="8"/>
      <c r="GTC355" s="8"/>
      <c r="GTD355" s="8"/>
      <c r="GTE355" s="8"/>
      <c r="GTF355" s="8"/>
      <c r="GTG355" s="8"/>
      <c r="GTH355" s="8"/>
      <c r="GTI355" s="8"/>
      <c r="GTJ355" s="8"/>
      <c r="GTK355" s="8"/>
      <c r="GTL355" s="8"/>
      <c r="GTM355" s="8"/>
      <c r="GTN355" s="8"/>
      <c r="GTO355" s="8"/>
      <c r="GTP355" s="8"/>
      <c r="GTQ355" s="8"/>
      <c r="GTR355" s="8"/>
      <c r="GTS355" s="8"/>
      <c r="GTT355" s="8"/>
      <c r="GTU355" s="8"/>
      <c r="GTV355" s="8"/>
      <c r="GTW355" s="8"/>
      <c r="GTX355" s="8"/>
      <c r="GTY355" s="8"/>
      <c r="GTZ355" s="8"/>
      <c r="GUA355" s="8"/>
      <c r="GUB355" s="8"/>
      <c r="GUC355" s="8"/>
      <c r="GUD355" s="8"/>
      <c r="GUE355" s="8"/>
      <c r="GUF355" s="8"/>
      <c r="GUG355" s="8"/>
      <c r="GUH355" s="8"/>
      <c r="GUI355" s="8"/>
      <c r="GUJ355" s="8"/>
      <c r="GUK355" s="8"/>
      <c r="GUL355" s="8"/>
      <c r="GUM355" s="8"/>
      <c r="GUN355" s="8"/>
      <c r="GUO355" s="8"/>
      <c r="GUP355" s="8"/>
      <c r="GUQ355" s="8"/>
      <c r="GUR355" s="8"/>
      <c r="GUS355" s="8"/>
      <c r="GUT355" s="8"/>
      <c r="GUU355" s="8"/>
      <c r="GUV355" s="8"/>
      <c r="GUW355" s="8"/>
      <c r="GUX355" s="8"/>
      <c r="GUY355" s="8"/>
      <c r="GUZ355" s="8"/>
      <c r="GVA355" s="8"/>
      <c r="GVB355" s="8"/>
      <c r="GVC355" s="8"/>
      <c r="GVD355" s="8"/>
      <c r="GVE355" s="8"/>
      <c r="GVF355" s="8"/>
      <c r="GVG355" s="8"/>
      <c r="GVH355" s="8"/>
      <c r="GVI355" s="8"/>
      <c r="GVJ355" s="8"/>
      <c r="GVK355" s="8"/>
      <c r="GVL355" s="8"/>
      <c r="GVM355" s="8"/>
      <c r="GVN355" s="8"/>
      <c r="GVO355" s="8"/>
      <c r="GVP355" s="8"/>
      <c r="GVQ355" s="8"/>
      <c r="GVR355" s="8"/>
      <c r="GVS355" s="8"/>
      <c r="GVT355" s="8"/>
      <c r="GVU355" s="8"/>
      <c r="GVV355" s="8"/>
      <c r="GVW355" s="8"/>
      <c r="GVX355" s="8"/>
      <c r="GVY355" s="8"/>
      <c r="GVZ355" s="8"/>
      <c r="GWA355" s="8"/>
      <c r="GWB355" s="8"/>
      <c r="GWC355" s="8"/>
      <c r="GWD355" s="8"/>
      <c r="GWE355" s="8"/>
      <c r="GWF355" s="8"/>
      <c r="GWG355" s="8"/>
      <c r="GWH355" s="8"/>
      <c r="GWI355" s="8"/>
      <c r="GWJ355" s="8"/>
      <c r="GWK355" s="8"/>
      <c r="GWL355" s="8"/>
      <c r="GWM355" s="8"/>
      <c r="GWN355" s="8"/>
      <c r="GWO355" s="8"/>
      <c r="GWP355" s="8"/>
      <c r="GWQ355" s="8"/>
      <c r="GWR355" s="8"/>
      <c r="GWS355" s="8"/>
      <c r="GWT355" s="8"/>
      <c r="GWU355" s="8"/>
      <c r="GWV355" s="8"/>
      <c r="GWW355" s="8"/>
      <c r="GWX355" s="8"/>
      <c r="GWY355" s="8"/>
      <c r="GWZ355" s="8"/>
      <c r="GXA355" s="8"/>
      <c r="GXB355" s="8"/>
      <c r="GXC355" s="8"/>
      <c r="GXD355" s="8"/>
      <c r="GXE355" s="8"/>
      <c r="GXF355" s="8"/>
      <c r="GXG355" s="8"/>
      <c r="GXH355" s="8"/>
      <c r="GXI355" s="8"/>
      <c r="GXJ355" s="8"/>
      <c r="GXK355" s="8"/>
      <c r="GXL355" s="8"/>
      <c r="GXM355" s="8"/>
      <c r="GXN355" s="8"/>
      <c r="GXO355" s="8"/>
      <c r="GXP355" s="8"/>
      <c r="GXQ355" s="8"/>
      <c r="GXR355" s="8"/>
      <c r="GXS355" s="8"/>
      <c r="GXT355" s="8"/>
      <c r="GXU355" s="8"/>
      <c r="GXV355" s="8"/>
      <c r="GXW355" s="8"/>
      <c r="GXX355" s="8"/>
      <c r="GXY355" s="8"/>
      <c r="GXZ355" s="8"/>
      <c r="GYA355" s="8"/>
      <c r="GYB355" s="8"/>
      <c r="GYC355" s="8"/>
      <c r="GYD355" s="8"/>
      <c r="GYE355" s="8"/>
      <c r="GYF355" s="8"/>
      <c r="GYG355" s="8"/>
      <c r="GYH355" s="8"/>
      <c r="GYI355" s="8"/>
      <c r="GYJ355" s="8"/>
      <c r="GYK355" s="8"/>
      <c r="GYL355" s="8"/>
      <c r="GYM355" s="8"/>
      <c r="GYN355" s="8"/>
      <c r="GYO355" s="8"/>
      <c r="GYP355" s="8"/>
      <c r="GYQ355" s="8"/>
      <c r="GYR355" s="8"/>
      <c r="GYS355" s="8"/>
      <c r="GYT355" s="8"/>
      <c r="GYU355" s="8"/>
      <c r="GYV355" s="8"/>
      <c r="GYW355" s="8"/>
      <c r="GYX355" s="8"/>
      <c r="GYY355" s="8"/>
      <c r="GYZ355" s="8"/>
      <c r="GZA355" s="8"/>
      <c r="GZB355" s="8"/>
      <c r="GZC355" s="8"/>
      <c r="GZD355" s="8"/>
      <c r="GZE355" s="8"/>
      <c r="GZF355" s="8"/>
      <c r="GZG355" s="8"/>
      <c r="GZH355" s="8"/>
      <c r="GZI355" s="8"/>
      <c r="GZJ355" s="8"/>
      <c r="GZK355" s="8"/>
      <c r="GZL355" s="8"/>
      <c r="GZM355" s="8"/>
      <c r="GZN355" s="8"/>
      <c r="GZO355" s="8"/>
      <c r="GZP355" s="8"/>
      <c r="GZQ355" s="8"/>
      <c r="GZR355" s="8"/>
      <c r="GZS355" s="8"/>
      <c r="GZT355" s="8"/>
      <c r="GZU355" s="8"/>
      <c r="GZV355" s="8"/>
      <c r="GZW355" s="8"/>
      <c r="GZX355" s="8"/>
      <c r="GZY355" s="8"/>
      <c r="GZZ355" s="8"/>
      <c r="HAA355" s="8"/>
      <c r="HAB355" s="8"/>
      <c r="HAC355" s="8"/>
      <c r="HAD355" s="8"/>
      <c r="HAE355" s="8"/>
      <c r="HAF355" s="8"/>
      <c r="HAG355" s="8"/>
      <c r="HAH355" s="8"/>
      <c r="HAI355" s="8"/>
      <c r="HAJ355" s="8"/>
      <c r="HAK355" s="8"/>
      <c r="HAL355" s="8"/>
      <c r="HAM355" s="8"/>
      <c r="HAN355" s="8"/>
      <c r="HAO355" s="8"/>
      <c r="HAP355" s="8"/>
      <c r="HAQ355" s="8"/>
      <c r="HAR355" s="8"/>
      <c r="HAS355" s="8"/>
      <c r="HAT355" s="8"/>
      <c r="HAU355" s="8"/>
      <c r="HAV355" s="8"/>
      <c r="HAW355" s="8"/>
      <c r="HAX355" s="8"/>
      <c r="HAY355" s="8"/>
      <c r="HAZ355" s="8"/>
      <c r="HBA355" s="8"/>
      <c r="HBB355" s="8"/>
      <c r="HBC355" s="8"/>
      <c r="HBD355" s="8"/>
      <c r="HBE355" s="8"/>
      <c r="HBF355" s="8"/>
      <c r="HBG355" s="8"/>
      <c r="HBH355" s="8"/>
      <c r="HBI355" s="8"/>
      <c r="HBJ355" s="8"/>
      <c r="HBK355" s="8"/>
      <c r="HBL355" s="8"/>
      <c r="HBM355" s="8"/>
      <c r="HBN355" s="8"/>
      <c r="HBO355" s="8"/>
      <c r="HBP355" s="8"/>
      <c r="HBQ355" s="8"/>
      <c r="HBR355" s="8"/>
      <c r="HBS355" s="8"/>
      <c r="HBT355" s="8"/>
      <c r="HBU355" s="8"/>
      <c r="HBV355" s="8"/>
      <c r="HBW355" s="8"/>
      <c r="HBX355" s="8"/>
      <c r="HBY355" s="8"/>
      <c r="HBZ355" s="8"/>
      <c r="HCA355" s="8"/>
      <c r="HCB355" s="8"/>
      <c r="HCC355" s="8"/>
      <c r="HCD355" s="8"/>
      <c r="HCE355" s="8"/>
      <c r="HCF355" s="8"/>
      <c r="HCG355" s="8"/>
      <c r="HCH355" s="8"/>
      <c r="HCI355" s="8"/>
      <c r="HCJ355" s="8"/>
      <c r="HCK355" s="8"/>
      <c r="HCL355" s="8"/>
      <c r="HCM355" s="8"/>
      <c r="HCN355" s="8"/>
      <c r="HCO355" s="8"/>
      <c r="HCP355" s="8"/>
      <c r="HCQ355" s="8"/>
      <c r="HCR355" s="8"/>
      <c r="HCS355" s="8"/>
      <c r="HCT355" s="8"/>
      <c r="HCU355" s="8"/>
      <c r="HCV355" s="8"/>
      <c r="HCW355" s="8"/>
      <c r="HCX355" s="8"/>
      <c r="HCY355" s="8"/>
      <c r="HCZ355" s="8"/>
      <c r="HDA355" s="8"/>
      <c r="HDB355" s="8"/>
      <c r="HDC355" s="8"/>
      <c r="HDD355" s="8"/>
      <c r="HDE355" s="8"/>
      <c r="HDF355" s="8"/>
      <c r="HDG355" s="8"/>
      <c r="HDH355" s="8"/>
      <c r="HDI355" s="8"/>
      <c r="HDJ355" s="8"/>
      <c r="HDK355" s="8"/>
      <c r="HDL355" s="8"/>
      <c r="HDM355" s="8"/>
      <c r="HDN355" s="8"/>
      <c r="HDO355" s="8"/>
      <c r="HDP355" s="8"/>
      <c r="HDQ355" s="8"/>
      <c r="HDR355" s="8"/>
      <c r="HDS355" s="8"/>
      <c r="HDT355" s="8"/>
      <c r="HDU355" s="8"/>
      <c r="HDV355" s="8"/>
      <c r="HDW355" s="8"/>
      <c r="HDX355" s="8"/>
      <c r="HDY355" s="8"/>
      <c r="HDZ355" s="8"/>
      <c r="HEA355" s="8"/>
      <c r="HEB355" s="8"/>
      <c r="HEC355" s="8"/>
      <c r="HED355" s="8"/>
      <c r="HEE355" s="8"/>
      <c r="HEF355" s="8"/>
      <c r="HEG355" s="8"/>
      <c r="HEH355" s="8"/>
      <c r="HEI355" s="8"/>
      <c r="HEJ355" s="8"/>
      <c r="HEK355" s="8"/>
      <c r="HEL355" s="8"/>
      <c r="HEM355" s="8"/>
      <c r="HEN355" s="8"/>
      <c r="HEO355" s="8"/>
      <c r="HEP355" s="8"/>
      <c r="HEQ355" s="8"/>
      <c r="HER355" s="8"/>
      <c r="HES355" s="8"/>
      <c r="HET355" s="8"/>
      <c r="HEU355" s="8"/>
      <c r="HEV355" s="8"/>
      <c r="HEW355" s="8"/>
      <c r="HEX355" s="8"/>
      <c r="HEY355" s="8"/>
      <c r="HEZ355" s="8"/>
      <c r="HFA355" s="8"/>
      <c r="HFB355" s="8"/>
      <c r="HFC355" s="8"/>
      <c r="HFD355" s="8"/>
      <c r="HFE355" s="8"/>
      <c r="HFF355" s="8"/>
      <c r="HFG355" s="8"/>
      <c r="HFH355" s="8"/>
      <c r="HFI355" s="8"/>
      <c r="HFJ355" s="8"/>
      <c r="HFK355" s="8"/>
      <c r="HFL355" s="8"/>
      <c r="HFM355" s="8"/>
      <c r="HFN355" s="8"/>
      <c r="HFO355" s="8"/>
      <c r="HFP355" s="8"/>
      <c r="HFQ355" s="8"/>
      <c r="HFR355" s="8"/>
      <c r="HFS355" s="8"/>
      <c r="HFT355" s="8"/>
      <c r="HFU355" s="8"/>
      <c r="HFV355" s="8"/>
      <c r="HFW355" s="8"/>
      <c r="HFX355" s="8"/>
      <c r="HFY355" s="8"/>
      <c r="HFZ355" s="8"/>
      <c r="HGA355" s="8"/>
      <c r="HGB355" s="8"/>
      <c r="HGC355" s="8"/>
      <c r="HGD355" s="8"/>
      <c r="HGE355" s="8"/>
      <c r="HGF355" s="8"/>
      <c r="HGG355" s="8"/>
      <c r="HGH355" s="8"/>
      <c r="HGI355" s="8"/>
      <c r="HGJ355" s="8"/>
      <c r="HGK355" s="8"/>
      <c r="HGL355" s="8"/>
      <c r="HGM355" s="8"/>
      <c r="HGN355" s="8"/>
      <c r="HGO355" s="8"/>
      <c r="HGP355" s="8"/>
      <c r="HGQ355" s="8"/>
      <c r="HGR355" s="8"/>
      <c r="HGS355" s="8"/>
      <c r="HGT355" s="8"/>
      <c r="HGU355" s="8"/>
      <c r="HGV355" s="8"/>
      <c r="HGW355" s="8"/>
      <c r="HGX355" s="8"/>
      <c r="HGY355" s="8"/>
      <c r="HGZ355" s="8"/>
      <c r="HHA355" s="8"/>
      <c r="HHB355" s="8"/>
      <c r="HHC355" s="8"/>
      <c r="HHD355" s="8"/>
      <c r="HHE355" s="8"/>
      <c r="HHF355" s="8"/>
      <c r="HHG355" s="8"/>
      <c r="HHH355" s="8"/>
      <c r="HHI355" s="8"/>
      <c r="HHJ355" s="8"/>
      <c r="HHK355" s="8"/>
      <c r="HHL355" s="8"/>
      <c r="HHM355" s="8"/>
      <c r="HHN355" s="8"/>
      <c r="HHO355" s="8"/>
      <c r="HHP355" s="8"/>
      <c r="HHQ355" s="8"/>
      <c r="HHR355" s="8"/>
      <c r="HHS355" s="8"/>
      <c r="HHT355" s="8"/>
      <c r="HHU355" s="8"/>
      <c r="HHV355" s="8"/>
      <c r="HHW355" s="8"/>
      <c r="HHX355" s="8"/>
      <c r="HHY355" s="8"/>
      <c r="HHZ355" s="8"/>
      <c r="HIA355" s="8"/>
      <c r="HIB355" s="8"/>
      <c r="HIC355" s="8"/>
      <c r="HID355" s="8"/>
      <c r="HIE355" s="8"/>
      <c r="HIF355" s="8"/>
      <c r="HIG355" s="8"/>
      <c r="HIH355" s="8"/>
      <c r="HII355" s="8"/>
      <c r="HIJ355" s="8"/>
      <c r="HIK355" s="8"/>
      <c r="HIL355" s="8"/>
      <c r="HIM355" s="8"/>
      <c r="HIN355" s="8"/>
      <c r="HIO355" s="8"/>
      <c r="HIP355" s="8"/>
      <c r="HIQ355" s="8"/>
      <c r="HIR355" s="8"/>
      <c r="HIS355" s="8"/>
      <c r="HIT355" s="8"/>
      <c r="HIU355" s="8"/>
      <c r="HIV355" s="8"/>
      <c r="HIW355" s="8"/>
      <c r="HIX355" s="8"/>
      <c r="HIY355" s="8"/>
      <c r="HIZ355" s="8"/>
      <c r="HJA355" s="8"/>
      <c r="HJB355" s="8"/>
      <c r="HJC355" s="8"/>
      <c r="HJD355" s="8"/>
      <c r="HJE355" s="8"/>
      <c r="HJF355" s="8"/>
      <c r="HJG355" s="8"/>
      <c r="HJH355" s="8"/>
      <c r="HJI355" s="8"/>
      <c r="HJJ355" s="8"/>
      <c r="HJK355" s="8"/>
      <c r="HJL355" s="8"/>
      <c r="HJM355" s="8"/>
      <c r="HJN355" s="8"/>
      <c r="HJO355" s="8"/>
      <c r="HJP355" s="8"/>
      <c r="HJQ355" s="8"/>
      <c r="HJR355" s="8"/>
      <c r="HJS355" s="8"/>
      <c r="HJT355" s="8"/>
      <c r="HJU355" s="8"/>
      <c r="HJV355" s="8"/>
      <c r="HJW355" s="8"/>
      <c r="HJX355" s="8"/>
      <c r="HJY355" s="8"/>
      <c r="HJZ355" s="8"/>
      <c r="HKA355" s="8"/>
      <c r="HKB355" s="8"/>
      <c r="HKC355" s="8"/>
      <c r="HKD355" s="8"/>
      <c r="HKE355" s="8"/>
      <c r="HKF355" s="8"/>
      <c r="HKG355" s="8"/>
      <c r="HKH355" s="8"/>
      <c r="HKI355" s="8"/>
      <c r="HKJ355" s="8"/>
      <c r="HKK355" s="8"/>
      <c r="HKL355" s="8"/>
      <c r="HKM355" s="8"/>
      <c r="HKN355" s="8"/>
      <c r="HKO355" s="8"/>
      <c r="HKP355" s="8"/>
      <c r="HKQ355" s="8"/>
      <c r="HKR355" s="8"/>
      <c r="HKS355" s="8"/>
      <c r="HKT355" s="8"/>
      <c r="HKU355" s="8"/>
      <c r="HKV355" s="8"/>
      <c r="HKW355" s="8"/>
      <c r="HKX355" s="8"/>
      <c r="HKY355" s="8"/>
      <c r="HKZ355" s="8"/>
      <c r="HLA355" s="8"/>
      <c r="HLB355" s="8"/>
      <c r="HLC355" s="8"/>
      <c r="HLD355" s="8"/>
      <c r="HLE355" s="8"/>
      <c r="HLF355" s="8"/>
      <c r="HLG355" s="8"/>
      <c r="HLH355" s="8"/>
      <c r="HLI355" s="8"/>
      <c r="HLJ355" s="8"/>
      <c r="HLK355" s="8"/>
      <c r="HLL355" s="8"/>
      <c r="HLM355" s="8"/>
      <c r="HLN355" s="8"/>
      <c r="HLO355" s="8"/>
      <c r="HLP355" s="8"/>
      <c r="HLQ355" s="8"/>
      <c r="HLR355" s="8"/>
      <c r="HLS355" s="8"/>
      <c r="HLT355" s="8"/>
      <c r="HLU355" s="8"/>
      <c r="HLV355" s="8"/>
      <c r="HLW355" s="8"/>
      <c r="HLX355" s="8"/>
      <c r="HLY355" s="8"/>
      <c r="HLZ355" s="8"/>
      <c r="HMA355" s="8"/>
      <c r="HMB355" s="8"/>
      <c r="HMC355" s="8"/>
      <c r="HMD355" s="8"/>
      <c r="HME355" s="8"/>
      <c r="HMF355" s="8"/>
      <c r="HMG355" s="8"/>
      <c r="HMH355" s="8"/>
      <c r="HMI355" s="8"/>
      <c r="HMJ355" s="8"/>
      <c r="HMK355" s="8"/>
      <c r="HML355" s="8"/>
      <c r="HMM355" s="8"/>
      <c r="HMN355" s="8"/>
      <c r="HMO355" s="8"/>
      <c r="HMP355" s="8"/>
      <c r="HMQ355" s="8"/>
      <c r="HMR355" s="8"/>
      <c r="HMS355" s="8"/>
      <c r="HMT355" s="8"/>
      <c r="HMU355" s="8"/>
      <c r="HMV355" s="8"/>
      <c r="HMW355" s="8"/>
      <c r="HMX355" s="8"/>
      <c r="HMY355" s="8"/>
      <c r="HMZ355" s="8"/>
      <c r="HNA355" s="8"/>
      <c r="HNB355" s="8"/>
      <c r="HNC355" s="8"/>
      <c r="HND355" s="8"/>
      <c r="HNE355" s="8"/>
      <c r="HNF355" s="8"/>
      <c r="HNG355" s="8"/>
      <c r="HNH355" s="8"/>
      <c r="HNI355" s="8"/>
      <c r="HNJ355" s="8"/>
      <c r="HNK355" s="8"/>
      <c r="HNL355" s="8"/>
      <c r="HNM355" s="8"/>
      <c r="HNN355" s="8"/>
      <c r="HNO355" s="8"/>
      <c r="HNP355" s="8"/>
      <c r="HNQ355" s="8"/>
      <c r="HNR355" s="8"/>
      <c r="HNS355" s="8"/>
      <c r="HNT355" s="8"/>
      <c r="HNU355" s="8"/>
      <c r="HNV355" s="8"/>
      <c r="HNW355" s="8"/>
      <c r="HNX355" s="8"/>
      <c r="HNY355" s="8"/>
      <c r="HNZ355" s="8"/>
      <c r="HOA355" s="8"/>
      <c r="HOB355" s="8"/>
      <c r="HOC355" s="8"/>
      <c r="HOD355" s="8"/>
      <c r="HOE355" s="8"/>
      <c r="HOF355" s="8"/>
      <c r="HOG355" s="8"/>
      <c r="HOH355" s="8"/>
      <c r="HOI355" s="8"/>
      <c r="HOJ355" s="8"/>
      <c r="HOK355" s="8"/>
      <c r="HOL355" s="8"/>
      <c r="HOM355" s="8"/>
      <c r="HON355" s="8"/>
      <c r="HOO355" s="8"/>
      <c r="HOP355" s="8"/>
      <c r="HOQ355" s="8"/>
      <c r="HOR355" s="8"/>
      <c r="HOS355" s="8"/>
      <c r="HOT355" s="8"/>
      <c r="HOU355" s="8"/>
      <c r="HOV355" s="8"/>
      <c r="HOW355" s="8"/>
      <c r="HOX355" s="8"/>
      <c r="HOY355" s="8"/>
      <c r="HOZ355" s="8"/>
      <c r="HPA355" s="8"/>
      <c r="HPB355" s="8"/>
      <c r="HPC355" s="8"/>
      <c r="HPD355" s="8"/>
      <c r="HPE355" s="8"/>
      <c r="HPF355" s="8"/>
      <c r="HPG355" s="8"/>
      <c r="HPH355" s="8"/>
      <c r="HPI355" s="8"/>
      <c r="HPJ355" s="8"/>
      <c r="HPK355" s="8"/>
      <c r="HPL355" s="8"/>
      <c r="HPM355" s="8"/>
      <c r="HPN355" s="8"/>
      <c r="HPO355" s="8"/>
      <c r="HPP355" s="8"/>
      <c r="HPQ355" s="8"/>
      <c r="HPR355" s="8"/>
      <c r="HPS355" s="8"/>
      <c r="HPT355" s="8"/>
      <c r="HPU355" s="8"/>
      <c r="HPV355" s="8"/>
      <c r="HPW355" s="8"/>
      <c r="HPX355" s="8"/>
      <c r="HPY355" s="8"/>
      <c r="HPZ355" s="8"/>
      <c r="HQA355" s="8"/>
      <c r="HQB355" s="8"/>
      <c r="HQC355" s="8"/>
      <c r="HQD355" s="8"/>
      <c r="HQE355" s="8"/>
      <c r="HQF355" s="8"/>
      <c r="HQG355" s="8"/>
      <c r="HQH355" s="8"/>
      <c r="HQI355" s="8"/>
      <c r="HQJ355" s="8"/>
      <c r="HQK355" s="8"/>
      <c r="HQL355" s="8"/>
      <c r="HQM355" s="8"/>
      <c r="HQN355" s="8"/>
      <c r="HQO355" s="8"/>
      <c r="HQP355" s="8"/>
      <c r="HQQ355" s="8"/>
      <c r="HQR355" s="8"/>
      <c r="HQS355" s="8"/>
      <c r="HQT355" s="8"/>
      <c r="HQU355" s="8"/>
      <c r="HQV355" s="8"/>
      <c r="HQW355" s="8"/>
      <c r="HQX355" s="8"/>
      <c r="HQY355" s="8"/>
      <c r="HQZ355" s="8"/>
      <c r="HRA355" s="8"/>
      <c r="HRB355" s="8"/>
      <c r="HRC355" s="8"/>
      <c r="HRD355" s="8"/>
      <c r="HRE355" s="8"/>
      <c r="HRF355" s="8"/>
      <c r="HRG355" s="8"/>
      <c r="HRH355" s="8"/>
      <c r="HRI355" s="8"/>
      <c r="HRJ355" s="8"/>
      <c r="HRK355" s="8"/>
      <c r="HRL355" s="8"/>
      <c r="HRM355" s="8"/>
      <c r="HRN355" s="8"/>
      <c r="HRO355" s="8"/>
      <c r="HRP355" s="8"/>
      <c r="HRQ355" s="8"/>
      <c r="HRR355" s="8"/>
      <c r="HRS355" s="8"/>
      <c r="HRT355" s="8"/>
      <c r="HRU355" s="8"/>
      <c r="HRV355" s="8"/>
      <c r="HRW355" s="8"/>
      <c r="HRX355" s="8"/>
      <c r="HRY355" s="8"/>
      <c r="HRZ355" s="8"/>
      <c r="HSA355" s="8"/>
      <c r="HSB355" s="8"/>
      <c r="HSC355" s="8"/>
      <c r="HSD355" s="8"/>
      <c r="HSE355" s="8"/>
      <c r="HSF355" s="8"/>
      <c r="HSG355" s="8"/>
      <c r="HSH355" s="8"/>
      <c r="HSI355" s="8"/>
      <c r="HSJ355" s="8"/>
      <c r="HSK355" s="8"/>
      <c r="HSL355" s="8"/>
      <c r="HSM355" s="8"/>
      <c r="HSN355" s="8"/>
      <c r="HSO355" s="8"/>
      <c r="HSP355" s="8"/>
      <c r="HSQ355" s="8"/>
      <c r="HSR355" s="8"/>
      <c r="HSS355" s="8"/>
      <c r="HST355" s="8"/>
      <c r="HSU355" s="8"/>
      <c r="HSV355" s="8"/>
      <c r="HSW355" s="8"/>
      <c r="HSX355" s="8"/>
      <c r="HSY355" s="8"/>
      <c r="HSZ355" s="8"/>
      <c r="HTA355" s="8"/>
      <c r="HTB355" s="8"/>
      <c r="HTC355" s="8"/>
      <c r="HTD355" s="8"/>
      <c r="HTE355" s="8"/>
      <c r="HTF355" s="8"/>
      <c r="HTG355" s="8"/>
      <c r="HTH355" s="8"/>
      <c r="HTI355" s="8"/>
      <c r="HTJ355" s="8"/>
      <c r="HTK355" s="8"/>
      <c r="HTL355" s="8"/>
      <c r="HTM355" s="8"/>
      <c r="HTN355" s="8"/>
      <c r="HTO355" s="8"/>
      <c r="HTP355" s="8"/>
      <c r="HTQ355" s="8"/>
      <c r="HTR355" s="8"/>
      <c r="HTS355" s="8"/>
      <c r="HTT355" s="8"/>
      <c r="HTU355" s="8"/>
      <c r="HTV355" s="8"/>
      <c r="HTW355" s="8"/>
      <c r="HTX355" s="8"/>
      <c r="HTY355" s="8"/>
      <c r="HTZ355" s="8"/>
      <c r="HUA355" s="8"/>
      <c r="HUB355" s="8"/>
      <c r="HUC355" s="8"/>
      <c r="HUD355" s="8"/>
      <c r="HUE355" s="8"/>
      <c r="HUF355" s="8"/>
      <c r="HUG355" s="8"/>
      <c r="HUH355" s="8"/>
      <c r="HUI355" s="8"/>
      <c r="HUJ355" s="8"/>
      <c r="HUK355" s="8"/>
      <c r="HUL355" s="8"/>
      <c r="HUM355" s="8"/>
      <c r="HUN355" s="8"/>
      <c r="HUO355" s="8"/>
      <c r="HUP355" s="8"/>
      <c r="HUQ355" s="8"/>
      <c r="HUR355" s="8"/>
      <c r="HUS355" s="8"/>
      <c r="HUT355" s="8"/>
      <c r="HUU355" s="8"/>
      <c r="HUV355" s="8"/>
      <c r="HUW355" s="8"/>
      <c r="HUX355" s="8"/>
      <c r="HUY355" s="8"/>
      <c r="HUZ355" s="8"/>
      <c r="HVA355" s="8"/>
      <c r="HVB355" s="8"/>
      <c r="HVC355" s="8"/>
      <c r="HVD355" s="8"/>
      <c r="HVE355" s="8"/>
      <c r="HVF355" s="8"/>
      <c r="HVG355" s="8"/>
      <c r="HVH355" s="8"/>
      <c r="HVI355" s="8"/>
      <c r="HVJ355" s="8"/>
      <c r="HVK355" s="8"/>
      <c r="HVL355" s="8"/>
      <c r="HVM355" s="8"/>
      <c r="HVN355" s="8"/>
      <c r="HVO355" s="8"/>
      <c r="HVP355" s="8"/>
      <c r="HVQ355" s="8"/>
      <c r="HVR355" s="8"/>
      <c r="HVS355" s="8"/>
      <c r="HVT355" s="8"/>
      <c r="HVU355" s="8"/>
      <c r="HVV355" s="8"/>
      <c r="HVW355" s="8"/>
      <c r="HVX355" s="8"/>
      <c r="HVY355" s="8"/>
      <c r="HVZ355" s="8"/>
      <c r="HWA355" s="8"/>
      <c r="HWB355" s="8"/>
      <c r="HWC355" s="8"/>
      <c r="HWD355" s="8"/>
      <c r="HWE355" s="8"/>
      <c r="HWF355" s="8"/>
      <c r="HWG355" s="8"/>
      <c r="HWH355" s="8"/>
      <c r="HWI355" s="8"/>
      <c r="HWJ355" s="8"/>
      <c r="HWK355" s="8"/>
      <c r="HWL355" s="8"/>
      <c r="HWM355" s="8"/>
      <c r="HWN355" s="8"/>
      <c r="HWO355" s="8"/>
      <c r="HWP355" s="8"/>
      <c r="HWQ355" s="8"/>
      <c r="HWR355" s="8"/>
      <c r="HWS355" s="8"/>
      <c r="HWT355" s="8"/>
      <c r="HWU355" s="8"/>
      <c r="HWV355" s="8"/>
      <c r="HWW355" s="8"/>
      <c r="HWX355" s="8"/>
      <c r="HWY355" s="8"/>
      <c r="HWZ355" s="8"/>
      <c r="HXA355" s="8"/>
      <c r="HXB355" s="8"/>
      <c r="HXC355" s="8"/>
      <c r="HXD355" s="8"/>
      <c r="HXE355" s="8"/>
      <c r="HXF355" s="8"/>
      <c r="HXG355" s="8"/>
      <c r="HXH355" s="8"/>
      <c r="HXI355" s="8"/>
      <c r="HXJ355" s="8"/>
      <c r="HXK355" s="8"/>
      <c r="HXL355" s="8"/>
      <c r="HXM355" s="8"/>
      <c r="HXN355" s="8"/>
      <c r="HXO355" s="8"/>
      <c r="HXP355" s="8"/>
      <c r="HXQ355" s="8"/>
      <c r="HXR355" s="8"/>
      <c r="HXS355" s="8"/>
      <c r="HXT355" s="8"/>
      <c r="HXU355" s="8"/>
      <c r="HXV355" s="8"/>
      <c r="HXW355" s="8"/>
      <c r="HXX355" s="8"/>
      <c r="HXY355" s="8"/>
      <c r="HXZ355" s="8"/>
      <c r="HYA355" s="8"/>
      <c r="HYB355" s="8"/>
      <c r="HYC355" s="8"/>
      <c r="HYD355" s="8"/>
      <c r="HYE355" s="8"/>
      <c r="HYF355" s="8"/>
      <c r="HYG355" s="8"/>
      <c r="HYH355" s="8"/>
      <c r="HYI355" s="8"/>
      <c r="HYJ355" s="8"/>
      <c r="HYK355" s="8"/>
      <c r="HYL355" s="8"/>
      <c r="HYM355" s="8"/>
      <c r="HYN355" s="8"/>
      <c r="HYO355" s="8"/>
      <c r="HYP355" s="8"/>
      <c r="HYQ355" s="8"/>
      <c r="HYR355" s="8"/>
      <c r="HYS355" s="8"/>
      <c r="HYT355" s="8"/>
      <c r="HYU355" s="8"/>
      <c r="HYV355" s="8"/>
      <c r="HYW355" s="8"/>
      <c r="HYX355" s="8"/>
      <c r="HYY355" s="8"/>
      <c r="HYZ355" s="8"/>
      <c r="HZA355" s="8"/>
      <c r="HZB355" s="8"/>
      <c r="HZC355" s="8"/>
      <c r="HZD355" s="8"/>
      <c r="HZE355" s="8"/>
      <c r="HZF355" s="8"/>
      <c r="HZG355" s="8"/>
      <c r="HZH355" s="8"/>
      <c r="HZI355" s="8"/>
      <c r="HZJ355" s="8"/>
      <c r="HZK355" s="8"/>
      <c r="HZL355" s="8"/>
      <c r="HZM355" s="8"/>
      <c r="HZN355" s="8"/>
      <c r="HZO355" s="8"/>
      <c r="HZP355" s="8"/>
      <c r="HZQ355" s="8"/>
      <c r="HZR355" s="8"/>
      <c r="HZS355" s="8"/>
      <c r="HZT355" s="8"/>
      <c r="HZU355" s="8"/>
      <c r="HZV355" s="8"/>
      <c r="HZW355" s="8"/>
      <c r="HZX355" s="8"/>
      <c r="HZY355" s="8"/>
      <c r="HZZ355" s="8"/>
      <c r="IAA355" s="8"/>
      <c r="IAB355" s="8"/>
      <c r="IAC355" s="8"/>
      <c r="IAD355" s="8"/>
      <c r="IAE355" s="8"/>
      <c r="IAF355" s="8"/>
      <c r="IAG355" s="8"/>
      <c r="IAH355" s="8"/>
      <c r="IAI355" s="8"/>
      <c r="IAJ355" s="8"/>
      <c r="IAK355" s="8"/>
      <c r="IAL355" s="8"/>
      <c r="IAM355" s="8"/>
      <c r="IAN355" s="8"/>
      <c r="IAO355" s="8"/>
      <c r="IAP355" s="8"/>
      <c r="IAQ355" s="8"/>
      <c r="IAR355" s="8"/>
      <c r="IAS355" s="8"/>
      <c r="IAT355" s="8"/>
      <c r="IAU355" s="8"/>
      <c r="IAV355" s="8"/>
      <c r="IAW355" s="8"/>
      <c r="IAX355" s="8"/>
      <c r="IAY355" s="8"/>
      <c r="IAZ355" s="8"/>
      <c r="IBA355" s="8"/>
      <c r="IBB355" s="8"/>
      <c r="IBC355" s="8"/>
      <c r="IBD355" s="8"/>
      <c r="IBE355" s="8"/>
      <c r="IBF355" s="8"/>
      <c r="IBG355" s="8"/>
      <c r="IBH355" s="8"/>
      <c r="IBI355" s="8"/>
      <c r="IBJ355" s="8"/>
      <c r="IBK355" s="8"/>
      <c r="IBL355" s="8"/>
      <c r="IBM355" s="8"/>
      <c r="IBN355" s="8"/>
      <c r="IBO355" s="8"/>
      <c r="IBP355" s="8"/>
      <c r="IBQ355" s="8"/>
      <c r="IBR355" s="8"/>
      <c r="IBS355" s="8"/>
      <c r="IBT355" s="8"/>
      <c r="IBU355" s="8"/>
      <c r="IBV355" s="8"/>
      <c r="IBW355" s="8"/>
      <c r="IBX355" s="8"/>
      <c r="IBY355" s="8"/>
      <c r="IBZ355" s="8"/>
      <c r="ICA355" s="8"/>
      <c r="ICB355" s="8"/>
      <c r="ICC355" s="8"/>
      <c r="ICD355" s="8"/>
      <c r="ICE355" s="8"/>
      <c r="ICF355" s="8"/>
      <c r="ICG355" s="8"/>
      <c r="ICH355" s="8"/>
      <c r="ICI355" s="8"/>
      <c r="ICJ355" s="8"/>
      <c r="ICK355" s="8"/>
      <c r="ICL355" s="8"/>
      <c r="ICM355" s="8"/>
      <c r="ICN355" s="8"/>
      <c r="ICO355" s="8"/>
      <c r="ICP355" s="8"/>
      <c r="ICQ355" s="8"/>
      <c r="ICR355" s="8"/>
      <c r="ICS355" s="8"/>
      <c r="ICT355" s="8"/>
      <c r="ICU355" s="8"/>
      <c r="ICV355" s="8"/>
      <c r="ICW355" s="8"/>
      <c r="ICX355" s="8"/>
      <c r="ICY355" s="8"/>
      <c r="ICZ355" s="8"/>
      <c r="IDA355" s="8"/>
      <c r="IDB355" s="8"/>
      <c r="IDC355" s="8"/>
      <c r="IDD355" s="8"/>
      <c r="IDE355" s="8"/>
      <c r="IDF355" s="8"/>
      <c r="IDG355" s="8"/>
      <c r="IDH355" s="8"/>
      <c r="IDI355" s="8"/>
      <c r="IDJ355" s="8"/>
      <c r="IDK355" s="8"/>
      <c r="IDL355" s="8"/>
      <c r="IDM355" s="8"/>
      <c r="IDN355" s="8"/>
      <c r="IDO355" s="8"/>
      <c r="IDP355" s="8"/>
      <c r="IDQ355" s="8"/>
      <c r="IDR355" s="8"/>
      <c r="IDS355" s="8"/>
      <c r="IDT355" s="8"/>
      <c r="IDU355" s="8"/>
      <c r="IDV355" s="8"/>
      <c r="IDW355" s="8"/>
      <c r="IDX355" s="8"/>
      <c r="IDY355" s="8"/>
      <c r="IDZ355" s="8"/>
      <c r="IEA355" s="8"/>
      <c r="IEB355" s="8"/>
      <c r="IEC355" s="8"/>
      <c r="IED355" s="8"/>
      <c r="IEE355" s="8"/>
      <c r="IEF355" s="8"/>
      <c r="IEG355" s="8"/>
      <c r="IEH355" s="8"/>
      <c r="IEI355" s="8"/>
      <c r="IEJ355" s="8"/>
      <c r="IEK355" s="8"/>
      <c r="IEL355" s="8"/>
      <c r="IEM355" s="8"/>
      <c r="IEN355" s="8"/>
      <c r="IEO355" s="8"/>
      <c r="IEP355" s="8"/>
      <c r="IEQ355" s="8"/>
      <c r="IER355" s="8"/>
      <c r="IES355" s="8"/>
      <c r="IET355" s="8"/>
      <c r="IEU355" s="8"/>
      <c r="IEV355" s="8"/>
      <c r="IEW355" s="8"/>
      <c r="IEX355" s="8"/>
      <c r="IEY355" s="8"/>
      <c r="IEZ355" s="8"/>
      <c r="IFA355" s="8"/>
      <c r="IFB355" s="8"/>
      <c r="IFC355" s="8"/>
      <c r="IFD355" s="8"/>
      <c r="IFE355" s="8"/>
      <c r="IFF355" s="8"/>
      <c r="IFG355" s="8"/>
      <c r="IFH355" s="8"/>
      <c r="IFI355" s="8"/>
      <c r="IFJ355" s="8"/>
      <c r="IFK355" s="8"/>
      <c r="IFL355" s="8"/>
      <c r="IFM355" s="8"/>
      <c r="IFN355" s="8"/>
      <c r="IFO355" s="8"/>
      <c r="IFP355" s="8"/>
      <c r="IFQ355" s="8"/>
      <c r="IFR355" s="8"/>
      <c r="IFS355" s="8"/>
      <c r="IFT355" s="8"/>
      <c r="IFU355" s="8"/>
      <c r="IFV355" s="8"/>
      <c r="IFW355" s="8"/>
      <c r="IFX355" s="8"/>
      <c r="IFY355" s="8"/>
      <c r="IFZ355" s="8"/>
      <c r="IGA355" s="8"/>
      <c r="IGB355" s="8"/>
      <c r="IGC355" s="8"/>
      <c r="IGD355" s="8"/>
      <c r="IGE355" s="8"/>
      <c r="IGF355" s="8"/>
      <c r="IGG355" s="8"/>
      <c r="IGH355" s="8"/>
      <c r="IGI355" s="8"/>
      <c r="IGJ355" s="8"/>
      <c r="IGK355" s="8"/>
      <c r="IGL355" s="8"/>
      <c r="IGM355" s="8"/>
      <c r="IGN355" s="8"/>
      <c r="IGO355" s="8"/>
      <c r="IGP355" s="8"/>
      <c r="IGQ355" s="8"/>
      <c r="IGR355" s="8"/>
      <c r="IGS355" s="8"/>
      <c r="IGT355" s="8"/>
      <c r="IGU355" s="8"/>
      <c r="IGV355" s="8"/>
      <c r="IGW355" s="8"/>
      <c r="IGX355" s="8"/>
      <c r="IGY355" s="8"/>
      <c r="IGZ355" s="8"/>
      <c r="IHA355" s="8"/>
      <c r="IHB355" s="8"/>
      <c r="IHC355" s="8"/>
      <c r="IHD355" s="8"/>
      <c r="IHE355" s="8"/>
      <c r="IHF355" s="8"/>
      <c r="IHG355" s="8"/>
      <c r="IHH355" s="8"/>
      <c r="IHI355" s="8"/>
      <c r="IHJ355" s="8"/>
      <c r="IHK355" s="8"/>
      <c r="IHL355" s="8"/>
      <c r="IHM355" s="8"/>
      <c r="IHN355" s="8"/>
      <c r="IHO355" s="8"/>
      <c r="IHP355" s="8"/>
      <c r="IHQ355" s="8"/>
      <c r="IHR355" s="8"/>
      <c r="IHS355" s="8"/>
      <c r="IHT355" s="8"/>
      <c r="IHU355" s="8"/>
      <c r="IHV355" s="8"/>
      <c r="IHW355" s="8"/>
      <c r="IHX355" s="8"/>
      <c r="IHY355" s="8"/>
      <c r="IHZ355" s="8"/>
      <c r="IIA355" s="8"/>
      <c r="IIB355" s="8"/>
      <c r="IIC355" s="8"/>
      <c r="IID355" s="8"/>
      <c r="IIE355" s="8"/>
      <c r="IIF355" s="8"/>
      <c r="IIG355" s="8"/>
      <c r="IIH355" s="8"/>
      <c r="III355" s="8"/>
      <c r="IIJ355" s="8"/>
      <c r="IIK355" s="8"/>
      <c r="IIL355" s="8"/>
      <c r="IIM355" s="8"/>
      <c r="IIN355" s="8"/>
      <c r="IIO355" s="8"/>
      <c r="IIP355" s="8"/>
      <c r="IIQ355" s="8"/>
      <c r="IIR355" s="8"/>
      <c r="IIS355" s="8"/>
      <c r="IIT355" s="8"/>
      <c r="IIU355" s="8"/>
      <c r="IIV355" s="8"/>
      <c r="IIW355" s="8"/>
      <c r="IIX355" s="8"/>
      <c r="IIY355" s="8"/>
      <c r="IIZ355" s="8"/>
      <c r="IJA355" s="8"/>
      <c r="IJB355" s="8"/>
      <c r="IJC355" s="8"/>
      <c r="IJD355" s="8"/>
      <c r="IJE355" s="8"/>
      <c r="IJF355" s="8"/>
      <c r="IJG355" s="8"/>
      <c r="IJH355" s="8"/>
      <c r="IJI355" s="8"/>
      <c r="IJJ355" s="8"/>
      <c r="IJK355" s="8"/>
      <c r="IJL355" s="8"/>
      <c r="IJM355" s="8"/>
      <c r="IJN355" s="8"/>
      <c r="IJO355" s="8"/>
      <c r="IJP355" s="8"/>
      <c r="IJQ355" s="8"/>
      <c r="IJR355" s="8"/>
      <c r="IJS355" s="8"/>
      <c r="IJT355" s="8"/>
      <c r="IJU355" s="8"/>
      <c r="IJV355" s="8"/>
      <c r="IJW355" s="8"/>
      <c r="IJX355" s="8"/>
      <c r="IJY355" s="8"/>
      <c r="IJZ355" s="8"/>
      <c r="IKA355" s="8"/>
      <c r="IKB355" s="8"/>
      <c r="IKC355" s="8"/>
      <c r="IKD355" s="8"/>
      <c r="IKE355" s="8"/>
      <c r="IKF355" s="8"/>
      <c r="IKG355" s="8"/>
      <c r="IKH355" s="8"/>
      <c r="IKI355" s="8"/>
      <c r="IKJ355" s="8"/>
      <c r="IKK355" s="8"/>
      <c r="IKL355" s="8"/>
      <c r="IKM355" s="8"/>
      <c r="IKN355" s="8"/>
      <c r="IKO355" s="8"/>
      <c r="IKP355" s="8"/>
      <c r="IKQ355" s="8"/>
      <c r="IKR355" s="8"/>
      <c r="IKS355" s="8"/>
      <c r="IKT355" s="8"/>
      <c r="IKU355" s="8"/>
      <c r="IKV355" s="8"/>
      <c r="IKW355" s="8"/>
      <c r="IKX355" s="8"/>
      <c r="IKY355" s="8"/>
      <c r="IKZ355" s="8"/>
      <c r="ILA355" s="8"/>
      <c r="ILB355" s="8"/>
      <c r="ILC355" s="8"/>
      <c r="ILD355" s="8"/>
      <c r="ILE355" s="8"/>
      <c r="ILF355" s="8"/>
      <c r="ILG355" s="8"/>
      <c r="ILH355" s="8"/>
      <c r="ILI355" s="8"/>
      <c r="ILJ355" s="8"/>
      <c r="ILK355" s="8"/>
      <c r="ILL355" s="8"/>
      <c r="ILM355" s="8"/>
      <c r="ILN355" s="8"/>
      <c r="ILO355" s="8"/>
      <c r="ILP355" s="8"/>
      <c r="ILQ355" s="8"/>
      <c r="ILR355" s="8"/>
      <c r="ILS355" s="8"/>
      <c r="ILT355" s="8"/>
      <c r="ILU355" s="8"/>
      <c r="ILV355" s="8"/>
      <c r="ILW355" s="8"/>
      <c r="ILX355" s="8"/>
      <c r="ILY355" s="8"/>
      <c r="ILZ355" s="8"/>
      <c r="IMA355" s="8"/>
      <c r="IMB355" s="8"/>
      <c r="IMC355" s="8"/>
      <c r="IMD355" s="8"/>
      <c r="IME355" s="8"/>
      <c r="IMF355" s="8"/>
      <c r="IMG355" s="8"/>
      <c r="IMH355" s="8"/>
      <c r="IMI355" s="8"/>
      <c r="IMJ355" s="8"/>
      <c r="IMK355" s="8"/>
      <c r="IML355" s="8"/>
      <c r="IMM355" s="8"/>
      <c r="IMN355" s="8"/>
      <c r="IMO355" s="8"/>
      <c r="IMP355" s="8"/>
      <c r="IMQ355" s="8"/>
      <c r="IMR355" s="8"/>
      <c r="IMS355" s="8"/>
      <c r="IMT355" s="8"/>
      <c r="IMU355" s="8"/>
      <c r="IMV355" s="8"/>
      <c r="IMW355" s="8"/>
      <c r="IMX355" s="8"/>
      <c r="IMY355" s="8"/>
      <c r="IMZ355" s="8"/>
      <c r="INA355" s="8"/>
      <c r="INB355" s="8"/>
      <c r="INC355" s="8"/>
      <c r="IND355" s="8"/>
      <c r="INE355" s="8"/>
      <c r="INF355" s="8"/>
      <c r="ING355" s="8"/>
      <c r="INH355" s="8"/>
      <c r="INI355" s="8"/>
      <c r="INJ355" s="8"/>
      <c r="INK355" s="8"/>
      <c r="INL355" s="8"/>
      <c r="INM355" s="8"/>
      <c r="INN355" s="8"/>
      <c r="INO355" s="8"/>
      <c r="INP355" s="8"/>
      <c r="INQ355" s="8"/>
      <c r="INR355" s="8"/>
      <c r="INS355" s="8"/>
      <c r="INT355" s="8"/>
      <c r="INU355" s="8"/>
      <c r="INV355" s="8"/>
      <c r="INW355" s="8"/>
      <c r="INX355" s="8"/>
      <c r="INY355" s="8"/>
      <c r="INZ355" s="8"/>
      <c r="IOA355" s="8"/>
      <c r="IOB355" s="8"/>
      <c r="IOC355" s="8"/>
      <c r="IOD355" s="8"/>
      <c r="IOE355" s="8"/>
      <c r="IOF355" s="8"/>
      <c r="IOG355" s="8"/>
      <c r="IOH355" s="8"/>
      <c r="IOI355" s="8"/>
      <c r="IOJ355" s="8"/>
      <c r="IOK355" s="8"/>
      <c r="IOL355" s="8"/>
      <c r="IOM355" s="8"/>
      <c r="ION355" s="8"/>
      <c r="IOO355" s="8"/>
      <c r="IOP355" s="8"/>
      <c r="IOQ355" s="8"/>
      <c r="IOR355" s="8"/>
      <c r="IOS355" s="8"/>
      <c r="IOT355" s="8"/>
      <c r="IOU355" s="8"/>
      <c r="IOV355" s="8"/>
      <c r="IOW355" s="8"/>
      <c r="IOX355" s="8"/>
      <c r="IOY355" s="8"/>
      <c r="IOZ355" s="8"/>
      <c r="IPA355" s="8"/>
      <c r="IPB355" s="8"/>
      <c r="IPC355" s="8"/>
      <c r="IPD355" s="8"/>
      <c r="IPE355" s="8"/>
      <c r="IPF355" s="8"/>
      <c r="IPG355" s="8"/>
      <c r="IPH355" s="8"/>
      <c r="IPI355" s="8"/>
      <c r="IPJ355" s="8"/>
      <c r="IPK355" s="8"/>
      <c r="IPL355" s="8"/>
      <c r="IPM355" s="8"/>
      <c r="IPN355" s="8"/>
      <c r="IPO355" s="8"/>
      <c r="IPP355" s="8"/>
      <c r="IPQ355" s="8"/>
      <c r="IPR355" s="8"/>
      <c r="IPS355" s="8"/>
      <c r="IPT355" s="8"/>
      <c r="IPU355" s="8"/>
      <c r="IPV355" s="8"/>
      <c r="IPW355" s="8"/>
      <c r="IPX355" s="8"/>
      <c r="IPY355" s="8"/>
      <c r="IPZ355" s="8"/>
      <c r="IQA355" s="8"/>
      <c r="IQB355" s="8"/>
      <c r="IQC355" s="8"/>
      <c r="IQD355" s="8"/>
      <c r="IQE355" s="8"/>
      <c r="IQF355" s="8"/>
      <c r="IQG355" s="8"/>
      <c r="IQH355" s="8"/>
      <c r="IQI355" s="8"/>
      <c r="IQJ355" s="8"/>
      <c r="IQK355" s="8"/>
      <c r="IQL355" s="8"/>
      <c r="IQM355" s="8"/>
      <c r="IQN355" s="8"/>
      <c r="IQO355" s="8"/>
      <c r="IQP355" s="8"/>
      <c r="IQQ355" s="8"/>
      <c r="IQR355" s="8"/>
      <c r="IQS355" s="8"/>
      <c r="IQT355" s="8"/>
      <c r="IQU355" s="8"/>
      <c r="IQV355" s="8"/>
      <c r="IQW355" s="8"/>
      <c r="IQX355" s="8"/>
      <c r="IQY355" s="8"/>
      <c r="IQZ355" s="8"/>
      <c r="IRA355" s="8"/>
      <c r="IRB355" s="8"/>
      <c r="IRC355" s="8"/>
      <c r="IRD355" s="8"/>
      <c r="IRE355" s="8"/>
      <c r="IRF355" s="8"/>
      <c r="IRG355" s="8"/>
      <c r="IRH355" s="8"/>
      <c r="IRI355" s="8"/>
      <c r="IRJ355" s="8"/>
      <c r="IRK355" s="8"/>
      <c r="IRL355" s="8"/>
      <c r="IRM355" s="8"/>
      <c r="IRN355" s="8"/>
      <c r="IRO355" s="8"/>
      <c r="IRP355" s="8"/>
      <c r="IRQ355" s="8"/>
      <c r="IRR355" s="8"/>
      <c r="IRS355" s="8"/>
      <c r="IRT355" s="8"/>
      <c r="IRU355" s="8"/>
      <c r="IRV355" s="8"/>
      <c r="IRW355" s="8"/>
      <c r="IRX355" s="8"/>
      <c r="IRY355" s="8"/>
      <c r="IRZ355" s="8"/>
      <c r="ISA355" s="8"/>
      <c r="ISB355" s="8"/>
      <c r="ISC355" s="8"/>
      <c r="ISD355" s="8"/>
      <c r="ISE355" s="8"/>
      <c r="ISF355" s="8"/>
      <c r="ISG355" s="8"/>
      <c r="ISH355" s="8"/>
      <c r="ISI355" s="8"/>
      <c r="ISJ355" s="8"/>
      <c r="ISK355" s="8"/>
      <c r="ISL355" s="8"/>
      <c r="ISM355" s="8"/>
      <c r="ISN355" s="8"/>
      <c r="ISO355" s="8"/>
      <c r="ISP355" s="8"/>
      <c r="ISQ355" s="8"/>
      <c r="ISR355" s="8"/>
      <c r="ISS355" s="8"/>
      <c r="IST355" s="8"/>
      <c r="ISU355" s="8"/>
      <c r="ISV355" s="8"/>
      <c r="ISW355" s="8"/>
      <c r="ISX355" s="8"/>
      <c r="ISY355" s="8"/>
      <c r="ISZ355" s="8"/>
      <c r="ITA355" s="8"/>
      <c r="ITB355" s="8"/>
      <c r="ITC355" s="8"/>
      <c r="ITD355" s="8"/>
      <c r="ITE355" s="8"/>
      <c r="ITF355" s="8"/>
      <c r="ITG355" s="8"/>
      <c r="ITH355" s="8"/>
      <c r="ITI355" s="8"/>
      <c r="ITJ355" s="8"/>
      <c r="ITK355" s="8"/>
      <c r="ITL355" s="8"/>
      <c r="ITM355" s="8"/>
      <c r="ITN355" s="8"/>
      <c r="ITO355" s="8"/>
      <c r="ITP355" s="8"/>
      <c r="ITQ355" s="8"/>
      <c r="ITR355" s="8"/>
      <c r="ITS355" s="8"/>
      <c r="ITT355" s="8"/>
      <c r="ITU355" s="8"/>
      <c r="ITV355" s="8"/>
      <c r="ITW355" s="8"/>
      <c r="ITX355" s="8"/>
      <c r="ITY355" s="8"/>
      <c r="ITZ355" s="8"/>
      <c r="IUA355" s="8"/>
      <c r="IUB355" s="8"/>
      <c r="IUC355" s="8"/>
      <c r="IUD355" s="8"/>
      <c r="IUE355" s="8"/>
      <c r="IUF355" s="8"/>
      <c r="IUG355" s="8"/>
      <c r="IUH355" s="8"/>
      <c r="IUI355" s="8"/>
      <c r="IUJ355" s="8"/>
      <c r="IUK355" s="8"/>
      <c r="IUL355" s="8"/>
      <c r="IUM355" s="8"/>
      <c r="IUN355" s="8"/>
      <c r="IUO355" s="8"/>
      <c r="IUP355" s="8"/>
      <c r="IUQ355" s="8"/>
      <c r="IUR355" s="8"/>
      <c r="IUS355" s="8"/>
      <c r="IUT355" s="8"/>
      <c r="IUU355" s="8"/>
      <c r="IUV355" s="8"/>
      <c r="IUW355" s="8"/>
      <c r="IUX355" s="8"/>
      <c r="IUY355" s="8"/>
      <c r="IUZ355" s="8"/>
      <c r="IVA355" s="8"/>
      <c r="IVB355" s="8"/>
      <c r="IVC355" s="8"/>
      <c r="IVD355" s="8"/>
      <c r="IVE355" s="8"/>
      <c r="IVF355" s="8"/>
      <c r="IVG355" s="8"/>
      <c r="IVH355" s="8"/>
      <c r="IVI355" s="8"/>
      <c r="IVJ355" s="8"/>
      <c r="IVK355" s="8"/>
      <c r="IVL355" s="8"/>
      <c r="IVM355" s="8"/>
      <c r="IVN355" s="8"/>
      <c r="IVO355" s="8"/>
      <c r="IVP355" s="8"/>
      <c r="IVQ355" s="8"/>
      <c r="IVR355" s="8"/>
      <c r="IVS355" s="8"/>
      <c r="IVT355" s="8"/>
      <c r="IVU355" s="8"/>
      <c r="IVV355" s="8"/>
      <c r="IVW355" s="8"/>
      <c r="IVX355" s="8"/>
      <c r="IVY355" s="8"/>
      <c r="IVZ355" s="8"/>
      <c r="IWA355" s="8"/>
      <c r="IWB355" s="8"/>
      <c r="IWC355" s="8"/>
      <c r="IWD355" s="8"/>
      <c r="IWE355" s="8"/>
      <c r="IWF355" s="8"/>
      <c r="IWG355" s="8"/>
      <c r="IWH355" s="8"/>
      <c r="IWI355" s="8"/>
      <c r="IWJ355" s="8"/>
      <c r="IWK355" s="8"/>
      <c r="IWL355" s="8"/>
      <c r="IWM355" s="8"/>
      <c r="IWN355" s="8"/>
      <c r="IWO355" s="8"/>
      <c r="IWP355" s="8"/>
      <c r="IWQ355" s="8"/>
      <c r="IWR355" s="8"/>
      <c r="IWS355" s="8"/>
      <c r="IWT355" s="8"/>
      <c r="IWU355" s="8"/>
      <c r="IWV355" s="8"/>
      <c r="IWW355" s="8"/>
      <c r="IWX355" s="8"/>
      <c r="IWY355" s="8"/>
      <c r="IWZ355" s="8"/>
      <c r="IXA355" s="8"/>
      <c r="IXB355" s="8"/>
      <c r="IXC355" s="8"/>
      <c r="IXD355" s="8"/>
      <c r="IXE355" s="8"/>
      <c r="IXF355" s="8"/>
      <c r="IXG355" s="8"/>
      <c r="IXH355" s="8"/>
      <c r="IXI355" s="8"/>
      <c r="IXJ355" s="8"/>
      <c r="IXK355" s="8"/>
      <c r="IXL355" s="8"/>
      <c r="IXM355" s="8"/>
      <c r="IXN355" s="8"/>
      <c r="IXO355" s="8"/>
      <c r="IXP355" s="8"/>
      <c r="IXQ355" s="8"/>
      <c r="IXR355" s="8"/>
      <c r="IXS355" s="8"/>
      <c r="IXT355" s="8"/>
      <c r="IXU355" s="8"/>
      <c r="IXV355" s="8"/>
      <c r="IXW355" s="8"/>
      <c r="IXX355" s="8"/>
      <c r="IXY355" s="8"/>
      <c r="IXZ355" s="8"/>
      <c r="IYA355" s="8"/>
      <c r="IYB355" s="8"/>
      <c r="IYC355" s="8"/>
      <c r="IYD355" s="8"/>
      <c r="IYE355" s="8"/>
      <c r="IYF355" s="8"/>
      <c r="IYG355" s="8"/>
      <c r="IYH355" s="8"/>
      <c r="IYI355" s="8"/>
      <c r="IYJ355" s="8"/>
      <c r="IYK355" s="8"/>
      <c r="IYL355" s="8"/>
      <c r="IYM355" s="8"/>
      <c r="IYN355" s="8"/>
      <c r="IYO355" s="8"/>
      <c r="IYP355" s="8"/>
      <c r="IYQ355" s="8"/>
      <c r="IYR355" s="8"/>
      <c r="IYS355" s="8"/>
      <c r="IYT355" s="8"/>
      <c r="IYU355" s="8"/>
      <c r="IYV355" s="8"/>
      <c r="IYW355" s="8"/>
      <c r="IYX355" s="8"/>
      <c r="IYY355" s="8"/>
      <c r="IYZ355" s="8"/>
      <c r="IZA355" s="8"/>
      <c r="IZB355" s="8"/>
      <c r="IZC355" s="8"/>
      <c r="IZD355" s="8"/>
      <c r="IZE355" s="8"/>
      <c r="IZF355" s="8"/>
      <c r="IZG355" s="8"/>
      <c r="IZH355" s="8"/>
      <c r="IZI355" s="8"/>
      <c r="IZJ355" s="8"/>
      <c r="IZK355" s="8"/>
      <c r="IZL355" s="8"/>
      <c r="IZM355" s="8"/>
      <c r="IZN355" s="8"/>
      <c r="IZO355" s="8"/>
      <c r="IZP355" s="8"/>
      <c r="IZQ355" s="8"/>
      <c r="IZR355" s="8"/>
      <c r="IZS355" s="8"/>
      <c r="IZT355" s="8"/>
      <c r="IZU355" s="8"/>
      <c r="IZV355" s="8"/>
      <c r="IZW355" s="8"/>
      <c r="IZX355" s="8"/>
      <c r="IZY355" s="8"/>
      <c r="IZZ355" s="8"/>
      <c r="JAA355" s="8"/>
      <c r="JAB355" s="8"/>
      <c r="JAC355" s="8"/>
      <c r="JAD355" s="8"/>
      <c r="JAE355" s="8"/>
      <c r="JAF355" s="8"/>
      <c r="JAG355" s="8"/>
      <c r="JAH355" s="8"/>
      <c r="JAI355" s="8"/>
      <c r="JAJ355" s="8"/>
      <c r="JAK355" s="8"/>
      <c r="JAL355" s="8"/>
      <c r="JAM355" s="8"/>
      <c r="JAN355" s="8"/>
      <c r="JAO355" s="8"/>
      <c r="JAP355" s="8"/>
      <c r="JAQ355" s="8"/>
      <c r="JAR355" s="8"/>
      <c r="JAS355" s="8"/>
      <c r="JAT355" s="8"/>
      <c r="JAU355" s="8"/>
      <c r="JAV355" s="8"/>
      <c r="JAW355" s="8"/>
      <c r="JAX355" s="8"/>
      <c r="JAY355" s="8"/>
      <c r="JAZ355" s="8"/>
      <c r="JBA355" s="8"/>
      <c r="JBB355" s="8"/>
      <c r="JBC355" s="8"/>
      <c r="JBD355" s="8"/>
      <c r="JBE355" s="8"/>
      <c r="JBF355" s="8"/>
      <c r="JBG355" s="8"/>
      <c r="JBH355" s="8"/>
      <c r="JBI355" s="8"/>
      <c r="JBJ355" s="8"/>
      <c r="JBK355" s="8"/>
      <c r="JBL355" s="8"/>
      <c r="JBM355" s="8"/>
      <c r="JBN355" s="8"/>
      <c r="JBO355" s="8"/>
      <c r="JBP355" s="8"/>
      <c r="JBQ355" s="8"/>
      <c r="JBR355" s="8"/>
      <c r="JBS355" s="8"/>
      <c r="JBT355" s="8"/>
      <c r="JBU355" s="8"/>
      <c r="JBV355" s="8"/>
      <c r="JBW355" s="8"/>
      <c r="JBX355" s="8"/>
      <c r="JBY355" s="8"/>
      <c r="JBZ355" s="8"/>
      <c r="JCA355" s="8"/>
      <c r="JCB355" s="8"/>
      <c r="JCC355" s="8"/>
      <c r="JCD355" s="8"/>
      <c r="JCE355" s="8"/>
      <c r="JCF355" s="8"/>
      <c r="JCG355" s="8"/>
      <c r="JCH355" s="8"/>
      <c r="JCI355" s="8"/>
      <c r="JCJ355" s="8"/>
      <c r="JCK355" s="8"/>
      <c r="JCL355" s="8"/>
      <c r="JCM355" s="8"/>
      <c r="JCN355" s="8"/>
      <c r="JCO355" s="8"/>
      <c r="JCP355" s="8"/>
      <c r="JCQ355" s="8"/>
      <c r="JCR355" s="8"/>
      <c r="JCS355" s="8"/>
      <c r="JCT355" s="8"/>
      <c r="JCU355" s="8"/>
      <c r="JCV355" s="8"/>
      <c r="JCW355" s="8"/>
      <c r="JCX355" s="8"/>
      <c r="JCY355" s="8"/>
      <c r="JCZ355" s="8"/>
      <c r="JDA355" s="8"/>
      <c r="JDB355" s="8"/>
      <c r="JDC355" s="8"/>
      <c r="JDD355" s="8"/>
      <c r="JDE355" s="8"/>
      <c r="JDF355" s="8"/>
      <c r="JDG355" s="8"/>
      <c r="JDH355" s="8"/>
      <c r="JDI355" s="8"/>
      <c r="JDJ355" s="8"/>
      <c r="JDK355" s="8"/>
      <c r="JDL355" s="8"/>
      <c r="JDM355" s="8"/>
      <c r="JDN355" s="8"/>
      <c r="JDO355" s="8"/>
      <c r="JDP355" s="8"/>
      <c r="JDQ355" s="8"/>
      <c r="JDR355" s="8"/>
      <c r="JDS355" s="8"/>
      <c r="JDT355" s="8"/>
      <c r="JDU355" s="8"/>
      <c r="JDV355" s="8"/>
      <c r="JDW355" s="8"/>
      <c r="JDX355" s="8"/>
      <c r="JDY355" s="8"/>
      <c r="JDZ355" s="8"/>
      <c r="JEA355" s="8"/>
      <c r="JEB355" s="8"/>
      <c r="JEC355" s="8"/>
      <c r="JED355" s="8"/>
      <c r="JEE355" s="8"/>
      <c r="JEF355" s="8"/>
      <c r="JEG355" s="8"/>
      <c r="JEH355" s="8"/>
      <c r="JEI355" s="8"/>
      <c r="JEJ355" s="8"/>
      <c r="JEK355" s="8"/>
      <c r="JEL355" s="8"/>
      <c r="JEM355" s="8"/>
      <c r="JEN355" s="8"/>
      <c r="JEO355" s="8"/>
      <c r="JEP355" s="8"/>
      <c r="JEQ355" s="8"/>
      <c r="JER355" s="8"/>
      <c r="JES355" s="8"/>
      <c r="JET355" s="8"/>
      <c r="JEU355" s="8"/>
      <c r="JEV355" s="8"/>
      <c r="JEW355" s="8"/>
      <c r="JEX355" s="8"/>
      <c r="JEY355" s="8"/>
      <c r="JEZ355" s="8"/>
      <c r="JFA355" s="8"/>
      <c r="JFB355" s="8"/>
      <c r="JFC355" s="8"/>
      <c r="JFD355" s="8"/>
      <c r="JFE355" s="8"/>
      <c r="JFF355" s="8"/>
      <c r="JFG355" s="8"/>
      <c r="JFH355" s="8"/>
      <c r="JFI355" s="8"/>
      <c r="JFJ355" s="8"/>
      <c r="JFK355" s="8"/>
      <c r="JFL355" s="8"/>
      <c r="JFM355" s="8"/>
      <c r="JFN355" s="8"/>
      <c r="JFO355" s="8"/>
      <c r="JFP355" s="8"/>
      <c r="JFQ355" s="8"/>
      <c r="JFR355" s="8"/>
      <c r="JFS355" s="8"/>
      <c r="JFT355" s="8"/>
      <c r="JFU355" s="8"/>
      <c r="JFV355" s="8"/>
      <c r="JFW355" s="8"/>
      <c r="JFX355" s="8"/>
      <c r="JFY355" s="8"/>
      <c r="JFZ355" s="8"/>
      <c r="JGA355" s="8"/>
      <c r="JGB355" s="8"/>
      <c r="JGC355" s="8"/>
      <c r="JGD355" s="8"/>
      <c r="JGE355" s="8"/>
      <c r="JGF355" s="8"/>
      <c r="JGG355" s="8"/>
      <c r="JGH355" s="8"/>
      <c r="JGI355" s="8"/>
      <c r="JGJ355" s="8"/>
      <c r="JGK355" s="8"/>
      <c r="JGL355" s="8"/>
      <c r="JGM355" s="8"/>
      <c r="JGN355" s="8"/>
      <c r="JGO355" s="8"/>
      <c r="JGP355" s="8"/>
      <c r="JGQ355" s="8"/>
      <c r="JGR355" s="8"/>
      <c r="JGS355" s="8"/>
      <c r="JGT355" s="8"/>
      <c r="JGU355" s="8"/>
      <c r="JGV355" s="8"/>
      <c r="JGW355" s="8"/>
      <c r="JGX355" s="8"/>
      <c r="JGY355" s="8"/>
      <c r="JGZ355" s="8"/>
      <c r="JHA355" s="8"/>
      <c r="JHB355" s="8"/>
      <c r="JHC355" s="8"/>
      <c r="JHD355" s="8"/>
      <c r="JHE355" s="8"/>
      <c r="JHF355" s="8"/>
      <c r="JHG355" s="8"/>
      <c r="JHH355" s="8"/>
      <c r="JHI355" s="8"/>
      <c r="JHJ355" s="8"/>
      <c r="JHK355" s="8"/>
      <c r="JHL355" s="8"/>
      <c r="JHM355" s="8"/>
      <c r="JHN355" s="8"/>
      <c r="JHO355" s="8"/>
      <c r="JHP355" s="8"/>
      <c r="JHQ355" s="8"/>
      <c r="JHR355" s="8"/>
      <c r="JHS355" s="8"/>
      <c r="JHT355" s="8"/>
      <c r="JHU355" s="8"/>
      <c r="JHV355" s="8"/>
      <c r="JHW355" s="8"/>
      <c r="JHX355" s="8"/>
      <c r="JHY355" s="8"/>
      <c r="JHZ355" s="8"/>
      <c r="JIA355" s="8"/>
      <c r="JIB355" s="8"/>
      <c r="JIC355" s="8"/>
      <c r="JID355" s="8"/>
      <c r="JIE355" s="8"/>
      <c r="JIF355" s="8"/>
      <c r="JIG355" s="8"/>
      <c r="JIH355" s="8"/>
      <c r="JII355" s="8"/>
      <c r="JIJ355" s="8"/>
      <c r="JIK355" s="8"/>
      <c r="JIL355" s="8"/>
      <c r="JIM355" s="8"/>
      <c r="JIN355" s="8"/>
      <c r="JIO355" s="8"/>
      <c r="JIP355" s="8"/>
      <c r="JIQ355" s="8"/>
      <c r="JIR355" s="8"/>
      <c r="JIS355" s="8"/>
      <c r="JIT355" s="8"/>
      <c r="JIU355" s="8"/>
      <c r="JIV355" s="8"/>
      <c r="JIW355" s="8"/>
      <c r="JIX355" s="8"/>
      <c r="JIY355" s="8"/>
      <c r="JIZ355" s="8"/>
      <c r="JJA355" s="8"/>
      <c r="JJB355" s="8"/>
      <c r="JJC355" s="8"/>
      <c r="JJD355" s="8"/>
      <c r="JJE355" s="8"/>
      <c r="JJF355" s="8"/>
      <c r="JJG355" s="8"/>
      <c r="JJH355" s="8"/>
      <c r="JJI355" s="8"/>
      <c r="JJJ355" s="8"/>
      <c r="JJK355" s="8"/>
      <c r="JJL355" s="8"/>
      <c r="JJM355" s="8"/>
      <c r="JJN355" s="8"/>
      <c r="JJO355" s="8"/>
      <c r="JJP355" s="8"/>
      <c r="JJQ355" s="8"/>
      <c r="JJR355" s="8"/>
      <c r="JJS355" s="8"/>
      <c r="JJT355" s="8"/>
      <c r="JJU355" s="8"/>
      <c r="JJV355" s="8"/>
      <c r="JJW355" s="8"/>
      <c r="JJX355" s="8"/>
      <c r="JJY355" s="8"/>
      <c r="JJZ355" s="8"/>
      <c r="JKA355" s="8"/>
      <c r="JKB355" s="8"/>
      <c r="JKC355" s="8"/>
      <c r="JKD355" s="8"/>
      <c r="JKE355" s="8"/>
      <c r="JKF355" s="8"/>
      <c r="JKG355" s="8"/>
      <c r="JKH355" s="8"/>
      <c r="JKI355" s="8"/>
      <c r="JKJ355" s="8"/>
      <c r="JKK355" s="8"/>
      <c r="JKL355" s="8"/>
      <c r="JKM355" s="8"/>
      <c r="JKN355" s="8"/>
      <c r="JKO355" s="8"/>
      <c r="JKP355" s="8"/>
      <c r="JKQ355" s="8"/>
      <c r="JKR355" s="8"/>
      <c r="JKS355" s="8"/>
      <c r="JKT355" s="8"/>
      <c r="JKU355" s="8"/>
      <c r="JKV355" s="8"/>
      <c r="JKW355" s="8"/>
      <c r="JKX355" s="8"/>
      <c r="JKY355" s="8"/>
      <c r="JKZ355" s="8"/>
      <c r="JLA355" s="8"/>
      <c r="JLB355" s="8"/>
      <c r="JLC355" s="8"/>
      <c r="JLD355" s="8"/>
      <c r="JLE355" s="8"/>
      <c r="JLF355" s="8"/>
      <c r="JLG355" s="8"/>
      <c r="JLH355" s="8"/>
      <c r="JLI355" s="8"/>
      <c r="JLJ355" s="8"/>
      <c r="JLK355" s="8"/>
      <c r="JLL355" s="8"/>
      <c r="JLM355" s="8"/>
      <c r="JLN355" s="8"/>
      <c r="JLO355" s="8"/>
      <c r="JLP355" s="8"/>
      <c r="JLQ355" s="8"/>
      <c r="JLR355" s="8"/>
      <c r="JLS355" s="8"/>
      <c r="JLT355" s="8"/>
      <c r="JLU355" s="8"/>
      <c r="JLV355" s="8"/>
      <c r="JLW355" s="8"/>
      <c r="JLX355" s="8"/>
      <c r="JLY355" s="8"/>
      <c r="JLZ355" s="8"/>
      <c r="JMA355" s="8"/>
      <c r="JMB355" s="8"/>
      <c r="JMC355" s="8"/>
      <c r="JMD355" s="8"/>
      <c r="JME355" s="8"/>
      <c r="JMF355" s="8"/>
      <c r="JMG355" s="8"/>
      <c r="JMH355" s="8"/>
      <c r="JMI355" s="8"/>
      <c r="JMJ355" s="8"/>
      <c r="JMK355" s="8"/>
      <c r="JML355" s="8"/>
      <c r="JMM355" s="8"/>
      <c r="JMN355" s="8"/>
      <c r="JMO355" s="8"/>
      <c r="JMP355" s="8"/>
      <c r="JMQ355" s="8"/>
      <c r="JMR355" s="8"/>
      <c r="JMS355" s="8"/>
      <c r="JMT355" s="8"/>
      <c r="JMU355" s="8"/>
      <c r="JMV355" s="8"/>
      <c r="JMW355" s="8"/>
      <c r="JMX355" s="8"/>
      <c r="JMY355" s="8"/>
      <c r="JMZ355" s="8"/>
      <c r="JNA355" s="8"/>
      <c r="JNB355" s="8"/>
      <c r="JNC355" s="8"/>
      <c r="JND355" s="8"/>
      <c r="JNE355" s="8"/>
      <c r="JNF355" s="8"/>
      <c r="JNG355" s="8"/>
      <c r="JNH355" s="8"/>
      <c r="JNI355" s="8"/>
      <c r="JNJ355" s="8"/>
      <c r="JNK355" s="8"/>
      <c r="JNL355" s="8"/>
      <c r="JNM355" s="8"/>
      <c r="JNN355" s="8"/>
      <c r="JNO355" s="8"/>
      <c r="JNP355" s="8"/>
      <c r="JNQ355" s="8"/>
      <c r="JNR355" s="8"/>
      <c r="JNS355" s="8"/>
      <c r="JNT355" s="8"/>
      <c r="JNU355" s="8"/>
      <c r="JNV355" s="8"/>
      <c r="JNW355" s="8"/>
      <c r="JNX355" s="8"/>
      <c r="JNY355" s="8"/>
      <c r="JNZ355" s="8"/>
      <c r="JOA355" s="8"/>
      <c r="JOB355" s="8"/>
      <c r="JOC355" s="8"/>
      <c r="JOD355" s="8"/>
      <c r="JOE355" s="8"/>
      <c r="JOF355" s="8"/>
      <c r="JOG355" s="8"/>
      <c r="JOH355" s="8"/>
      <c r="JOI355" s="8"/>
      <c r="JOJ355" s="8"/>
      <c r="JOK355" s="8"/>
      <c r="JOL355" s="8"/>
      <c r="JOM355" s="8"/>
      <c r="JON355" s="8"/>
      <c r="JOO355" s="8"/>
      <c r="JOP355" s="8"/>
      <c r="JOQ355" s="8"/>
      <c r="JOR355" s="8"/>
      <c r="JOS355" s="8"/>
      <c r="JOT355" s="8"/>
      <c r="JOU355" s="8"/>
      <c r="JOV355" s="8"/>
      <c r="JOW355" s="8"/>
      <c r="JOX355" s="8"/>
      <c r="JOY355" s="8"/>
      <c r="JOZ355" s="8"/>
      <c r="JPA355" s="8"/>
      <c r="JPB355" s="8"/>
      <c r="JPC355" s="8"/>
      <c r="JPD355" s="8"/>
      <c r="JPE355" s="8"/>
      <c r="JPF355" s="8"/>
      <c r="JPG355" s="8"/>
      <c r="JPH355" s="8"/>
      <c r="JPI355" s="8"/>
      <c r="JPJ355" s="8"/>
      <c r="JPK355" s="8"/>
      <c r="JPL355" s="8"/>
      <c r="JPM355" s="8"/>
      <c r="JPN355" s="8"/>
      <c r="JPO355" s="8"/>
      <c r="JPP355" s="8"/>
      <c r="JPQ355" s="8"/>
      <c r="JPR355" s="8"/>
      <c r="JPS355" s="8"/>
      <c r="JPT355" s="8"/>
      <c r="JPU355" s="8"/>
      <c r="JPV355" s="8"/>
      <c r="JPW355" s="8"/>
      <c r="JPX355" s="8"/>
      <c r="JPY355" s="8"/>
      <c r="JPZ355" s="8"/>
      <c r="JQA355" s="8"/>
      <c r="JQB355" s="8"/>
      <c r="JQC355" s="8"/>
      <c r="JQD355" s="8"/>
      <c r="JQE355" s="8"/>
      <c r="JQF355" s="8"/>
      <c r="JQG355" s="8"/>
      <c r="JQH355" s="8"/>
      <c r="JQI355" s="8"/>
      <c r="JQJ355" s="8"/>
      <c r="JQK355" s="8"/>
      <c r="JQL355" s="8"/>
      <c r="JQM355" s="8"/>
      <c r="JQN355" s="8"/>
      <c r="JQO355" s="8"/>
      <c r="JQP355" s="8"/>
      <c r="JQQ355" s="8"/>
      <c r="JQR355" s="8"/>
      <c r="JQS355" s="8"/>
      <c r="JQT355" s="8"/>
      <c r="JQU355" s="8"/>
      <c r="JQV355" s="8"/>
      <c r="JQW355" s="8"/>
      <c r="JQX355" s="8"/>
      <c r="JQY355" s="8"/>
      <c r="JQZ355" s="8"/>
      <c r="JRA355" s="8"/>
      <c r="JRB355" s="8"/>
      <c r="JRC355" s="8"/>
      <c r="JRD355" s="8"/>
      <c r="JRE355" s="8"/>
      <c r="JRF355" s="8"/>
      <c r="JRG355" s="8"/>
      <c r="JRH355" s="8"/>
      <c r="JRI355" s="8"/>
      <c r="JRJ355" s="8"/>
      <c r="JRK355" s="8"/>
      <c r="JRL355" s="8"/>
      <c r="JRM355" s="8"/>
      <c r="JRN355" s="8"/>
      <c r="JRO355" s="8"/>
      <c r="JRP355" s="8"/>
      <c r="JRQ355" s="8"/>
      <c r="JRR355" s="8"/>
      <c r="JRS355" s="8"/>
      <c r="JRT355" s="8"/>
      <c r="JRU355" s="8"/>
      <c r="JRV355" s="8"/>
      <c r="JRW355" s="8"/>
      <c r="JRX355" s="8"/>
      <c r="JRY355" s="8"/>
      <c r="JRZ355" s="8"/>
      <c r="JSA355" s="8"/>
      <c r="JSB355" s="8"/>
      <c r="JSC355" s="8"/>
      <c r="JSD355" s="8"/>
      <c r="JSE355" s="8"/>
      <c r="JSF355" s="8"/>
      <c r="JSG355" s="8"/>
      <c r="JSH355" s="8"/>
      <c r="JSI355" s="8"/>
      <c r="JSJ355" s="8"/>
      <c r="JSK355" s="8"/>
      <c r="JSL355" s="8"/>
      <c r="JSM355" s="8"/>
      <c r="JSN355" s="8"/>
      <c r="JSO355" s="8"/>
      <c r="JSP355" s="8"/>
      <c r="JSQ355" s="8"/>
      <c r="JSR355" s="8"/>
      <c r="JSS355" s="8"/>
      <c r="JST355" s="8"/>
      <c r="JSU355" s="8"/>
      <c r="JSV355" s="8"/>
      <c r="JSW355" s="8"/>
      <c r="JSX355" s="8"/>
      <c r="JSY355" s="8"/>
      <c r="JSZ355" s="8"/>
      <c r="JTA355" s="8"/>
      <c r="JTB355" s="8"/>
      <c r="JTC355" s="8"/>
      <c r="JTD355" s="8"/>
      <c r="JTE355" s="8"/>
      <c r="JTF355" s="8"/>
      <c r="JTG355" s="8"/>
      <c r="JTH355" s="8"/>
      <c r="JTI355" s="8"/>
      <c r="JTJ355" s="8"/>
      <c r="JTK355" s="8"/>
      <c r="JTL355" s="8"/>
      <c r="JTM355" s="8"/>
      <c r="JTN355" s="8"/>
      <c r="JTO355" s="8"/>
      <c r="JTP355" s="8"/>
      <c r="JTQ355" s="8"/>
      <c r="JTR355" s="8"/>
      <c r="JTS355" s="8"/>
      <c r="JTT355" s="8"/>
      <c r="JTU355" s="8"/>
      <c r="JTV355" s="8"/>
      <c r="JTW355" s="8"/>
      <c r="JTX355" s="8"/>
      <c r="JTY355" s="8"/>
      <c r="JTZ355" s="8"/>
      <c r="JUA355" s="8"/>
      <c r="JUB355" s="8"/>
      <c r="JUC355" s="8"/>
      <c r="JUD355" s="8"/>
      <c r="JUE355" s="8"/>
      <c r="JUF355" s="8"/>
      <c r="JUG355" s="8"/>
      <c r="JUH355" s="8"/>
      <c r="JUI355" s="8"/>
      <c r="JUJ355" s="8"/>
      <c r="JUK355" s="8"/>
      <c r="JUL355" s="8"/>
      <c r="JUM355" s="8"/>
      <c r="JUN355" s="8"/>
      <c r="JUO355" s="8"/>
      <c r="JUP355" s="8"/>
      <c r="JUQ355" s="8"/>
      <c r="JUR355" s="8"/>
      <c r="JUS355" s="8"/>
      <c r="JUT355" s="8"/>
      <c r="JUU355" s="8"/>
      <c r="JUV355" s="8"/>
      <c r="JUW355" s="8"/>
      <c r="JUX355" s="8"/>
      <c r="JUY355" s="8"/>
      <c r="JUZ355" s="8"/>
      <c r="JVA355" s="8"/>
      <c r="JVB355" s="8"/>
      <c r="JVC355" s="8"/>
      <c r="JVD355" s="8"/>
      <c r="JVE355" s="8"/>
      <c r="JVF355" s="8"/>
      <c r="JVG355" s="8"/>
      <c r="JVH355" s="8"/>
      <c r="JVI355" s="8"/>
      <c r="JVJ355" s="8"/>
      <c r="JVK355" s="8"/>
      <c r="JVL355" s="8"/>
      <c r="JVM355" s="8"/>
      <c r="JVN355" s="8"/>
      <c r="JVO355" s="8"/>
      <c r="JVP355" s="8"/>
      <c r="JVQ355" s="8"/>
      <c r="JVR355" s="8"/>
      <c r="JVS355" s="8"/>
      <c r="JVT355" s="8"/>
      <c r="JVU355" s="8"/>
      <c r="JVV355" s="8"/>
      <c r="JVW355" s="8"/>
      <c r="JVX355" s="8"/>
      <c r="JVY355" s="8"/>
      <c r="JVZ355" s="8"/>
      <c r="JWA355" s="8"/>
      <c r="JWB355" s="8"/>
      <c r="JWC355" s="8"/>
      <c r="JWD355" s="8"/>
      <c r="JWE355" s="8"/>
      <c r="JWF355" s="8"/>
      <c r="JWG355" s="8"/>
      <c r="JWH355" s="8"/>
      <c r="JWI355" s="8"/>
      <c r="JWJ355" s="8"/>
      <c r="JWK355" s="8"/>
      <c r="JWL355" s="8"/>
      <c r="JWM355" s="8"/>
      <c r="JWN355" s="8"/>
      <c r="JWO355" s="8"/>
      <c r="JWP355" s="8"/>
      <c r="JWQ355" s="8"/>
      <c r="JWR355" s="8"/>
      <c r="JWS355" s="8"/>
      <c r="JWT355" s="8"/>
      <c r="JWU355" s="8"/>
      <c r="JWV355" s="8"/>
      <c r="JWW355" s="8"/>
      <c r="JWX355" s="8"/>
      <c r="JWY355" s="8"/>
      <c r="JWZ355" s="8"/>
      <c r="JXA355" s="8"/>
      <c r="JXB355" s="8"/>
      <c r="JXC355" s="8"/>
      <c r="JXD355" s="8"/>
      <c r="JXE355" s="8"/>
      <c r="JXF355" s="8"/>
      <c r="JXG355" s="8"/>
      <c r="JXH355" s="8"/>
      <c r="JXI355" s="8"/>
      <c r="JXJ355" s="8"/>
      <c r="JXK355" s="8"/>
      <c r="JXL355" s="8"/>
      <c r="JXM355" s="8"/>
      <c r="JXN355" s="8"/>
      <c r="JXO355" s="8"/>
      <c r="JXP355" s="8"/>
      <c r="JXQ355" s="8"/>
      <c r="JXR355" s="8"/>
      <c r="JXS355" s="8"/>
      <c r="JXT355" s="8"/>
      <c r="JXU355" s="8"/>
      <c r="JXV355" s="8"/>
      <c r="JXW355" s="8"/>
      <c r="JXX355" s="8"/>
      <c r="JXY355" s="8"/>
      <c r="JXZ355" s="8"/>
      <c r="JYA355" s="8"/>
      <c r="JYB355" s="8"/>
      <c r="JYC355" s="8"/>
      <c r="JYD355" s="8"/>
      <c r="JYE355" s="8"/>
      <c r="JYF355" s="8"/>
      <c r="JYG355" s="8"/>
      <c r="JYH355" s="8"/>
      <c r="JYI355" s="8"/>
      <c r="JYJ355" s="8"/>
      <c r="JYK355" s="8"/>
      <c r="JYL355" s="8"/>
      <c r="JYM355" s="8"/>
      <c r="JYN355" s="8"/>
      <c r="JYO355" s="8"/>
      <c r="JYP355" s="8"/>
      <c r="JYQ355" s="8"/>
      <c r="JYR355" s="8"/>
      <c r="JYS355" s="8"/>
      <c r="JYT355" s="8"/>
      <c r="JYU355" s="8"/>
      <c r="JYV355" s="8"/>
      <c r="JYW355" s="8"/>
      <c r="JYX355" s="8"/>
      <c r="JYY355" s="8"/>
      <c r="JYZ355" s="8"/>
      <c r="JZA355" s="8"/>
      <c r="JZB355" s="8"/>
      <c r="JZC355" s="8"/>
      <c r="JZD355" s="8"/>
      <c r="JZE355" s="8"/>
      <c r="JZF355" s="8"/>
      <c r="JZG355" s="8"/>
      <c r="JZH355" s="8"/>
      <c r="JZI355" s="8"/>
      <c r="JZJ355" s="8"/>
      <c r="JZK355" s="8"/>
      <c r="JZL355" s="8"/>
      <c r="JZM355" s="8"/>
      <c r="JZN355" s="8"/>
      <c r="JZO355" s="8"/>
      <c r="JZP355" s="8"/>
      <c r="JZQ355" s="8"/>
      <c r="JZR355" s="8"/>
      <c r="JZS355" s="8"/>
      <c r="JZT355" s="8"/>
      <c r="JZU355" s="8"/>
      <c r="JZV355" s="8"/>
      <c r="JZW355" s="8"/>
      <c r="JZX355" s="8"/>
      <c r="JZY355" s="8"/>
      <c r="JZZ355" s="8"/>
      <c r="KAA355" s="8"/>
      <c r="KAB355" s="8"/>
      <c r="KAC355" s="8"/>
      <c r="KAD355" s="8"/>
      <c r="KAE355" s="8"/>
      <c r="KAF355" s="8"/>
      <c r="KAG355" s="8"/>
      <c r="KAH355" s="8"/>
      <c r="KAI355" s="8"/>
      <c r="KAJ355" s="8"/>
      <c r="KAK355" s="8"/>
      <c r="KAL355" s="8"/>
      <c r="KAM355" s="8"/>
      <c r="KAN355" s="8"/>
      <c r="KAO355" s="8"/>
      <c r="KAP355" s="8"/>
      <c r="KAQ355" s="8"/>
      <c r="KAR355" s="8"/>
      <c r="KAS355" s="8"/>
      <c r="KAT355" s="8"/>
      <c r="KAU355" s="8"/>
      <c r="KAV355" s="8"/>
      <c r="KAW355" s="8"/>
      <c r="KAX355" s="8"/>
      <c r="KAY355" s="8"/>
      <c r="KAZ355" s="8"/>
      <c r="KBA355" s="8"/>
      <c r="KBB355" s="8"/>
      <c r="KBC355" s="8"/>
      <c r="KBD355" s="8"/>
      <c r="KBE355" s="8"/>
      <c r="KBF355" s="8"/>
      <c r="KBG355" s="8"/>
      <c r="KBH355" s="8"/>
      <c r="KBI355" s="8"/>
      <c r="KBJ355" s="8"/>
      <c r="KBK355" s="8"/>
      <c r="KBL355" s="8"/>
      <c r="KBM355" s="8"/>
      <c r="KBN355" s="8"/>
      <c r="KBO355" s="8"/>
      <c r="KBP355" s="8"/>
      <c r="KBQ355" s="8"/>
      <c r="KBR355" s="8"/>
      <c r="KBS355" s="8"/>
      <c r="KBT355" s="8"/>
      <c r="KBU355" s="8"/>
      <c r="KBV355" s="8"/>
      <c r="KBW355" s="8"/>
      <c r="KBX355" s="8"/>
      <c r="KBY355" s="8"/>
      <c r="KBZ355" s="8"/>
      <c r="KCA355" s="8"/>
      <c r="KCB355" s="8"/>
      <c r="KCC355" s="8"/>
      <c r="KCD355" s="8"/>
      <c r="KCE355" s="8"/>
      <c r="KCF355" s="8"/>
      <c r="KCG355" s="8"/>
      <c r="KCH355" s="8"/>
      <c r="KCI355" s="8"/>
      <c r="KCJ355" s="8"/>
      <c r="KCK355" s="8"/>
      <c r="KCL355" s="8"/>
      <c r="KCM355" s="8"/>
      <c r="KCN355" s="8"/>
      <c r="KCO355" s="8"/>
      <c r="KCP355" s="8"/>
      <c r="KCQ355" s="8"/>
      <c r="KCR355" s="8"/>
      <c r="KCS355" s="8"/>
      <c r="KCT355" s="8"/>
      <c r="KCU355" s="8"/>
      <c r="KCV355" s="8"/>
      <c r="KCW355" s="8"/>
      <c r="KCX355" s="8"/>
      <c r="KCY355" s="8"/>
      <c r="KCZ355" s="8"/>
      <c r="KDA355" s="8"/>
      <c r="KDB355" s="8"/>
      <c r="KDC355" s="8"/>
      <c r="KDD355" s="8"/>
      <c r="KDE355" s="8"/>
      <c r="KDF355" s="8"/>
      <c r="KDG355" s="8"/>
      <c r="KDH355" s="8"/>
      <c r="KDI355" s="8"/>
      <c r="KDJ355" s="8"/>
      <c r="KDK355" s="8"/>
      <c r="KDL355" s="8"/>
      <c r="KDM355" s="8"/>
      <c r="KDN355" s="8"/>
      <c r="KDO355" s="8"/>
      <c r="KDP355" s="8"/>
      <c r="KDQ355" s="8"/>
      <c r="KDR355" s="8"/>
      <c r="KDS355" s="8"/>
      <c r="KDT355" s="8"/>
      <c r="KDU355" s="8"/>
      <c r="KDV355" s="8"/>
      <c r="KDW355" s="8"/>
      <c r="KDX355" s="8"/>
      <c r="KDY355" s="8"/>
      <c r="KDZ355" s="8"/>
      <c r="KEA355" s="8"/>
      <c r="KEB355" s="8"/>
      <c r="KEC355" s="8"/>
      <c r="KED355" s="8"/>
      <c r="KEE355" s="8"/>
      <c r="KEF355" s="8"/>
      <c r="KEG355" s="8"/>
      <c r="KEH355" s="8"/>
      <c r="KEI355" s="8"/>
      <c r="KEJ355" s="8"/>
      <c r="KEK355" s="8"/>
      <c r="KEL355" s="8"/>
      <c r="KEM355" s="8"/>
      <c r="KEN355" s="8"/>
      <c r="KEO355" s="8"/>
      <c r="KEP355" s="8"/>
      <c r="KEQ355" s="8"/>
      <c r="KER355" s="8"/>
      <c r="KES355" s="8"/>
      <c r="KET355" s="8"/>
      <c r="KEU355" s="8"/>
      <c r="KEV355" s="8"/>
      <c r="KEW355" s="8"/>
      <c r="KEX355" s="8"/>
      <c r="KEY355" s="8"/>
      <c r="KEZ355" s="8"/>
      <c r="KFA355" s="8"/>
      <c r="KFB355" s="8"/>
      <c r="KFC355" s="8"/>
      <c r="KFD355" s="8"/>
      <c r="KFE355" s="8"/>
      <c r="KFF355" s="8"/>
      <c r="KFG355" s="8"/>
      <c r="KFH355" s="8"/>
      <c r="KFI355" s="8"/>
      <c r="KFJ355" s="8"/>
      <c r="KFK355" s="8"/>
      <c r="KFL355" s="8"/>
      <c r="KFM355" s="8"/>
      <c r="KFN355" s="8"/>
      <c r="KFO355" s="8"/>
      <c r="KFP355" s="8"/>
      <c r="KFQ355" s="8"/>
      <c r="KFR355" s="8"/>
      <c r="KFS355" s="8"/>
      <c r="KFT355" s="8"/>
      <c r="KFU355" s="8"/>
      <c r="KFV355" s="8"/>
      <c r="KFW355" s="8"/>
      <c r="KFX355" s="8"/>
      <c r="KFY355" s="8"/>
      <c r="KFZ355" s="8"/>
      <c r="KGA355" s="8"/>
      <c r="KGB355" s="8"/>
      <c r="KGC355" s="8"/>
      <c r="KGD355" s="8"/>
      <c r="KGE355" s="8"/>
      <c r="KGF355" s="8"/>
      <c r="KGG355" s="8"/>
      <c r="KGH355" s="8"/>
      <c r="KGI355" s="8"/>
      <c r="KGJ355" s="8"/>
      <c r="KGK355" s="8"/>
      <c r="KGL355" s="8"/>
      <c r="KGM355" s="8"/>
      <c r="KGN355" s="8"/>
      <c r="KGO355" s="8"/>
      <c r="KGP355" s="8"/>
      <c r="KGQ355" s="8"/>
      <c r="KGR355" s="8"/>
      <c r="KGS355" s="8"/>
      <c r="KGT355" s="8"/>
      <c r="KGU355" s="8"/>
      <c r="KGV355" s="8"/>
      <c r="KGW355" s="8"/>
      <c r="KGX355" s="8"/>
      <c r="KGY355" s="8"/>
      <c r="KGZ355" s="8"/>
      <c r="KHA355" s="8"/>
      <c r="KHB355" s="8"/>
      <c r="KHC355" s="8"/>
      <c r="KHD355" s="8"/>
      <c r="KHE355" s="8"/>
      <c r="KHF355" s="8"/>
      <c r="KHG355" s="8"/>
      <c r="KHH355" s="8"/>
      <c r="KHI355" s="8"/>
      <c r="KHJ355" s="8"/>
      <c r="KHK355" s="8"/>
      <c r="KHL355" s="8"/>
      <c r="KHM355" s="8"/>
      <c r="KHN355" s="8"/>
      <c r="KHO355" s="8"/>
      <c r="KHP355" s="8"/>
      <c r="KHQ355" s="8"/>
      <c r="KHR355" s="8"/>
      <c r="KHS355" s="8"/>
      <c r="KHT355" s="8"/>
      <c r="KHU355" s="8"/>
      <c r="KHV355" s="8"/>
      <c r="KHW355" s="8"/>
      <c r="KHX355" s="8"/>
      <c r="KHY355" s="8"/>
      <c r="KHZ355" s="8"/>
      <c r="KIA355" s="8"/>
      <c r="KIB355" s="8"/>
      <c r="KIC355" s="8"/>
      <c r="KID355" s="8"/>
      <c r="KIE355" s="8"/>
      <c r="KIF355" s="8"/>
      <c r="KIG355" s="8"/>
      <c r="KIH355" s="8"/>
      <c r="KII355" s="8"/>
      <c r="KIJ355" s="8"/>
      <c r="KIK355" s="8"/>
      <c r="KIL355" s="8"/>
      <c r="KIM355" s="8"/>
      <c r="KIN355" s="8"/>
      <c r="KIO355" s="8"/>
      <c r="KIP355" s="8"/>
      <c r="KIQ355" s="8"/>
      <c r="KIR355" s="8"/>
      <c r="KIS355" s="8"/>
      <c r="KIT355" s="8"/>
      <c r="KIU355" s="8"/>
      <c r="KIV355" s="8"/>
      <c r="KIW355" s="8"/>
      <c r="KIX355" s="8"/>
      <c r="KIY355" s="8"/>
      <c r="KIZ355" s="8"/>
      <c r="KJA355" s="8"/>
      <c r="KJB355" s="8"/>
      <c r="KJC355" s="8"/>
      <c r="KJD355" s="8"/>
      <c r="KJE355" s="8"/>
      <c r="KJF355" s="8"/>
      <c r="KJG355" s="8"/>
      <c r="KJH355" s="8"/>
      <c r="KJI355" s="8"/>
      <c r="KJJ355" s="8"/>
      <c r="KJK355" s="8"/>
      <c r="KJL355" s="8"/>
      <c r="KJM355" s="8"/>
      <c r="KJN355" s="8"/>
      <c r="KJO355" s="8"/>
      <c r="KJP355" s="8"/>
      <c r="KJQ355" s="8"/>
      <c r="KJR355" s="8"/>
      <c r="KJS355" s="8"/>
      <c r="KJT355" s="8"/>
      <c r="KJU355" s="8"/>
      <c r="KJV355" s="8"/>
      <c r="KJW355" s="8"/>
      <c r="KJX355" s="8"/>
      <c r="KJY355" s="8"/>
      <c r="KJZ355" s="8"/>
      <c r="KKA355" s="8"/>
      <c r="KKB355" s="8"/>
      <c r="KKC355" s="8"/>
      <c r="KKD355" s="8"/>
      <c r="KKE355" s="8"/>
      <c r="KKF355" s="8"/>
      <c r="KKG355" s="8"/>
      <c r="KKH355" s="8"/>
      <c r="KKI355" s="8"/>
      <c r="KKJ355" s="8"/>
      <c r="KKK355" s="8"/>
      <c r="KKL355" s="8"/>
      <c r="KKM355" s="8"/>
      <c r="KKN355" s="8"/>
      <c r="KKO355" s="8"/>
      <c r="KKP355" s="8"/>
      <c r="KKQ355" s="8"/>
      <c r="KKR355" s="8"/>
      <c r="KKS355" s="8"/>
      <c r="KKT355" s="8"/>
      <c r="KKU355" s="8"/>
      <c r="KKV355" s="8"/>
      <c r="KKW355" s="8"/>
      <c r="KKX355" s="8"/>
      <c r="KKY355" s="8"/>
      <c r="KKZ355" s="8"/>
      <c r="KLA355" s="8"/>
      <c r="KLB355" s="8"/>
      <c r="KLC355" s="8"/>
      <c r="KLD355" s="8"/>
      <c r="KLE355" s="8"/>
      <c r="KLF355" s="8"/>
      <c r="KLG355" s="8"/>
      <c r="KLH355" s="8"/>
      <c r="KLI355" s="8"/>
      <c r="KLJ355" s="8"/>
      <c r="KLK355" s="8"/>
      <c r="KLL355" s="8"/>
      <c r="KLM355" s="8"/>
      <c r="KLN355" s="8"/>
      <c r="KLO355" s="8"/>
      <c r="KLP355" s="8"/>
      <c r="KLQ355" s="8"/>
      <c r="KLR355" s="8"/>
      <c r="KLS355" s="8"/>
      <c r="KLT355" s="8"/>
      <c r="KLU355" s="8"/>
      <c r="KLV355" s="8"/>
      <c r="KLW355" s="8"/>
      <c r="KLX355" s="8"/>
      <c r="KLY355" s="8"/>
      <c r="KLZ355" s="8"/>
      <c r="KMA355" s="8"/>
      <c r="KMB355" s="8"/>
      <c r="KMC355" s="8"/>
      <c r="KMD355" s="8"/>
      <c r="KME355" s="8"/>
      <c r="KMF355" s="8"/>
      <c r="KMG355" s="8"/>
      <c r="KMH355" s="8"/>
      <c r="KMI355" s="8"/>
      <c r="KMJ355" s="8"/>
      <c r="KMK355" s="8"/>
      <c r="KML355" s="8"/>
      <c r="KMM355" s="8"/>
      <c r="KMN355" s="8"/>
      <c r="KMO355" s="8"/>
      <c r="KMP355" s="8"/>
      <c r="KMQ355" s="8"/>
      <c r="KMR355" s="8"/>
      <c r="KMS355" s="8"/>
      <c r="KMT355" s="8"/>
      <c r="KMU355" s="8"/>
      <c r="KMV355" s="8"/>
      <c r="KMW355" s="8"/>
      <c r="KMX355" s="8"/>
      <c r="KMY355" s="8"/>
      <c r="KMZ355" s="8"/>
      <c r="KNA355" s="8"/>
      <c r="KNB355" s="8"/>
      <c r="KNC355" s="8"/>
      <c r="KND355" s="8"/>
      <c r="KNE355" s="8"/>
      <c r="KNF355" s="8"/>
      <c r="KNG355" s="8"/>
      <c r="KNH355" s="8"/>
      <c r="KNI355" s="8"/>
      <c r="KNJ355" s="8"/>
      <c r="KNK355" s="8"/>
      <c r="KNL355" s="8"/>
      <c r="KNM355" s="8"/>
      <c r="KNN355" s="8"/>
      <c r="KNO355" s="8"/>
      <c r="KNP355" s="8"/>
      <c r="KNQ355" s="8"/>
      <c r="KNR355" s="8"/>
      <c r="KNS355" s="8"/>
      <c r="KNT355" s="8"/>
      <c r="KNU355" s="8"/>
      <c r="KNV355" s="8"/>
      <c r="KNW355" s="8"/>
      <c r="KNX355" s="8"/>
      <c r="KNY355" s="8"/>
      <c r="KNZ355" s="8"/>
      <c r="KOA355" s="8"/>
      <c r="KOB355" s="8"/>
      <c r="KOC355" s="8"/>
      <c r="KOD355" s="8"/>
      <c r="KOE355" s="8"/>
      <c r="KOF355" s="8"/>
      <c r="KOG355" s="8"/>
      <c r="KOH355" s="8"/>
      <c r="KOI355" s="8"/>
      <c r="KOJ355" s="8"/>
      <c r="KOK355" s="8"/>
      <c r="KOL355" s="8"/>
      <c r="KOM355" s="8"/>
      <c r="KON355" s="8"/>
      <c r="KOO355" s="8"/>
      <c r="KOP355" s="8"/>
      <c r="KOQ355" s="8"/>
      <c r="KOR355" s="8"/>
      <c r="KOS355" s="8"/>
      <c r="KOT355" s="8"/>
      <c r="KOU355" s="8"/>
      <c r="KOV355" s="8"/>
      <c r="KOW355" s="8"/>
      <c r="KOX355" s="8"/>
      <c r="KOY355" s="8"/>
      <c r="KOZ355" s="8"/>
      <c r="KPA355" s="8"/>
      <c r="KPB355" s="8"/>
      <c r="KPC355" s="8"/>
      <c r="KPD355" s="8"/>
      <c r="KPE355" s="8"/>
      <c r="KPF355" s="8"/>
      <c r="KPG355" s="8"/>
      <c r="KPH355" s="8"/>
      <c r="KPI355" s="8"/>
      <c r="KPJ355" s="8"/>
      <c r="KPK355" s="8"/>
      <c r="KPL355" s="8"/>
      <c r="KPM355" s="8"/>
      <c r="KPN355" s="8"/>
      <c r="KPO355" s="8"/>
      <c r="KPP355" s="8"/>
      <c r="KPQ355" s="8"/>
      <c r="KPR355" s="8"/>
      <c r="KPS355" s="8"/>
      <c r="KPT355" s="8"/>
      <c r="KPU355" s="8"/>
      <c r="KPV355" s="8"/>
      <c r="KPW355" s="8"/>
      <c r="KPX355" s="8"/>
      <c r="KPY355" s="8"/>
      <c r="KPZ355" s="8"/>
      <c r="KQA355" s="8"/>
      <c r="KQB355" s="8"/>
      <c r="KQC355" s="8"/>
      <c r="KQD355" s="8"/>
      <c r="KQE355" s="8"/>
      <c r="KQF355" s="8"/>
      <c r="KQG355" s="8"/>
      <c r="KQH355" s="8"/>
      <c r="KQI355" s="8"/>
      <c r="KQJ355" s="8"/>
      <c r="KQK355" s="8"/>
      <c r="KQL355" s="8"/>
      <c r="KQM355" s="8"/>
      <c r="KQN355" s="8"/>
      <c r="KQO355" s="8"/>
      <c r="KQP355" s="8"/>
      <c r="KQQ355" s="8"/>
      <c r="KQR355" s="8"/>
      <c r="KQS355" s="8"/>
      <c r="KQT355" s="8"/>
      <c r="KQU355" s="8"/>
      <c r="KQV355" s="8"/>
      <c r="KQW355" s="8"/>
      <c r="KQX355" s="8"/>
      <c r="KQY355" s="8"/>
      <c r="KQZ355" s="8"/>
      <c r="KRA355" s="8"/>
      <c r="KRB355" s="8"/>
      <c r="KRC355" s="8"/>
      <c r="KRD355" s="8"/>
      <c r="KRE355" s="8"/>
      <c r="KRF355" s="8"/>
      <c r="KRG355" s="8"/>
      <c r="KRH355" s="8"/>
      <c r="KRI355" s="8"/>
      <c r="KRJ355" s="8"/>
      <c r="KRK355" s="8"/>
      <c r="KRL355" s="8"/>
      <c r="KRM355" s="8"/>
      <c r="KRN355" s="8"/>
      <c r="KRO355" s="8"/>
      <c r="KRP355" s="8"/>
      <c r="KRQ355" s="8"/>
      <c r="KRR355" s="8"/>
      <c r="KRS355" s="8"/>
      <c r="KRT355" s="8"/>
      <c r="KRU355" s="8"/>
      <c r="KRV355" s="8"/>
      <c r="KRW355" s="8"/>
      <c r="KRX355" s="8"/>
      <c r="KRY355" s="8"/>
      <c r="KRZ355" s="8"/>
      <c r="KSA355" s="8"/>
      <c r="KSB355" s="8"/>
      <c r="KSC355" s="8"/>
      <c r="KSD355" s="8"/>
      <c r="KSE355" s="8"/>
      <c r="KSF355" s="8"/>
      <c r="KSG355" s="8"/>
      <c r="KSH355" s="8"/>
      <c r="KSI355" s="8"/>
      <c r="KSJ355" s="8"/>
      <c r="KSK355" s="8"/>
      <c r="KSL355" s="8"/>
      <c r="KSM355" s="8"/>
      <c r="KSN355" s="8"/>
      <c r="KSO355" s="8"/>
      <c r="KSP355" s="8"/>
      <c r="KSQ355" s="8"/>
      <c r="KSR355" s="8"/>
      <c r="KSS355" s="8"/>
      <c r="KST355" s="8"/>
      <c r="KSU355" s="8"/>
      <c r="KSV355" s="8"/>
      <c r="KSW355" s="8"/>
      <c r="KSX355" s="8"/>
      <c r="KSY355" s="8"/>
      <c r="KSZ355" s="8"/>
      <c r="KTA355" s="8"/>
      <c r="KTB355" s="8"/>
      <c r="KTC355" s="8"/>
      <c r="KTD355" s="8"/>
      <c r="KTE355" s="8"/>
      <c r="KTF355" s="8"/>
      <c r="KTG355" s="8"/>
      <c r="KTH355" s="8"/>
      <c r="KTI355" s="8"/>
      <c r="KTJ355" s="8"/>
      <c r="KTK355" s="8"/>
      <c r="KTL355" s="8"/>
      <c r="KTM355" s="8"/>
      <c r="KTN355" s="8"/>
      <c r="KTO355" s="8"/>
      <c r="KTP355" s="8"/>
      <c r="KTQ355" s="8"/>
      <c r="KTR355" s="8"/>
      <c r="KTS355" s="8"/>
      <c r="KTT355" s="8"/>
      <c r="KTU355" s="8"/>
      <c r="KTV355" s="8"/>
      <c r="KTW355" s="8"/>
      <c r="KTX355" s="8"/>
      <c r="KTY355" s="8"/>
      <c r="KTZ355" s="8"/>
      <c r="KUA355" s="8"/>
      <c r="KUB355" s="8"/>
      <c r="KUC355" s="8"/>
      <c r="KUD355" s="8"/>
      <c r="KUE355" s="8"/>
      <c r="KUF355" s="8"/>
      <c r="KUG355" s="8"/>
      <c r="KUH355" s="8"/>
      <c r="KUI355" s="8"/>
      <c r="KUJ355" s="8"/>
      <c r="KUK355" s="8"/>
      <c r="KUL355" s="8"/>
      <c r="KUM355" s="8"/>
      <c r="KUN355" s="8"/>
      <c r="KUO355" s="8"/>
      <c r="KUP355" s="8"/>
      <c r="KUQ355" s="8"/>
      <c r="KUR355" s="8"/>
      <c r="KUS355" s="8"/>
      <c r="KUT355" s="8"/>
      <c r="KUU355" s="8"/>
      <c r="KUV355" s="8"/>
      <c r="KUW355" s="8"/>
      <c r="KUX355" s="8"/>
      <c r="KUY355" s="8"/>
      <c r="KUZ355" s="8"/>
      <c r="KVA355" s="8"/>
      <c r="KVB355" s="8"/>
      <c r="KVC355" s="8"/>
      <c r="KVD355" s="8"/>
      <c r="KVE355" s="8"/>
      <c r="KVF355" s="8"/>
      <c r="KVG355" s="8"/>
      <c r="KVH355" s="8"/>
      <c r="KVI355" s="8"/>
      <c r="KVJ355" s="8"/>
      <c r="KVK355" s="8"/>
      <c r="KVL355" s="8"/>
      <c r="KVM355" s="8"/>
      <c r="KVN355" s="8"/>
      <c r="KVO355" s="8"/>
      <c r="KVP355" s="8"/>
      <c r="KVQ355" s="8"/>
      <c r="KVR355" s="8"/>
      <c r="KVS355" s="8"/>
      <c r="KVT355" s="8"/>
      <c r="KVU355" s="8"/>
      <c r="KVV355" s="8"/>
      <c r="KVW355" s="8"/>
      <c r="KVX355" s="8"/>
      <c r="KVY355" s="8"/>
      <c r="KVZ355" s="8"/>
      <c r="KWA355" s="8"/>
      <c r="KWB355" s="8"/>
      <c r="KWC355" s="8"/>
      <c r="KWD355" s="8"/>
      <c r="KWE355" s="8"/>
      <c r="KWF355" s="8"/>
      <c r="KWG355" s="8"/>
      <c r="KWH355" s="8"/>
      <c r="KWI355" s="8"/>
      <c r="KWJ355" s="8"/>
      <c r="KWK355" s="8"/>
      <c r="KWL355" s="8"/>
      <c r="KWM355" s="8"/>
      <c r="KWN355" s="8"/>
      <c r="KWO355" s="8"/>
      <c r="KWP355" s="8"/>
      <c r="KWQ355" s="8"/>
      <c r="KWR355" s="8"/>
      <c r="KWS355" s="8"/>
      <c r="KWT355" s="8"/>
      <c r="KWU355" s="8"/>
      <c r="KWV355" s="8"/>
      <c r="KWW355" s="8"/>
      <c r="KWX355" s="8"/>
      <c r="KWY355" s="8"/>
      <c r="KWZ355" s="8"/>
      <c r="KXA355" s="8"/>
      <c r="KXB355" s="8"/>
      <c r="KXC355" s="8"/>
      <c r="KXD355" s="8"/>
      <c r="KXE355" s="8"/>
      <c r="KXF355" s="8"/>
      <c r="KXG355" s="8"/>
      <c r="KXH355" s="8"/>
      <c r="KXI355" s="8"/>
      <c r="KXJ355" s="8"/>
      <c r="KXK355" s="8"/>
      <c r="KXL355" s="8"/>
      <c r="KXM355" s="8"/>
      <c r="KXN355" s="8"/>
      <c r="KXO355" s="8"/>
      <c r="KXP355" s="8"/>
      <c r="KXQ355" s="8"/>
      <c r="KXR355" s="8"/>
      <c r="KXS355" s="8"/>
      <c r="KXT355" s="8"/>
      <c r="KXU355" s="8"/>
      <c r="KXV355" s="8"/>
      <c r="KXW355" s="8"/>
      <c r="KXX355" s="8"/>
      <c r="KXY355" s="8"/>
      <c r="KXZ355" s="8"/>
      <c r="KYA355" s="8"/>
      <c r="KYB355" s="8"/>
      <c r="KYC355" s="8"/>
      <c r="KYD355" s="8"/>
      <c r="KYE355" s="8"/>
      <c r="KYF355" s="8"/>
      <c r="KYG355" s="8"/>
      <c r="KYH355" s="8"/>
      <c r="KYI355" s="8"/>
      <c r="KYJ355" s="8"/>
      <c r="KYK355" s="8"/>
      <c r="KYL355" s="8"/>
      <c r="KYM355" s="8"/>
      <c r="KYN355" s="8"/>
      <c r="KYO355" s="8"/>
      <c r="KYP355" s="8"/>
      <c r="KYQ355" s="8"/>
      <c r="KYR355" s="8"/>
      <c r="KYS355" s="8"/>
      <c r="KYT355" s="8"/>
      <c r="KYU355" s="8"/>
      <c r="KYV355" s="8"/>
      <c r="KYW355" s="8"/>
      <c r="KYX355" s="8"/>
      <c r="KYY355" s="8"/>
      <c r="KYZ355" s="8"/>
      <c r="KZA355" s="8"/>
      <c r="KZB355" s="8"/>
      <c r="KZC355" s="8"/>
      <c r="KZD355" s="8"/>
      <c r="KZE355" s="8"/>
      <c r="KZF355" s="8"/>
      <c r="KZG355" s="8"/>
      <c r="KZH355" s="8"/>
      <c r="KZI355" s="8"/>
      <c r="KZJ355" s="8"/>
      <c r="KZK355" s="8"/>
      <c r="KZL355" s="8"/>
      <c r="KZM355" s="8"/>
      <c r="KZN355" s="8"/>
      <c r="KZO355" s="8"/>
      <c r="KZP355" s="8"/>
      <c r="KZQ355" s="8"/>
      <c r="KZR355" s="8"/>
      <c r="KZS355" s="8"/>
      <c r="KZT355" s="8"/>
      <c r="KZU355" s="8"/>
      <c r="KZV355" s="8"/>
      <c r="KZW355" s="8"/>
      <c r="KZX355" s="8"/>
      <c r="KZY355" s="8"/>
      <c r="KZZ355" s="8"/>
      <c r="LAA355" s="8"/>
      <c r="LAB355" s="8"/>
      <c r="LAC355" s="8"/>
      <c r="LAD355" s="8"/>
      <c r="LAE355" s="8"/>
      <c r="LAF355" s="8"/>
      <c r="LAG355" s="8"/>
      <c r="LAH355" s="8"/>
      <c r="LAI355" s="8"/>
      <c r="LAJ355" s="8"/>
      <c r="LAK355" s="8"/>
      <c r="LAL355" s="8"/>
      <c r="LAM355" s="8"/>
      <c r="LAN355" s="8"/>
      <c r="LAO355" s="8"/>
      <c r="LAP355" s="8"/>
      <c r="LAQ355" s="8"/>
      <c r="LAR355" s="8"/>
      <c r="LAS355" s="8"/>
      <c r="LAT355" s="8"/>
      <c r="LAU355" s="8"/>
      <c r="LAV355" s="8"/>
      <c r="LAW355" s="8"/>
      <c r="LAX355" s="8"/>
      <c r="LAY355" s="8"/>
      <c r="LAZ355" s="8"/>
      <c r="LBA355" s="8"/>
      <c r="LBB355" s="8"/>
      <c r="LBC355" s="8"/>
      <c r="LBD355" s="8"/>
      <c r="LBE355" s="8"/>
      <c r="LBF355" s="8"/>
      <c r="LBG355" s="8"/>
      <c r="LBH355" s="8"/>
      <c r="LBI355" s="8"/>
      <c r="LBJ355" s="8"/>
      <c r="LBK355" s="8"/>
      <c r="LBL355" s="8"/>
      <c r="LBM355" s="8"/>
      <c r="LBN355" s="8"/>
      <c r="LBO355" s="8"/>
      <c r="LBP355" s="8"/>
      <c r="LBQ355" s="8"/>
      <c r="LBR355" s="8"/>
      <c r="LBS355" s="8"/>
      <c r="LBT355" s="8"/>
      <c r="LBU355" s="8"/>
      <c r="LBV355" s="8"/>
      <c r="LBW355" s="8"/>
      <c r="LBX355" s="8"/>
      <c r="LBY355" s="8"/>
      <c r="LBZ355" s="8"/>
      <c r="LCA355" s="8"/>
      <c r="LCB355" s="8"/>
      <c r="LCC355" s="8"/>
      <c r="LCD355" s="8"/>
      <c r="LCE355" s="8"/>
      <c r="LCF355" s="8"/>
      <c r="LCG355" s="8"/>
      <c r="LCH355" s="8"/>
      <c r="LCI355" s="8"/>
      <c r="LCJ355" s="8"/>
      <c r="LCK355" s="8"/>
      <c r="LCL355" s="8"/>
      <c r="LCM355" s="8"/>
      <c r="LCN355" s="8"/>
      <c r="LCO355" s="8"/>
      <c r="LCP355" s="8"/>
      <c r="LCQ355" s="8"/>
      <c r="LCR355" s="8"/>
      <c r="LCS355" s="8"/>
      <c r="LCT355" s="8"/>
      <c r="LCU355" s="8"/>
      <c r="LCV355" s="8"/>
      <c r="LCW355" s="8"/>
      <c r="LCX355" s="8"/>
      <c r="LCY355" s="8"/>
      <c r="LCZ355" s="8"/>
      <c r="LDA355" s="8"/>
      <c r="LDB355" s="8"/>
      <c r="LDC355" s="8"/>
      <c r="LDD355" s="8"/>
      <c r="LDE355" s="8"/>
      <c r="LDF355" s="8"/>
      <c r="LDG355" s="8"/>
      <c r="LDH355" s="8"/>
      <c r="LDI355" s="8"/>
      <c r="LDJ355" s="8"/>
      <c r="LDK355" s="8"/>
      <c r="LDL355" s="8"/>
      <c r="LDM355" s="8"/>
      <c r="LDN355" s="8"/>
      <c r="LDO355" s="8"/>
      <c r="LDP355" s="8"/>
      <c r="LDQ355" s="8"/>
      <c r="LDR355" s="8"/>
      <c r="LDS355" s="8"/>
      <c r="LDT355" s="8"/>
      <c r="LDU355" s="8"/>
      <c r="LDV355" s="8"/>
      <c r="LDW355" s="8"/>
      <c r="LDX355" s="8"/>
      <c r="LDY355" s="8"/>
      <c r="LDZ355" s="8"/>
      <c r="LEA355" s="8"/>
      <c r="LEB355" s="8"/>
      <c r="LEC355" s="8"/>
      <c r="LED355" s="8"/>
      <c r="LEE355" s="8"/>
      <c r="LEF355" s="8"/>
      <c r="LEG355" s="8"/>
      <c r="LEH355" s="8"/>
      <c r="LEI355" s="8"/>
      <c r="LEJ355" s="8"/>
      <c r="LEK355" s="8"/>
      <c r="LEL355" s="8"/>
      <c r="LEM355" s="8"/>
      <c r="LEN355" s="8"/>
      <c r="LEO355" s="8"/>
      <c r="LEP355" s="8"/>
      <c r="LEQ355" s="8"/>
      <c r="LER355" s="8"/>
      <c r="LES355" s="8"/>
      <c r="LET355" s="8"/>
      <c r="LEU355" s="8"/>
      <c r="LEV355" s="8"/>
      <c r="LEW355" s="8"/>
      <c r="LEX355" s="8"/>
      <c r="LEY355" s="8"/>
      <c r="LEZ355" s="8"/>
      <c r="LFA355" s="8"/>
      <c r="LFB355" s="8"/>
      <c r="LFC355" s="8"/>
      <c r="LFD355" s="8"/>
      <c r="LFE355" s="8"/>
      <c r="LFF355" s="8"/>
      <c r="LFG355" s="8"/>
      <c r="LFH355" s="8"/>
      <c r="LFI355" s="8"/>
      <c r="LFJ355" s="8"/>
      <c r="LFK355" s="8"/>
      <c r="LFL355" s="8"/>
      <c r="LFM355" s="8"/>
      <c r="LFN355" s="8"/>
      <c r="LFO355" s="8"/>
      <c r="LFP355" s="8"/>
      <c r="LFQ355" s="8"/>
      <c r="LFR355" s="8"/>
      <c r="LFS355" s="8"/>
      <c r="LFT355" s="8"/>
      <c r="LFU355" s="8"/>
      <c r="LFV355" s="8"/>
      <c r="LFW355" s="8"/>
      <c r="LFX355" s="8"/>
      <c r="LFY355" s="8"/>
      <c r="LFZ355" s="8"/>
      <c r="LGA355" s="8"/>
      <c r="LGB355" s="8"/>
      <c r="LGC355" s="8"/>
      <c r="LGD355" s="8"/>
      <c r="LGE355" s="8"/>
      <c r="LGF355" s="8"/>
      <c r="LGG355" s="8"/>
      <c r="LGH355" s="8"/>
      <c r="LGI355" s="8"/>
      <c r="LGJ355" s="8"/>
      <c r="LGK355" s="8"/>
      <c r="LGL355" s="8"/>
      <c r="LGM355" s="8"/>
      <c r="LGN355" s="8"/>
      <c r="LGO355" s="8"/>
      <c r="LGP355" s="8"/>
      <c r="LGQ355" s="8"/>
      <c r="LGR355" s="8"/>
      <c r="LGS355" s="8"/>
      <c r="LGT355" s="8"/>
      <c r="LGU355" s="8"/>
      <c r="LGV355" s="8"/>
      <c r="LGW355" s="8"/>
      <c r="LGX355" s="8"/>
      <c r="LGY355" s="8"/>
      <c r="LGZ355" s="8"/>
      <c r="LHA355" s="8"/>
      <c r="LHB355" s="8"/>
      <c r="LHC355" s="8"/>
      <c r="LHD355" s="8"/>
      <c r="LHE355" s="8"/>
      <c r="LHF355" s="8"/>
      <c r="LHG355" s="8"/>
      <c r="LHH355" s="8"/>
      <c r="LHI355" s="8"/>
      <c r="LHJ355" s="8"/>
      <c r="LHK355" s="8"/>
      <c r="LHL355" s="8"/>
      <c r="LHM355" s="8"/>
      <c r="LHN355" s="8"/>
      <c r="LHO355" s="8"/>
      <c r="LHP355" s="8"/>
      <c r="LHQ355" s="8"/>
      <c r="LHR355" s="8"/>
      <c r="LHS355" s="8"/>
      <c r="LHT355" s="8"/>
      <c r="LHU355" s="8"/>
      <c r="LHV355" s="8"/>
      <c r="LHW355" s="8"/>
      <c r="LHX355" s="8"/>
      <c r="LHY355" s="8"/>
      <c r="LHZ355" s="8"/>
      <c r="LIA355" s="8"/>
      <c r="LIB355" s="8"/>
      <c r="LIC355" s="8"/>
      <c r="LID355" s="8"/>
      <c r="LIE355" s="8"/>
      <c r="LIF355" s="8"/>
      <c r="LIG355" s="8"/>
      <c r="LIH355" s="8"/>
      <c r="LII355" s="8"/>
      <c r="LIJ355" s="8"/>
      <c r="LIK355" s="8"/>
      <c r="LIL355" s="8"/>
      <c r="LIM355" s="8"/>
      <c r="LIN355" s="8"/>
      <c r="LIO355" s="8"/>
      <c r="LIP355" s="8"/>
      <c r="LIQ355" s="8"/>
      <c r="LIR355" s="8"/>
      <c r="LIS355" s="8"/>
      <c r="LIT355" s="8"/>
      <c r="LIU355" s="8"/>
      <c r="LIV355" s="8"/>
      <c r="LIW355" s="8"/>
      <c r="LIX355" s="8"/>
      <c r="LIY355" s="8"/>
      <c r="LIZ355" s="8"/>
      <c r="LJA355" s="8"/>
      <c r="LJB355" s="8"/>
      <c r="LJC355" s="8"/>
      <c r="LJD355" s="8"/>
      <c r="LJE355" s="8"/>
      <c r="LJF355" s="8"/>
      <c r="LJG355" s="8"/>
      <c r="LJH355" s="8"/>
      <c r="LJI355" s="8"/>
      <c r="LJJ355" s="8"/>
      <c r="LJK355" s="8"/>
      <c r="LJL355" s="8"/>
      <c r="LJM355" s="8"/>
      <c r="LJN355" s="8"/>
      <c r="LJO355" s="8"/>
      <c r="LJP355" s="8"/>
      <c r="LJQ355" s="8"/>
      <c r="LJR355" s="8"/>
      <c r="LJS355" s="8"/>
      <c r="LJT355" s="8"/>
      <c r="LJU355" s="8"/>
      <c r="LJV355" s="8"/>
      <c r="LJW355" s="8"/>
      <c r="LJX355" s="8"/>
      <c r="LJY355" s="8"/>
      <c r="LJZ355" s="8"/>
      <c r="LKA355" s="8"/>
      <c r="LKB355" s="8"/>
      <c r="LKC355" s="8"/>
      <c r="LKD355" s="8"/>
      <c r="LKE355" s="8"/>
      <c r="LKF355" s="8"/>
      <c r="LKG355" s="8"/>
      <c r="LKH355" s="8"/>
      <c r="LKI355" s="8"/>
      <c r="LKJ355" s="8"/>
      <c r="LKK355" s="8"/>
      <c r="LKL355" s="8"/>
      <c r="LKM355" s="8"/>
      <c r="LKN355" s="8"/>
      <c r="LKO355" s="8"/>
      <c r="LKP355" s="8"/>
      <c r="LKQ355" s="8"/>
      <c r="LKR355" s="8"/>
      <c r="LKS355" s="8"/>
      <c r="LKT355" s="8"/>
      <c r="LKU355" s="8"/>
      <c r="LKV355" s="8"/>
      <c r="LKW355" s="8"/>
      <c r="LKX355" s="8"/>
      <c r="LKY355" s="8"/>
      <c r="LKZ355" s="8"/>
      <c r="LLA355" s="8"/>
      <c r="LLB355" s="8"/>
      <c r="LLC355" s="8"/>
      <c r="LLD355" s="8"/>
      <c r="LLE355" s="8"/>
      <c r="LLF355" s="8"/>
      <c r="LLG355" s="8"/>
      <c r="LLH355" s="8"/>
      <c r="LLI355" s="8"/>
      <c r="LLJ355" s="8"/>
      <c r="LLK355" s="8"/>
      <c r="LLL355" s="8"/>
      <c r="LLM355" s="8"/>
      <c r="LLN355" s="8"/>
      <c r="LLO355" s="8"/>
      <c r="LLP355" s="8"/>
      <c r="LLQ355" s="8"/>
      <c r="LLR355" s="8"/>
      <c r="LLS355" s="8"/>
      <c r="LLT355" s="8"/>
      <c r="LLU355" s="8"/>
      <c r="LLV355" s="8"/>
      <c r="LLW355" s="8"/>
      <c r="LLX355" s="8"/>
      <c r="LLY355" s="8"/>
      <c r="LLZ355" s="8"/>
      <c r="LMA355" s="8"/>
      <c r="LMB355" s="8"/>
      <c r="LMC355" s="8"/>
      <c r="LMD355" s="8"/>
      <c r="LME355" s="8"/>
      <c r="LMF355" s="8"/>
      <c r="LMG355" s="8"/>
      <c r="LMH355" s="8"/>
      <c r="LMI355" s="8"/>
      <c r="LMJ355" s="8"/>
      <c r="LMK355" s="8"/>
      <c r="LML355" s="8"/>
      <c r="LMM355" s="8"/>
      <c r="LMN355" s="8"/>
      <c r="LMO355" s="8"/>
      <c r="LMP355" s="8"/>
      <c r="LMQ355" s="8"/>
      <c r="LMR355" s="8"/>
      <c r="LMS355" s="8"/>
      <c r="LMT355" s="8"/>
      <c r="LMU355" s="8"/>
      <c r="LMV355" s="8"/>
      <c r="LMW355" s="8"/>
      <c r="LMX355" s="8"/>
      <c r="LMY355" s="8"/>
      <c r="LMZ355" s="8"/>
      <c r="LNA355" s="8"/>
      <c r="LNB355" s="8"/>
      <c r="LNC355" s="8"/>
      <c r="LND355" s="8"/>
      <c r="LNE355" s="8"/>
      <c r="LNF355" s="8"/>
      <c r="LNG355" s="8"/>
      <c r="LNH355" s="8"/>
      <c r="LNI355" s="8"/>
      <c r="LNJ355" s="8"/>
      <c r="LNK355" s="8"/>
      <c r="LNL355" s="8"/>
      <c r="LNM355" s="8"/>
      <c r="LNN355" s="8"/>
      <c r="LNO355" s="8"/>
      <c r="LNP355" s="8"/>
      <c r="LNQ355" s="8"/>
      <c r="LNR355" s="8"/>
      <c r="LNS355" s="8"/>
      <c r="LNT355" s="8"/>
      <c r="LNU355" s="8"/>
      <c r="LNV355" s="8"/>
      <c r="LNW355" s="8"/>
      <c r="LNX355" s="8"/>
      <c r="LNY355" s="8"/>
      <c r="LNZ355" s="8"/>
      <c r="LOA355" s="8"/>
      <c r="LOB355" s="8"/>
      <c r="LOC355" s="8"/>
      <c r="LOD355" s="8"/>
      <c r="LOE355" s="8"/>
      <c r="LOF355" s="8"/>
      <c r="LOG355" s="8"/>
      <c r="LOH355" s="8"/>
      <c r="LOI355" s="8"/>
      <c r="LOJ355" s="8"/>
      <c r="LOK355" s="8"/>
      <c r="LOL355" s="8"/>
      <c r="LOM355" s="8"/>
      <c r="LON355" s="8"/>
      <c r="LOO355" s="8"/>
      <c r="LOP355" s="8"/>
      <c r="LOQ355" s="8"/>
      <c r="LOR355" s="8"/>
      <c r="LOS355" s="8"/>
      <c r="LOT355" s="8"/>
      <c r="LOU355" s="8"/>
      <c r="LOV355" s="8"/>
      <c r="LOW355" s="8"/>
      <c r="LOX355" s="8"/>
      <c r="LOY355" s="8"/>
      <c r="LOZ355" s="8"/>
      <c r="LPA355" s="8"/>
      <c r="LPB355" s="8"/>
      <c r="LPC355" s="8"/>
      <c r="LPD355" s="8"/>
      <c r="LPE355" s="8"/>
      <c r="LPF355" s="8"/>
      <c r="LPG355" s="8"/>
      <c r="LPH355" s="8"/>
      <c r="LPI355" s="8"/>
      <c r="LPJ355" s="8"/>
      <c r="LPK355" s="8"/>
      <c r="LPL355" s="8"/>
      <c r="LPM355" s="8"/>
      <c r="LPN355" s="8"/>
      <c r="LPO355" s="8"/>
      <c r="LPP355" s="8"/>
      <c r="LPQ355" s="8"/>
      <c r="LPR355" s="8"/>
      <c r="LPS355" s="8"/>
      <c r="LPT355" s="8"/>
      <c r="LPU355" s="8"/>
      <c r="LPV355" s="8"/>
      <c r="LPW355" s="8"/>
      <c r="LPX355" s="8"/>
      <c r="LPY355" s="8"/>
      <c r="LPZ355" s="8"/>
      <c r="LQA355" s="8"/>
      <c r="LQB355" s="8"/>
      <c r="LQC355" s="8"/>
      <c r="LQD355" s="8"/>
      <c r="LQE355" s="8"/>
      <c r="LQF355" s="8"/>
      <c r="LQG355" s="8"/>
      <c r="LQH355" s="8"/>
      <c r="LQI355" s="8"/>
      <c r="LQJ355" s="8"/>
      <c r="LQK355" s="8"/>
      <c r="LQL355" s="8"/>
      <c r="LQM355" s="8"/>
      <c r="LQN355" s="8"/>
      <c r="LQO355" s="8"/>
      <c r="LQP355" s="8"/>
      <c r="LQQ355" s="8"/>
      <c r="LQR355" s="8"/>
      <c r="LQS355" s="8"/>
      <c r="LQT355" s="8"/>
      <c r="LQU355" s="8"/>
      <c r="LQV355" s="8"/>
      <c r="LQW355" s="8"/>
      <c r="LQX355" s="8"/>
      <c r="LQY355" s="8"/>
      <c r="LQZ355" s="8"/>
      <c r="LRA355" s="8"/>
      <c r="LRB355" s="8"/>
      <c r="LRC355" s="8"/>
      <c r="LRD355" s="8"/>
      <c r="LRE355" s="8"/>
      <c r="LRF355" s="8"/>
      <c r="LRG355" s="8"/>
      <c r="LRH355" s="8"/>
      <c r="LRI355" s="8"/>
      <c r="LRJ355" s="8"/>
      <c r="LRK355" s="8"/>
      <c r="LRL355" s="8"/>
      <c r="LRM355" s="8"/>
      <c r="LRN355" s="8"/>
      <c r="LRO355" s="8"/>
      <c r="LRP355" s="8"/>
      <c r="LRQ355" s="8"/>
      <c r="LRR355" s="8"/>
      <c r="LRS355" s="8"/>
      <c r="LRT355" s="8"/>
      <c r="LRU355" s="8"/>
      <c r="LRV355" s="8"/>
      <c r="LRW355" s="8"/>
      <c r="LRX355" s="8"/>
      <c r="LRY355" s="8"/>
      <c r="LRZ355" s="8"/>
      <c r="LSA355" s="8"/>
      <c r="LSB355" s="8"/>
      <c r="LSC355" s="8"/>
      <c r="LSD355" s="8"/>
      <c r="LSE355" s="8"/>
      <c r="LSF355" s="8"/>
      <c r="LSG355" s="8"/>
      <c r="LSH355" s="8"/>
      <c r="LSI355" s="8"/>
      <c r="LSJ355" s="8"/>
      <c r="LSK355" s="8"/>
      <c r="LSL355" s="8"/>
      <c r="LSM355" s="8"/>
      <c r="LSN355" s="8"/>
      <c r="LSO355" s="8"/>
      <c r="LSP355" s="8"/>
      <c r="LSQ355" s="8"/>
      <c r="LSR355" s="8"/>
      <c r="LSS355" s="8"/>
      <c r="LST355" s="8"/>
      <c r="LSU355" s="8"/>
      <c r="LSV355" s="8"/>
      <c r="LSW355" s="8"/>
      <c r="LSX355" s="8"/>
      <c r="LSY355" s="8"/>
      <c r="LSZ355" s="8"/>
      <c r="LTA355" s="8"/>
      <c r="LTB355" s="8"/>
      <c r="LTC355" s="8"/>
      <c r="LTD355" s="8"/>
      <c r="LTE355" s="8"/>
      <c r="LTF355" s="8"/>
      <c r="LTG355" s="8"/>
      <c r="LTH355" s="8"/>
      <c r="LTI355" s="8"/>
      <c r="LTJ355" s="8"/>
      <c r="LTK355" s="8"/>
      <c r="LTL355" s="8"/>
      <c r="LTM355" s="8"/>
      <c r="LTN355" s="8"/>
      <c r="LTO355" s="8"/>
      <c r="LTP355" s="8"/>
      <c r="LTQ355" s="8"/>
      <c r="LTR355" s="8"/>
      <c r="LTS355" s="8"/>
      <c r="LTT355" s="8"/>
      <c r="LTU355" s="8"/>
      <c r="LTV355" s="8"/>
      <c r="LTW355" s="8"/>
      <c r="LTX355" s="8"/>
      <c r="LTY355" s="8"/>
      <c r="LTZ355" s="8"/>
      <c r="LUA355" s="8"/>
      <c r="LUB355" s="8"/>
      <c r="LUC355" s="8"/>
      <c r="LUD355" s="8"/>
      <c r="LUE355" s="8"/>
      <c r="LUF355" s="8"/>
      <c r="LUG355" s="8"/>
      <c r="LUH355" s="8"/>
      <c r="LUI355" s="8"/>
      <c r="LUJ355" s="8"/>
      <c r="LUK355" s="8"/>
      <c r="LUL355" s="8"/>
      <c r="LUM355" s="8"/>
      <c r="LUN355" s="8"/>
      <c r="LUO355" s="8"/>
      <c r="LUP355" s="8"/>
      <c r="LUQ355" s="8"/>
      <c r="LUR355" s="8"/>
      <c r="LUS355" s="8"/>
      <c r="LUT355" s="8"/>
      <c r="LUU355" s="8"/>
      <c r="LUV355" s="8"/>
      <c r="LUW355" s="8"/>
      <c r="LUX355" s="8"/>
      <c r="LUY355" s="8"/>
      <c r="LUZ355" s="8"/>
      <c r="LVA355" s="8"/>
      <c r="LVB355" s="8"/>
      <c r="LVC355" s="8"/>
      <c r="LVD355" s="8"/>
      <c r="LVE355" s="8"/>
      <c r="LVF355" s="8"/>
      <c r="LVG355" s="8"/>
      <c r="LVH355" s="8"/>
      <c r="LVI355" s="8"/>
      <c r="LVJ355" s="8"/>
      <c r="LVK355" s="8"/>
      <c r="LVL355" s="8"/>
      <c r="LVM355" s="8"/>
      <c r="LVN355" s="8"/>
      <c r="LVO355" s="8"/>
      <c r="LVP355" s="8"/>
      <c r="LVQ355" s="8"/>
      <c r="LVR355" s="8"/>
      <c r="LVS355" s="8"/>
      <c r="LVT355" s="8"/>
      <c r="LVU355" s="8"/>
      <c r="LVV355" s="8"/>
      <c r="LVW355" s="8"/>
      <c r="LVX355" s="8"/>
      <c r="LVY355" s="8"/>
      <c r="LVZ355" s="8"/>
      <c r="LWA355" s="8"/>
      <c r="LWB355" s="8"/>
      <c r="LWC355" s="8"/>
      <c r="LWD355" s="8"/>
      <c r="LWE355" s="8"/>
      <c r="LWF355" s="8"/>
      <c r="LWG355" s="8"/>
      <c r="LWH355" s="8"/>
      <c r="LWI355" s="8"/>
      <c r="LWJ355" s="8"/>
      <c r="LWK355" s="8"/>
      <c r="LWL355" s="8"/>
      <c r="LWM355" s="8"/>
      <c r="LWN355" s="8"/>
      <c r="LWO355" s="8"/>
      <c r="LWP355" s="8"/>
      <c r="LWQ355" s="8"/>
      <c r="LWR355" s="8"/>
      <c r="LWS355" s="8"/>
      <c r="LWT355" s="8"/>
      <c r="LWU355" s="8"/>
      <c r="LWV355" s="8"/>
      <c r="LWW355" s="8"/>
      <c r="LWX355" s="8"/>
      <c r="LWY355" s="8"/>
      <c r="LWZ355" s="8"/>
      <c r="LXA355" s="8"/>
      <c r="LXB355" s="8"/>
      <c r="LXC355" s="8"/>
      <c r="LXD355" s="8"/>
      <c r="LXE355" s="8"/>
      <c r="LXF355" s="8"/>
      <c r="LXG355" s="8"/>
      <c r="LXH355" s="8"/>
      <c r="LXI355" s="8"/>
      <c r="LXJ355" s="8"/>
      <c r="LXK355" s="8"/>
      <c r="LXL355" s="8"/>
      <c r="LXM355" s="8"/>
      <c r="LXN355" s="8"/>
      <c r="LXO355" s="8"/>
      <c r="LXP355" s="8"/>
      <c r="LXQ355" s="8"/>
      <c r="LXR355" s="8"/>
      <c r="LXS355" s="8"/>
      <c r="LXT355" s="8"/>
      <c r="LXU355" s="8"/>
      <c r="LXV355" s="8"/>
      <c r="LXW355" s="8"/>
      <c r="LXX355" s="8"/>
      <c r="LXY355" s="8"/>
      <c r="LXZ355" s="8"/>
      <c r="LYA355" s="8"/>
      <c r="LYB355" s="8"/>
      <c r="LYC355" s="8"/>
      <c r="LYD355" s="8"/>
      <c r="LYE355" s="8"/>
      <c r="LYF355" s="8"/>
      <c r="LYG355" s="8"/>
      <c r="LYH355" s="8"/>
      <c r="LYI355" s="8"/>
      <c r="LYJ355" s="8"/>
      <c r="LYK355" s="8"/>
      <c r="LYL355" s="8"/>
      <c r="LYM355" s="8"/>
      <c r="LYN355" s="8"/>
      <c r="LYO355" s="8"/>
      <c r="LYP355" s="8"/>
      <c r="LYQ355" s="8"/>
      <c r="LYR355" s="8"/>
      <c r="LYS355" s="8"/>
      <c r="LYT355" s="8"/>
      <c r="LYU355" s="8"/>
      <c r="LYV355" s="8"/>
      <c r="LYW355" s="8"/>
      <c r="LYX355" s="8"/>
      <c r="LYY355" s="8"/>
      <c r="LYZ355" s="8"/>
      <c r="LZA355" s="8"/>
      <c r="LZB355" s="8"/>
      <c r="LZC355" s="8"/>
      <c r="LZD355" s="8"/>
      <c r="LZE355" s="8"/>
      <c r="LZF355" s="8"/>
      <c r="LZG355" s="8"/>
      <c r="LZH355" s="8"/>
      <c r="LZI355" s="8"/>
      <c r="LZJ355" s="8"/>
      <c r="LZK355" s="8"/>
      <c r="LZL355" s="8"/>
      <c r="LZM355" s="8"/>
      <c r="LZN355" s="8"/>
      <c r="LZO355" s="8"/>
      <c r="LZP355" s="8"/>
      <c r="LZQ355" s="8"/>
      <c r="LZR355" s="8"/>
      <c r="LZS355" s="8"/>
      <c r="LZT355" s="8"/>
      <c r="LZU355" s="8"/>
      <c r="LZV355" s="8"/>
      <c r="LZW355" s="8"/>
      <c r="LZX355" s="8"/>
      <c r="LZY355" s="8"/>
      <c r="LZZ355" s="8"/>
      <c r="MAA355" s="8"/>
      <c r="MAB355" s="8"/>
      <c r="MAC355" s="8"/>
      <c r="MAD355" s="8"/>
      <c r="MAE355" s="8"/>
      <c r="MAF355" s="8"/>
      <c r="MAG355" s="8"/>
      <c r="MAH355" s="8"/>
      <c r="MAI355" s="8"/>
      <c r="MAJ355" s="8"/>
      <c r="MAK355" s="8"/>
      <c r="MAL355" s="8"/>
      <c r="MAM355" s="8"/>
      <c r="MAN355" s="8"/>
      <c r="MAO355" s="8"/>
      <c r="MAP355" s="8"/>
      <c r="MAQ355" s="8"/>
      <c r="MAR355" s="8"/>
      <c r="MAS355" s="8"/>
      <c r="MAT355" s="8"/>
      <c r="MAU355" s="8"/>
      <c r="MAV355" s="8"/>
      <c r="MAW355" s="8"/>
      <c r="MAX355" s="8"/>
      <c r="MAY355" s="8"/>
      <c r="MAZ355" s="8"/>
      <c r="MBA355" s="8"/>
      <c r="MBB355" s="8"/>
      <c r="MBC355" s="8"/>
      <c r="MBD355" s="8"/>
      <c r="MBE355" s="8"/>
      <c r="MBF355" s="8"/>
      <c r="MBG355" s="8"/>
      <c r="MBH355" s="8"/>
      <c r="MBI355" s="8"/>
      <c r="MBJ355" s="8"/>
      <c r="MBK355" s="8"/>
      <c r="MBL355" s="8"/>
      <c r="MBM355" s="8"/>
      <c r="MBN355" s="8"/>
      <c r="MBO355" s="8"/>
      <c r="MBP355" s="8"/>
      <c r="MBQ355" s="8"/>
      <c r="MBR355" s="8"/>
      <c r="MBS355" s="8"/>
      <c r="MBT355" s="8"/>
      <c r="MBU355" s="8"/>
      <c r="MBV355" s="8"/>
      <c r="MBW355" s="8"/>
      <c r="MBX355" s="8"/>
      <c r="MBY355" s="8"/>
      <c r="MBZ355" s="8"/>
      <c r="MCA355" s="8"/>
      <c r="MCB355" s="8"/>
      <c r="MCC355" s="8"/>
      <c r="MCD355" s="8"/>
      <c r="MCE355" s="8"/>
      <c r="MCF355" s="8"/>
      <c r="MCG355" s="8"/>
      <c r="MCH355" s="8"/>
      <c r="MCI355" s="8"/>
      <c r="MCJ355" s="8"/>
      <c r="MCK355" s="8"/>
      <c r="MCL355" s="8"/>
      <c r="MCM355" s="8"/>
      <c r="MCN355" s="8"/>
      <c r="MCO355" s="8"/>
      <c r="MCP355" s="8"/>
      <c r="MCQ355" s="8"/>
      <c r="MCR355" s="8"/>
      <c r="MCS355" s="8"/>
      <c r="MCT355" s="8"/>
      <c r="MCU355" s="8"/>
      <c r="MCV355" s="8"/>
      <c r="MCW355" s="8"/>
      <c r="MCX355" s="8"/>
      <c r="MCY355" s="8"/>
      <c r="MCZ355" s="8"/>
      <c r="MDA355" s="8"/>
      <c r="MDB355" s="8"/>
      <c r="MDC355" s="8"/>
      <c r="MDD355" s="8"/>
      <c r="MDE355" s="8"/>
      <c r="MDF355" s="8"/>
      <c r="MDG355" s="8"/>
      <c r="MDH355" s="8"/>
      <c r="MDI355" s="8"/>
      <c r="MDJ355" s="8"/>
      <c r="MDK355" s="8"/>
      <c r="MDL355" s="8"/>
      <c r="MDM355" s="8"/>
      <c r="MDN355" s="8"/>
      <c r="MDO355" s="8"/>
      <c r="MDP355" s="8"/>
      <c r="MDQ355" s="8"/>
      <c r="MDR355" s="8"/>
      <c r="MDS355" s="8"/>
      <c r="MDT355" s="8"/>
      <c r="MDU355" s="8"/>
      <c r="MDV355" s="8"/>
      <c r="MDW355" s="8"/>
      <c r="MDX355" s="8"/>
      <c r="MDY355" s="8"/>
      <c r="MDZ355" s="8"/>
      <c r="MEA355" s="8"/>
      <c r="MEB355" s="8"/>
      <c r="MEC355" s="8"/>
      <c r="MED355" s="8"/>
      <c r="MEE355" s="8"/>
      <c r="MEF355" s="8"/>
      <c r="MEG355" s="8"/>
      <c r="MEH355" s="8"/>
      <c r="MEI355" s="8"/>
      <c r="MEJ355" s="8"/>
      <c r="MEK355" s="8"/>
      <c r="MEL355" s="8"/>
      <c r="MEM355" s="8"/>
      <c r="MEN355" s="8"/>
      <c r="MEO355" s="8"/>
      <c r="MEP355" s="8"/>
      <c r="MEQ355" s="8"/>
      <c r="MER355" s="8"/>
      <c r="MES355" s="8"/>
      <c r="MET355" s="8"/>
      <c r="MEU355" s="8"/>
      <c r="MEV355" s="8"/>
      <c r="MEW355" s="8"/>
      <c r="MEX355" s="8"/>
      <c r="MEY355" s="8"/>
      <c r="MEZ355" s="8"/>
      <c r="MFA355" s="8"/>
      <c r="MFB355" s="8"/>
      <c r="MFC355" s="8"/>
      <c r="MFD355" s="8"/>
      <c r="MFE355" s="8"/>
      <c r="MFF355" s="8"/>
      <c r="MFG355" s="8"/>
      <c r="MFH355" s="8"/>
      <c r="MFI355" s="8"/>
      <c r="MFJ355" s="8"/>
      <c r="MFK355" s="8"/>
      <c r="MFL355" s="8"/>
      <c r="MFM355" s="8"/>
      <c r="MFN355" s="8"/>
      <c r="MFO355" s="8"/>
      <c r="MFP355" s="8"/>
      <c r="MFQ355" s="8"/>
      <c r="MFR355" s="8"/>
      <c r="MFS355" s="8"/>
      <c r="MFT355" s="8"/>
      <c r="MFU355" s="8"/>
      <c r="MFV355" s="8"/>
      <c r="MFW355" s="8"/>
      <c r="MFX355" s="8"/>
      <c r="MFY355" s="8"/>
      <c r="MFZ355" s="8"/>
      <c r="MGA355" s="8"/>
      <c r="MGB355" s="8"/>
      <c r="MGC355" s="8"/>
      <c r="MGD355" s="8"/>
      <c r="MGE355" s="8"/>
      <c r="MGF355" s="8"/>
      <c r="MGG355" s="8"/>
      <c r="MGH355" s="8"/>
      <c r="MGI355" s="8"/>
      <c r="MGJ355" s="8"/>
      <c r="MGK355" s="8"/>
      <c r="MGL355" s="8"/>
      <c r="MGM355" s="8"/>
      <c r="MGN355" s="8"/>
      <c r="MGO355" s="8"/>
      <c r="MGP355" s="8"/>
      <c r="MGQ355" s="8"/>
      <c r="MGR355" s="8"/>
      <c r="MGS355" s="8"/>
      <c r="MGT355" s="8"/>
      <c r="MGU355" s="8"/>
      <c r="MGV355" s="8"/>
      <c r="MGW355" s="8"/>
      <c r="MGX355" s="8"/>
      <c r="MGY355" s="8"/>
      <c r="MGZ355" s="8"/>
      <c r="MHA355" s="8"/>
      <c r="MHB355" s="8"/>
      <c r="MHC355" s="8"/>
      <c r="MHD355" s="8"/>
      <c r="MHE355" s="8"/>
      <c r="MHF355" s="8"/>
      <c r="MHG355" s="8"/>
      <c r="MHH355" s="8"/>
      <c r="MHI355" s="8"/>
      <c r="MHJ355" s="8"/>
      <c r="MHK355" s="8"/>
      <c r="MHL355" s="8"/>
      <c r="MHM355" s="8"/>
      <c r="MHN355" s="8"/>
      <c r="MHO355" s="8"/>
      <c r="MHP355" s="8"/>
      <c r="MHQ355" s="8"/>
      <c r="MHR355" s="8"/>
      <c r="MHS355" s="8"/>
      <c r="MHT355" s="8"/>
      <c r="MHU355" s="8"/>
      <c r="MHV355" s="8"/>
      <c r="MHW355" s="8"/>
      <c r="MHX355" s="8"/>
      <c r="MHY355" s="8"/>
      <c r="MHZ355" s="8"/>
      <c r="MIA355" s="8"/>
      <c r="MIB355" s="8"/>
      <c r="MIC355" s="8"/>
      <c r="MID355" s="8"/>
      <c r="MIE355" s="8"/>
      <c r="MIF355" s="8"/>
      <c r="MIG355" s="8"/>
      <c r="MIH355" s="8"/>
      <c r="MII355" s="8"/>
      <c r="MIJ355" s="8"/>
      <c r="MIK355" s="8"/>
      <c r="MIL355" s="8"/>
      <c r="MIM355" s="8"/>
      <c r="MIN355" s="8"/>
      <c r="MIO355" s="8"/>
      <c r="MIP355" s="8"/>
      <c r="MIQ355" s="8"/>
      <c r="MIR355" s="8"/>
      <c r="MIS355" s="8"/>
      <c r="MIT355" s="8"/>
      <c r="MIU355" s="8"/>
      <c r="MIV355" s="8"/>
      <c r="MIW355" s="8"/>
      <c r="MIX355" s="8"/>
      <c r="MIY355" s="8"/>
      <c r="MIZ355" s="8"/>
      <c r="MJA355" s="8"/>
      <c r="MJB355" s="8"/>
      <c r="MJC355" s="8"/>
      <c r="MJD355" s="8"/>
      <c r="MJE355" s="8"/>
      <c r="MJF355" s="8"/>
      <c r="MJG355" s="8"/>
      <c r="MJH355" s="8"/>
      <c r="MJI355" s="8"/>
      <c r="MJJ355" s="8"/>
      <c r="MJK355" s="8"/>
      <c r="MJL355" s="8"/>
      <c r="MJM355" s="8"/>
      <c r="MJN355" s="8"/>
      <c r="MJO355" s="8"/>
      <c r="MJP355" s="8"/>
      <c r="MJQ355" s="8"/>
      <c r="MJR355" s="8"/>
      <c r="MJS355" s="8"/>
      <c r="MJT355" s="8"/>
      <c r="MJU355" s="8"/>
      <c r="MJV355" s="8"/>
      <c r="MJW355" s="8"/>
      <c r="MJX355" s="8"/>
      <c r="MJY355" s="8"/>
      <c r="MJZ355" s="8"/>
      <c r="MKA355" s="8"/>
      <c r="MKB355" s="8"/>
      <c r="MKC355" s="8"/>
      <c r="MKD355" s="8"/>
      <c r="MKE355" s="8"/>
      <c r="MKF355" s="8"/>
      <c r="MKG355" s="8"/>
      <c r="MKH355" s="8"/>
      <c r="MKI355" s="8"/>
      <c r="MKJ355" s="8"/>
      <c r="MKK355" s="8"/>
      <c r="MKL355" s="8"/>
      <c r="MKM355" s="8"/>
      <c r="MKN355" s="8"/>
      <c r="MKO355" s="8"/>
      <c r="MKP355" s="8"/>
      <c r="MKQ355" s="8"/>
      <c r="MKR355" s="8"/>
      <c r="MKS355" s="8"/>
      <c r="MKT355" s="8"/>
      <c r="MKU355" s="8"/>
      <c r="MKV355" s="8"/>
      <c r="MKW355" s="8"/>
      <c r="MKX355" s="8"/>
      <c r="MKY355" s="8"/>
      <c r="MKZ355" s="8"/>
      <c r="MLA355" s="8"/>
      <c r="MLB355" s="8"/>
      <c r="MLC355" s="8"/>
      <c r="MLD355" s="8"/>
      <c r="MLE355" s="8"/>
      <c r="MLF355" s="8"/>
      <c r="MLG355" s="8"/>
      <c r="MLH355" s="8"/>
      <c r="MLI355" s="8"/>
      <c r="MLJ355" s="8"/>
      <c r="MLK355" s="8"/>
      <c r="MLL355" s="8"/>
      <c r="MLM355" s="8"/>
      <c r="MLN355" s="8"/>
      <c r="MLO355" s="8"/>
      <c r="MLP355" s="8"/>
      <c r="MLQ355" s="8"/>
      <c r="MLR355" s="8"/>
      <c r="MLS355" s="8"/>
      <c r="MLT355" s="8"/>
      <c r="MLU355" s="8"/>
      <c r="MLV355" s="8"/>
      <c r="MLW355" s="8"/>
      <c r="MLX355" s="8"/>
      <c r="MLY355" s="8"/>
      <c r="MLZ355" s="8"/>
      <c r="MMA355" s="8"/>
      <c r="MMB355" s="8"/>
      <c r="MMC355" s="8"/>
      <c r="MMD355" s="8"/>
      <c r="MME355" s="8"/>
      <c r="MMF355" s="8"/>
      <c r="MMG355" s="8"/>
      <c r="MMH355" s="8"/>
      <c r="MMI355" s="8"/>
      <c r="MMJ355" s="8"/>
      <c r="MMK355" s="8"/>
      <c r="MML355" s="8"/>
      <c r="MMM355" s="8"/>
      <c r="MMN355" s="8"/>
      <c r="MMO355" s="8"/>
      <c r="MMP355" s="8"/>
      <c r="MMQ355" s="8"/>
      <c r="MMR355" s="8"/>
      <c r="MMS355" s="8"/>
      <c r="MMT355" s="8"/>
      <c r="MMU355" s="8"/>
      <c r="MMV355" s="8"/>
      <c r="MMW355" s="8"/>
      <c r="MMX355" s="8"/>
      <c r="MMY355" s="8"/>
      <c r="MMZ355" s="8"/>
      <c r="MNA355" s="8"/>
      <c r="MNB355" s="8"/>
      <c r="MNC355" s="8"/>
      <c r="MND355" s="8"/>
      <c r="MNE355" s="8"/>
      <c r="MNF355" s="8"/>
      <c r="MNG355" s="8"/>
      <c r="MNH355" s="8"/>
      <c r="MNI355" s="8"/>
      <c r="MNJ355" s="8"/>
      <c r="MNK355" s="8"/>
      <c r="MNL355" s="8"/>
      <c r="MNM355" s="8"/>
      <c r="MNN355" s="8"/>
      <c r="MNO355" s="8"/>
      <c r="MNP355" s="8"/>
      <c r="MNQ355" s="8"/>
      <c r="MNR355" s="8"/>
      <c r="MNS355" s="8"/>
      <c r="MNT355" s="8"/>
      <c r="MNU355" s="8"/>
      <c r="MNV355" s="8"/>
      <c r="MNW355" s="8"/>
      <c r="MNX355" s="8"/>
      <c r="MNY355" s="8"/>
      <c r="MNZ355" s="8"/>
      <c r="MOA355" s="8"/>
      <c r="MOB355" s="8"/>
      <c r="MOC355" s="8"/>
      <c r="MOD355" s="8"/>
      <c r="MOE355" s="8"/>
      <c r="MOF355" s="8"/>
      <c r="MOG355" s="8"/>
      <c r="MOH355" s="8"/>
      <c r="MOI355" s="8"/>
      <c r="MOJ355" s="8"/>
      <c r="MOK355" s="8"/>
      <c r="MOL355" s="8"/>
      <c r="MOM355" s="8"/>
      <c r="MON355" s="8"/>
      <c r="MOO355" s="8"/>
      <c r="MOP355" s="8"/>
      <c r="MOQ355" s="8"/>
      <c r="MOR355" s="8"/>
      <c r="MOS355" s="8"/>
      <c r="MOT355" s="8"/>
      <c r="MOU355" s="8"/>
      <c r="MOV355" s="8"/>
      <c r="MOW355" s="8"/>
      <c r="MOX355" s="8"/>
      <c r="MOY355" s="8"/>
      <c r="MOZ355" s="8"/>
      <c r="MPA355" s="8"/>
      <c r="MPB355" s="8"/>
      <c r="MPC355" s="8"/>
      <c r="MPD355" s="8"/>
      <c r="MPE355" s="8"/>
      <c r="MPF355" s="8"/>
      <c r="MPG355" s="8"/>
      <c r="MPH355" s="8"/>
      <c r="MPI355" s="8"/>
      <c r="MPJ355" s="8"/>
      <c r="MPK355" s="8"/>
      <c r="MPL355" s="8"/>
      <c r="MPM355" s="8"/>
      <c r="MPN355" s="8"/>
      <c r="MPO355" s="8"/>
      <c r="MPP355" s="8"/>
      <c r="MPQ355" s="8"/>
      <c r="MPR355" s="8"/>
      <c r="MPS355" s="8"/>
      <c r="MPT355" s="8"/>
      <c r="MPU355" s="8"/>
      <c r="MPV355" s="8"/>
      <c r="MPW355" s="8"/>
      <c r="MPX355" s="8"/>
      <c r="MPY355" s="8"/>
      <c r="MPZ355" s="8"/>
      <c r="MQA355" s="8"/>
      <c r="MQB355" s="8"/>
      <c r="MQC355" s="8"/>
      <c r="MQD355" s="8"/>
      <c r="MQE355" s="8"/>
      <c r="MQF355" s="8"/>
      <c r="MQG355" s="8"/>
      <c r="MQH355" s="8"/>
      <c r="MQI355" s="8"/>
      <c r="MQJ355" s="8"/>
      <c r="MQK355" s="8"/>
      <c r="MQL355" s="8"/>
      <c r="MQM355" s="8"/>
      <c r="MQN355" s="8"/>
      <c r="MQO355" s="8"/>
      <c r="MQP355" s="8"/>
      <c r="MQQ355" s="8"/>
      <c r="MQR355" s="8"/>
      <c r="MQS355" s="8"/>
      <c r="MQT355" s="8"/>
      <c r="MQU355" s="8"/>
      <c r="MQV355" s="8"/>
      <c r="MQW355" s="8"/>
      <c r="MQX355" s="8"/>
      <c r="MQY355" s="8"/>
      <c r="MQZ355" s="8"/>
      <c r="MRA355" s="8"/>
      <c r="MRB355" s="8"/>
      <c r="MRC355" s="8"/>
      <c r="MRD355" s="8"/>
      <c r="MRE355" s="8"/>
      <c r="MRF355" s="8"/>
      <c r="MRG355" s="8"/>
      <c r="MRH355" s="8"/>
      <c r="MRI355" s="8"/>
      <c r="MRJ355" s="8"/>
      <c r="MRK355" s="8"/>
      <c r="MRL355" s="8"/>
      <c r="MRM355" s="8"/>
      <c r="MRN355" s="8"/>
      <c r="MRO355" s="8"/>
      <c r="MRP355" s="8"/>
      <c r="MRQ355" s="8"/>
      <c r="MRR355" s="8"/>
      <c r="MRS355" s="8"/>
      <c r="MRT355" s="8"/>
      <c r="MRU355" s="8"/>
      <c r="MRV355" s="8"/>
      <c r="MRW355" s="8"/>
      <c r="MRX355" s="8"/>
      <c r="MRY355" s="8"/>
      <c r="MRZ355" s="8"/>
      <c r="MSA355" s="8"/>
      <c r="MSB355" s="8"/>
      <c r="MSC355" s="8"/>
      <c r="MSD355" s="8"/>
      <c r="MSE355" s="8"/>
      <c r="MSF355" s="8"/>
      <c r="MSG355" s="8"/>
      <c r="MSH355" s="8"/>
      <c r="MSI355" s="8"/>
      <c r="MSJ355" s="8"/>
      <c r="MSK355" s="8"/>
      <c r="MSL355" s="8"/>
      <c r="MSM355" s="8"/>
      <c r="MSN355" s="8"/>
      <c r="MSO355" s="8"/>
      <c r="MSP355" s="8"/>
      <c r="MSQ355" s="8"/>
      <c r="MSR355" s="8"/>
      <c r="MSS355" s="8"/>
      <c r="MST355" s="8"/>
      <c r="MSU355" s="8"/>
      <c r="MSV355" s="8"/>
      <c r="MSW355" s="8"/>
      <c r="MSX355" s="8"/>
      <c r="MSY355" s="8"/>
      <c r="MSZ355" s="8"/>
      <c r="MTA355" s="8"/>
      <c r="MTB355" s="8"/>
      <c r="MTC355" s="8"/>
      <c r="MTD355" s="8"/>
      <c r="MTE355" s="8"/>
      <c r="MTF355" s="8"/>
      <c r="MTG355" s="8"/>
      <c r="MTH355" s="8"/>
      <c r="MTI355" s="8"/>
      <c r="MTJ355" s="8"/>
      <c r="MTK355" s="8"/>
      <c r="MTL355" s="8"/>
      <c r="MTM355" s="8"/>
      <c r="MTN355" s="8"/>
      <c r="MTO355" s="8"/>
      <c r="MTP355" s="8"/>
      <c r="MTQ355" s="8"/>
      <c r="MTR355" s="8"/>
      <c r="MTS355" s="8"/>
      <c r="MTT355" s="8"/>
      <c r="MTU355" s="8"/>
      <c r="MTV355" s="8"/>
      <c r="MTW355" s="8"/>
      <c r="MTX355" s="8"/>
      <c r="MTY355" s="8"/>
      <c r="MTZ355" s="8"/>
      <c r="MUA355" s="8"/>
      <c r="MUB355" s="8"/>
      <c r="MUC355" s="8"/>
      <c r="MUD355" s="8"/>
      <c r="MUE355" s="8"/>
      <c r="MUF355" s="8"/>
      <c r="MUG355" s="8"/>
      <c r="MUH355" s="8"/>
      <c r="MUI355" s="8"/>
      <c r="MUJ355" s="8"/>
      <c r="MUK355" s="8"/>
      <c r="MUL355" s="8"/>
      <c r="MUM355" s="8"/>
      <c r="MUN355" s="8"/>
      <c r="MUO355" s="8"/>
      <c r="MUP355" s="8"/>
      <c r="MUQ355" s="8"/>
      <c r="MUR355" s="8"/>
      <c r="MUS355" s="8"/>
      <c r="MUT355" s="8"/>
      <c r="MUU355" s="8"/>
      <c r="MUV355" s="8"/>
      <c r="MUW355" s="8"/>
      <c r="MUX355" s="8"/>
      <c r="MUY355" s="8"/>
      <c r="MUZ355" s="8"/>
      <c r="MVA355" s="8"/>
      <c r="MVB355" s="8"/>
      <c r="MVC355" s="8"/>
      <c r="MVD355" s="8"/>
      <c r="MVE355" s="8"/>
      <c r="MVF355" s="8"/>
      <c r="MVG355" s="8"/>
      <c r="MVH355" s="8"/>
      <c r="MVI355" s="8"/>
      <c r="MVJ355" s="8"/>
      <c r="MVK355" s="8"/>
      <c r="MVL355" s="8"/>
      <c r="MVM355" s="8"/>
      <c r="MVN355" s="8"/>
      <c r="MVO355" s="8"/>
      <c r="MVP355" s="8"/>
      <c r="MVQ355" s="8"/>
      <c r="MVR355" s="8"/>
      <c r="MVS355" s="8"/>
      <c r="MVT355" s="8"/>
      <c r="MVU355" s="8"/>
      <c r="MVV355" s="8"/>
      <c r="MVW355" s="8"/>
      <c r="MVX355" s="8"/>
      <c r="MVY355" s="8"/>
      <c r="MVZ355" s="8"/>
      <c r="MWA355" s="8"/>
      <c r="MWB355" s="8"/>
      <c r="MWC355" s="8"/>
      <c r="MWD355" s="8"/>
      <c r="MWE355" s="8"/>
      <c r="MWF355" s="8"/>
      <c r="MWG355" s="8"/>
      <c r="MWH355" s="8"/>
      <c r="MWI355" s="8"/>
      <c r="MWJ355" s="8"/>
      <c r="MWK355" s="8"/>
      <c r="MWL355" s="8"/>
      <c r="MWM355" s="8"/>
      <c r="MWN355" s="8"/>
      <c r="MWO355" s="8"/>
      <c r="MWP355" s="8"/>
      <c r="MWQ355" s="8"/>
      <c r="MWR355" s="8"/>
      <c r="MWS355" s="8"/>
      <c r="MWT355" s="8"/>
      <c r="MWU355" s="8"/>
      <c r="MWV355" s="8"/>
      <c r="MWW355" s="8"/>
      <c r="MWX355" s="8"/>
      <c r="MWY355" s="8"/>
      <c r="MWZ355" s="8"/>
      <c r="MXA355" s="8"/>
      <c r="MXB355" s="8"/>
      <c r="MXC355" s="8"/>
      <c r="MXD355" s="8"/>
      <c r="MXE355" s="8"/>
      <c r="MXF355" s="8"/>
      <c r="MXG355" s="8"/>
      <c r="MXH355" s="8"/>
      <c r="MXI355" s="8"/>
      <c r="MXJ355" s="8"/>
      <c r="MXK355" s="8"/>
      <c r="MXL355" s="8"/>
      <c r="MXM355" s="8"/>
      <c r="MXN355" s="8"/>
      <c r="MXO355" s="8"/>
      <c r="MXP355" s="8"/>
      <c r="MXQ355" s="8"/>
      <c r="MXR355" s="8"/>
      <c r="MXS355" s="8"/>
      <c r="MXT355" s="8"/>
      <c r="MXU355" s="8"/>
      <c r="MXV355" s="8"/>
      <c r="MXW355" s="8"/>
      <c r="MXX355" s="8"/>
      <c r="MXY355" s="8"/>
      <c r="MXZ355" s="8"/>
      <c r="MYA355" s="8"/>
      <c r="MYB355" s="8"/>
      <c r="MYC355" s="8"/>
      <c r="MYD355" s="8"/>
      <c r="MYE355" s="8"/>
      <c r="MYF355" s="8"/>
      <c r="MYG355" s="8"/>
      <c r="MYH355" s="8"/>
      <c r="MYI355" s="8"/>
      <c r="MYJ355" s="8"/>
      <c r="MYK355" s="8"/>
      <c r="MYL355" s="8"/>
      <c r="MYM355" s="8"/>
      <c r="MYN355" s="8"/>
      <c r="MYO355" s="8"/>
      <c r="MYP355" s="8"/>
      <c r="MYQ355" s="8"/>
      <c r="MYR355" s="8"/>
      <c r="MYS355" s="8"/>
      <c r="MYT355" s="8"/>
      <c r="MYU355" s="8"/>
      <c r="MYV355" s="8"/>
      <c r="MYW355" s="8"/>
      <c r="MYX355" s="8"/>
      <c r="MYY355" s="8"/>
      <c r="MYZ355" s="8"/>
      <c r="MZA355" s="8"/>
      <c r="MZB355" s="8"/>
      <c r="MZC355" s="8"/>
      <c r="MZD355" s="8"/>
      <c r="MZE355" s="8"/>
      <c r="MZF355" s="8"/>
      <c r="MZG355" s="8"/>
      <c r="MZH355" s="8"/>
      <c r="MZI355" s="8"/>
      <c r="MZJ355" s="8"/>
      <c r="MZK355" s="8"/>
      <c r="MZL355" s="8"/>
      <c r="MZM355" s="8"/>
      <c r="MZN355" s="8"/>
      <c r="MZO355" s="8"/>
      <c r="MZP355" s="8"/>
      <c r="MZQ355" s="8"/>
      <c r="MZR355" s="8"/>
      <c r="MZS355" s="8"/>
      <c r="MZT355" s="8"/>
      <c r="MZU355" s="8"/>
      <c r="MZV355" s="8"/>
      <c r="MZW355" s="8"/>
      <c r="MZX355" s="8"/>
      <c r="MZY355" s="8"/>
      <c r="MZZ355" s="8"/>
      <c r="NAA355" s="8"/>
      <c r="NAB355" s="8"/>
      <c r="NAC355" s="8"/>
      <c r="NAD355" s="8"/>
      <c r="NAE355" s="8"/>
      <c r="NAF355" s="8"/>
      <c r="NAG355" s="8"/>
      <c r="NAH355" s="8"/>
      <c r="NAI355" s="8"/>
      <c r="NAJ355" s="8"/>
      <c r="NAK355" s="8"/>
      <c r="NAL355" s="8"/>
      <c r="NAM355" s="8"/>
      <c r="NAN355" s="8"/>
      <c r="NAO355" s="8"/>
      <c r="NAP355" s="8"/>
      <c r="NAQ355" s="8"/>
      <c r="NAR355" s="8"/>
      <c r="NAS355" s="8"/>
      <c r="NAT355" s="8"/>
      <c r="NAU355" s="8"/>
      <c r="NAV355" s="8"/>
      <c r="NAW355" s="8"/>
      <c r="NAX355" s="8"/>
      <c r="NAY355" s="8"/>
      <c r="NAZ355" s="8"/>
      <c r="NBA355" s="8"/>
      <c r="NBB355" s="8"/>
      <c r="NBC355" s="8"/>
      <c r="NBD355" s="8"/>
      <c r="NBE355" s="8"/>
      <c r="NBF355" s="8"/>
      <c r="NBG355" s="8"/>
      <c r="NBH355" s="8"/>
      <c r="NBI355" s="8"/>
      <c r="NBJ355" s="8"/>
      <c r="NBK355" s="8"/>
      <c r="NBL355" s="8"/>
      <c r="NBM355" s="8"/>
      <c r="NBN355" s="8"/>
      <c r="NBO355" s="8"/>
      <c r="NBP355" s="8"/>
      <c r="NBQ355" s="8"/>
      <c r="NBR355" s="8"/>
      <c r="NBS355" s="8"/>
      <c r="NBT355" s="8"/>
      <c r="NBU355" s="8"/>
      <c r="NBV355" s="8"/>
      <c r="NBW355" s="8"/>
      <c r="NBX355" s="8"/>
      <c r="NBY355" s="8"/>
      <c r="NBZ355" s="8"/>
      <c r="NCA355" s="8"/>
      <c r="NCB355" s="8"/>
      <c r="NCC355" s="8"/>
      <c r="NCD355" s="8"/>
      <c r="NCE355" s="8"/>
      <c r="NCF355" s="8"/>
      <c r="NCG355" s="8"/>
      <c r="NCH355" s="8"/>
      <c r="NCI355" s="8"/>
      <c r="NCJ355" s="8"/>
      <c r="NCK355" s="8"/>
      <c r="NCL355" s="8"/>
      <c r="NCM355" s="8"/>
      <c r="NCN355" s="8"/>
      <c r="NCO355" s="8"/>
      <c r="NCP355" s="8"/>
      <c r="NCQ355" s="8"/>
      <c r="NCR355" s="8"/>
      <c r="NCS355" s="8"/>
      <c r="NCT355" s="8"/>
      <c r="NCU355" s="8"/>
      <c r="NCV355" s="8"/>
      <c r="NCW355" s="8"/>
      <c r="NCX355" s="8"/>
      <c r="NCY355" s="8"/>
      <c r="NCZ355" s="8"/>
      <c r="NDA355" s="8"/>
      <c r="NDB355" s="8"/>
      <c r="NDC355" s="8"/>
      <c r="NDD355" s="8"/>
      <c r="NDE355" s="8"/>
      <c r="NDF355" s="8"/>
      <c r="NDG355" s="8"/>
      <c r="NDH355" s="8"/>
      <c r="NDI355" s="8"/>
      <c r="NDJ355" s="8"/>
      <c r="NDK355" s="8"/>
      <c r="NDL355" s="8"/>
      <c r="NDM355" s="8"/>
      <c r="NDN355" s="8"/>
      <c r="NDO355" s="8"/>
      <c r="NDP355" s="8"/>
      <c r="NDQ355" s="8"/>
      <c r="NDR355" s="8"/>
      <c r="NDS355" s="8"/>
      <c r="NDT355" s="8"/>
      <c r="NDU355" s="8"/>
      <c r="NDV355" s="8"/>
      <c r="NDW355" s="8"/>
      <c r="NDX355" s="8"/>
      <c r="NDY355" s="8"/>
      <c r="NDZ355" s="8"/>
      <c r="NEA355" s="8"/>
      <c r="NEB355" s="8"/>
      <c r="NEC355" s="8"/>
      <c r="NED355" s="8"/>
      <c r="NEE355" s="8"/>
      <c r="NEF355" s="8"/>
      <c r="NEG355" s="8"/>
      <c r="NEH355" s="8"/>
      <c r="NEI355" s="8"/>
      <c r="NEJ355" s="8"/>
      <c r="NEK355" s="8"/>
      <c r="NEL355" s="8"/>
      <c r="NEM355" s="8"/>
      <c r="NEN355" s="8"/>
      <c r="NEO355" s="8"/>
      <c r="NEP355" s="8"/>
      <c r="NEQ355" s="8"/>
      <c r="NER355" s="8"/>
      <c r="NES355" s="8"/>
      <c r="NET355" s="8"/>
      <c r="NEU355" s="8"/>
      <c r="NEV355" s="8"/>
      <c r="NEW355" s="8"/>
      <c r="NEX355" s="8"/>
      <c r="NEY355" s="8"/>
      <c r="NEZ355" s="8"/>
      <c r="NFA355" s="8"/>
      <c r="NFB355" s="8"/>
      <c r="NFC355" s="8"/>
      <c r="NFD355" s="8"/>
      <c r="NFE355" s="8"/>
      <c r="NFF355" s="8"/>
      <c r="NFG355" s="8"/>
      <c r="NFH355" s="8"/>
      <c r="NFI355" s="8"/>
      <c r="NFJ355" s="8"/>
      <c r="NFK355" s="8"/>
      <c r="NFL355" s="8"/>
      <c r="NFM355" s="8"/>
      <c r="NFN355" s="8"/>
      <c r="NFO355" s="8"/>
      <c r="NFP355" s="8"/>
      <c r="NFQ355" s="8"/>
      <c r="NFR355" s="8"/>
      <c r="NFS355" s="8"/>
      <c r="NFT355" s="8"/>
      <c r="NFU355" s="8"/>
      <c r="NFV355" s="8"/>
      <c r="NFW355" s="8"/>
      <c r="NFX355" s="8"/>
      <c r="NFY355" s="8"/>
      <c r="NFZ355" s="8"/>
      <c r="NGA355" s="8"/>
      <c r="NGB355" s="8"/>
      <c r="NGC355" s="8"/>
      <c r="NGD355" s="8"/>
      <c r="NGE355" s="8"/>
      <c r="NGF355" s="8"/>
      <c r="NGG355" s="8"/>
      <c r="NGH355" s="8"/>
      <c r="NGI355" s="8"/>
      <c r="NGJ355" s="8"/>
      <c r="NGK355" s="8"/>
      <c r="NGL355" s="8"/>
      <c r="NGM355" s="8"/>
      <c r="NGN355" s="8"/>
      <c r="NGO355" s="8"/>
      <c r="NGP355" s="8"/>
      <c r="NGQ355" s="8"/>
      <c r="NGR355" s="8"/>
      <c r="NGS355" s="8"/>
      <c r="NGT355" s="8"/>
      <c r="NGU355" s="8"/>
      <c r="NGV355" s="8"/>
      <c r="NGW355" s="8"/>
      <c r="NGX355" s="8"/>
      <c r="NGY355" s="8"/>
      <c r="NGZ355" s="8"/>
      <c r="NHA355" s="8"/>
      <c r="NHB355" s="8"/>
      <c r="NHC355" s="8"/>
      <c r="NHD355" s="8"/>
      <c r="NHE355" s="8"/>
      <c r="NHF355" s="8"/>
      <c r="NHG355" s="8"/>
      <c r="NHH355" s="8"/>
      <c r="NHI355" s="8"/>
      <c r="NHJ355" s="8"/>
      <c r="NHK355" s="8"/>
      <c r="NHL355" s="8"/>
      <c r="NHM355" s="8"/>
      <c r="NHN355" s="8"/>
      <c r="NHO355" s="8"/>
      <c r="NHP355" s="8"/>
      <c r="NHQ355" s="8"/>
      <c r="NHR355" s="8"/>
      <c r="NHS355" s="8"/>
      <c r="NHT355" s="8"/>
      <c r="NHU355" s="8"/>
      <c r="NHV355" s="8"/>
      <c r="NHW355" s="8"/>
      <c r="NHX355" s="8"/>
      <c r="NHY355" s="8"/>
      <c r="NHZ355" s="8"/>
      <c r="NIA355" s="8"/>
      <c r="NIB355" s="8"/>
      <c r="NIC355" s="8"/>
      <c r="NID355" s="8"/>
      <c r="NIE355" s="8"/>
      <c r="NIF355" s="8"/>
      <c r="NIG355" s="8"/>
      <c r="NIH355" s="8"/>
      <c r="NII355" s="8"/>
      <c r="NIJ355" s="8"/>
      <c r="NIK355" s="8"/>
      <c r="NIL355" s="8"/>
      <c r="NIM355" s="8"/>
      <c r="NIN355" s="8"/>
      <c r="NIO355" s="8"/>
      <c r="NIP355" s="8"/>
      <c r="NIQ355" s="8"/>
      <c r="NIR355" s="8"/>
      <c r="NIS355" s="8"/>
      <c r="NIT355" s="8"/>
      <c r="NIU355" s="8"/>
      <c r="NIV355" s="8"/>
      <c r="NIW355" s="8"/>
      <c r="NIX355" s="8"/>
      <c r="NIY355" s="8"/>
      <c r="NIZ355" s="8"/>
      <c r="NJA355" s="8"/>
      <c r="NJB355" s="8"/>
      <c r="NJC355" s="8"/>
      <c r="NJD355" s="8"/>
      <c r="NJE355" s="8"/>
      <c r="NJF355" s="8"/>
      <c r="NJG355" s="8"/>
      <c r="NJH355" s="8"/>
      <c r="NJI355" s="8"/>
      <c r="NJJ355" s="8"/>
      <c r="NJK355" s="8"/>
      <c r="NJL355" s="8"/>
      <c r="NJM355" s="8"/>
      <c r="NJN355" s="8"/>
      <c r="NJO355" s="8"/>
      <c r="NJP355" s="8"/>
      <c r="NJQ355" s="8"/>
      <c r="NJR355" s="8"/>
      <c r="NJS355" s="8"/>
      <c r="NJT355" s="8"/>
      <c r="NJU355" s="8"/>
      <c r="NJV355" s="8"/>
      <c r="NJW355" s="8"/>
      <c r="NJX355" s="8"/>
      <c r="NJY355" s="8"/>
      <c r="NJZ355" s="8"/>
      <c r="NKA355" s="8"/>
      <c r="NKB355" s="8"/>
      <c r="NKC355" s="8"/>
      <c r="NKD355" s="8"/>
      <c r="NKE355" s="8"/>
      <c r="NKF355" s="8"/>
      <c r="NKG355" s="8"/>
      <c r="NKH355" s="8"/>
      <c r="NKI355" s="8"/>
      <c r="NKJ355" s="8"/>
      <c r="NKK355" s="8"/>
      <c r="NKL355" s="8"/>
      <c r="NKM355" s="8"/>
      <c r="NKN355" s="8"/>
      <c r="NKO355" s="8"/>
      <c r="NKP355" s="8"/>
      <c r="NKQ355" s="8"/>
      <c r="NKR355" s="8"/>
      <c r="NKS355" s="8"/>
      <c r="NKT355" s="8"/>
      <c r="NKU355" s="8"/>
      <c r="NKV355" s="8"/>
      <c r="NKW355" s="8"/>
      <c r="NKX355" s="8"/>
      <c r="NKY355" s="8"/>
      <c r="NKZ355" s="8"/>
      <c r="NLA355" s="8"/>
      <c r="NLB355" s="8"/>
      <c r="NLC355" s="8"/>
      <c r="NLD355" s="8"/>
      <c r="NLE355" s="8"/>
      <c r="NLF355" s="8"/>
      <c r="NLG355" s="8"/>
      <c r="NLH355" s="8"/>
      <c r="NLI355" s="8"/>
      <c r="NLJ355" s="8"/>
      <c r="NLK355" s="8"/>
      <c r="NLL355" s="8"/>
      <c r="NLM355" s="8"/>
      <c r="NLN355" s="8"/>
      <c r="NLO355" s="8"/>
      <c r="NLP355" s="8"/>
      <c r="NLQ355" s="8"/>
      <c r="NLR355" s="8"/>
      <c r="NLS355" s="8"/>
      <c r="NLT355" s="8"/>
      <c r="NLU355" s="8"/>
      <c r="NLV355" s="8"/>
      <c r="NLW355" s="8"/>
      <c r="NLX355" s="8"/>
      <c r="NLY355" s="8"/>
      <c r="NLZ355" s="8"/>
      <c r="NMA355" s="8"/>
      <c r="NMB355" s="8"/>
      <c r="NMC355" s="8"/>
      <c r="NMD355" s="8"/>
      <c r="NME355" s="8"/>
      <c r="NMF355" s="8"/>
      <c r="NMG355" s="8"/>
      <c r="NMH355" s="8"/>
      <c r="NMI355" s="8"/>
      <c r="NMJ355" s="8"/>
      <c r="NMK355" s="8"/>
      <c r="NML355" s="8"/>
      <c r="NMM355" s="8"/>
      <c r="NMN355" s="8"/>
      <c r="NMO355" s="8"/>
      <c r="NMP355" s="8"/>
      <c r="NMQ355" s="8"/>
      <c r="NMR355" s="8"/>
      <c r="NMS355" s="8"/>
      <c r="NMT355" s="8"/>
      <c r="NMU355" s="8"/>
      <c r="NMV355" s="8"/>
      <c r="NMW355" s="8"/>
      <c r="NMX355" s="8"/>
      <c r="NMY355" s="8"/>
      <c r="NMZ355" s="8"/>
      <c r="NNA355" s="8"/>
      <c r="NNB355" s="8"/>
      <c r="NNC355" s="8"/>
      <c r="NND355" s="8"/>
      <c r="NNE355" s="8"/>
      <c r="NNF355" s="8"/>
      <c r="NNG355" s="8"/>
      <c r="NNH355" s="8"/>
      <c r="NNI355" s="8"/>
      <c r="NNJ355" s="8"/>
      <c r="NNK355" s="8"/>
      <c r="NNL355" s="8"/>
      <c r="NNM355" s="8"/>
      <c r="NNN355" s="8"/>
      <c r="NNO355" s="8"/>
      <c r="NNP355" s="8"/>
      <c r="NNQ355" s="8"/>
      <c r="NNR355" s="8"/>
      <c r="NNS355" s="8"/>
      <c r="NNT355" s="8"/>
      <c r="NNU355" s="8"/>
      <c r="NNV355" s="8"/>
      <c r="NNW355" s="8"/>
      <c r="NNX355" s="8"/>
      <c r="NNY355" s="8"/>
      <c r="NNZ355" s="8"/>
      <c r="NOA355" s="8"/>
      <c r="NOB355" s="8"/>
      <c r="NOC355" s="8"/>
      <c r="NOD355" s="8"/>
      <c r="NOE355" s="8"/>
      <c r="NOF355" s="8"/>
      <c r="NOG355" s="8"/>
      <c r="NOH355" s="8"/>
      <c r="NOI355" s="8"/>
      <c r="NOJ355" s="8"/>
      <c r="NOK355" s="8"/>
      <c r="NOL355" s="8"/>
      <c r="NOM355" s="8"/>
      <c r="NON355" s="8"/>
      <c r="NOO355" s="8"/>
      <c r="NOP355" s="8"/>
      <c r="NOQ355" s="8"/>
      <c r="NOR355" s="8"/>
      <c r="NOS355" s="8"/>
      <c r="NOT355" s="8"/>
      <c r="NOU355" s="8"/>
      <c r="NOV355" s="8"/>
      <c r="NOW355" s="8"/>
      <c r="NOX355" s="8"/>
      <c r="NOY355" s="8"/>
      <c r="NOZ355" s="8"/>
      <c r="NPA355" s="8"/>
      <c r="NPB355" s="8"/>
      <c r="NPC355" s="8"/>
      <c r="NPD355" s="8"/>
      <c r="NPE355" s="8"/>
      <c r="NPF355" s="8"/>
      <c r="NPG355" s="8"/>
      <c r="NPH355" s="8"/>
      <c r="NPI355" s="8"/>
      <c r="NPJ355" s="8"/>
      <c r="NPK355" s="8"/>
      <c r="NPL355" s="8"/>
      <c r="NPM355" s="8"/>
      <c r="NPN355" s="8"/>
      <c r="NPO355" s="8"/>
      <c r="NPP355" s="8"/>
      <c r="NPQ355" s="8"/>
      <c r="NPR355" s="8"/>
      <c r="NPS355" s="8"/>
      <c r="NPT355" s="8"/>
      <c r="NPU355" s="8"/>
      <c r="NPV355" s="8"/>
      <c r="NPW355" s="8"/>
      <c r="NPX355" s="8"/>
      <c r="NPY355" s="8"/>
      <c r="NPZ355" s="8"/>
      <c r="NQA355" s="8"/>
      <c r="NQB355" s="8"/>
      <c r="NQC355" s="8"/>
      <c r="NQD355" s="8"/>
      <c r="NQE355" s="8"/>
      <c r="NQF355" s="8"/>
      <c r="NQG355" s="8"/>
      <c r="NQH355" s="8"/>
      <c r="NQI355" s="8"/>
      <c r="NQJ355" s="8"/>
      <c r="NQK355" s="8"/>
      <c r="NQL355" s="8"/>
      <c r="NQM355" s="8"/>
      <c r="NQN355" s="8"/>
      <c r="NQO355" s="8"/>
      <c r="NQP355" s="8"/>
      <c r="NQQ355" s="8"/>
      <c r="NQR355" s="8"/>
      <c r="NQS355" s="8"/>
      <c r="NQT355" s="8"/>
      <c r="NQU355" s="8"/>
      <c r="NQV355" s="8"/>
      <c r="NQW355" s="8"/>
      <c r="NQX355" s="8"/>
      <c r="NQY355" s="8"/>
      <c r="NQZ355" s="8"/>
      <c r="NRA355" s="8"/>
      <c r="NRB355" s="8"/>
      <c r="NRC355" s="8"/>
      <c r="NRD355" s="8"/>
      <c r="NRE355" s="8"/>
      <c r="NRF355" s="8"/>
      <c r="NRG355" s="8"/>
      <c r="NRH355" s="8"/>
      <c r="NRI355" s="8"/>
      <c r="NRJ355" s="8"/>
      <c r="NRK355" s="8"/>
      <c r="NRL355" s="8"/>
      <c r="NRM355" s="8"/>
      <c r="NRN355" s="8"/>
      <c r="NRO355" s="8"/>
      <c r="NRP355" s="8"/>
      <c r="NRQ355" s="8"/>
      <c r="NRR355" s="8"/>
      <c r="NRS355" s="8"/>
      <c r="NRT355" s="8"/>
      <c r="NRU355" s="8"/>
      <c r="NRV355" s="8"/>
      <c r="NRW355" s="8"/>
      <c r="NRX355" s="8"/>
      <c r="NRY355" s="8"/>
      <c r="NRZ355" s="8"/>
      <c r="NSA355" s="8"/>
      <c r="NSB355" s="8"/>
      <c r="NSC355" s="8"/>
      <c r="NSD355" s="8"/>
      <c r="NSE355" s="8"/>
      <c r="NSF355" s="8"/>
      <c r="NSG355" s="8"/>
      <c r="NSH355" s="8"/>
      <c r="NSI355" s="8"/>
      <c r="NSJ355" s="8"/>
      <c r="NSK355" s="8"/>
      <c r="NSL355" s="8"/>
      <c r="NSM355" s="8"/>
      <c r="NSN355" s="8"/>
      <c r="NSO355" s="8"/>
      <c r="NSP355" s="8"/>
      <c r="NSQ355" s="8"/>
      <c r="NSR355" s="8"/>
      <c r="NSS355" s="8"/>
      <c r="NST355" s="8"/>
      <c r="NSU355" s="8"/>
      <c r="NSV355" s="8"/>
      <c r="NSW355" s="8"/>
      <c r="NSX355" s="8"/>
      <c r="NSY355" s="8"/>
      <c r="NSZ355" s="8"/>
      <c r="NTA355" s="8"/>
      <c r="NTB355" s="8"/>
      <c r="NTC355" s="8"/>
      <c r="NTD355" s="8"/>
      <c r="NTE355" s="8"/>
      <c r="NTF355" s="8"/>
      <c r="NTG355" s="8"/>
      <c r="NTH355" s="8"/>
      <c r="NTI355" s="8"/>
      <c r="NTJ355" s="8"/>
      <c r="NTK355" s="8"/>
      <c r="NTL355" s="8"/>
      <c r="NTM355" s="8"/>
      <c r="NTN355" s="8"/>
      <c r="NTO355" s="8"/>
      <c r="NTP355" s="8"/>
      <c r="NTQ355" s="8"/>
      <c r="NTR355" s="8"/>
      <c r="NTS355" s="8"/>
      <c r="NTT355" s="8"/>
      <c r="NTU355" s="8"/>
      <c r="NTV355" s="8"/>
      <c r="NTW355" s="8"/>
      <c r="NTX355" s="8"/>
      <c r="NTY355" s="8"/>
      <c r="NTZ355" s="8"/>
      <c r="NUA355" s="8"/>
      <c r="NUB355" s="8"/>
      <c r="NUC355" s="8"/>
      <c r="NUD355" s="8"/>
      <c r="NUE355" s="8"/>
      <c r="NUF355" s="8"/>
      <c r="NUG355" s="8"/>
      <c r="NUH355" s="8"/>
      <c r="NUI355" s="8"/>
      <c r="NUJ355" s="8"/>
      <c r="NUK355" s="8"/>
      <c r="NUL355" s="8"/>
      <c r="NUM355" s="8"/>
      <c r="NUN355" s="8"/>
      <c r="NUO355" s="8"/>
      <c r="NUP355" s="8"/>
      <c r="NUQ355" s="8"/>
      <c r="NUR355" s="8"/>
      <c r="NUS355" s="8"/>
      <c r="NUT355" s="8"/>
      <c r="NUU355" s="8"/>
      <c r="NUV355" s="8"/>
      <c r="NUW355" s="8"/>
      <c r="NUX355" s="8"/>
      <c r="NUY355" s="8"/>
      <c r="NUZ355" s="8"/>
      <c r="NVA355" s="8"/>
      <c r="NVB355" s="8"/>
      <c r="NVC355" s="8"/>
      <c r="NVD355" s="8"/>
      <c r="NVE355" s="8"/>
      <c r="NVF355" s="8"/>
      <c r="NVG355" s="8"/>
      <c r="NVH355" s="8"/>
      <c r="NVI355" s="8"/>
      <c r="NVJ355" s="8"/>
      <c r="NVK355" s="8"/>
      <c r="NVL355" s="8"/>
      <c r="NVM355" s="8"/>
      <c r="NVN355" s="8"/>
      <c r="NVO355" s="8"/>
      <c r="NVP355" s="8"/>
      <c r="NVQ355" s="8"/>
      <c r="NVR355" s="8"/>
      <c r="NVS355" s="8"/>
      <c r="NVT355" s="8"/>
      <c r="NVU355" s="8"/>
      <c r="NVV355" s="8"/>
      <c r="NVW355" s="8"/>
      <c r="NVX355" s="8"/>
      <c r="NVY355" s="8"/>
      <c r="NVZ355" s="8"/>
      <c r="NWA355" s="8"/>
      <c r="NWB355" s="8"/>
      <c r="NWC355" s="8"/>
      <c r="NWD355" s="8"/>
      <c r="NWE355" s="8"/>
      <c r="NWF355" s="8"/>
      <c r="NWG355" s="8"/>
      <c r="NWH355" s="8"/>
      <c r="NWI355" s="8"/>
      <c r="NWJ355" s="8"/>
      <c r="NWK355" s="8"/>
      <c r="NWL355" s="8"/>
      <c r="NWM355" s="8"/>
      <c r="NWN355" s="8"/>
      <c r="NWO355" s="8"/>
      <c r="NWP355" s="8"/>
      <c r="NWQ355" s="8"/>
      <c r="NWR355" s="8"/>
      <c r="NWS355" s="8"/>
      <c r="NWT355" s="8"/>
      <c r="NWU355" s="8"/>
      <c r="NWV355" s="8"/>
      <c r="NWW355" s="8"/>
      <c r="NWX355" s="8"/>
      <c r="NWY355" s="8"/>
      <c r="NWZ355" s="8"/>
      <c r="NXA355" s="8"/>
      <c r="NXB355" s="8"/>
      <c r="NXC355" s="8"/>
      <c r="NXD355" s="8"/>
      <c r="NXE355" s="8"/>
      <c r="NXF355" s="8"/>
      <c r="NXG355" s="8"/>
      <c r="NXH355" s="8"/>
      <c r="NXI355" s="8"/>
      <c r="NXJ355" s="8"/>
      <c r="NXK355" s="8"/>
      <c r="NXL355" s="8"/>
      <c r="NXM355" s="8"/>
      <c r="NXN355" s="8"/>
      <c r="NXO355" s="8"/>
      <c r="NXP355" s="8"/>
      <c r="NXQ355" s="8"/>
      <c r="NXR355" s="8"/>
      <c r="NXS355" s="8"/>
      <c r="NXT355" s="8"/>
      <c r="NXU355" s="8"/>
      <c r="NXV355" s="8"/>
      <c r="NXW355" s="8"/>
      <c r="NXX355" s="8"/>
      <c r="NXY355" s="8"/>
      <c r="NXZ355" s="8"/>
      <c r="NYA355" s="8"/>
      <c r="NYB355" s="8"/>
      <c r="NYC355" s="8"/>
      <c r="NYD355" s="8"/>
      <c r="NYE355" s="8"/>
      <c r="NYF355" s="8"/>
      <c r="NYG355" s="8"/>
      <c r="NYH355" s="8"/>
      <c r="NYI355" s="8"/>
      <c r="NYJ355" s="8"/>
      <c r="NYK355" s="8"/>
      <c r="NYL355" s="8"/>
      <c r="NYM355" s="8"/>
      <c r="NYN355" s="8"/>
      <c r="NYO355" s="8"/>
      <c r="NYP355" s="8"/>
      <c r="NYQ355" s="8"/>
      <c r="NYR355" s="8"/>
      <c r="NYS355" s="8"/>
      <c r="NYT355" s="8"/>
      <c r="NYU355" s="8"/>
      <c r="NYV355" s="8"/>
      <c r="NYW355" s="8"/>
      <c r="NYX355" s="8"/>
      <c r="NYY355" s="8"/>
      <c r="NYZ355" s="8"/>
      <c r="NZA355" s="8"/>
      <c r="NZB355" s="8"/>
      <c r="NZC355" s="8"/>
      <c r="NZD355" s="8"/>
      <c r="NZE355" s="8"/>
      <c r="NZF355" s="8"/>
      <c r="NZG355" s="8"/>
      <c r="NZH355" s="8"/>
      <c r="NZI355" s="8"/>
      <c r="NZJ355" s="8"/>
      <c r="NZK355" s="8"/>
      <c r="NZL355" s="8"/>
      <c r="NZM355" s="8"/>
      <c r="NZN355" s="8"/>
      <c r="NZO355" s="8"/>
      <c r="NZP355" s="8"/>
      <c r="NZQ355" s="8"/>
      <c r="NZR355" s="8"/>
      <c r="NZS355" s="8"/>
      <c r="NZT355" s="8"/>
      <c r="NZU355" s="8"/>
      <c r="NZV355" s="8"/>
      <c r="NZW355" s="8"/>
      <c r="NZX355" s="8"/>
      <c r="NZY355" s="8"/>
      <c r="NZZ355" s="8"/>
      <c r="OAA355" s="8"/>
      <c r="OAB355" s="8"/>
      <c r="OAC355" s="8"/>
      <c r="OAD355" s="8"/>
      <c r="OAE355" s="8"/>
      <c r="OAF355" s="8"/>
      <c r="OAG355" s="8"/>
      <c r="OAH355" s="8"/>
      <c r="OAI355" s="8"/>
      <c r="OAJ355" s="8"/>
      <c r="OAK355" s="8"/>
      <c r="OAL355" s="8"/>
      <c r="OAM355" s="8"/>
      <c r="OAN355" s="8"/>
      <c r="OAO355" s="8"/>
      <c r="OAP355" s="8"/>
      <c r="OAQ355" s="8"/>
      <c r="OAR355" s="8"/>
      <c r="OAS355" s="8"/>
      <c r="OAT355" s="8"/>
      <c r="OAU355" s="8"/>
      <c r="OAV355" s="8"/>
      <c r="OAW355" s="8"/>
      <c r="OAX355" s="8"/>
      <c r="OAY355" s="8"/>
      <c r="OAZ355" s="8"/>
      <c r="OBA355" s="8"/>
      <c r="OBB355" s="8"/>
      <c r="OBC355" s="8"/>
      <c r="OBD355" s="8"/>
      <c r="OBE355" s="8"/>
      <c r="OBF355" s="8"/>
      <c r="OBG355" s="8"/>
      <c r="OBH355" s="8"/>
      <c r="OBI355" s="8"/>
      <c r="OBJ355" s="8"/>
      <c r="OBK355" s="8"/>
      <c r="OBL355" s="8"/>
      <c r="OBM355" s="8"/>
      <c r="OBN355" s="8"/>
      <c r="OBO355" s="8"/>
      <c r="OBP355" s="8"/>
      <c r="OBQ355" s="8"/>
      <c r="OBR355" s="8"/>
      <c r="OBS355" s="8"/>
      <c r="OBT355" s="8"/>
      <c r="OBU355" s="8"/>
      <c r="OBV355" s="8"/>
      <c r="OBW355" s="8"/>
      <c r="OBX355" s="8"/>
      <c r="OBY355" s="8"/>
      <c r="OBZ355" s="8"/>
      <c r="OCA355" s="8"/>
      <c r="OCB355" s="8"/>
      <c r="OCC355" s="8"/>
      <c r="OCD355" s="8"/>
      <c r="OCE355" s="8"/>
      <c r="OCF355" s="8"/>
      <c r="OCG355" s="8"/>
      <c r="OCH355" s="8"/>
      <c r="OCI355" s="8"/>
      <c r="OCJ355" s="8"/>
      <c r="OCK355" s="8"/>
      <c r="OCL355" s="8"/>
      <c r="OCM355" s="8"/>
      <c r="OCN355" s="8"/>
      <c r="OCO355" s="8"/>
      <c r="OCP355" s="8"/>
      <c r="OCQ355" s="8"/>
      <c r="OCR355" s="8"/>
      <c r="OCS355" s="8"/>
      <c r="OCT355" s="8"/>
      <c r="OCU355" s="8"/>
      <c r="OCV355" s="8"/>
      <c r="OCW355" s="8"/>
      <c r="OCX355" s="8"/>
      <c r="OCY355" s="8"/>
      <c r="OCZ355" s="8"/>
      <c r="ODA355" s="8"/>
      <c r="ODB355" s="8"/>
      <c r="ODC355" s="8"/>
      <c r="ODD355" s="8"/>
      <c r="ODE355" s="8"/>
      <c r="ODF355" s="8"/>
      <c r="ODG355" s="8"/>
      <c r="ODH355" s="8"/>
      <c r="ODI355" s="8"/>
      <c r="ODJ355" s="8"/>
      <c r="ODK355" s="8"/>
      <c r="ODL355" s="8"/>
      <c r="ODM355" s="8"/>
      <c r="ODN355" s="8"/>
      <c r="ODO355" s="8"/>
      <c r="ODP355" s="8"/>
      <c r="ODQ355" s="8"/>
      <c r="ODR355" s="8"/>
      <c r="ODS355" s="8"/>
      <c r="ODT355" s="8"/>
      <c r="ODU355" s="8"/>
      <c r="ODV355" s="8"/>
      <c r="ODW355" s="8"/>
      <c r="ODX355" s="8"/>
      <c r="ODY355" s="8"/>
      <c r="ODZ355" s="8"/>
      <c r="OEA355" s="8"/>
      <c r="OEB355" s="8"/>
      <c r="OEC355" s="8"/>
      <c r="OED355" s="8"/>
      <c r="OEE355" s="8"/>
      <c r="OEF355" s="8"/>
      <c r="OEG355" s="8"/>
      <c r="OEH355" s="8"/>
      <c r="OEI355" s="8"/>
      <c r="OEJ355" s="8"/>
      <c r="OEK355" s="8"/>
      <c r="OEL355" s="8"/>
      <c r="OEM355" s="8"/>
      <c r="OEN355" s="8"/>
      <c r="OEO355" s="8"/>
      <c r="OEP355" s="8"/>
      <c r="OEQ355" s="8"/>
      <c r="OER355" s="8"/>
      <c r="OES355" s="8"/>
      <c r="OET355" s="8"/>
      <c r="OEU355" s="8"/>
      <c r="OEV355" s="8"/>
      <c r="OEW355" s="8"/>
      <c r="OEX355" s="8"/>
      <c r="OEY355" s="8"/>
      <c r="OEZ355" s="8"/>
      <c r="OFA355" s="8"/>
      <c r="OFB355" s="8"/>
      <c r="OFC355" s="8"/>
      <c r="OFD355" s="8"/>
      <c r="OFE355" s="8"/>
      <c r="OFF355" s="8"/>
      <c r="OFG355" s="8"/>
      <c r="OFH355" s="8"/>
      <c r="OFI355" s="8"/>
      <c r="OFJ355" s="8"/>
      <c r="OFK355" s="8"/>
      <c r="OFL355" s="8"/>
      <c r="OFM355" s="8"/>
      <c r="OFN355" s="8"/>
      <c r="OFO355" s="8"/>
      <c r="OFP355" s="8"/>
      <c r="OFQ355" s="8"/>
      <c r="OFR355" s="8"/>
      <c r="OFS355" s="8"/>
      <c r="OFT355" s="8"/>
      <c r="OFU355" s="8"/>
      <c r="OFV355" s="8"/>
      <c r="OFW355" s="8"/>
      <c r="OFX355" s="8"/>
      <c r="OFY355" s="8"/>
      <c r="OFZ355" s="8"/>
      <c r="OGA355" s="8"/>
      <c r="OGB355" s="8"/>
      <c r="OGC355" s="8"/>
      <c r="OGD355" s="8"/>
      <c r="OGE355" s="8"/>
      <c r="OGF355" s="8"/>
      <c r="OGG355" s="8"/>
      <c r="OGH355" s="8"/>
      <c r="OGI355" s="8"/>
      <c r="OGJ355" s="8"/>
      <c r="OGK355" s="8"/>
      <c r="OGL355" s="8"/>
      <c r="OGM355" s="8"/>
      <c r="OGN355" s="8"/>
      <c r="OGO355" s="8"/>
      <c r="OGP355" s="8"/>
      <c r="OGQ355" s="8"/>
      <c r="OGR355" s="8"/>
      <c r="OGS355" s="8"/>
      <c r="OGT355" s="8"/>
      <c r="OGU355" s="8"/>
      <c r="OGV355" s="8"/>
      <c r="OGW355" s="8"/>
      <c r="OGX355" s="8"/>
      <c r="OGY355" s="8"/>
      <c r="OGZ355" s="8"/>
      <c r="OHA355" s="8"/>
      <c r="OHB355" s="8"/>
      <c r="OHC355" s="8"/>
      <c r="OHD355" s="8"/>
      <c r="OHE355" s="8"/>
      <c r="OHF355" s="8"/>
      <c r="OHG355" s="8"/>
      <c r="OHH355" s="8"/>
      <c r="OHI355" s="8"/>
      <c r="OHJ355" s="8"/>
      <c r="OHK355" s="8"/>
      <c r="OHL355" s="8"/>
      <c r="OHM355" s="8"/>
      <c r="OHN355" s="8"/>
      <c r="OHO355" s="8"/>
      <c r="OHP355" s="8"/>
      <c r="OHQ355" s="8"/>
      <c r="OHR355" s="8"/>
      <c r="OHS355" s="8"/>
      <c r="OHT355" s="8"/>
      <c r="OHU355" s="8"/>
      <c r="OHV355" s="8"/>
      <c r="OHW355" s="8"/>
      <c r="OHX355" s="8"/>
      <c r="OHY355" s="8"/>
      <c r="OHZ355" s="8"/>
      <c r="OIA355" s="8"/>
      <c r="OIB355" s="8"/>
      <c r="OIC355" s="8"/>
      <c r="OID355" s="8"/>
      <c r="OIE355" s="8"/>
      <c r="OIF355" s="8"/>
      <c r="OIG355" s="8"/>
      <c r="OIH355" s="8"/>
      <c r="OII355" s="8"/>
      <c r="OIJ355" s="8"/>
      <c r="OIK355" s="8"/>
      <c r="OIL355" s="8"/>
      <c r="OIM355" s="8"/>
      <c r="OIN355" s="8"/>
      <c r="OIO355" s="8"/>
      <c r="OIP355" s="8"/>
      <c r="OIQ355" s="8"/>
      <c r="OIR355" s="8"/>
      <c r="OIS355" s="8"/>
      <c r="OIT355" s="8"/>
      <c r="OIU355" s="8"/>
      <c r="OIV355" s="8"/>
      <c r="OIW355" s="8"/>
      <c r="OIX355" s="8"/>
      <c r="OIY355" s="8"/>
      <c r="OIZ355" s="8"/>
      <c r="OJA355" s="8"/>
      <c r="OJB355" s="8"/>
      <c r="OJC355" s="8"/>
      <c r="OJD355" s="8"/>
      <c r="OJE355" s="8"/>
      <c r="OJF355" s="8"/>
      <c r="OJG355" s="8"/>
      <c r="OJH355" s="8"/>
      <c r="OJI355" s="8"/>
      <c r="OJJ355" s="8"/>
      <c r="OJK355" s="8"/>
      <c r="OJL355" s="8"/>
      <c r="OJM355" s="8"/>
      <c r="OJN355" s="8"/>
      <c r="OJO355" s="8"/>
      <c r="OJP355" s="8"/>
      <c r="OJQ355" s="8"/>
      <c r="OJR355" s="8"/>
      <c r="OJS355" s="8"/>
      <c r="OJT355" s="8"/>
      <c r="OJU355" s="8"/>
      <c r="OJV355" s="8"/>
      <c r="OJW355" s="8"/>
      <c r="OJX355" s="8"/>
      <c r="OJY355" s="8"/>
      <c r="OJZ355" s="8"/>
      <c r="OKA355" s="8"/>
      <c r="OKB355" s="8"/>
      <c r="OKC355" s="8"/>
      <c r="OKD355" s="8"/>
      <c r="OKE355" s="8"/>
      <c r="OKF355" s="8"/>
      <c r="OKG355" s="8"/>
      <c r="OKH355" s="8"/>
      <c r="OKI355" s="8"/>
      <c r="OKJ355" s="8"/>
      <c r="OKK355" s="8"/>
      <c r="OKL355" s="8"/>
      <c r="OKM355" s="8"/>
      <c r="OKN355" s="8"/>
      <c r="OKO355" s="8"/>
      <c r="OKP355" s="8"/>
      <c r="OKQ355" s="8"/>
      <c r="OKR355" s="8"/>
      <c r="OKS355" s="8"/>
      <c r="OKT355" s="8"/>
      <c r="OKU355" s="8"/>
      <c r="OKV355" s="8"/>
      <c r="OKW355" s="8"/>
      <c r="OKX355" s="8"/>
      <c r="OKY355" s="8"/>
      <c r="OKZ355" s="8"/>
      <c r="OLA355" s="8"/>
      <c r="OLB355" s="8"/>
      <c r="OLC355" s="8"/>
      <c r="OLD355" s="8"/>
      <c r="OLE355" s="8"/>
      <c r="OLF355" s="8"/>
      <c r="OLG355" s="8"/>
      <c r="OLH355" s="8"/>
      <c r="OLI355" s="8"/>
      <c r="OLJ355" s="8"/>
      <c r="OLK355" s="8"/>
      <c r="OLL355" s="8"/>
      <c r="OLM355" s="8"/>
      <c r="OLN355" s="8"/>
      <c r="OLO355" s="8"/>
      <c r="OLP355" s="8"/>
      <c r="OLQ355" s="8"/>
      <c r="OLR355" s="8"/>
      <c r="OLS355" s="8"/>
      <c r="OLT355" s="8"/>
      <c r="OLU355" s="8"/>
      <c r="OLV355" s="8"/>
      <c r="OLW355" s="8"/>
      <c r="OLX355" s="8"/>
      <c r="OLY355" s="8"/>
      <c r="OLZ355" s="8"/>
      <c r="OMA355" s="8"/>
      <c r="OMB355" s="8"/>
      <c r="OMC355" s="8"/>
      <c r="OMD355" s="8"/>
      <c r="OME355" s="8"/>
      <c r="OMF355" s="8"/>
      <c r="OMG355" s="8"/>
      <c r="OMH355" s="8"/>
      <c r="OMI355" s="8"/>
      <c r="OMJ355" s="8"/>
      <c r="OMK355" s="8"/>
      <c r="OML355" s="8"/>
      <c r="OMM355" s="8"/>
      <c r="OMN355" s="8"/>
      <c r="OMO355" s="8"/>
      <c r="OMP355" s="8"/>
      <c r="OMQ355" s="8"/>
      <c r="OMR355" s="8"/>
      <c r="OMS355" s="8"/>
      <c r="OMT355" s="8"/>
      <c r="OMU355" s="8"/>
      <c r="OMV355" s="8"/>
      <c r="OMW355" s="8"/>
      <c r="OMX355" s="8"/>
      <c r="OMY355" s="8"/>
      <c r="OMZ355" s="8"/>
      <c r="ONA355" s="8"/>
      <c r="ONB355" s="8"/>
      <c r="ONC355" s="8"/>
      <c r="OND355" s="8"/>
      <c r="ONE355" s="8"/>
      <c r="ONF355" s="8"/>
      <c r="ONG355" s="8"/>
      <c r="ONH355" s="8"/>
      <c r="ONI355" s="8"/>
      <c r="ONJ355" s="8"/>
      <c r="ONK355" s="8"/>
      <c r="ONL355" s="8"/>
      <c r="ONM355" s="8"/>
      <c r="ONN355" s="8"/>
      <c r="ONO355" s="8"/>
      <c r="ONP355" s="8"/>
      <c r="ONQ355" s="8"/>
      <c r="ONR355" s="8"/>
      <c r="ONS355" s="8"/>
      <c r="ONT355" s="8"/>
      <c r="ONU355" s="8"/>
      <c r="ONV355" s="8"/>
      <c r="ONW355" s="8"/>
      <c r="ONX355" s="8"/>
      <c r="ONY355" s="8"/>
      <c r="ONZ355" s="8"/>
      <c r="OOA355" s="8"/>
      <c r="OOB355" s="8"/>
      <c r="OOC355" s="8"/>
      <c r="OOD355" s="8"/>
      <c r="OOE355" s="8"/>
      <c r="OOF355" s="8"/>
      <c r="OOG355" s="8"/>
      <c r="OOH355" s="8"/>
      <c r="OOI355" s="8"/>
      <c r="OOJ355" s="8"/>
      <c r="OOK355" s="8"/>
      <c r="OOL355" s="8"/>
      <c r="OOM355" s="8"/>
      <c r="OON355" s="8"/>
      <c r="OOO355" s="8"/>
      <c r="OOP355" s="8"/>
      <c r="OOQ355" s="8"/>
      <c r="OOR355" s="8"/>
      <c r="OOS355" s="8"/>
      <c r="OOT355" s="8"/>
      <c r="OOU355" s="8"/>
      <c r="OOV355" s="8"/>
      <c r="OOW355" s="8"/>
      <c r="OOX355" s="8"/>
      <c r="OOY355" s="8"/>
      <c r="OOZ355" s="8"/>
      <c r="OPA355" s="8"/>
      <c r="OPB355" s="8"/>
      <c r="OPC355" s="8"/>
      <c r="OPD355" s="8"/>
      <c r="OPE355" s="8"/>
      <c r="OPF355" s="8"/>
      <c r="OPG355" s="8"/>
      <c r="OPH355" s="8"/>
      <c r="OPI355" s="8"/>
      <c r="OPJ355" s="8"/>
      <c r="OPK355" s="8"/>
      <c r="OPL355" s="8"/>
      <c r="OPM355" s="8"/>
      <c r="OPN355" s="8"/>
      <c r="OPO355" s="8"/>
      <c r="OPP355" s="8"/>
      <c r="OPQ355" s="8"/>
      <c r="OPR355" s="8"/>
      <c r="OPS355" s="8"/>
      <c r="OPT355" s="8"/>
      <c r="OPU355" s="8"/>
      <c r="OPV355" s="8"/>
      <c r="OPW355" s="8"/>
      <c r="OPX355" s="8"/>
      <c r="OPY355" s="8"/>
      <c r="OPZ355" s="8"/>
      <c r="OQA355" s="8"/>
      <c r="OQB355" s="8"/>
      <c r="OQC355" s="8"/>
      <c r="OQD355" s="8"/>
      <c r="OQE355" s="8"/>
      <c r="OQF355" s="8"/>
      <c r="OQG355" s="8"/>
      <c r="OQH355" s="8"/>
      <c r="OQI355" s="8"/>
      <c r="OQJ355" s="8"/>
      <c r="OQK355" s="8"/>
      <c r="OQL355" s="8"/>
      <c r="OQM355" s="8"/>
      <c r="OQN355" s="8"/>
      <c r="OQO355" s="8"/>
      <c r="OQP355" s="8"/>
      <c r="OQQ355" s="8"/>
      <c r="OQR355" s="8"/>
      <c r="OQS355" s="8"/>
      <c r="OQT355" s="8"/>
      <c r="OQU355" s="8"/>
      <c r="OQV355" s="8"/>
      <c r="OQW355" s="8"/>
      <c r="OQX355" s="8"/>
      <c r="OQY355" s="8"/>
      <c r="OQZ355" s="8"/>
      <c r="ORA355" s="8"/>
      <c r="ORB355" s="8"/>
      <c r="ORC355" s="8"/>
      <c r="ORD355" s="8"/>
      <c r="ORE355" s="8"/>
      <c r="ORF355" s="8"/>
      <c r="ORG355" s="8"/>
      <c r="ORH355" s="8"/>
      <c r="ORI355" s="8"/>
      <c r="ORJ355" s="8"/>
      <c r="ORK355" s="8"/>
      <c r="ORL355" s="8"/>
      <c r="ORM355" s="8"/>
      <c r="ORN355" s="8"/>
      <c r="ORO355" s="8"/>
      <c r="ORP355" s="8"/>
      <c r="ORQ355" s="8"/>
      <c r="ORR355" s="8"/>
      <c r="ORS355" s="8"/>
      <c r="ORT355" s="8"/>
      <c r="ORU355" s="8"/>
      <c r="ORV355" s="8"/>
      <c r="ORW355" s="8"/>
      <c r="ORX355" s="8"/>
      <c r="ORY355" s="8"/>
      <c r="ORZ355" s="8"/>
      <c r="OSA355" s="8"/>
      <c r="OSB355" s="8"/>
      <c r="OSC355" s="8"/>
      <c r="OSD355" s="8"/>
      <c r="OSE355" s="8"/>
      <c r="OSF355" s="8"/>
      <c r="OSG355" s="8"/>
      <c r="OSH355" s="8"/>
      <c r="OSI355" s="8"/>
      <c r="OSJ355" s="8"/>
      <c r="OSK355" s="8"/>
      <c r="OSL355" s="8"/>
      <c r="OSM355" s="8"/>
      <c r="OSN355" s="8"/>
      <c r="OSO355" s="8"/>
      <c r="OSP355" s="8"/>
      <c r="OSQ355" s="8"/>
      <c r="OSR355" s="8"/>
      <c r="OSS355" s="8"/>
      <c r="OST355" s="8"/>
      <c r="OSU355" s="8"/>
      <c r="OSV355" s="8"/>
      <c r="OSW355" s="8"/>
      <c r="OSX355" s="8"/>
      <c r="OSY355" s="8"/>
      <c r="OSZ355" s="8"/>
      <c r="OTA355" s="8"/>
      <c r="OTB355" s="8"/>
      <c r="OTC355" s="8"/>
      <c r="OTD355" s="8"/>
      <c r="OTE355" s="8"/>
      <c r="OTF355" s="8"/>
      <c r="OTG355" s="8"/>
      <c r="OTH355" s="8"/>
      <c r="OTI355" s="8"/>
      <c r="OTJ355" s="8"/>
      <c r="OTK355" s="8"/>
      <c r="OTL355" s="8"/>
      <c r="OTM355" s="8"/>
      <c r="OTN355" s="8"/>
      <c r="OTO355" s="8"/>
      <c r="OTP355" s="8"/>
      <c r="OTQ355" s="8"/>
      <c r="OTR355" s="8"/>
      <c r="OTS355" s="8"/>
      <c r="OTT355" s="8"/>
      <c r="OTU355" s="8"/>
      <c r="OTV355" s="8"/>
      <c r="OTW355" s="8"/>
      <c r="OTX355" s="8"/>
      <c r="OTY355" s="8"/>
      <c r="OTZ355" s="8"/>
      <c r="OUA355" s="8"/>
      <c r="OUB355" s="8"/>
      <c r="OUC355" s="8"/>
      <c r="OUD355" s="8"/>
      <c r="OUE355" s="8"/>
      <c r="OUF355" s="8"/>
      <c r="OUG355" s="8"/>
      <c r="OUH355" s="8"/>
      <c r="OUI355" s="8"/>
      <c r="OUJ355" s="8"/>
      <c r="OUK355" s="8"/>
      <c r="OUL355" s="8"/>
      <c r="OUM355" s="8"/>
      <c r="OUN355" s="8"/>
      <c r="OUO355" s="8"/>
      <c r="OUP355" s="8"/>
      <c r="OUQ355" s="8"/>
      <c r="OUR355" s="8"/>
      <c r="OUS355" s="8"/>
      <c r="OUT355" s="8"/>
      <c r="OUU355" s="8"/>
      <c r="OUV355" s="8"/>
      <c r="OUW355" s="8"/>
      <c r="OUX355" s="8"/>
      <c r="OUY355" s="8"/>
      <c r="OUZ355" s="8"/>
      <c r="OVA355" s="8"/>
      <c r="OVB355" s="8"/>
      <c r="OVC355" s="8"/>
      <c r="OVD355" s="8"/>
      <c r="OVE355" s="8"/>
      <c r="OVF355" s="8"/>
      <c r="OVG355" s="8"/>
      <c r="OVH355" s="8"/>
      <c r="OVI355" s="8"/>
      <c r="OVJ355" s="8"/>
      <c r="OVK355" s="8"/>
      <c r="OVL355" s="8"/>
      <c r="OVM355" s="8"/>
      <c r="OVN355" s="8"/>
      <c r="OVO355" s="8"/>
      <c r="OVP355" s="8"/>
      <c r="OVQ355" s="8"/>
      <c r="OVR355" s="8"/>
      <c r="OVS355" s="8"/>
      <c r="OVT355" s="8"/>
      <c r="OVU355" s="8"/>
      <c r="OVV355" s="8"/>
      <c r="OVW355" s="8"/>
      <c r="OVX355" s="8"/>
      <c r="OVY355" s="8"/>
      <c r="OVZ355" s="8"/>
      <c r="OWA355" s="8"/>
      <c r="OWB355" s="8"/>
      <c r="OWC355" s="8"/>
      <c r="OWD355" s="8"/>
      <c r="OWE355" s="8"/>
      <c r="OWF355" s="8"/>
      <c r="OWG355" s="8"/>
      <c r="OWH355" s="8"/>
      <c r="OWI355" s="8"/>
      <c r="OWJ355" s="8"/>
      <c r="OWK355" s="8"/>
      <c r="OWL355" s="8"/>
      <c r="OWM355" s="8"/>
      <c r="OWN355" s="8"/>
      <c r="OWO355" s="8"/>
      <c r="OWP355" s="8"/>
      <c r="OWQ355" s="8"/>
      <c r="OWR355" s="8"/>
      <c r="OWS355" s="8"/>
      <c r="OWT355" s="8"/>
      <c r="OWU355" s="8"/>
      <c r="OWV355" s="8"/>
      <c r="OWW355" s="8"/>
      <c r="OWX355" s="8"/>
      <c r="OWY355" s="8"/>
      <c r="OWZ355" s="8"/>
      <c r="OXA355" s="8"/>
      <c r="OXB355" s="8"/>
      <c r="OXC355" s="8"/>
      <c r="OXD355" s="8"/>
      <c r="OXE355" s="8"/>
      <c r="OXF355" s="8"/>
      <c r="OXG355" s="8"/>
      <c r="OXH355" s="8"/>
      <c r="OXI355" s="8"/>
      <c r="OXJ355" s="8"/>
      <c r="OXK355" s="8"/>
      <c r="OXL355" s="8"/>
      <c r="OXM355" s="8"/>
      <c r="OXN355" s="8"/>
      <c r="OXO355" s="8"/>
      <c r="OXP355" s="8"/>
      <c r="OXQ355" s="8"/>
      <c r="OXR355" s="8"/>
      <c r="OXS355" s="8"/>
      <c r="OXT355" s="8"/>
      <c r="OXU355" s="8"/>
      <c r="OXV355" s="8"/>
      <c r="OXW355" s="8"/>
      <c r="OXX355" s="8"/>
      <c r="OXY355" s="8"/>
      <c r="OXZ355" s="8"/>
      <c r="OYA355" s="8"/>
      <c r="OYB355" s="8"/>
      <c r="OYC355" s="8"/>
      <c r="OYD355" s="8"/>
      <c r="OYE355" s="8"/>
      <c r="OYF355" s="8"/>
      <c r="OYG355" s="8"/>
      <c r="OYH355" s="8"/>
      <c r="OYI355" s="8"/>
      <c r="OYJ355" s="8"/>
      <c r="OYK355" s="8"/>
      <c r="OYL355" s="8"/>
      <c r="OYM355" s="8"/>
      <c r="OYN355" s="8"/>
      <c r="OYO355" s="8"/>
      <c r="OYP355" s="8"/>
      <c r="OYQ355" s="8"/>
      <c r="OYR355" s="8"/>
      <c r="OYS355" s="8"/>
      <c r="OYT355" s="8"/>
      <c r="OYU355" s="8"/>
      <c r="OYV355" s="8"/>
      <c r="OYW355" s="8"/>
      <c r="OYX355" s="8"/>
      <c r="OYY355" s="8"/>
      <c r="OYZ355" s="8"/>
      <c r="OZA355" s="8"/>
      <c r="OZB355" s="8"/>
      <c r="OZC355" s="8"/>
      <c r="OZD355" s="8"/>
      <c r="OZE355" s="8"/>
      <c r="OZF355" s="8"/>
      <c r="OZG355" s="8"/>
      <c r="OZH355" s="8"/>
      <c r="OZI355" s="8"/>
      <c r="OZJ355" s="8"/>
      <c r="OZK355" s="8"/>
      <c r="OZL355" s="8"/>
      <c r="OZM355" s="8"/>
      <c r="OZN355" s="8"/>
      <c r="OZO355" s="8"/>
      <c r="OZP355" s="8"/>
      <c r="OZQ355" s="8"/>
      <c r="OZR355" s="8"/>
      <c r="OZS355" s="8"/>
      <c r="OZT355" s="8"/>
      <c r="OZU355" s="8"/>
      <c r="OZV355" s="8"/>
      <c r="OZW355" s="8"/>
      <c r="OZX355" s="8"/>
      <c r="OZY355" s="8"/>
      <c r="OZZ355" s="8"/>
      <c r="PAA355" s="8"/>
      <c r="PAB355" s="8"/>
      <c r="PAC355" s="8"/>
      <c r="PAD355" s="8"/>
      <c r="PAE355" s="8"/>
      <c r="PAF355" s="8"/>
      <c r="PAG355" s="8"/>
      <c r="PAH355" s="8"/>
      <c r="PAI355" s="8"/>
      <c r="PAJ355" s="8"/>
      <c r="PAK355" s="8"/>
      <c r="PAL355" s="8"/>
      <c r="PAM355" s="8"/>
      <c r="PAN355" s="8"/>
      <c r="PAO355" s="8"/>
      <c r="PAP355" s="8"/>
      <c r="PAQ355" s="8"/>
      <c r="PAR355" s="8"/>
      <c r="PAS355" s="8"/>
      <c r="PAT355" s="8"/>
      <c r="PAU355" s="8"/>
      <c r="PAV355" s="8"/>
      <c r="PAW355" s="8"/>
      <c r="PAX355" s="8"/>
      <c r="PAY355" s="8"/>
      <c r="PAZ355" s="8"/>
      <c r="PBA355" s="8"/>
      <c r="PBB355" s="8"/>
      <c r="PBC355" s="8"/>
      <c r="PBD355" s="8"/>
      <c r="PBE355" s="8"/>
      <c r="PBF355" s="8"/>
      <c r="PBG355" s="8"/>
      <c r="PBH355" s="8"/>
      <c r="PBI355" s="8"/>
      <c r="PBJ355" s="8"/>
      <c r="PBK355" s="8"/>
      <c r="PBL355" s="8"/>
      <c r="PBM355" s="8"/>
      <c r="PBN355" s="8"/>
      <c r="PBO355" s="8"/>
      <c r="PBP355" s="8"/>
      <c r="PBQ355" s="8"/>
      <c r="PBR355" s="8"/>
      <c r="PBS355" s="8"/>
      <c r="PBT355" s="8"/>
      <c r="PBU355" s="8"/>
      <c r="PBV355" s="8"/>
      <c r="PBW355" s="8"/>
      <c r="PBX355" s="8"/>
      <c r="PBY355" s="8"/>
      <c r="PBZ355" s="8"/>
      <c r="PCA355" s="8"/>
      <c r="PCB355" s="8"/>
      <c r="PCC355" s="8"/>
      <c r="PCD355" s="8"/>
      <c r="PCE355" s="8"/>
      <c r="PCF355" s="8"/>
      <c r="PCG355" s="8"/>
      <c r="PCH355" s="8"/>
      <c r="PCI355" s="8"/>
      <c r="PCJ355" s="8"/>
      <c r="PCK355" s="8"/>
      <c r="PCL355" s="8"/>
      <c r="PCM355" s="8"/>
      <c r="PCN355" s="8"/>
      <c r="PCO355" s="8"/>
      <c r="PCP355" s="8"/>
      <c r="PCQ355" s="8"/>
      <c r="PCR355" s="8"/>
      <c r="PCS355" s="8"/>
      <c r="PCT355" s="8"/>
      <c r="PCU355" s="8"/>
      <c r="PCV355" s="8"/>
      <c r="PCW355" s="8"/>
      <c r="PCX355" s="8"/>
      <c r="PCY355" s="8"/>
      <c r="PCZ355" s="8"/>
      <c r="PDA355" s="8"/>
      <c r="PDB355" s="8"/>
      <c r="PDC355" s="8"/>
      <c r="PDD355" s="8"/>
      <c r="PDE355" s="8"/>
      <c r="PDF355" s="8"/>
      <c r="PDG355" s="8"/>
      <c r="PDH355" s="8"/>
      <c r="PDI355" s="8"/>
      <c r="PDJ355" s="8"/>
      <c r="PDK355" s="8"/>
      <c r="PDL355" s="8"/>
      <c r="PDM355" s="8"/>
      <c r="PDN355" s="8"/>
      <c r="PDO355" s="8"/>
      <c r="PDP355" s="8"/>
      <c r="PDQ355" s="8"/>
      <c r="PDR355" s="8"/>
      <c r="PDS355" s="8"/>
      <c r="PDT355" s="8"/>
      <c r="PDU355" s="8"/>
      <c r="PDV355" s="8"/>
      <c r="PDW355" s="8"/>
      <c r="PDX355" s="8"/>
      <c r="PDY355" s="8"/>
      <c r="PDZ355" s="8"/>
      <c r="PEA355" s="8"/>
      <c r="PEB355" s="8"/>
      <c r="PEC355" s="8"/>
      <c r="PED355" s="8"/>
      <c r="PEE355" s="8"/>
      <c r="PEF355" s="8"/>
      <c r="PEG355" s="8"/>
      <c r="PEH355" s="8"/>
      <c r="PEI355" s="8"/>
      <c r="PEJ355" s="8"/>
      <c r="PEK355" s="8"/>
      <c r="PEL355" s="8"/>
      <c r="PEM355" s="8"/>
      <c r="PEN355" s="8"/>
      <c r="PEO355" s="8"/>
      <c r="PEP355" s="8"/>
      <c r="PEQ355" s="8"/>
      <c r="PER355" s="8"/>
      <c r="PES355" s="8"/>
      <c r="PET355" s="8"/>
      <c r="PEU355" s="8"/>
      <c r="PEV355" s="8"/>
      <c r="PEW355" s="8"/>
      <c r="PEX355" s="8"/>
      <c r="PEY355" s="8"/>
      <c r="PEZ355" s="8"/>
      <c r="PFA355" s="8"/>
      <c r="PFB355" s="8"/>
      <c r="PFC355" s="8"/>
      <c r="PFD355" s="8"/>
      <c r="PFE355" s="8"/>
      <c r="PFF355" s="8"/>
      <c r="PFG355" s="8"/>
      <c r="PFH355" s="8"/>
      <c r="PFI355" s="8"/>
      <c r="PFJ355" s="8"/>
      <c r="PFK355" s="8"/>
      <c r="PFL355" s="8"/>
      <c r="PFM355" s="8"/>
      <c r="PFN355" s="8"/>
      <c r="PFO355" s="8"/>
      <c r="PFP355" s="8"/>
      <c r="PFQ355" s="8"/>
      <c r="PFR355" s="8"/>
      <c r="PFS355" s="8"/>
      <c r="PFT355" s="8"/>
      <c r="PFU355" s="8"/>
      <c r="PFV355" s="8"/>
      <c r="PFW355" s="8"/>
      <c r="PFX355" s="8"/>
      <c r="PFY355" s="8"/>
      <c r="PFZ355" s="8"/>
      <c r="PGA355" s="8"/>
      <c r="PGB355" s="8"/>
      <c r="PGC355" s="8"/>
      <c r="PGD355" s="8"/>
      <c r="PGE355" s="8"/>
      <c r="PGF355" s="8"/>
      <c r="PGG355" s="8"/>
      <c r="PGH355" s="8"/>
      <c r="PGI355" s="8"/>
      <c r="PGJ355" s="8"/>
      <c r="PGK355" s="8"/>
      <c r="PGL355" s="8"/>
      <c r="PGM355" s="8"/>
      <c r="PGN355" s="8"/>
      <c r="PGO355" s="8"/>
      <c r="PGP355" s="8"/>
      <c r="PGQ355" s="8"/>
      <c r="PGR355" s="8"/>
      <c r="PGS355" s="8"/>
      <c r="PGT355" s="8"/>
      <c r="PGU355" s="8"/>
      <c r="PGV355" s="8"/>
      <c r="PGW355" s="8"/>
      <c r="PGX355" s="8"/>
      <c r="PGY355" s="8"/>
      <c r="PGZ355" s="8"/>
      <c r="PHA355" s="8"/>
      <c r="PHB355" s="8"/>
      <c r="PHC355" s="8"/>
      <c r="PHD355" s="8"/>
      <c r="PHE355" s="8"/>
      <c r="PHF355" s="8"/>
      <c r="PHG355" s="8"/>
      <c r="PHH355" s="8"/>
      <c r="PHI355" s="8"/>
      <c r="PHJ355" s="8"/>
      <c r="PHK355" s="8"/>
      <c r="PHL355" s="8"/>
      <c r="PHM355" s="8"/>
      <c r="PHN355" s="8"/>
      <c r="PHO355" s="8"/>
      <c r="PHP355" s="8"/>
      <c r="PHQ355" s="8"/>
      <c r="PHR355" s="8"/>
      <c r="PHS355" s="8"/>
      <c r="PHT355" s="8"/>
      <c r="PHU355" s="8"/>
      <c r="PHV355" s="8"/>
      <c r="PHW355" s="8"/>
      <c r="PHX355" s="8"/>
      <c r="PHY355" s="8"/>
      <c r="PHZ355" s="8"/>
      <c r="PIA355" s="8"/>
      <c r="PIB355" s="8"/>
      <c r="PIC355" s="8"/>
      <c r="PID355" s="8"/>
      <c r="PIE355" s="8"/>
      <c r="PIF355" s="8"/>
      <c r="PIG355" s="8"/>
      <c r="PIH355" s="8"/>
      <c r="PII355" s="8"/>
      <c r="PIJ355" s="8"/>
      <c r="PIK355" s="8"/>
      <c r="PIL355" s="8"/>
      <c r="PIM355" s="8"/>
      <c r="PIN355" s="8"/>
      <c r="PIO355" s="8"/>
      <c r="PIP355" s="8"/>
      <c r="PIQ355" s="8"/>
      <c r="PIR355" s="8"/>
      <c r="PIS355" s="8"/>
      <c r="PIT355" s="8"/>
      <c r="PIU355" s="8"/>
      <c r="PIV355" s="8"/>
      <c r="PIW355" s="8"/>
      <c r="PIX355" s="8"/>
      <c r="PIY355" s="8"/>
      <c r="PIZ355" s="8"/>
      <c r="PJA355" s="8"/>
      <c r="PJB355" s="8"/>
      <c r="PJC355" s="8"/>
      <c r="PJD355" s="8"/>
      <c r="PJE355" s="8"/>
      <c r="PJF355" s="8"/>
      <c r="PJG355" s="8"/>
      <c r="PJH355" s="8"/>
      <c r="PJI355" s="8"/>
      <c r="PJJ355" s="8"/>
      <c r="PJK355" s="8"/>
      <c r="PJL355" s="8"/>
      <c r="PJM355" s="8"/>
      <c r="PJN355" s="8"/>
      <c r="PJO355" s="8"/>
      <c r="PJP355" s="8"/>
      <c r="PJQ355" s="8"/>
      <c r="PJR355" s="8"/>
      <c r="PJS355" s="8"/>
      <c r="PJT355" s="8"/>
      <c r="PJU355" s="8"/>
      <c r="PJV355" s="8"/>
      <c r="PJW355" s="8"/>
      <c r="PJX355" s="8"/>
      <c r="PJY355" s="8"/>
      <c r="PJZ355" s="8"/>
      <c r="PKA355" s="8"/>
      <c r="PKB355" s="8"/>
      <c r="PKC355" s="8"/>
      <c r="PKD355" s="8"/>
      <c r="PKE355" s="8"/>
      <c r="PKF355" s="8"/>
      <c r="PKG355" s="8"/>
      <c r="PKH355" s="8"/>
      <c r="PKI355" s="8"/>
      <c r="PKJ355" s="8"/>
      <c r="PKK355" s="8"/>
      <c r="PKL355" s="8"/>
      <c r="PKM355" s="8"/>
      <c r="PKN355" s="8"/>
      <c r="PKO355" s="8"/>
      <c r="PKP355" s="8"/>
      <c r="PKQ355" s="8"/>
      <c r="PKR355" s="8"/>
      <c r="PKS355" s="8"/>
      <c r="PKT355" s="8"/>
      <c r="PKU355" s="8"/>
      <c r="PKV355" s="8"/>
      <c r="PKW355" s="8"/>
      <c r="PKX355" s="8"/>
      <c r="PKY355" s="8"/>
      <c r="PKZ355" s="8"/>
      <c r="PLA355" s="8"/>
      <c r="PLB355" s="8"/>
      <c r="PLC355" s="8"/>
      <c r="PLD355" s="8"/>
      <c r="PLE355" s="8"/>
      <c r="PLF355" s="8"/>
      <c r="PLG355" s="8"/>
      <c r="PLH355" s="8"/>
      <c r="PLI355" s="8"/>
      <c r="PLJ355" s="8"/>
      <c r="PLK355" s="8"/>
      <c r="PLL355" s="8"/>
      <c r="PLM355" s="8"/>
      <c r="PLN355" s="8"/>
      <c r="PLO355" s="8"/>
      <c r="PLP355" s="8"/>
      <c r="PLQ355" s="8"/>
      <c r="PLR355" s="8"/>
      <c r="PLS355" s="8"/>
      <c r="PLT355" s="8"/>
      <c r="PLU355" s="8"/>
      <c r="PLV355" s="8"/>
      <c r="PLW355" s="8"/>
      <c r="PLX355" s="8"/>
      <c r="PLY355" s="8"/>
      <c r="PLZ355" s="8"/>
      <c r="PMA355" s="8"/>
      <c r="PMB355" s="8"/>
      <c r="PMC355" s="8"/>
      <c r="PMD355" s="8"/>
      <c r="PME355" s="8"/>
      <c r="PMF355" s="8"/>
      <c r="PMG355" s="8"/>
      <c r="PMH355" s="8"/>
      <c r="PMI355" s="8"/>
      <c r="PMJ355" s="8"/>
      <c r="PMK355" s="8"/>
      <c r="PML355" s="8"/>
      <c r="PMM355" s="8"/>
      <c r="PMN355" s="8"/>
      <c r="PMO355" s="8"/>
      <c r="PMP355" s="8"/>
      <c r="PMQ355" s="8"/>
      <c r="PMR355" s="8"/>
      <c r="PMS355" s="8"/>
      <c r="PMT355" s="8"/>
      <c r="PMU355" s="8"/>
      <c r="PMV355" s="8"/>
      <c r="PMW355" s="8"/>
      <c r="PMX355" s="8"/>
      <c r="PMY355" s="8"/>
      <c r="PMZ355" s="8"/>
      <c r="PNA355" s="8"/>
      <c r="PNB355" s="8"/>
      <c r="PNC355" s="8"/>
      <c r="PND355" s="8"/>
      <c r="PNE355" s="8"/>
      <c r="PNF355" s="8"/>
      <c r="PNG355" s="8"/>
      <c r="PNH355" s="8"/>
      <c r="PNI355" s="8"/>
      <c r="PNJ355" s="8"/>
      <c r="PNK355" s="8"/>
      <c r="PNL355" s="8"/>
      <c r="PNM355" s="8"/>
      <c r="PNN355" s="8"/>
      <c r="PNO355" s="8"/>
      <c r="PNP355" s="8"/>
      <c r="PNQ355" s="8"/>
      <c r="PNR355" s="8"/>
      <c r="PNS355" s="8"/>
      <c r="PNT355" s="8"/>
      <c r="PNU355" s="8"/>
      <c r="PNV355" s="8"/>
      <c r="PNW355" s="8"/>
      <c r="PNX355" s="8"/>
      <c r="PNY355" s="8"/>
      <c r="PNZ355" s="8"/>
      <c r="POA355" s="8"/>
      <c r="POB355" s="8"/>
      <c r="POC355" s="8"/>
      <c r="POD355" s="8"/>
      <c r="POE355" s="8"/>
      <c r="POF355" s="8"/>
      <c r="POG355" s="8"/>
      <c r="POH355" s="8"/>
      <c r="POI355" s="8"/>
      <c r="POJ355" s="8"/>
      <c r="POK355" s="8"/>
      <c r="POL355" s="8"/>
      <c r="POM355" s="8"/>
      <c r="PON355" s="8"/>
      <c r="POO355" s="8"/>
      <c r="POP355" s="8"/>
      <c r="POQ355" s="8"/>
      <c r="POR355" s="8"/>
      <c r="POS355" s="8"/>
      <c r="POT355" s="8"/>
      <c r="POU355" s="8"/>
      <c r="POV355" s="8"/>
      <c r="POW355" s="8"/>
      <c r="POX355" s="8"/>
      <c r="POY355" s="8"/>
      <c r="POZ355" s="8"/>
      <c r="PPA355" s="8"/>
      <c r="PPB355" s="8"/>
      <c r="PPC355" s="8"/>
      <c r="PPD355" s="8"/>
      <c r="PPE355" s="8"/>
      <c r="PPF355" s="8"/>
      <c r="PPG355" s="8"/>
      <c r="PPH355" s="8"/>
      <c r="PPI355" s="8"/>
      <c r="PPJ355" s="8"/>
      <c r="PPK355" s="8"/>
      <c r="PPL355" s="8"/>
      <c r="PPM355" s="8"/>
      <c r="PPN355" s="8"/>
      <c r="PPO355" s="8"/>
      <c r="PPP355" s="8"/>
      <c r="PPQ355" s="8"/>
      <c r="PPR355" s="8"/>
      <c r="PPS355" s="8"/>
      <c r="PPT355" s="8"/>
      <c r="PPU355" s="8"/>
      <c r="PPV355" s="8"/>
      <c r="PPW355" s="8"/>
      <c r="PPX355" s="8"/>
      <c r="PPY355" s="8"/>
      <c r="PPZ355" s="8"/>
      <c r="PQA355" s="8"/>
      <c r="PQB355" s="8"/>
      <c r="PQC355" s="8"/>
      <c r="PQD355" s="8"/>
      <c r="PQE355" s="8"/>
      <c r="PQF355" s="8"/>
      <c r="PQG355" s="8"/>
      <c r="PQH355" s="8"/>
      <c r="PQI355" s="8"/>
      <c r="PQJ355" s="8"/>
      <c r="PQK355" s="8"/>
      <c r="PQL355" s="8"/>
      <c r="PQM355" s="8"/>
      <c r="PQN355" s="8"/>
      <c r="PQO355" s="8"/>
      <c r="PQP355" s="8"/>
      <c r="PQQ355" s="8"/>
      <c r="PQR355" s="8"/>
      <c r="PQS355" s="8"/>
      <c r="PQT355" s="8"/>
      <c r="PQU355" s="8"/>
      <c r="PQV355" s="8"/>
      <c r="PQW355" s="8"/>
      <c r="PQX355" s="8"/>
      <c r="PQY355" s="8"/>
      <c r="PQZ355" s="8"/>
      <c r="PRA355" s="8"/>
      <c r="PRB355" s="8"/>
      <c r="PRC355" s="8"/>
      <c r="PRD355" s="8"/>
      <c r="PRE355" s="8"/>
      <c r="PRF355" s="8"/>
      <c r="PRG355" s="8"/>
      <c r="PRH355" s="8"/>
      <c r="PRI355" s="8"/>
      <c r="PRJ355" s="8"/>
      <c r="PRK355" s="8"/>
      <c r="PRL355" s="8"/>
      <c r="PRM355" s="8"/>
      <c r="PRN355" s="8"/>
      <c r="PRO355" s="8"/>
      <c r="PRP355" s="8"/>
      <c r="PRQ355" s="8"/>
      <c r="PRR355" s="8"/>
      <c r="PRS355" s="8"/>
      <c r="PRT355" s="8"/>
      <c r="PRU355" s="8"/>
      <c r="PRV355" s="8"/>
      <c r="PRW355" s="8"/>
      <c r="PRX355" s="8"/>
      <c r="PRY355" s="8"/>
      <c r="PRZ355" s="8"/>
      <c r="PSA355" s="8"/>
      <c r="PSB355" s="8"/>
      <c r="PSC355" s="8"/>
      <c r="PSD355" s="8"/>
      <c r="PSE355" s="8"/>
      <c r="PSF355" s="8"/>
      <c r="PSG355" s="8"/>
      <c r="PSH355" s="8"/>
      <c r="PSI355" s="8"/>
      <c r="PSJ355" s="8"/>
      <c r="PSK355" s="8"/>
      <c r="PSL355" s="8"/>
      <c r="PSM355" s="8"/>
      <c r="PSN355" s="8"/>
      <c r="PSO355" s="8"/>
      <c r="PSP355" s="8"/>
      <c r="PSQ355" s="8"/>
      <c r="PSR355" s="8"/>
      <c r="PSS355" s="8"/>
      <c r="PST355" s="8"/>
      <c r="PSU355" s="8"/>
      <c r="PSV355" s="8"/>
      <c r="PSW355" s="8"/>
      <c r="PSX355" s="8"/>
      <c r="PSY355" s="8"/>
      <c r="PSZ355" s="8"/>
      <c r="PTA355" s="8"/>
      <c r="PTB355" s="8"/>
      <c r="PTC355" s="8"/>
      <c r="PTD355" s="8"/>
      <c r="PTE355" s="8"/>
      <c r="PTF355" s="8"/>
      <c r="PTG355" s="8"/>
      <c r="PTH355" s="8"/>
      <c r="PTI355" s="8"/>
      <c r="PTJ355" s="8"/>
      <c r="PTK355" s="8"/>
      <c r="PTL355" s="8"/>
      <c r="PTM355" s="8"/>
      <c r="PTN355" s="8"/>
      <c r="PTO355" s="8"/>
      <c r="PTP355" s="8"/>
      <c r="PTQ355" s="8"/>
      <c r="PTR355" s="8"/>
      <c r="PTS355" s="8"/>
      <c r="PTT355" s="8"/>
      <c r="PTU355" s="8"/>
      <c r="PTV355" s="8"/>
      <c r="PTW355" s="8"/>
      <c r="PTX355" s="8"/>
      <c r="PTY355" s="8"/>
      <c r="PTZ355" s="8"/>
      <c r="PUA355" s="8"/>
      <c r="PUB355" s="8"/>
      <c r="PUC355" s="8"/>
      <c r="PUD355" s="8"/>
      <c r="PUE355" s="8"/>
      <c r="PUF355" s="8"/>
      <c r="PUG355" s="8"/>
      <c r="PUH355" s="8"/>
      <c r="PUI355" s="8"/>
      <c r="PUJ355" s="8"/>
      <c r="PUK355" s="8"/>
      <c r="PUL355" s="8"/>
      <c r="PUM355" s="8"/>
      <c r="PUN355" s="8"/>
      <c r="PUO355" s="8"/>
      <c r="PUP355" s="8"/>
      <c r="PUQ355" s="8"/>
      <c r="PUR355" s="8"/>
      <c r="PUS355" s="8"/>
      <c r="PUT355" s="8"/>
      <c r="PUU355" s="8"/>
      <c r="PUV355" s="8"/>
      <c r="PUW355" s="8"/>
      <c r="PUX355" s="8"/>
      <c r="PUY355" s="8"/>
      <c r="PUZ355" s="8"/>
      <c r="PVA355" s="8"/>
      <c r="PVB355" s="8"/>
      <c r="PVC355" s="8"/>
      <c r="PVD355" s="8"/>
      <c r="PVE355" s="8"/>
      <c r="PVF355" s="8"/>
      <c r="PVG355" s="8"/>
      <c r="PVH355" s="8"/>
      <c r="PVI355" s="8"/>
      <c r="PVJ355" s="8"/>
      <c r="PVK355" s="8"/>
      <c r="PVL355" s="8"/>
      <c r="PVM355" s="8"/>
      <c r="PVN355" s="8"/>
      <c r="PVO355" s="8"/>
      <c r="PVP355" s="8"/>
      <c r="PVQ355" s="8"/>
      <c r="PVR355" s="8"/>
      <c r="PVS355" s="8"/>
      <c r="PVT355" s="8"/>
      <c r="PVU355" s="8"/>
      <c r="PVV355" s="8"/>
      <c r="PVW355" s="8"/>
      <c r="PVX355" s="8"/>
      <c r="PVY355" s="8"/>
      <c r="PVZ355" s="8"/>
      <c r="PWA355" s="8"/>
      <c r="PWB355" s="8"/>
      <c r="PWC355" s="8"/>
      <c r="PWD355" s="8"/>
      <c r="PWE355" s="8"/>
      <c r="PWF355" s="8"/>
      <c r="PWG355" s="8"/>
      <c r="PWH355" s="8"/>
      <c r="PWI355" s="8"/>
      <c r="PWJ355" s="8"/>
      <c r="PWK355" s="8"/>
      <c r="PWL355" s="8"/>
      <c r="PWM355" s="8"/>
      <c r="PWN355" s="8"/>
      <c r="PWO355" s="8"/>
      <c r="PWP355" s="8"/>
      <c r="PWQ355" s="8"/>
      <c r="PWR355" s="8"/>
      <c r="PWS355" s="8"/>
      <c r="PWT355" s="8"/>
      <c r="PWU355" s="8"/>
      <c r="PWV355" s="8"/>
      <c r="PWW355" s="8"/>
      <c r="PWX355" s="8"/>
      <c r="PWY355" s="8"/>
      <c r="PWZ355" s="8"/>
      <c r="PXA355" s="8"/>
      <c r="PXB355" s="8"/>
      <c r="PXC355" s="8"/>
      <c r="PXD355" s="8"/>
      <c r="PXE355" s="8"/>
      <c r="PXF355" s="8"/>
      <c r="PXG355" s="8"/>
      <c r="PXH355" s="8"/>
      <c r="PXI355" s="8"/>
      <c r="PXJ355" s="8"/>
      <c r="PXK355" s="8"/>
      <c r="PXL355" s="8"/>
      <c r="PXM355" s="8"/>
      <c r="PXN355" s="8"/>
      <c r="PXO355" s="8"/>
      <c r="PXP355" s="8"/>
      <c r="PXQ355" s="8"/>
      <c r="PXR355" s="8"/>
      <c r="PXS355" s="8"/>
      <c r="PXT355" s="8"/>
      <c r="PXU355" s="8"/>
      <c r="PXV355" s="8"/>
      <c r="PXW355" s="8"/>
      <c r="PXX355" s="8"/>
      <c r="PXY355" s="8"/>
      <c r="PXZ355" s="8"/>
      <c r="PYA355" s="8"/>
      <c r="PYB355" s="8"/>
      <c r="PYC355" s="8"/>
      <c r="PYD355" s="8"/>
      <c r="PYE355" s="8"/>
      <c r="PYF355" s="8"/>
      <c r="PYG355" s="8"/>
      <c r="PYH355" s="8"/>
      <c r="PYI355" s="8"/>
      <c r="PYJ355" s="8"/>
      <c r="PYK355" s="8"/>
      <c r="PYL355" s="8"/>
      <c r="PYM355" s="8"/>
      <c r="PYN355" s="8"/>
      <c r="PYO355" s="8"/>
      <c r="PYP355" s="8"/>
      <c r="PYQ355" s="8"/>
      <c r="PYR355" s="8"/>
      <c r="PYS355" s="8"/>
      <c r="PYT355" s="8"/>
      <c r="PYU355" s="8"/>
      <c r="PYV355" s="8"/>
      <c r="PYW355" s="8"/>
      <c r="PYX355" s="8"/>
      <c r="PYY355" s="8"/>
      <c r="PYZ355" s="8"/>
      <c r="PZA355" s="8"/>
      <c r="PZB355" s="8"/>
      <c r="PZC355" s="8"/>
      <c r="PZD355" s="8"/>
      <c r="PZE355" s="8"/>
      <c r="PZF355" s="8"/>
      <c r="PZG355" s="8"/>
      <c r="PZH355" s="8"/>
      <c r="PZI355" s="8"/>
      <c r="PZJ355" s="8"/>
      <c r="PZK355" s="8"/>
      <c r="PZL355" s="8"/>
      <c r="PZM355" s="8"/>
      <c r="PZN355" s="8"/>
      <c r="PZO355" s="8"/>
      <c r="PZP355" s="8"/>
      <c r="PZQ355" s="8"/>
      <c r="PZR355" s="8"/>
      <c r="PZS355" s="8"/>
      <c r="PZT355" s="8"/>
      <c r="PZU355" s="8"/>
      <c r="PZV355" s="8"/>
      <c r="PZW355" s="8"/>
      <c r="PZX355" s="8"/>
      <c r="PZY355" s="8"/>
      <c r="PZZ355" s="8"/>
      <c r="QAA355" s="8"/>
      <c r="QAB355" s="8"/>
      <c r="QAC355" s="8"/>
      <c r="QAD355" s="8"/>
      <c r="QAE355" s="8"/>
      <c r="QAF355" s="8"/>
      <c r="QAG355" s="8"/>
      <c r="QAH355" s="8"/>
      <c r="QAI355" s="8"/>
      <c r="QAJ355" s="8"/>
      <c r="QAK355" s="8"/>
      <c r="QAL355" s="8"/>
      <c r="QAM355" s="8"/>
      <c r="QAN355" s="8"/>
      <c r="QAO355" s="8"/>
      <c r="QAP355" s="8"/>
      <c r="QAQ355" s="8"/>
      <c r="QAR355" s="8"/>
      <c r="QAS355" s="8"/>
      <c r="QAT355" s="8"/>
      <c r="QAU355" s="8"/>
      <c r="QAV355" s="8"/>
      <c r="QAW355" s="8"/>
      <c r="QAX355" s="8"/>
      <c r="QAY355" s="8"/>
      <c r="QAZ355" s="8"/>
      <c r="QBA355" s="8"/>
      <c r="QBB355" s="8"/>
      <c r="QBC355" s="8"/>
      <c r="QBD355" s="8"/>
      <c r="QBE355" s="8"/>
      <c r="QBF355" s="8"/>
      <c r="QBG355" s="8"/>
      <c r="QBH355" s="8"/>
      <c r="QBI355" s="8"/>
      <c r="QBJ355" s="8"/>
      <c r="QBK355" s="8"/>
      <c r="QBL355" s="8"/>
      <c r="QBM355" s="8"/>
      <c r="QBN355" s="8"/>
      <c r="QBO355" s="8"/>
      <c r="QBP355" s="8"/>
      <c r="QBQ355" s="8"/>
      <c r="QBR355" s="8"/>
      <c r="QBS355" s="8"/>
      <c r="QBT355" s="8"/>
      <c r="QBU355" s="8"/>
      <c r="QBV355" s="8"/>
      <c r="QBW355" s="8"/>
      <c r="QBX355" s="8"/>
      <c r="QBY355" s="8"/>
      <c r="QBZ355" s="8"/>
      <c r="QCA355" s="8"/>
      <c r="QCB355" s="8"/>
      <c r="QCC355" s="8"/>
      <c r="QCD355" s="8"/>
      <c r="QCE355" s="8"/>
      <c r="QCF355" s="8"/>
      <c r="QCG355" s="8"/>
      <c r="QCH355" s="8"/>
      <c r="QCI355" s="8"/>
      <c r="QCJ355" s="8"/>
      <c r="QCK355" s="8"/>
      <c r="QCL355" s="8"/>
      <c r="QCM355" s="8"/>
      <c r="QCN355" s="8"/>
      <c r="QCO355" s="8"/>
      <c r="QCP355" s="8"/>
      <c r="QCQ355" s="8"/>
      <c r="QCR355" s="8"/>
      <c r="QCS355" s="8"/>
      <c r="QCT355" s="8"/>
      <c r="QCU355" s="8"/>
      <c r="QCV355" s="8"/>
      <c r="QCW355" s="8"/>
      <c r="QCX355" s="8"/>
      <c r="QCY355" s="8"/>
      <c r="QCZ355" s="8"/>
      <c r="QDA355" s="8"/>
      <c r="QDB355" s="8"/>
      <c r="QDC355" s="8"/>
      <c r="QDD355" s="8"/>
      <c r="QDE355" s="8"/>
      <c r="QDF355" s="8"/>
      <c r="QDG355" s="8"/>
      <c r="QDH355" s="8"/>
      <c r="QDI355" s="8"/>
      <c r="QDJ355" s="8"/>
      <c r="QDK355" s="8"/>
      <c r="QDL355" s="8"/>
      <c r="QDM355" s="8"/>
      <c r="QDN355" s="8"/>
      <c r="QDO355" s="8"/>
      <c r="QDP355" s="8"/>
      <c r="QDQ355" s="8"/>
      <c r="QDR355" s="8"/>
      <c r="QDS355" s="8"/>
      <c r="QDT355" s="8"/>
      <c r="QDU355" s="8"/>
      <c r="QDV355" s="8"/>
      <c r="QDW355" s="8"/>
      <c r="QDX355" s="8"/>
      <c r="QDY355" s="8"/>
      <c r="QDZ355" s="8"/>
      <c r="QEA355" s="8"/>
      <c r="QEB355" s="8"/>
      <c r="QEC355" s="8"/>
      <c r="QED355" s="8"/>
      <c r="QEE355" s="8"/>
      <c r="QEF355" s="8"/>
      <c r="QEG355" s="8"/>
      <c r="QEH355" s="8"/>
      <c r="QEI355" s="8"/>
      <c r="QEJ355" s="8"/>
      <c r="QEK355" s="8"/>
      <c r="QEL355" s="8"/>
      <c r="QEM355" s="8"/>
      <c r="QEN355" s="8"/>
      <c r="QEO355" s="8"/>
      <c r="QEP355" s="8"/>
      <c r="QEQ355" s="8"/>
      <c r="QER355" s="8"/>
      <c r="QES355" s="8"/>
      <c r="QET355" s="8"/>
      <c r="QEU355" s="8"/>
      <c r="QEV355" s="8"/>
      <c r="QEW355" s="8"/>
      <c r="QEX355" s="8"/>
      <c r="QEY355" s="8"/>
      <c r="QEZ355" s="8"/>
      <c r="QFA355" s="8"/>
      <c r="QFB355" s="8"/>
      <c r="QFC355" s="8"/>
      <c r="QFD355" s="8"/>
      <c r="QFE355" s="8"/>
      <c r="QFF355" s="8"/>
      <c r="QFG355" s="8"/>
      <c r="QFH355" s="8"/>
      <c r="QFI355" s="8"/>
      <c r="QFJ355" s="8"/>
      <c r="QFK355" s="8"/>
      <c r="QFL355" s="8"/>
      <c r="QFM355" s="8"/>
      <c r="QFN355" s="8"/>
      <c r="QFO355" s="8"/>
      <c r="QFP355" s="8"/>
      <c r="QFQ355" s="8"/>
      <c r="QFR355" s="8"/>
      <c r="QFS355" s="8"/>
      <c r="QFT355" s="8"/>
      <c r="QFU355" s="8"/>
      <c r="QFV355" s="8"/>
      <c r="QFW355" s="8"/>
      <c r="QFX355" s="8"/>
      <c r="QFY355" s="8"/>
      <c r="QFZ355" s="8"/>
      <c r="QGA355" s="8"/>
      <c r="QGB355" s="8"/>
      <c r="QGC355" s="8"/>
      <c r="QGD355" s="8"/>
      <c r="QGE355" s="8"/>
      <c r="QGF355" s="8"/>
      <c r="QGG355" s="8"/>
      <c r="QGH355" s="8"/>
      <c r="QGI355" s="8"/>
      <c r="QGJ355" s="8"/>
      <c r="QGK355" s="8"/>
      <c r="QGL355" s="8"/>
      <c r="QGM355" s="8"/>
      <c r="QGN355" s="8"/>
      <c r="QGO355" s="8"/>
      <c r="QGP355" s="8"/>
      <c r="QGQ355" s="8"/>
      <c r="QGR355" s="8"/>
      <c r="QGS355" s="8"/>
      <c r="QGT355" s="8"/>
      <c r="QGU355" s="8"/>
      <c r="QGV355" s="8"/>
      <c r="QGW355" s="8"/>
      <c r="QGX355" s="8"/>
      <c r="QGY355" s="8"/>
      <c r="QGZ355" s="8"/>
      <c r="QHA355" s="8"/>
      <c r="QHB355" s="8"/>
      <c r="QHC355" s="8"/>
      <c r="QHD355" s="8"/>
      <c r="QHE355" s="8"/>
      <c r="QHF355" s="8"/>
      <c r="QHG355" s="8"/>
      <c r="QHH355" s="8"/>
      <c r="QHI355" s="8"/>
      <c r="QHJ355" s="8"/>
      <c r="QHK355" s="8"/>
      <c r="QHL355" s="8"/>
      <c r="QHM355" s="8"/>
      <c r="QHN355" s="8"/>
      <c r="QHO355" s="8"/>
      <c r="QHP355" s="8"/>
      <c r="QHQ355" s="8"/>
      <c r="QHR355" s="8"/>
      <c r="QHS355" s="8"/>
      <c r="QHT355" s="8"/>
      <c r="QHU355" s="8"/>
      <c r="QHV355" s="8"/>
      <c r="QHW355" s="8"/>
      <c r="QHX355" s="8"/>
      <c r="QHY355" s="8"/>
      <c r="QHZ355" s="8"/>
      <c r="QIA355" s="8"/>
      <c r="QIB355" s="8"/>
      <c r="QIC355" s="8"/>
      <c r="QID355" s="8"/>
      <c r="QIE355" s="8"/>
      <c r="QIF355" s="8"/>
      <c r="QIG355" s="8"/>
      <c r="QIH355" s="8"/>
      <c r="QII355" s="8"/>
      <c r="QIJ355" s="8"/>
      <c r="QIK355" s="8"/>
      <c r="QIL355" s="8"/>
      <c r="QIM355" s="8"/>
      <c r="QIN355" s="8"/>
      <c r="QIO355" s="8"/>
      <c r="QIP355" s="8"/>
      <c r="QIQ355" s="8"/>
      <c r="QIR355" s="8"/>
      <c r="QIS355" s="8"/>
      <c r="QIT355" s="8"/>
      <c r="QIU355" s="8"/>
      <c r="QIV355" s="8"/>
      <c r="QIW355" s="8"/>
      <c r="QIX355" s="8"/>
      <c r="QIY355" s="8"/>
      <c r="QIZ355" s="8"/>
      <c r="QJA355" s="8"/>
      <c r="QJB355" s="8"/>
      <c r="QJC355" s="8"/>
      <c r="QJD355" s="8"/>
      <c r="QJE355" s="8"/>
      <c r="QJF355" s="8"/>
      <c r="QJG355" s="8"/>
      <c r="QJH355" s="8"/>
      <c r="QJI355" s="8"/>
      <c r="QJJ355" s="8"/>
      <c r="QJK355" s="8"/>
      <c r="QJL355" s="8"/>
      <c r="QJM355" s="8"/>
      <c r="QJN355" s="8"/>
      <c r="QJO355" s="8"/>
      <c r="QJP355" s="8"/>
      <c r="QJQ355" s="8"/>
      <c r="QJR355" s="8"/>
      <c r="QJS355" s="8"/>
      <c r="QJT355" s="8"/>
      <c r="QJU355" s="8"/>
      <c r="QJV355" s="8"/>
      <c r="QJW355" s="8"/>
      <c r="QJX355" s="8"/>
      <c r="QJY355" s="8"/>
      <c r="QJZ355" s="8"/>
      <c r="QKA355" s="8"/>
      <c r="QKB355" s="8"/>
      <c r="QKC355" s="8"/>
      <c r="QKD355" s="8"/>
      <c r="QKE355" s="8"/>
      <c r="QKF355" s="8"/>
      <c r="QKG355" s="8"/>
      <c r="QKH355" s="8"/>
      <c r="QKI355" s="8"/>
      <c r="QKJ355" s="8"/>
      <c r="QKK355" s="8"/>
      <c r="QKL355" s="8"/>
      <c r="QKM355" s="8"/>
      <c r="QKN355" s="8"/>
      <c r="QKO355" s="8"/>
      <c r="QKP355" s="8"/>
      <c r="QKQ355" s="8"/>
      <c r="QKR355" s="8"/>
      <c r="QKS355" s="8"/>
      <c r="QKT355" s="8"/>
      <c r="QKU355" s="8"/>
      <c r="QKV355" s="8"/>
      <c r="QKW355" s="8"/>
      <c r="QKX355" s="8"/>
      <c r="QKY355" s="8"/>
      <c r="QKZ355" s="8"/>
      <c r="QLA355" s="8"/>
      <c r="QLB355" s="8"/>
      <c r="QLC355" s="8"/>
      <c r="QLD355" s="8"/>
      <c r="QLE355" s="8"/>
      <c r="QLF355" s="8"/>
      <c r="QLG355" s="8"/>
      <c r="QLH355" s="8"/>
      <c r="QLI355" s="8"/>
      <c r="QLJ355" s="8"/>
      <c r="QLK355" s="8"/>
      <c r="QLL355" s="8"/>
      <c r="QLM355" s="8"/>
      <c r="QLN355" s="8"/>
      <c r="QLO355" s="8"/>
      <c r="QLP355" s="8"/>
      <c r="QLQ355" s="8"/>
      <c r="QLR355" s="8"/>
      <c r="QLS355" s="8"/>
      <c r="QLT355" s="8"/>
      <c r="QLU355" s="8"/>
      <c r="QLV355" s="8"/>
      <c r="QLW355" s="8"/>
      <c r="QLX355" s="8"/>
      <c r="QLY355" s="8"/>
      <c r="QLZ355" s="8"/>
      <c r="QMA355" s="8"/>
      <c r="QMB355" s="8"/>
      <c r="QMC355" s="8"/>
      <c r="QMD355" s="8"/>
      <c r="QME355" s="8"/>
      <c r="QMF355" s="8"/>
      <c r="QMG355" s="8"/>
      <c r="QMH355" s="8"/>
      <c r="QMI355" s="8"/>
      <c r="QMJ355" s="8"/>
      <c r="QMK355" s="8"/>
      <c r="QML355" s="8"/>
      <c r="QMM355" s="8"/>
      <c r="QMN355" s="8"/>
      <c r="QMO355" s="8"/>
      <c r="QMP355" s="8"/>
      <c r="QMQ355" s="8"/>
      <c r="QMR355" s="8"/>
      <c r="QMS355" s="8"/>
      <c r="QMT355" s="8"/>
      <c r="QMU355" s="8"/>
      <c r="QMV355" s="8"/>
      <c r="QMW355" s="8"/>
      <c r="QMX355" s="8"/>
      <c r="QMY355" s="8"/>
      <c r="QMZ355" s="8"/>
      <c r="QNA355" s="8"/>
      <c r="QNB355" s="8"/>
      <c r="QNC355" s="8"/>
      <c r="QND355" s="8"/>
      <c r="QNE355" s="8"/>
      <c r="QNF355" s="8"/>
      <c r="QNG355" s="8"/>
      <c r="QNH355" s="8"/>
      <c r="QNI355" s="8"/>
      <c r="QNJ355" s="8"/>
      <c r="QNK355" s="8"/>
      <c r="QNL355" s="8"/>
      <c r="QNM355" s="8"/>
      <c r="QNN355" s="8"/>
      <c r="QNO355" s="8"/>
      <c r="QNP355" s="8"/>
      <c r="QNQ355" s="8"/>
      <c r="QNR355" s="8"/>
      <c r="QNS355" s="8"/>
      <c r="QNT355" s="8"/>
      <c r="QNU355" s="8"/>
      <c r="QNV355" s="8"/>
      <c r="QNW355" s="8"/>
      <c r="QNX355" s="8"/>
      <c r="QNY355" s="8"/>
      <c r="QNZ355" s="8"/>
      <c r="QOA355" s="8"/>
      <c r="QOB355" s="8"/>
      <c r="QOC355" s="8"/>
      <c r="QOD355" s="8"/>
      <c r="QOE355" s="8"/>
      <c r="QOF355" s="8"/>
      <c r="QOG355" s="8"/>
      <c r="QOH355" s="8"/>
      <c r="QOI355" s="8"/>
      <c r="QOJ355" s="8"/>
      <c r="QOK355" s="8"/>
      <c r="QOL355" s="8"/>
      <c r="QOM355" s="8"/>
      <c r="QON355" s="8"/>
      <c r="QOO355" s="8"/>
      <c r="QOP355" s="8"/>
      <c r="QOQ355" s="8"/>
      <c r="QOR355" s="8"/>
      <c r="QOS355" s="8"/>
      <c r="QOT355" s="8"/>
      <c r="QOU355" s="8"/>
      <c r="QOV355" s="8"/>
      <c r="QOW355" s="8"/>
      <c r="QOX355" s="8"/>
      <c r="QOY355" s="8"/>
      <c r="QOZ355" s="8"/>
      <c r="QPA355" s="8"/>
      <c r="QPB355" s="8"/>
      <c r="QPC355" s="8"/>
      <c r="QPD355" s="8"/>
      <c r="QPE355" s="8"/>
      <c r="QPF355" s="8"/>
      <c r="QPG355" s="8"/>
      <c r="QPH355" s="8"/>
      <c r="QPI355" s="8"/>
      <c r="QPJ355" s="8"/>
      <c r="QPK355" s="8"/>
      <c r="QPL355" s="8"/>
      <c r="QPM355" s="8"/>
      <c r="QPN355" s="8"/>
      <c r="QPO355" s="8"/>
      <c r="QPP355" s="8"/>
      <c r="QPQ355" s="8"/>
      <c r="QPR355" s="8"/>
      <c r="QPS355" s="8"/>
      <c r="QPT355" s="8"/>
      <c r="QPU355" s="8"/>
      <c r="QPV355" s="8"/>
      <c r="QPW355" s="8"/>
      <c r="QPX355" s="8"/>
      <c r="QPY355" s="8"/>
      <c r="QPZ355" s="8"/>
      <c r="QQA355" s="8"/>
      <c r="QQB355" s="8"/>
      <c r="QQC355" s="8"/>
      <c r="QQD355" s="8"/>
      <c r="QQE355" s="8"/>
      <c r="QQF355" s="8"/>
      <c r="QQG355" s="8"/>
      <c r="QQH355" s="8"/>
      <c r="QQI355" s="8"/>
      <c r="QQJ355" s="8"/>
      <c r="QQK355" s="8"/>
      <c r="QQL355" s="8"/>
      <c r="QQM355" s="8"/>
      <c r="QQN355" s="8"/>
      <c r="QQO355" s="8"/>
      <c r="QQP355" s="8"/>
      <c r="QQQ355" s="8"/>
      <c r="QQR355" s="8"/>
      <c r="QQS355" s="8"/>
      <c r="QQT355" s="8"/>
      <c r="QQU355" s="8"/>
      <c r="QQV355" s="8"/>
      <c r="QQW355" s="8"/>
      <c r="QQX355" s="8"/>
      <c r="QQY355" s="8"/>
      <c r="QQZ355" s="8"/>
      <c r="QRA355" s="8"/>
      <c r="QRB355" s="8"/>
      <c r="QRC355" s="8"/>
      <c r="QRD355" s="8"/>
      <c r="QRE355" s="8"/>
      <c r="QRF355" s="8"/>
      <c r="QRG355" s="8"/>
      <c r="QRH355" s="8"/>
      <c r="QRI355" s="8"/>
      <c r="QRJ355" s="8"/>
      <c r="QRK355" s="8"/>
      <c r="QRL355" s="8"/>
      <c r="QRM355" s="8"/>
      <c r="QRN355" s="8"/>
      <c r="QRO355" s="8"/>
      <c r="QRP355" s="8"/>
      <c r="QRQ355" s="8"/>
      <c r="QRR355" s="8"/>
      <c r="QRS355" s="8"/>
      <c r="QRT355" s="8"/>
      <c r="QRU355" s="8"/>
      <c r="QRV355" s="8"/>
      <c r="QRW355" s="8"/>
      <c r="QRX355" s="8"/>
      <c r="QRY355" s="8"/>
      <c r="QRZ355" s="8"/>
      <c r="QSA355" s="8"/>
      <c r="QSB355" s="8"/>
      <c r="QSC355" s="8"/>
      <c r="QSD355" s="8"/>
      <c r="QSE355" s="8"/>
      <c r="QSF355" s="8"/>
      <c r="QSG355" s="8"/>
      <c r="QSH355" s="8"/>
      <c r="QSI355" s="8"/>
      <c r="QSJ355" s="8"/>
      <c r="QSK355" s="8"/>
      <c r="QSL355" s="8"/>
      <c r="QSM355" s="8"/>
      <c r="QSN355" s="8"/>
      <c r="QSO355" s="8"/>
      <c r="QSP355" s="8"/>
      <c r="QSQ355" s="8"/>
      <c r="QSR355" s="8"/>
      <c r="QSS355" s="8"/>
      <c r="QST355" s="8"/>
      <c r="QSU355" s="8"/>
      <c r="QSV355" s="8"/>
      <c r="QSW355" s="8"/>
      <c r="QSX355" s="8"/>
      <c r="QSY355" s="8"/>
      <c r="QSZ355" s="8"/>
      <c r="QTA355" s="8"/>
      <c r="QTB355" s="8"/>
      <c r="QTC355" s="8"/>
      <c r="QTD355" s="8"/>
      <c r="QTE355" s="8"/>
      <c r="QTF355" s="8"/>
      <c r="QTG355" s="8"/>
      <c r="QTH355" s="8"/>
      <c r="QTI355" s="8"/>
      <c r="QTJ355" s="8"/>
      <c r="QTK355" s="8"/>
      <c r="QTL355" s="8"/>
      <c r="QTM355" s="8"/>
      <c r="QTN355" s="8"/>
      <c r="QTO355" s="8"/>
      <c r="QTP355" s="8"/>
      <c r="QTQ355" s="8"/>
      <c r="QTR355" s="8"/>
      <c r="QTS355" s="8"/>
      <c r="QTT355" s="8"/>
      <c r="QTU355" s="8"/>
      <c r="QTV355" s="8"/>
      <c r="QTW355" s="8"/>
      <c r="QTX355" s="8"/>
      <c r="QTY355" s="8"/>
      <c r="QTZ355" s="8"/>
      <c r="QUA355" s="8"/>
      <c r="QUB355" s="8"/>
      <c r="QUC355" s="8"/>
      <c r="QUD355" s="8"/>
      <c r="QUE355" s="8"/>
      <c r="QUF355" s="8"/>
      <c r="QUG355" s="8"/>
      <c r="QUH355" s="8"/>
      <c r="QUI355" s="8"/>
      <c r="QUJ355" s="8"/>
      <c r="QUK355" s="8"/>
      <c r="QUL355" s="8"/>
      <c r="QUM355" s="8"/>
      <c r="QUN355" s="8"/>
      <c r="QUO355" s="8"/>
      <c r="QUP355" s="8"/>
      <c r="QUQ355" s="8"/>
      <c r="QUR355" s="8"/>
      <c r="QUS355" s="8"/>
      <c r="QUT355" s="8"/>
      <c r="QUU355" s="8"/>
      <c r="QUV355" s="8"/>
      <c r="QUW355" s="8"/>
      <c r="QUX355" s="8"/>
      <c r="QUY355" s="8"/>
      <c r="QUZ355" s="8"/>
      <c r="QVA355" s="8"/>
      <c r="QVB355" s="8"/>
      <c r="QVC355" s="8"/>
      <c r="QVD355" s="8"/>
      <c r="QVE355" s="8"/>
      <c r="QVF355" s="8"/>
      <c r="QVG355" s="8"/>
      <c r="QVH355" s="8"/>
      <c r="QVI355" s="8"/>
      <c r="QVJ355" s="8"/>
      <c r="QVK355" s="8"/>
      <c r="QVL355" s="8"/>
      <c r="QVM355" s="8"/>
      <c r="QVN355" s="8"/>
      <c r="QVO355" s="8"/>
      <c r="QVP355" s="8"/>
      <c r="QVQ355" s="8"/>
      <c r="QVR355" s="8"/>
      <c r="QVS355" s="8"/>
      <c r="QVT355" s="8"/>
      <c r="QVU355" s="8"/>
      <c r="QVV355" s="8"/>
      <c r="QVW355" s="8"/>
      <c r="QVX355" s="8"/>
      <c r="QVY355" s="8"/>
      <c r="QVZ355" s="8"/>
      <c r="QWA355" s="8"/>
      <c r="QWB355" s="8"/>
      <c r="QWC355" s="8"/>
      <c r="QWD355" s="8"/>
      <c r="QWE355" s="8"/>
      <c r="QWF355" s="8"/>
      <c r="QWG355" s="8"/>
      <c r="QWH355" s="8"/>
      <c r="QWI355" s="8"/>
      <c r="QWJ355" s="8"/>
      <c r="QWK355" s="8"/>
      <c r="QWL355" s="8"/>
      <c r="QWM355" s="8"/>
      <c r="QWN355" s="8"/>
      <c r="QWO355" s="8"/>
      <c r="QWP355" s="8"/>
      <c r="QWQ355" s="8"/>
      <c r="QWR355" s="8"/>
      <c r="QWS355" s="8"/>
      <c r="QWT355" s="8"/>
      <c r="QWU355" s="8"/>
      <c r="QWV355" s="8"/>
      <c r="QWW355" s="8"/>
      <c r="QWX355" s="8"/>
      <c r="QWY355" s="8"/>
      <c r="QWZ355" s="8"/>
      <c r="QXA355" s="8"/>
      <c r="QXB355" s="8"/>
      <c r="QXC355" s="8"/>
      <c r="QXD355" s="8"/>
      <c r="QXE355" s="8"/>
      <c r="QXF355" s="8"/>
      <c r="QXG355" s="8"/>
      <c r="QXH355" s="8"/>
      <c r="QXI355" s="8"/>
      <c r="QXJ355" s="8"/>
      <c r="QXK355" s="8"/>
      <c r="QXL355" s="8"/>
      <c r="QXM355" s="8"/>
      <c r="QXN355" s="8"/>
      <c r="QXO355" s="8"/>
      <c r="QXP355" s="8"/>
      <c r="QXQ355" s="8"/>
      <c r="QXR355" s="8"/>
      <c r="QXS355" s="8"/>
      <c r="QXT355" s="8"/>
      <c r="QXU355" s="8"/>
      <c r="QXV355" s="8"/>
      <c r="QXW355" s="8"/>
      <c r="QXX355" s="8"/>
      <c r="QXY355" s="8"/>
      <c r="QXZ355" s="8"/>
      <c r="QYA355" s="8"/>
      <c r="QYB355" s="8"/>
      <c r="QYC355" s="8"/>
      <c r="QYD355" s="8"/>
      <c r="QYE355" s="8"/>
      <c r="QYF355" s="8"/>
      <c r="QYG355" s="8"/>
      <c r="QYH355" s="8"/>
      <c r="QYI355" s="8"/>
      <c r="QYJ355" s="8"/>
      <c r="QYK355" s="8"/>
      <c r="QYL355" s="8"/>
      <c r="QYM355" s="8"/>
      <c r="QYN355" s="8"/>
      <c r="QYO355" s="8"/>
      <c r="QYP355" s="8"/>
      <c r="QYQ355" s="8"/>
      <c r="QYR355" s="8"/>
      <c r="QYS355" s="8"/>
      <c r="QYT355" s="8"/>
      <c r="QYU355" s="8"/>
      <c r="QYV355" s="8"/>
      <c r="QYW355" s="8"/>
      <c r="QYX355" s="8"/>
      <c r="QYY355" s="8"/>
      <c r="QYZ355" s="8"/>
      <c r="QZA355" s="8"/>
      <c r="QZB355" s="8"/>
      <c r="QZC355" s="8"/>
      <c r="QZD355" s="8"/>
      <c r="QZE355" s="8"/>
      <c r="QZF355" s="8"/>
      <c r="QZG355" s="8"/>
      <c r="QZH355" s="8"/>
      <c r="QZI355" s="8"/>
      <c r="QZJ355" s="8"/>
      <c r="QZK355" s="8"/>
      <c r="QZL355" s="8"/>
      <c r="QZM355" s="8"/>
      <c r="QZN355" s="8"/>
      <c r="QZO355" s="8"/>
      <c r="QZP355" s="8"/>
      <c r="QZQ355" s="8"/>
      <c r="QZR355" s="8"/>
      <c r="QZS355" s="8"/>
      <c r="QZT355" s="8"/>
      <c r="QZU355" s="8"/>
      <c r="QZV355" s="8"/>
      <c r="QZW355" s="8"/>
      <c r="QZX355" s="8"/>
      <c r="QZY355" s="8"/>
      <c r="QZZ355" s="8"/>
      <c r="RAA355" s="8"/>
      <c r="RAB355" s="8"/>
      <c r="RAC355" s="8"/>
      <c r="RAD355" s="8"/>
      <c r="RAE355" s="8"/>
      <c r="RAF355" s="8"/>
      <c r="RAG355" s="8"/>
      <c r="RAH355" s="8"/>
      <c r="RAI355" s="8"/>
      <c r="RAJ355" s="8"/>
      <c r="RAK355" s="8"/>
      <c r="RAL355" s="8"/>
      <c r="RAM355" s="8"/>
      <c r="RAN355" s="8"/>
      <c r="RAO355" s="8"/>
      <c r="RAP355" s="8"/>
      <c r="RAQ355" s="8"/>
      <c r="RAR355" s="8"/>
      <c r="RAS355" s="8"/>
      <c r="RAT355" s="8"/>
      <c r="RAU355" s="8"/>
      <c r="RAV355" s="8"/>
      <c r="RAW355" s="8"/>
      <c r="RAX355" s="8"/>
      <c r="RAY355" s="8"/>
      <c r="RAZ355" s="8"/>
      <c r="RBA355" s="8"/>
      <c r="RBB355" s="8"/>
      <c r="RBC355" s="8"/>
      <c r="RBD355" s="8"/>
      <c r="RBE355" s="8"/>
      <c r="RBF355" s="8"/>
      <c r="RBG355" s="8"/>
      <c r="RBH355" s="8"/>
      <c r="RBI355" s="8"/>
      <c r="RBJ355" s="8"/>
      <c r="RBK355" s="8"/>
      <c r="RBL355" s="8"/>
      <c r="RBM355" s="8"/>
      <c r="RBN355" s="8"/>
      <c r="RBO355" s="8"/>
      <c r="RBP355" s="8"/>
      <c r="RBQ355" s="8"/>
      <c r="RBR355" s="8"/>
      <c r="RBS355" s="8"/>
      <c r="RBT355" s="8"/>
      <c r="RBU355" s="8"/>
      <c r="RBV355" s="8"/>
      <c r="RBW355" s="8"/>
      <c r="RBX355" s="8"/>
      <c r="RBY355" s="8"/>
      <c r="RBZ355" s="8"/>
      <c r="RCA355" s="8"/>
      <c r="RCB355" s="8"/>
      <c r="RCC355" s="8"/>
      <c r="RCD355" s="8"/>
      <c r="RCE355" s="8"/>
      <c r="RCF355" s="8"/>
      <c r="RCG355" s="8"/>
      <c r="RCH355" s="8"/>
      <c r="RCI355" s="8"/>
      <c r="RCJ355" s="8"/>
      <c r="RCK355" s="8"/>
      <c r="RCL355" s="8"/>
      <c r="RCM355" s="8"/>
      <c r="RCN355" s="8"/>
      <c r="RCO355" s="8"/>
      <c r="RCP355" s="8"/>
      <c r="RCQ355" s="8"/>
      <c r="RCR355" s="8"/>
      <c r="RCS355" s="8"/>
      <c r="RCT355" s="8"/>
      <c r="RCU355" s="8"/>
      <c r="RCV355" s="8"/>
      <c r="RCW355" s="8"/>
      <c r="RCX355" s="8"/>
      <c r="RCY355" s="8"/>
      <c r="RCZ355" s="8"/>
      <c r="RDA355" s="8"/>
      <c r="RDB355" s="8"/>
      <c r="RDC355" s="8"/>
      <c r="RDD355" s="8"/>
      <c r="RDE355" s="8"/>
      <c r="RDF355" s="8"/>
      <c r="RDG355" s="8"/>
      <c r="RDH355" s="8"/>
      <c r="RDI355" s="8"/>
      <c r="RDJ355" s="8"/>
      <c r="RDK355" s="8"/>
      <c r="RDL355" s="8"/>
      <c r="RDM355" s="8"/>
      <c r="RDN355" s="8"/>
      <c r="RDO355" s="8"/>
      <c r="RDP355" s="8"/>
      <c r="RDQ355" s="8"/>
      <c r="RDR355" s="8"/>
      <c r="RDS355" s="8"/>
      <c r="RDT355" s="8"/>
      <c r="RDU355" s="8"/>
      <c r="RDV355" s="8"/>
      <c r="RDW355" s="8"/>
      <c r="RDX355" s="8"/>
      <c r="RDY355" s="8"/>
      <c r="RDZ355" s="8"/>
      <c r="REA355" s="8"/>
      <c r="REB355" s="8"/>
      <c r="REC355" s="8"/>
      <c r="RED355" s="8"/>
      <c r="REE355" s="8"/>
      <c r="REF355" s="8"/>
      <c r="REG355" s="8"/>
      <c r="REH355" s="8"/>
      <c r="REI355" s="8"/>
      <c r="REJ355" s="8"/>
      <c r="REK355" s="8"/>
      <c r="REL355" s="8"/>
      <c r="REM355" s="8"/>
      <c r="REN355" s="8"/>
      <c r="REO355" s="8"/>
      <c r="REP355" s="8"/>
      <c r="REQ355" s="8"/>
      <c r="RER355" s="8"/>
      <c r="RES355" s="8"/>
      <c r="RET355" s="8"/>
      <c r="REU355" s="8"/>
      <c r="REV355" s="8"/>
      <c r="REW355" s="8"/>
      <c r="REX355" s="8"/>
      <c r="REY355" s="8"/>
      <c r="REZ355" s="8"/>
      <c r="RFA355" s="8"/>
      <c r="RFB355" s="8"/>
      <c r="RFC355" s="8"/>
      <c r="RFD355" s="8"/>
      <c r="RFE355" s="8"/>
      <c r="RFF355" s="8"/>
      <c r="RFG355" s="8"/>
      <c r="RFH355" s="8"/>
      <c r="RFI355" s="8"/>
      <c r="RFJ355" s="8"/>
      <c r="RFK355" s="8"/>
      <c r="RFL355" s="8"/>
      <c r="RFM355" s="8"/>
      <c r="RFN355" s="8"/>
      <c r="RFO355" s="8"/>
      <c r="RFP355" s="8"/>
      <c r="RFQ355" s="8"/>
      <c r="RFR355" s="8"/>
      <c r="RFS355" s="8"/>
      <c r="RFT355" s="8"/>
      <c r="RFU355" s="8"/>
      <c r="RFV355" s="8"/>
      <c r="RFW355" s="8"/>
      <c r="RFX355" s="8"/>
      <c r="RFY355" s="8"/>
      <c r="RFZ355" s="8"/>
      <c r="RGA355" s="8"/>
      <c r="RGB355" s="8"/>
      <c r="RGC355" s="8"/>
      <c r="RGD355" s="8"/>
      <c r="RGE355" s="8"/>
      <c r="RGF355" s="8"/>
      <c r="RGG355" s="8"/>
      <c r="RGH355" s="8"/>
      <c r="RGI355" s="8"/>
      <c r="RGJ355" s="8"/>
      <c r="RGK355" s="8"/>
      <c r="RGL355" s="8"/>
      <c r="RGM355" s="8"/>
      <c r="RGN355" s="8"/>
      <c r="RGO355" s="8"/>
      <c r="RGP355" s="8"/>
      <c r="RGQ355" s="8"/>
      <c r="RGR355" s="8"/>
      <c r="RGS355" s="8"/>
      <c r="RGT355" s="8"/>
      <c r="RGU355" s="8"/>
      <c r="RGV355" s="8"/>
      <c r="RGW355" s="8"/>
      <c r="RGX355" s="8"/>
      <c r="RGY355" s="8"/>
      <c r="RGZ355" s="8"/>
      <c r="RHA355" s="8"/>
      <c r="RHB355" s="8"/>
      <c r="RHC355" s="8"/>
      <c r="RHD355" s="8"/>
      <c r="RHE355" s="8"/>
      <c r="RHF355" s="8"/>
      <c r="RHG355" s="8"/>
      <c r="RHH355" s="8"/>
      <c r="RHI355" s="8"/>
      <c r="RHJ355" s="8"/>
      <c r="RHK355" s="8"/>
      <c r="RHL355" s="8"/>
      <c r="RHM355" s="8"/>
      <c r="RHN355" s="8"/>
      <c r="RHO355" s="8"/>
      <c r="RHP355" s="8"/>
      <c r="RHQ355" s="8"/>
      <c r="RHR355" s="8"/>
      <c r="RHS355" s="8"/>
      <c r="RHT355" s="8"/>
      <c r="RHU355" s="8"/>
      <c r="RHV355" s="8"/>
      <c r="RHW355" s="8"/>
      <c r="RHX355" s="8"/>
      <c r="RHY355" s="8"/>
      <c r="RHZ355" s="8"/>
      <c r="RIA355" s="8"/>
      <c r="RIB355" s="8"/>
      <c r="RIC355" s="8"/>
      <c r="RID355" s="8"/>
      <c r="RIE355" s="8"/>
      <c r="RIF355" s="8"/>
      <c r="RIG355" s="8"/>
      <c r="RIH355" s="8"/>
      <c r="RII355" s="8"/>
      <c r="RIJ355" s="8"/>
      <c r="RIK355" s="8"/>
      <c r="RIL355" s="8"/>
      <c r="RIM355" s="8"/>
      <c r="RIN355" s="8"/>
      <c r="RIO355" s="8"/>
      <c r="RIP355" s="8"/>
      <c r="RIQ355" s="8"/>
      <c r="RIR355" s="8"/>
      <c r="RIS355" s="8"/>
      <c r="RIT355" s="8"/>
      <c r="RIU355" s="8"/>
      <c r="RIV355" s="8"/>
      <c r="RIW355" s="8"/>
      <c r="RIX355" s="8"/>
      <c r="RIY355" s="8"/>
      <c r="RIZ355" s="8"/>
      <c r="RJA355" s="8"/>
      <c r="RJB355" s="8"/>
      <c r="RJC355" s="8"/>
      <c r="RJD355" s="8"/>
      <c r="RJE355" s="8"/>
      <c r="RJF355" s="8"/>
      <c r="RJG355" s="8"/>
      <c r="RJH355" s="8"/>
      <c r="RJI355" s="8"/>
      <c r="RJJ355" s="8"/>
      <c r="RJK355" s="8"/>
      <c r="RJL355" s="8"/>
      <c r="RJM355" s="8"/>
      <c r="RJN355" s="8"/>
      <c r="RJO355" s="8"/>
      <c r="RJP355" s="8"/>
      <c r="RJQ355" s="8"/>
      <c r="RJR355" s="8"/>
      <c r="RJS355" s="8"/>
      <c r="RJT355" s="8"/>
      <c r="RJU355" s="8"/>
      <c r="RJV355" s="8"/>
      <c r="RJW355" s="8"/>
      <c r="RJX355" s="8"/>
      <c r="RJY355" s="8"/>
      <c r="RJZ355" s="8"/>
      <c r="RKA355" s="8"/>
      <c r="RKB355" s="8"/>
      <c r="RKC355" s="8"/>
      <c r="RKD355" s="8"/>
      <c r="RKE355" s="8"/>
      <c r="RKF355" s="8"/>
      <c r="RKG355" s="8"/>
      <c r="RKH355" s="8"/>
      <c r="RKI355" s="8"/>
      <c r="RKJ355" s="8"/>
      <c r="RKK355" s="8"/>
      <c r="RKL355" s="8"/>
      <c r="RKM355" s="8"/>
      <c r="RKN355" s="8"/>
      <c r="RKO355" s="8"/>
      <c r="RKP355" s="8"/>
      <c r="RKQ355" s="8"/>
      <c r="RKR355" s="8"/>
      <c r="RKS355" s="8"/>
      <c r="RKT355" s="8"/>
      <c r="RKU355" s="8"/>
      <c r="RKV355" s="8"/>
      <c r="RKW355" s="8"/>
      <c r="RKX355" s="8"/>
      <c r="RKY355" s="8"/>
      <c r="RKZ355" s="8"/>
      <c r="RLA355" s="8"/>
      <c r="RLB355" s="8"/>
      <c r="RLC355" s="8"/>
      <c r="RLD355" s="8"/>
      <c r="RLE355" s="8"/>
      <c r="RLF355" s="8"/>
      <c r="RLG355" s="8"/>
      <c r="RLH355" s="8"/>
      <c r="RLI355" s="8"/>
      <c r="RLJ355" s="8"/>
      <c r="RLK355" s="8"/>
      <c r="RLL355" s="8"/>
      <c r="RLM355" s="8"/>
      <c r="RLN355" s="8"/>
      <c r="RLO355" s="8"/>
      <c r="RLP355" s="8"/>
      <c r="RLQ355" s="8"/>
      <c r="RLR355" s="8"/>
      <c r="RLS355" s="8"/>
      <c r="RLT355" s="8"/>
      <c r="RLU355" s="8"/>
      <c r="RLV355" s="8"/>
      <c r="RLW355" s="8"/>
      <c r="RLX355" s="8"/>
      <c r="RLY355" s="8"/>
      <c r="RLZ355" s="8"/>
      <c r="RMA355" s="8"/>
      <c r="RMB355" s="8"/>
      <c r="RMC355" s="8"/>
      <c r="RMD355" s="8"/>
      <c r="RME355" s="8"/>
      <c r="RMF355" s="8"/>
      <c r="RMG355" s="8"/>
      <c r="RMH355" s="8"/>
      <c r="RMI355" s="8"/>
      <c r="RMJ355" s="8"/>
      <c r="RMK355" s="8"/>
      <c r="RML355" s="8"/>
      <c r="RMM355" s="8"/>
      <c r="RMN355" s="8"/>
      <c r="RMO355" s="8"/>
      <c r="RMP355" s="8"/>
      <c r="RMQ355" s="8"/>
      <c r="RMR355" s="8"/>
      <c r="RMS355" s="8"/>
      <c r="RMT355" s="8"/>
      <c r="RMU355" s="8"/>
      <c r="RMV355" s="8"/>
      <c r="RMW355" s="8"/>
      <c r="RMX355" s="8"/>
      <c r="RMY355" s="8"/>
      <c r="RMZ355" s="8"/>
      <c r="RNA355" s="8"/>
      <c r="RNB355" s="8"/>
      <c r="RNC355" s="8"/>
      <c r="RND355" s="8"/>
      <c r="RNE355" s="8"/>
      <c r="RNF355" s="8"/>
      <c r="RNG355" s="8"/>
      <c r="RNH355" s="8"/>
      <c r="RNI355" s="8"/>
      <c r="RNJ355" s="8"/>
      <c r="RNK355" s="8"/>
      <c r="RNL355" s="8"/>
      <c r="RNM355" s="8"/>
      <c r="RNN355" s="8"/>
      <c r="RNO355" s="8"/>
      <c r="RNP355" s="8"/>
      <c r="RNQ355" s="8"/>
      <c r="RNR355" s="8"/>
      <c r="RNS355" s="8"/>
      <c r="RNT355" s="8"/>
      <c r="RNU355" s="8"/>
      <c r="RNV355" s="8"/>
      <c r="RNW355" s="8"/>
      <c r="RNX355" s="8"/>
      <c r="RNY355" s="8"/>
      <c r="RNZ355" s="8"/>
      <c r="ROA355" s="8"/>
      <c r="ROB355" s="8"/>
      <c r="ROC355" s="8"/>
      <c r="ROD355" s="8"/>
      <c r="ROE355" s="8"/>
      <c r="ROF355" s="8"/>
      <c r="ROG355" s="8"/>
      <c r="ROH355" s="8"/>
      <c r="ROI355" s="8"/>
      <c r="ROJ355" s="8"/>
      <c r="ROK355" s="8"/>
      <c r="ROL355" s="8"/>
      <c r="ROM355" s="8"/>
      <c r="RON355" s="8"/>
      <c r="ROO355" s="8"/>
      <c r="ROP355" s="8"/>
      <c r="ROQ355" s="8"/>
      <c r="ROR355" s="8"/>
      <c r="ROS355" s="8"/>
      <c r="ROT355" s="8"/>
      <c r="ROU355" s="8"/>
      <c r="ROV355" s="8"/>
      <c r="ROW355" s="8"/>
      <c r="ROX355" s="8"/>
      <c r="ROY355" s="8"/>
      <c r="ROZ355" s="8"/>
      <c r="RPA355" s="8"/>
      <c r="RPB355" s="8"/>
      <c r="RPC355" s="8"/>
      <c r="RPD355" s="8"/>
      <c r="RPE355" s="8"/>
      <c r="RPF355" s="8"/>
      <c r="RPG355" s="8"/>
      <c r="RPH355" s="8"/>
      <c r="RPI355" s="8"/>
      <c r="RPJ355" s="8"/>
      <c r="RPK355" s="8"/>
      <c r="RPL355" s="8"/>
      <c r="RPM355" s="8"/>
      <c r="RPN355" s="8"/>
      <c r="RPO355" s="8"/>
      <c r="RPP355" s="8"/>
      <c r="RPQ355" s="8"/>
      <c r="RPR355" s="8"/>
      <c r="RPS355" s="8"/>
      <c r="RPT355" s="8"/>
      <c r="RPU355" s="8"/>
      <c r="RPV355" s="8"/>
      <c r="RPW355" s="8"/>
      <c r="RPX355" s="8"/>
      <c r="RPY355" s="8"/>
      <c r="RPZ355" s="8"/>
      <c r="RQA355" s="8"/>
      <c r="RQB355" s="8"/>
      <c r="RQC355" s="8"/>
      <c r="RQD355" s="8"/>
      <c r="RQE355" s="8"/>
      <c r="RQF355" s="8"/>
      <c r="RQG355" s="8"/>
      <c r="RQH355" s="8"/>
      <c r="RQI355" s="8"/>
      <c r="RQJ355" s="8"/>
      <c r="RQK355" s="8"/>
      <c r="RQL355" s="8"/>
      <c r="RQM355" s="8"/>
      <c r="RQN355" s="8"/>
      <c r="RQO355" s="8"/>
      <c r="RQP355" s="8"/>
      <c r="RQQ355" s="8"/>
      <c r="RQR355" s="8"/>
      <c r="RQS355" s="8"/>
      <c r="RQT355" s="8"/>
      <c r="RQU355" s="8"/>
      <c r="RQV355" s="8"/>
      <c r="RQW355" s="8"/>
      <c r="RQX355" s="8"/>
      <c r="RQY355" s="8"/>
      <c r="RQZ355" s="8"/>
      <c r="RRA355" s="8"/>
      <c r="RRB355" s="8"/>
      <c r="RRC355" s="8"/>
      <c r="RRD355" s="8"/>
      <c r="RRE355" s="8"/>
      <c r="RRF355" s="8"/>
      <c r="RRG355" s="8"/>
      <c r="RRH355" s="8"/>
      <c r="RRI355" s="8"/>
      <c r="RRJ355" s="8"/>
      <c r="RRK355" s="8"/>
      <c r="RRL355" s="8"/>
      <c r="RRM355" s="8"/>
      <c r="RRN355" s="8"/>
      <c r="RRO355" s="8"/>
      <c r="RRP355" s="8"/>
      <c r="RRQ355" s="8"/>
      <c r="RRR355" s="8"/>
      <c r="RRS355" s="8"/>
      <c r="RRT355" s="8"/>
      <c r="RRU355" s="8"/>
      <c r="RRV355" s="8"/>
      <c r="RRW355" s="8"/>
      <c r="RRX355" s="8"/>
      <c r="RRY355" s="8"/>
      <c r="RRZ355" s="8"/>
      <c r="RSA355" s="8"/>
      <c r="RSB355" s="8"/>
      <c r="RSC355" s="8"/>
      <c r="RSD355" s="8"/>
      <c r="RSE355" s="8"/>
      <c r="RSF355" s="8"/>
      <c r="RSG355" s="8"/>
      <c r="RSH355" s="8"/>
      <c r="RSI355" s="8"/>
      <c r="RSJ355" s="8"/>
      <c r="RSK355" s="8"/>
      <c r="RSL355" s="8"/>
      <c r="RSM355" s="8"/>
      <c r="RSN355" s="8"/>
      <c r="RSO355" s="8"/>
      <c r="RSP355" s="8"/>
      <c r="RSQ355" s="8"/>
      <c r="RSR355" s="8"/>
      <c r="RSS355" s="8"/>
      <c r="RST355" s="8"/>
      <c r="RSU355" s="8"/>
      <c r="RSV355" s="8"/>
      <c r="RSW355" s="8"/>
      <c r="RSX355" s="8"/>
      <c r="RSY355" s="8"/>
      <c r="RSZ355" s="8"/>
      <c r="RTA355" s="8"/>
      <c r="RTB355" s="8"/>
      <c r="RTC355" s="8"/>
      <c r="RTD355" s="8"/>
      <c r="RTE355" s="8"/>
      <c r="RTF355" s="8"/>
      <c r="RTG355" s="8"/>
      <c r="RTH355" s="8"/>
      <c r="RTI355" s="8"/>
      <c r="RTJ355" s="8"/>
      <c r="RTK355" s="8"/>
      <c r="RTL355" s="8"/>
      <c r="RTM355" s="8"/>
      <c r="RTN355" s="8"/>
      <c r="RTO355" s="8"/>
      <c r="RTP355" s="8"/>
      <c r="RTQ355" s="8"/>
      <c r="RTR355" s="8"/>
      <c r="RTS355" s="8"/>
      <c r="RTT355" s="8"/>
      <c r="RTU355" s="8"/>
      <c r="RTV355" s="8"/>
      <c r="RTW355" s="8"/>
      <c r="RTX355" s="8"/>
      <c r="RTY355" s="8"/>
      <c r="RTZ355" s="8"/>
      <c r="RUA355" s="8"/>
      <c r="RUB355" s="8"/>
      <c r="RUC355" s="8"/>
      <c r="RUD355" s="8"/>
      <c r="RUE355" s="8"/>
      <c r="RUF355" s="8"/>
      <c r="RUG355" s="8"/>
      <c r="RUH355" s="8"/>
      <c r="RUI355" s="8"/>
      <c r="RUJ355" s="8"/>
      <c r="RUK355" s="8"/>
      <c r="RUL355" s="8"/>
      <c r="RUM355" s="8"/>
      <c r="RUN355" s="8"/>
      <c r="RUO355" s="8"/>
      <c r="RUP355" s="8"/>
      <c r="RUQ355" s="8"/>
      <c r="RUR355" s="8"/>
      <c r="RUS355" s="8"/>
      <c r="RUT355" s="8"/>
      <c r="RUU355" s="8"/>
      <c r="RUV355" s="8"/>
      <c r="RUW355" s="8"/>
      <c r="RUX355" s="8"/>
      <c r="RUY355" s="8"/>
      <c r="RUZ355" s="8"/>
      <c r="RVA355" s="8"/>
      <c r="RVB355" s="8"/>
      <c r="RVC355" s="8"/>
      <c r="RVD355" s="8"/>
      <c r="RVE355" s="8"/>
      <c r="RVF355" s="8"/>
      <c r="RVG355" s="8"/>
      <c r="RVH355" s="8"/>
      <c r="RVI355" s="8"/>
      <c r="RVJ355" s="8"/>
      <c r="RVK355" s="8"/>
      <c r="RVL355" s="8"/>
      <c r="RVM355" s="8"/>
      <c r="RVN355" s="8"/>
      <c r="RVO355" s="8"/>
      <c r="RVP355" s="8"/>
      <c r="RVQ355" s="8"/>
      <c r="RVR355" s="8"/>
      <c r="RVS355" s="8"/>
      <c r="RVT355" s="8"/>
      <c r="RVU355" s="8"/>
      <c r="RVV355" s="8"/>
      <c r="RVW355" s="8"/>
      <c r="RVX355" s="8"/>
      <c r="RVY355" s="8"/>
      <c r="RVZ355" s="8"/>
      <c r="RWA355" s="8"/>
      <c r="RWB355" s="8"/>
      <c r="RWC355" s="8"/>
      <c r="RWD355" s="8"/>
      <c r="RWE355" s="8"/>
      <c r="RWF355" s="8"/>
      <c r="RWG355" s="8"/>
      <c r="RWH355" s="8"/>
      <c r="RWI355" s="8"/>
      <c r="RWJ355" s="8"/>
      <c r="RWK355" s="8"/>
      <c r="RWL355" s="8"/>
      <c r="RWM355" s="8"/>
      <c r="RWN355" s="8"/>
      <c r="RWO355" s="8"/>
      <c r="RWP355" s="8"/>
      <c r="RWQ355" s="8"/>
      <c r="RWR355" s="8"/>
      <c r="RWS355" s="8"/>
      <c r="RWT355" s="8"/>
      <c r="RWU355" s="8"/>
      <c r="RWV355" s="8"/>
      <c r="RWW355" s="8"/>
      <c r="RWX355" s="8"/>
      <c r="RWY355" s="8"/>
      <c r="RWZ355" s="8"/>
      <c r="RXA355" s="8"/>
      <c r="RXB355" s="8"/>
      <c r="RXC355" s="8"/>
      <c r="RXD355" s="8"/>
      <c r="RXE355" s="8"/>
      <c r="RXF355" s="8"/>
      <c r="RXG355" s="8"/>
      <c r="RXH355" s="8"/>
      <c r="RXI355" s="8"/>
      <c r="RXJ355" s="8"/>
      <c r="RXK355" s="8"/>
      <c r="RXL355" s="8"/>
      <c r="RXM355" s="8"/>
      <c r="RXN355" s="8"/>
      <c r="RXO355" s="8"/>
      <c r="RXP355" s="8"/>
      <c r="RXQ355" s="8"/>
      <c r="RXR355" s="8"/>
      <c r="RXS355" s="8"/>
      <c r="RXT355" s="8"/>
      <c r="RXU355" s="8"/>
      <c r="RXV355" s="8"/>
      <c r="RXW355" s="8"/>
      <c r="RXX355" s="8"/>
      <c r="RXY355" s="8"/>
      <c r="RXZ355" s="8"/>
      <c r="RYA355" s="8"/>
      <c r="RYB355" s="8"/>
      <c r="RYC355" s="8"/>
      <c r="RYD355" s="8"/>
      <c r="RYE355" s="8"/>
      <c r="RYF355" s="8"/>
      <c r="RYG355" s="8"/>
      <c r="RYH355" s="8"/>
      <c r="RYI355" s="8"/>
      <c r="RYJ355" s="8"/>
      <c r="RYK355" s="8"/>
      <c r="RYL355" s="8"/>
      <c r="RYM355" s="8"/>
      <c r="RYN355" s="8"/>
      <c r="RYO355" s="8"/>
      <c r="RYP355" s="8"/>
      <c r="RYQ355" s="8"/>
      <c r="RYR355" s="8"/>
      <c r="RYS355" s="8"/>
      <c r="RYT355" s="8"/>
      <c r="RYU355" s="8"/>
      <c r="RYV355" s="8"/>
      <c r="RYW355" s="8"/>
      <c r="RYX355" s="8"/>
      <c r="RYY355" s="8"/>
      <c r="RYZ355" s="8"/>
      <c r="RZA355" s="8"/>
      <c r="RZB355" s="8"/>
      <c r="RZC355" s="8"/>
      <c r="RZD355" s="8"/>
      <c r="RZE355" s="8"/>
      <c r="RZF355" s="8"/>
      <c r="RZG355" s="8"/>
      <c r="RZH355" s="8"/>
      <c r="RZI355" s="8"/>
      <c r="RZJ355" s="8"/>
      <c r="RZK355" s="8"/>
      <c r="RZL355" s="8"/>
      <c r="RZM355" s="8"/>
      <c r="RZN355" s="8"/>
      <c r="RZO355" s="8"/>
      <c r="RZP355" s="8"/>
      <c r="RZQ355" s="8"/>
      <c r="RZR355" s="8"/>
      <c r="RZS355" s="8"/>
      <c r="RZT355" s="8"/>
      <c r="RZU355" s="8"/>
      <c r="RZV355" s="8"/>
      <c r="RZW355" s="8"/>
      <c r="RZX355" s="8"/>
      <c r="RZY355" s="8"/>
      <c r="RZZ355" s="8"/>
      <c r="SAA355" s="8"/>
      <c r="SAB355" s="8"/>
      <c r="SAC355" s="8"/>
      <c r="SAD355" s="8"/>
      <c r="SAE355" s="8"/>
      <c r="SAF355" s="8"/>
      <c r="SAG355" s="8"/>
      <c r="SAH355" s="8"/>
      <c r="SAI355" s="8"/>
      <c r="SAJ355" s="8"/>
      <c r="SAK355" s="8"/>
      <c r="SAL355" s="8"/>
      <c r="SAM355" s="8"/>
      <c r="SAN355" s="8"/>
      <c r="SAO355" s="8"/>
      <c r="SAP355" s="8"/>
      <c r="SAQ355" s="8"/>
      <c r="SAR355" s="8"/>
      <c r="SAS355" s="8"/>
      <c r="SAT355" s="8"/>
      <c r="SAU355" s="8"/>
      <c r="SAV355" s="8"/>
      <c r="SAW355" s="8"/>
      <c r="SAX355" s="8"/>
      <c r="SAY355" s="8"/>
      <c r="SAZ355" s="8"/>
      <c r="SBA355" s="8"/>
      <c r="SBB355" s="8"/>
      <c r="SBC355" s="8"/>
      <c r="SBD355" s="8"/>
      <c r="SBE355" s="8"/>
      <c r="SBF355" s="8"/>
      <c r="SBG355" s="8"/>
      <c r="SBH355" s="8"/>
      <c r="SBI355" s="8"/>
      <c r="SBJ355" s="8"/>
      <c r="SBK355" s="8"/>
      <c r="SBL355" s="8"/>
      <c r="SBM355" s="8"/>
      <c r="SBN355" s="8"/>
      <c r="SBO355" s="8"/>
      <c r="SBP355" s="8"/>
      <c r="SBQ355" s="8"/>
      <c r="SBR355" s="8"/>
      <c r="SBS355" s="8"/>
      <c r="SBT355" s="8"/>
      <c r="SBU355" s="8"/>
      <c r="SBV355" s="8"/>
      <c r="SBW355" s="8"/>
      <c r="SBX355" s="8"/>
      <c r="SBY355" s="8"/>
      <c r="SBZ355" s="8"/>
      <c r="SCA355" s="8"/>
      <c r="SCB355" s="8"/>
      <c r="SCC355" s="8"/>
      <c r="SCD355" s="8"/>
      <c r="SCE355" s="8"/>
      <c r="SCF355" s="8"/>
      <c r="SCG355" s="8"/>
      <c r="SCH355" s="8"/>
      <c r="SCI355" s="8"/>
      <c r="SCJ355" s="8"/>
      <c r="SCK355" s="8"/>
      <c r="SCL355" s="8"/>
      <c r="SCM355" s="8"/>
      <c r="SCN355" s="8"/>
      <c r="SCO355" s="8"/>
      <c r="SCP355" s="8"/>
      <c r="SCQ355" s="8"/>
      <c r="SCR355" s="8"/>
      <c r="SCS355" s="8"/>
      <c r="SCT355" s="8"/>
      <c r="SCU355" s="8"/>
      <c r="SCV355" s="8"/>
      <c r="SCW355" s="8"/>
      <c r="SCX355" s="8"/>
      <c r="SCY355" s="8"/>
      <c r="SCZ355" s="8"/>
      <c r="SDA355" s="8"/>
      <c r="SDB355" s="8"/>
      <c r="SDC355" s="8"/>
      <c r="SDD355" s="8"/>
      <c r="SDE355" s="8"/>
      <c r="SDF355" s="8"/>
      <c r="SDG355" s="8"/>
      <c r="SDH355" s="8"/>
      <c r="SDI355" s="8"/>
      <c r="SDJ355" s="8"/>
      <c r="SDK355" s="8"/>
      <c r="SDL355" s="8"/>
      <c r="SDM355" s="8"/>
      <c r="SDN355" s="8"/>
      <c r="SDO355" s="8"/>
      <c r="SDP355" s="8"/>
      <c r="SDQ355" s="8"/>
      <c r="SDR355" s="8"/>
      <c r="SDS355" s="8"/>
      <c r="SDT355" s="8"/>
      <c r="SDU355" s="8"/>
      <c r="SDV355" s="8"/>
      <c r="SDW355" s="8"/>
      <c r="SDX355" s="8"/>
      <c r="SDY355" s="8"/>
      <c r="SDZ355" s="8"/>
      <c r="SEA355" s="8"/>
      <c r="SEB355" s="8"/>
      <c r="SEC355" s="8"/>
      <c r="SED355" s="8"/>
      <c r="SEE355" s="8"/>
      <c r="SEF355" s="8"/>
      <c r="SEG355" s="8"/>
      <c r="SEH355" s="8"/>
      <c r="SEI355" s="8"/>
      <c r="SEJ355" s="8"/>
      <c r="SEK355" s="8"/>
      <c r="SEL355" s="8"/>
      <c r="SEM355" s="8"/>
      <c r="SEN355" s="8"/>
      <c r="SEO355" s="8"/>
      <c r="SEP355" s="8"/>
      <c r="SEQ355" s="8"/>
      <c r="SER355" s="8"/>
      <c r="SES355" s="8"/>
      <c r="SET355" s="8"/>
      <c r="SEU355" s="8"/>
      <c r="SEV355" s="8"/>
      <c r="SEW355" s="8"/>
      <c r="SEX355" s="8"/>
      <c r="SEY355" s="8"/>
      <c r="SEZ355" s="8"/>
      <c r="SFA355" s="8"/>
      <c r="SFB355" s="8"/>
      <c r="SFC355" s="8"/>
      <c r="SFD355" s="8"/>
      <c r="SFE355" s="8"/>
      <c r="SFF355" s="8"/>
      <c r="SFG355" s="8"/>
      <c r="SFH355" s="8"/>
      <c r="SFI355" s="8"/>
      <c r="SFJ355" s="8"/>
      <c r="SFK355" s="8"/>
      <c r="SFL355" s="8"/>
      <c r="SFM355" s="8"/>
      <c r="SFN355" s="8"/>
      <c r="SFO355" s="8"/>
      <c r="SFP355" s="8"/>
      <c r="SFQ355" s="8"/>
      <c r="SFR355" s="8"/>
      <c r="SFS355" s="8"/>
      <c r="SFT355" s="8"/>
      <c r="SFU355" s="8"/>
      <c r="SFV355" s="8"/>
      <c r="SFW355" s="8"/>
      <c r="SFX355" s="8"/>
      <c r="SFY355" s="8"/>
      <c r="SFZ355" s="8"/>
      <c r="SGA355" s="8"/>
      <c r="SGB355" s="8"/>
      <c r="SGC355" s="8"/>
      <c r="SGD355" s="8"/>
      <c r="SGE355" s="8"/>
      <c r="SGF355" s="8"/>
      <c r="SGG355" s="8"/>
      <c r="SGH355" s="8"/>
      <c r="SGI355" s="8"/>
      <c r="SGJ355" s="8"/>
      <c r="SGK355" s="8"/>
      <c r="SGL355" s="8"/>
      <c r="SGM355" s="8"/>
      <c r="SGN355" s="8"/>
      <c r="SGO355" s="8"/>
      <c r="SGP355" s="8"/>
      <c r="SGQ355" s="8"/>
      <c r="SGR355" s="8"/>
      <c r="SGS355" s="8"/>
      <c r="SGT355" s="8"/>
      <c r="SGU355" s="8"/>
      <c r="SGV355" s="8"/>
      <c r="SGW355" s="8"/>
      <c r="SGX355" s="8"/>
      <c r="SGY355" s="8"/>
      <c r="SGZ355" s="8"/>
      <c r="SHA355" s="8"/>
      <c r="SHB355" s="8"/>
      <c r="SHC355" s="8"/>
      <c r="SHD355" s="8"/>
      <c r="SHE355" s="8"/>
      <c r="SHF355" s="8"/>
      <c r="SHG355" s="8"/>
      <c r="SHH355" s="8"/>
      <c r="SHI355" s="8"/>
      <c r="SHJ355" s="8"/>
      <c r="SHK355" s="8"/>
      <c r="SHL355" s="8"/>
      <c r="SHM355" s="8"/>
      <c r="SHN355" s="8"/>
      <c r="SHO355" s="8"/>
      <c r="SHP355" s="8"/>
      <c r="SHQ355" s="8"/>
      <c r="SHR355" s="8"/>
      <c r="SHS355" s="8"/>
      <c r="SHT355" s="8"/>
      <c r="SHU355" s="8"/>
      <c r="SHV355" s="8"/>
      <c r="SHW355" s="8"/>
      <c r="SHX355" s="8"/>
      <c r="SHY355" s="8"/>
      <c r="SHZ355" s="8"/>
      <c r="SIA355" s="8"/>
      <c r="SIB355" s="8"/>
      <c r="SIC355" s="8"/>
      <c r="SID355" s="8"/>
      <c r="SIE355" s="8"/>
      <c r="SIF355" s="8"/>
      <c r="SIG355" s="8"/>
      <c r="SIH355" s="8"/>
      <c r="SII355" s="8"/>
      <c r="SIJ355" s="8"/>
      <c r="SIK355" s="8"/>
      <c r="SIL355" s="8"/>
      <c r="SIM355" s="8"/>
      <c r="SIN355" s="8"/>
      <c r="SIO355" s="8"/>
      <c r="SIP355" s="8"/>
      <c r="SIQ355" s="8"/>
      <c r="SIR355" s="8"/>
      <c r="SIS355" s="8"/>
      <c r="SIT355" s="8"/>
      <c r="SIU355" s="8"/>
      <c r="SIV355" s="8"/>
      <c r="SIW355" s="8"/>
      <c r="SIX355" s="8"/>
      <c r="SIY355" s="8"/>
      <c r="SIZ355" s="8"/>
      <c r="SJA355" s="8"/>
      <c r="SJB355" s="8"/>
      <c r="SJC355" s="8"/>
      <c r="SJD355" s="8"/>
      <c r="SJE355" s="8"/>
      <c r="SJF355" s="8"/>
      <c r="SJG355" s="8"/>
      <c r="SJH355" s="8"/>
      <c r="SJI355" s="8"/>
      <c r="SJJ355" s="8"/>
      <c r="SJK355" s="8"/>
      <c r="SJL355" s="8"/>
      <c r="SJM355" s="8"/>
      <c r="SJN355" s="8"/>
      <c r="SJO355" s="8"/>
      <c r="SJP355" s="8"/>
      <c r="SJQ355" s="8"/>
      <c r="SJR355" s="8"/>
      <c r="SJS355" s="8"/>
      <c r="SJT355" s="8"/>
      <c r="SJU355" s="8"/>
      <c r="SJV355" s="8"/>
      <c r="SJW355" s="8"/>
      <c r="SJX355" s="8"/>
      <c r="SJY355" s="8"/>
      <c r="SJZ355" s="8"/>
      <c r="SKA355" s="8"/>
      <c r="SKB355" s="8"/>
      <c r="SKC355" s="8"/>
      <c r="SKD355" s="8"/>
      <c r="SKE355" s="8"/>
      <c r="SKF355" s="8"/>
      <c r="SKG355" s="8"/>
      <c r="SKH355" s="8"/>
      <c r="SKI355" s="8"/>
      <c r="SKJ355" s="8"/>
      <c r="SKK355" s="8"/>
      <c r="SKL355" s="8"/>
      <c r="SKM355" s="8"/>
      <c r="SKN355" s="8"/>
      <c r="SKO355" s="8"/>
      <c r="SKP355" s="8"/>
      <c r="SKQ355" s="8"/>
      <c r="SKR355" s="8"/>
      <c r="SKS355" s="8"/>
      <c r="SKT355" s="8"/>
      <c r="SKU355" s="8"/>
      <c r="SKV355" s="8"/>
      <c r="SKW355" s="8"/>
      <c r="SKX355" s="8"/>
      <c r="SKY355" s="8"/>
      <c r="SKZ355" s="8"/>
      <c r="SLA355" s="8"/>
      <c r="SLB355" s="8"/>
      <c r="SLC355" s="8"/>
      <c r="SLD355" s="8"/>
      <c r="SLE355" s="8"/>
      <c r="SLF355" s="8"/>
      <c r="SLG355" s="8"/>
      <c r="SLH355" s="8"/>
      <c r="SLI355" s="8"/>
      <c r="SLJ355" s="8"/>
      <c r="SLK355" s="8"/>
      <c r="SLL355" s="8"/>
      <c r="SLM355" s="8"/>
      <c r="SLN355" s="8"/>
      <c r="SLO355" s="8"/>
      <c r="SLP355" s="8"/>
      <c r="SLQ355" s="8"/>
      <c r="SLR355" s="8"/>
      <c r="SLS355" s="8"/>
      <c r="SLT355" s="8"/>
      <c r="SLU355" s="8"/>
      <c r="SLV355" s="8"/>
      <c r="SLW355" s="8"/>
      <c r="SLX355" s="8"/>
      <c r="SLY355" s="8"/>
      <c r="SLZ355" s="8"/>
      <c r="SMA355" s="8"/>
      <c r="SMB355" s="8"/>
      <c r="SMC355" s="8"/>
      <c r="SMD355" s="8"/>
      <c r="SME355" s="8"/>
      <c r="SMF355" s="8"/>
      <c r="SMG355" s="8"/>
      <c r="SMH355" s="8"/>
      <c r="SMI355" s="8"/>
      <c r="SMJ355" s="8"/>
      <c r="SMK355" s="8"/>
      <c r="SML355" s="8"/>
      <c r="SMM355" s="8"/>
      <c r="SMN355" s="8"/>
      <c r="SMO355" s="8"/>
      <c r="SMP355" s="8"/>
      <c r="SMQ355" s="8"/>
      <c r="SMR355" s="8"/>
      <c r="SMS355" s="8"/>
      <c r="SMT355" s="8"/>
      <c r="SMU355" s="8"/>
      <c r="SMV355" s="8"/>
      <c r="SMW355" s="8"/>
      <c r="SMX355" s="8"/>
      <c r="SMY355" s="8"/>
      <c r="SMZ355" s="8"/>
      <c r="SNA355" s="8"/>
      <c r="SNB355" s="8"/>
      <c r="SNC355" s="8"/>
      <c r="SND355" s="8"/>
      <c r="SNE355" s="8"/>
      <c r="SNF355" s="8"/>
      <c r="SNG355" s="8"/>
      <c r="SNH355" s="8"/>
      <c r="SNI355" s="8"/>
      <c r="SNJ355" s="8"/>
      <c r="SNK355" s="8"/>
      <c r="SNL355" s="8"/>
      <c r="SNM355" s="8"/>
      <c r="SNN355" s="8"/>
      <c r="SNO355" s="8"/>
      <c r="SNP355" s="8"/>
      <c r="SNQ355" s="8"/>
      <c r="SNR355" s="8"/>
      <c r="SNS355" s="8"/>
      <c r="SNT355" s="8"/>
      <c r="SNU355" s="8"/>
      <c r="SNV355" s="8"/>
      <c r="SNW355" s="8"/>
      <c r="SNX355" s="8"/>
      <c r="SNY355" s="8"/>
      <c r="SNZ355" s="8"/>
      <c r="SOA355" s="8"/>
      <c r="SOB355" s="8"/>
      <c r="SOC355" s="8"/>
      <c r="SOD355" s="8"/>
      <c r="SOE355" s="8"/>
      <c r="SOF355" s="8"/>
      <c r="SOG355" s="8"/>
      <c r="SOH355" s="8"/>
      <c r="SOI355" s="8"/>
      <c r="SOJ355" s="8"/>
      <c r="SOK355" s="8"/>
      <c r="SOL355" s="8"/>
      <c r="SOM355" s="8"/>
      <c r="SON355" s="8"/>
      <c r="SOO355" s="8"/>
      <c r="SOP355" s="8"/>
      <c r="SOQ355" s="8"/>
      <c r="SOR355" s="8"/>
      <c r="SOS355" s="8"/>
      <c r="SOT355" s="8"/>
      <c r="SOU355" s="8"/>
      <c r="SOV355" s="8"/>
      <c r="SOW355" s="8"/>
      <c r="SOX355" s="8"/>
      <c r="SOY355" s="8"/>
      <c r="SOZ355" s="8"/>
      <c r="SPA355" s="8"/>
      <c r="SPB355" s="8"/>
      <c r="SPC355" s="8"/>
      <c r="SPD355" s="8"/>
      <c r="SPE355" s="8"/>
      <c r="SPF355" s="8"/>
      <c r="SPG355" s="8"/>
      <c r="SPH355" s="8"/>
      <c r="SPI355" s="8"/>
      <c r="SPJ355" s="8"/>
      <c r="SPK355" s="8"/>
      <c r="SPL355" s="8"/>
      <c r="SPM355" s="8"/>
      <c r="SPN355" s="8"/>
      <c r="SPO355" s="8"/>
      <c r="SPP355" s="8"/>
      <c r="SPQ355" s="8"/>
      <c r="SPR355" s="8"/>
      <c r="SPS355" s="8"/>
      <c r="SPT355" s="8"/>
      <c r="SPU355" s="8"/>
      <c r="SPV355" s="8"/>
      <c r="SPW355" s="8"/>
      <c r="SPX355" s="8"/>
      <c r="SPY355" s="8"/>
      <c r="SPZ355" s="8"/>
      <c r="SQA355" s="8"/>
      <c r="SQB355" s="8"/>
      <c r="SQC355" s="8"/>
      <c r="SQD355" s="8"/>
      <c r="SQE355" s="8"/>
      <c r="SQF355" s="8"/>
      <c r="SQG355" s="8"/>
      <c r="SQH355" s="8"/>
      <c r="SQI355" s="8"/>
      <c r="SQJ355" s="8"/>
      <c r="SQK355" s="8"/>
      <c r="SQL355" s="8"/>
      <c r="SQM355" s="8"/>
      <c r="SQN355" s="8"/>
      <c r="SQO355" s="8"/>
      <c r="SQP355" s="8"/>
      <c r="SQQ355" s="8"/>
      <c r="SQR355" s="8"/>
      <c r="SQS355" s="8"/>
      <c r="SQT355" s="8"/>
      <c r="SQU355" s="8"/>
      <c r="SQV355" s="8"/>
      <c r="SQW355" s="8"/>
      <c r="SQX355" s="8"/>
      <c r="SQY355" s="8"/>
      <c r="SQZ355" s="8"/>
      <c r="SRA355" s="8"/>
      <c r="SRB355" s="8"/>
      <c r="SRC355" s="8"/>
      <c r="SRD355" s="8"/>
      <c r="SRE355" s="8"/>
      <c r="SRF355" s="8"/>
      <c r="SRG355" s="8"/>
      <c r="SRH355" s="8"/>
      <c r="SRI355" s="8"/>
      <c r="SRJ355" s="8"/>
      <c r="SRK355" s="8"/>
      <c r="SRL355" s="8"/>
      <c r="SRM355" s="8"/>
      <c r="SRN355" s="8"/>
      <c r="SRO355" s="8"/>
      <c r="SRP355" s="8"/>
      <c r="SRQ355" s="8"/>
      <c r="SRR355" s="8"/>
      <c r="SRS355" s="8"/>
      <c r="SRT355" s="8"/>
      <c r="SRU355" s="8"/>
      <c r="SRV355" s="8"/>
      <c r="SRW355" s="8"/>
      <c r="SRX355" s="8"/>
      <c r="SRY355" s="8"/>
      <c r="SRZ355" s="8"/>
      <c r="SSA355" s="8"/>
      <c r="SSB355" s="8"/>
      <c r="SSC355" s="8"/>
      <c r="SSD355" s="8"/>
      <c r="SSE355" s="8"/>
      <c r="SSF355" s="8"/>
      <c r="SSG355" s="8"/>
      <c r="SSH355" s="8"/>
      <c r="SSI355" s="8"/>
      <c r="SSJ355" s="8"/>
      <c r="SSK355" s="8"/>
      <c r="SSL355" s="8"/>
      <c r="SSM355" s="8"/>
      <c r="SSN355" s="8"/>
      <c r="SSO355" s="8"/>
      <c r="SSP355" s="8"/>
      <c r="SSQ355" s="8"/>
      <c r="SSR355" s="8"/>
      <c r="SSS355" s="8"/>
      <c r="SST355" s="8"/>
      <c r="SSU355" s="8"/>
      <c r="SSV355" s="8"/>
      <c r="SSW355" s="8"/>
      <c r="SSX355" s="8"/>
      <c r="SSY355" s="8"/>
      <c r="SSZ355" s="8"/>
      <c r="STA355" s="8"/>
      <c r="STB355" s="8"/>
      <c r="STC355" s="8"/>
      <c r="STD355" s="8"/>
      <c r="STE355" s="8"/>
      <c r="STF355" s="8"/>
      <c r="STG355" s="8"/>
      <c r="STH355" s="8"/>
      <c r="STI355" s="8"/>
      <c r="STJ355" s="8"/>
      <c r="STK355" s="8"/>
      <c r="STL355" s="8"/>
      <c r="STM355" s="8"/>
      <c r="STN355" s="8"/>
      <c r="STO355" s="8"/>
      <c r="STP355" s="8"/>
      <c r="STQ355" s="8"/>
      <c r="STR355" s="8"/>
      <c r="STS355" s="8"/>
      <c r="STT355" s="8"/>
      <c r="STU355" s="8"/>
      <c r="STV355" s="8"/>
      <c r="STW355" s="8"/>
      <c r="STX355" s="8"/>
      <c r="STY355" s="8"/>
      <c r="STZ355" s="8"/>
      <c r="SUA355" s="8"/>
      <c r="SUB355" s="8"/>
      <c r="SUC355" s="8"/>
      <c r="SUD355" s="8"/>
      <c r="SUE355" s="8"/>
      <c r="SUF355" s="8"/>
      <c r="SUG355" s="8"/>
      <c r="SUH355" s="8"/>
      <c r="SUI355" s="8"/>
      <c r="SUJ355" s="8"/>
      <c r="SUK355" s="8"/>
      <c r="SUL355" s="8"/>
      <c r="SUM355" s="8"/>
      <c r="SUN355" s="8"/>
      <c r="SUO355" s="8"/>
      <c r="SUP355" s="8"/>
      <c r="SUQ355" s="8"/>
      <c r="SUR355" s="8"/>
      <c r="SUS355" s="8"/>
      <c r="SUT355" s="8"/>
      <c r="SUU355" s="8"/>
      <c r="SUV355" s="8"/>
      <c r="SUW355" s="8"/>
      <c r="SUX355" s="8"/>
      <c r="SUY355" s="8"/>
      <c r="SUZ355" s="8"/>
      <c r="SVA355" s="8"/>
      <c r="SVB355" s="8"/>
      <c r="SVC355" s="8"/>
      <c r="SVD355" s="8"/>
      <c r="SVE355" s="8"/>
      <c r="SVF355" s="8"/>
      <c r="SVG355" s="8"/>
      <c r="SVH355" s="8"/>
      <c r="SVI355" s="8"/>
      <c r="SVJ355" s="8"/>
      <c r="SVK355" s="8"/>
      <c r="SVL355" s="8"/>
      <c r="SVM355" s="8"/>
      <c r="SVN355" s="8"/>
      <c r="SVO355" s="8"/>
      <c r="SVP355" s="8"/>
      <c r="SVQ355" s="8"/>
      <c r="SVR355" s="8"/>
      <c r="SVS355" s="8"/>
      <c r="SVT355" s="8"/>
      <c r="SVU355" s="8"/>
      <c r="SVV355" s="8"/>
      <c r="SVW355" s="8"/>
      <c r="SVX355" s="8"/>
      <c r="SVY355" s="8"/>
      <c r="SVZ355" s="8"/>
      <c r="SWA355" s="8"/>
      <c r="SWB355" s="8"/>
      <c r="SWC355" s="8"/>
      <c r="SWD355" s="8"/>
      <c r="SWE355" s="8"/>
      <c r="SWF355" s="8"/>
      <c r="SWG355" s="8"/>
      <c r="SWH355" s="8"/>
      <c r="SWI355" s="8"/>
      <c r="SWJ355" s="8"/>
      <c r="SWK355" s="8"/>
      <c r="SWL355" s="8"/>
      <c r="SWM355" s="8"/>
      <c r="SWN355" s="8"/>
      <c r="SWO355" s="8"/>
      <c r="SWP355" s="8"/>
      <c r="SWQ355" s="8"/>
      <c r="SWR355" s="8"/>
      <c r="SWS355" s="8"/>
      <c r="SWT355" s="8"/>
      <c r="SWU355" s="8"/>
      <c r="SWV355" s="8"/>
      <c r="SWW355" s="8"/>
      <c r="SWX355" s="8"/>
      <c r="SWY355" s="8"/>
      <c r="SWZ355" s="8"/>
      <c r="SXA355" s="8"/>
      <c r="SXB355" s="8"/>
      <c r="SXC355" s="8"/>
      <c r="SXD355" s="8"/>
      <c r="SXE355" s="8"/>
      <c r="SXF355" s="8"/>
      <c r="SXG355" s="8"/>
      <c r="SXH355" s="8"/>
      <c r="SXI355" s="8"/>
      <c r="SXJ355" s="8"/>
      <c r="SXK355" s="8"/>
      <c r="SXL355" s="8"/>
      <c r="SXM355" s="8"/>
      <c r="SXN355" s="8"/>
      <c r="SXO355" s="8"/>
      <c r="SXP355" s="8"/>
      <c r="SXQ355" s="8"/>
      <c r="SXR355" s="8"/>
      <c r="SXS355" s="8"/>
      <c r="SXT355" s="8"/>
      <c r="SXU355" s="8"/>
      <c r="SXV355" s="8"/>
      <c r="SXW355" s="8"/>
      <c r="SXX355" s="8"/>
      <c r="SXY355" s="8"/>
      <c r="SXZ355" s="8"/>
      <c r="SYA355" s="8"/>
      <c r="SYB355" s="8"/>
      <c r="SYC355" s="8"/>
      <c r="SYD355" s="8"/>
      <c r="SYE355" s="8"/>
      <c r="SYF355" s="8"/>
      <c r="SYG355" s="8"/>
      <c r="SYH355" s="8"/>
      <c r="SYI355" s="8"/>
      <c r="SYJ355" s="8"/>
      <c r="SYK355" s="8"/>
      <c r="SYL355" s="8"/>
      <c r="SYM355" s="8"/>
      <c r="SYN355" s="8"/>
      <c r="SYO355" s="8"/>
      <c r="SYP355" s="8"/>
      <c r="SYQ355" s="8"/>
      <c r="SYR355" s="8"/>
      <c r="SYS355" s="8"/>
      <c r="SYT355" s="8"/>
      <c r="SYU355" s="8"/>
      <c r="SYV355" s="8"/>
      <c r="SYW355" s="8"/>
      <c r="SYX355" s="8"/>
      <c r="SYY355" s="8"/>
      <c r="SYZ355" s="8"/>
      <c r="SZA355" s="8"/>
      <c r="SZB355" s="8"/>
      <c r="SZC355" s="8"/>
      <c r="SZD355" s="8"/>
      <c r="SZE355" s="8"/>
      <c r="SZF355" s="8"/>
      <c r="SZG355" s="8"/>
      <c r="SZH355" s="8"/>
      <c r="SZI355" s="8"/>
      <c r="SZJ355" s="8"/>
      <c r="SZK355" s="8"/>
      <c r="SZL355" s="8"/>
      <c r="SZM355" s="8"/>
      <c r="SZN355" s="8"/>
      <c r="SZO355" s="8"/>
      <c r="SZP355" s="8"/>
      <c r="SZQ355" s="8"/>
      <c r="SZR355" s="8"/>
      <c r="SZS355" s="8"/>
      <c r="SZT355" s="8"/>
      <c r="SZU355" s="8"/>
      <c r="SZV355" s="8"/>
      <c r="SZW355" s="8"/>
      <c r="SZX355" s="8"/>
      <c r="SZY355" s="8"/>
      <c r="SZZ355" s="8"/>
      <c r="TAA355" s="8"/>
      <c r="TAB355" s="8"/>
      <c r="TAC355" s="8"/>
      <c r="TAD355" s="8"/>
      <c r="TAE355" s="8"/>
      <c r="TAF355" s="8"/>
      <c r="TAG355" s="8"/>
      <c r="TAH355" s="8"/>
      <c r="TAI355" s="8"/>
      <c r="TAJ355" s="8"/>
      <c r="TAK355" s="8"/>
      <c r="TAL355" s="8"/>
      <c r="TAM355" s="8"/>
      <c r="TAN355" s="8"/>
      <c r="TAO355" s="8"/>
      <c r="TAP355" s="8"/>
      <c r="TAQ355" s="8"/>
      <c r="TAR355" s="8"/>
      <c r="TAS355" s="8"/>
      <c r="TAT355" s="8"/>
      <c r="TAU355" s="8"/>
      <c r="TAV355" s="8"/>
      <c r="TAW355" s="8"/>
      <c r="TAX355" s="8"/>
      <c r="TAY355" s="8"/>
      <c r="TAZ355" s="8"/>
      <c r="TBA355" s="8"/>
      <c r="TBB355" s="8"/>
      <c r="TBC355" s="8"/>
      <c r="TBD355" s="8"/>
      <c r="TBE355" s="8"/>
      <c r="TBF355" s="8"/>
      <c r="TBG355" s="8"/>
      <c r="TBH355" s="8"/>
      <c r="TBI355" s="8"/>
      <c r="TBJ355" s="8"/>
      <c r="TBK355" s="8"/>
      <c r="TBL355" s="8"/>
      <c r="TBM355" s="8"/>
      <c r="TBN355" s="8"/>
      <c r="TBO355" s="8"/>
      <c r="TBP355" s="8"/>
      <c r="TBQ355" s="8"/>
      <c r="TBR355" s="8"/>
      <c r="TBS355" s="8"/>
      <c r="TBT355" s="8"/>
      <c r="TBU355" s="8"/>
      <c r="TBV355" s="8"/>
      <c r="TBW355" s="8"/>
      <c r="TBX355" s="8"/>
      <c r="TBY355" s="8"/>
      <c r="TBZ355" s="8"/>
      <c r="TCA355" s="8"/>
      <c r="TCB355" s="8"/>
      <c r="TCC355" s="8"/>
      <c r="TCD355" s="8"/>
      <c r="TCE355" s="8"/>
      <c r="TCF355" s="8"/>
      <c r="TCG355" s="8"/>
      <c r="TCH355" s="8"/>
      <c r="TCI355" s="8"/>
      <c r="TCJ355" s="8"/>
      <c r="TCK355" s="8"/>
      <c r="TCL355" s="8"/>
      <c r="TCM355" s="8"/>
      <c r="TCN355" s="8"/>
      <c r="TCO355" s="8"/>
      <c r="TCP355" s="8"/>
      <c r="TCQ355" s="8"/>
      <c r="TCR355" s="8"/>
      <c r="TCS355" s="8"/>
      <c r="TCT355" s="8"/>
      <c r="TCU355" s="8"/>
      <c r="TCV355" s="8"/>
      <c r="TCW355" s="8"/>
      <c r="TCX355" s="8"/>
      <c r="TCY355" s="8"/>
      <c r="TCZ355" s="8"/>
      <c r="TDA355" s="8"/>
      <c r="TDB355" s="8"/>
      <c r="TDC355" s="8"/>
      <c r="TDD355" s="8"/>
      <c r="TDE355" s="8"/>
      <c r="TDF355" s="8"/>
      <c r="TDG355" s="8"/>
      <c r="TDH355" s="8"/>
      <c r="TDI355" s="8"/>
      <c r="TDJ355" s="8"/>
      <c r="TDK355" s="8"/>
      <c r="TDL355" s="8"/>
      <c r="TDM355" s="8"/>
      <c r="TDN355" s="8"/>
      <c r="TDO355" s="8"/>
      <c r="TDP355" s="8"/>
      <c r="TDQ355" s="8"/>
      <c r="TDR355" s="8"/>
      <c r="TDS355" s="8"/>
      <c r="TDT355" s="8"/>
      <c r="TDU355" s="8"/>
      <c r="TDV355" s="8"/>
      <c r="TDW355" s="8"/>
      <c r="TDX355" s="8"/>
      <c r="TDY355" s="8"/>
      <c r="TDZ355" s="8"/>
      <c r="TEA355" s="8"/>
      <c r="TEB355" s="8"/>
      <c r="TEC355" s="8"/>
      <c r="TED355" s="8"/>
      <c r="TEE355" s="8"/>
      <c r="TEF355" s="8"/>
      <c r="TEG355" s="8"/>
      <c r="TEH355" s="8"/>
      <c r="TEI355" s="8"/>
      <c r="TEJ355" s="8"/>
      <c r="TEK355" s="8"/>
      <c r="TEL355" s="8"/>
      <c r="TEM355" s="8"/>
      <c r="TEN355" s="8"/>
      <c r="TEO355" s="8"/>
      <c r="TEP355" s="8"/>
      <c r="TEQ355" s="8"/>
      <c r="TER355" s="8"/>
      <c r="TES355" s="8"/>
      <c r="TET355" s="8"/>
      <c r="TEU355" s="8"/>
      <c r="TEV355" s="8"/>
      <c r="TEW355" s="8"/>
      <c r="TEX355" s="8"/>
      <c r="TEY355" s="8"/>
      <c r="TEZ355" s="8"/>
      <c r="TFA355" s="8"/>
      <c r="TFB355" s="8"/>
      <c r="TFC355" s="8"/>
      <c r="TFD355" s="8"/>
      <c r="TFE355" s="8"/>
      <c r="TFF355" s="8"/>
      <c r="TFG355" s="8"/>
      <c r="TFH355" s="8"/>
      <c r="TFI355" s="8"/>
      <c r="TFJ355" s="8"/>
      <c r="TFK355" s="8"/>
      <c r="TFL355" s="8"/>
      <c r="TFM355" s="8"/>
      <c r="TFN355" s="8"/>
      <c r="TFO355" s="8"/>
      <c r="TFP355" s="8"/>
      <c r="TFQ355" s="8"/>
      <c r="TFR355" s="8"/>
      <c r="TFS355" s="8"/>
      <c r="TFT355" s="8"/>
      <c r="TFU355" s="8"/>
      <c r="TFV355" s="8"/>
      <c r="TFW355" s="8"/>
      <c r="TFX355" s="8"/>
      <c r="TFY355" s="8"/>
      <c r="TFZ355" s="8"/>
      <c r="TGA355" s="8"/>
      <c r="TGB355" s="8"/>
      <c r="TGC355" s="8"/>
      <c r="TGD355" s="8"/>
      <c r="TGE355" s="8"/>
      <c r="TGF355" s="8"/>
      <c r="TGG355" s="8"/>
      <c r="TGH355" s="8"/>
      <c r="TGI355" s="8"/>
      <c r="TGJ355" s="8"/>
      <c r="TGK355" s="8"/>
      <c r="TGL355" s="8"/>
      <c r="TGM355" s="8"/>
      <c r="TGN355" s="8"/>
      <c r="TGO355" s="8"/>
      <c r="TGP355" s="8"/>
      <c r="TGQ355" s="8"/>
      <c r="TGR355" s="8"/>
      <c r="TGS355" s="8"/>
      <c r="TGT355" s="8"/>
      <c r="TGU355" s="8"/>
      <c r="TGV355" s="8"/>
      <c r="TGW355" s="8"/>
      <c r="TGX355" s="8"/>
      <c r="TGY355" s="8"/>
      <c r="TGZ355" s="8"/>
      <c r="THA355" s="8"/>
      <c r="THB355" s="8"/>
      <c r="THC355" s="8"/>
      <c r="THD355" s="8"/>
      <c r="THE355" s="8"/>
      <c r="THF355" s="8"/>
      <c r="THG355" s="8"/>
      <c r="THH355" s="8"/>
      <c r="THI355" s="8"/>
      <c r="THJ355" s="8"/>
      <c r="THK355" s="8"/>
      <c r="THL355" s="8"/>
      <c r="THM355" s="8"/>
      <c r="THN355" s="8"/>
      <c r="THO355" s="8"/>
      <c r="THP355" s="8"/>
      <c r="THQ355" s="8"/>
      <c r="THR355" s="8"/>
      <c r="THS355" s="8"/>
      <c r="THT355" s="8"/>
      <c r="THU355" s="8"/>
      <c r="THV355" s="8"/>
      <c r="THW355" s="8"/>
      <c r="THX355" s="8"/>
      <c r="THY355" s="8"/>
      <c r="THZ355" s="8"/>
      <c r="TIA355" s="8"/>
      <c r="TIB355" s="8"/>
      <c r="TIC355" s="8"/>
      <c r="TID355" s="8"/>
      <c r="TIE355" s="8"/>
      <c r="TIF355" s="8"/>
      <c r="TIG355" s="8"/>
      <c r="TIH355" s="8"/>
      <c r="TII355" s="8"/>
      <c r="TIJ355" s="8"/>
      <c r="TIK355" s="8"/>
      <c r="TIL355" s="8"/>
      <c r="TIM355" s="8"/>
      <c r="TIN355" s="8"/>
      <c r="TIO355" s="8"/>
      <c r="TIP355" s="8"/>
      <c r="TIQ355" s="8"/>
      <c r="TIR355" s="8"/>
      <c r="TIS355" s="8"/>
      <c r="TIT355" s="8"/>
      <c r="TIU355" s="8"/>
      <c r="TIV355" s="8"/>
      <c r="TIW355" s="8"/>
      <c r="TIX355" s="8"/>
      <c r="TIY355" s="8"/>
      <c r="TIZ355" s="8"/>
      <c r="TJA355" s="8"/>
      <c r="TJB355" s="8"/>
      <c r="TJC355" s="8"/>
      <c r="TJD355" s="8"/>
      <c r="TJE355" s="8"/>
      <c r="TJF355" s="8"/>
      <c r="TJG355" s="8"/>
      <c r="TJH355" s="8"/>
      <c r="TJI355" s="8"/>
      <c r="TJJ355" s="8"/>
      <c r="TJK355" s="8"/>
      <c r="TJL355" s="8"/>
      <c r="TJM355" s="8"/>
      <c r="TJN355" s="8"/>
      <c r="TJO355" s="8"/>
      <c r="TJP355" s="8"/>
      <c r="TJQ355" s="8"/>
      <c r="TJR355" s="8"/>
      <c r="TJS355" s="8"/>
      <c r="TJT355" s="8"/>
      <c r="TJU355" s="8"/>
      <c r="TJV355" s="8"/>
      <c r="TJW355" s="8"/>
      <c r="TJX355" s="8"/>
      <c r="TJY355" s="8"/>
      <c r="TJZ355" s="8"/>
      <c r="TKA355" s="8"/>
      <c r="TKB355" s="8"/>
      <c r="TKC355" s="8"/>
      <c r="TKD355" s="8"/>
      <c r="TKE355" s="8"/>
      <c r="TKF355" s="8"/>
      <c r="TKG355" s="8"/>
      <c r="TKH355" s="8"/>
      <c r="TKI355" s="8"/>
      <c r="TKJ355" s="8"/>
      <c r="TKK355" s="8"/>
      <c r="TKL355" s="8"/>
      <c r="TKM355" s="8"/>
      <c r="TKN355" s="8"/>
      <c r="TKO355" s="8"/>
      <c r="TKP355" s="8"/>
      <c r="TKQ355" s="8"/>
      <c r="TKR355" s="8"/>
      <c r="TKS355" s="8"/>
      <c r="TKT355" s="8"/>
      <c r="TKU355" s="8"/>
      <c r="TKV355" s="8"/>
      <c r="TKW355" s="8"/>
      <c r="TKX355" s="8"/>
      <c r="TKY355" s="8"/>
      <c r="TKZ355" s="8"/>
      <c r="TLA355" s="8"/>
      <c r="TLB355" s="8"/>
      <c r="TLC355" s="8"/>
      <c r="TLD355" s="8"/>
      <c r="TLE355" s="8"/>
      <c r="TLF355" s="8"/>
      <c r="TLG355" s="8"/>
      <c r="TLH355" s="8"/>
      <c r="TLI355" s="8"/>
      <c r="TLJ355" s="8"/>
      <c r="TLK355" s="8"/>
      <c r="TLL355" s="8"/>
      <c r="TLM355" s="8"/>
      <c r="TLN355" s="8"/>
      <c r="TLO355" s="8"/>
      <c r="TLP355" s="8"/>
      <c r="TLQ355" s="8"/>
      <c r="TLR355" s="8"/>
      <c r="TLS355" s="8"/>
      <c r="TLT355" s="8"/>
      <c r="TLU355" s="8"/>
      <c r="TLV355" s="8"/>
      <c r="TLW355" s="8"/>
      <c r="TLX355" s="8"/>
      <c r="TLY355" s="8"/>
      <c r="TLZ355" s="8"/>
      <c r="TMA355" s="8"/>
      <c r="TMB355" s="8"/>
      <c r="TMC355" s="8"/>
      <c r="TMD355" s="8"/>
      <c r="TME355" s="8"/>
      <c r="TMF355" s="8"/>
      <c r="TMG355" s="8"/>
      <c r="TMH355" s="8"/>
      <c r="TMI355" s="8"/>
      <c r="TMJ355" s="8"/>
      <c r="TMK355" s="8"/>
      <c r="TML355" s="8"/>
      <c r="TMM355" s="8"/>
      <c r="TMN355" s="8"/>
      <c r="TMO355" s="8"/>
      <c r="TMP355" s="8"/>
      <c r="TMQ355" s="8"/>
      <c r="TMR355" s="8"/>
      <c r="TMS355" s="8"/>
      <c r="TMT355" s="8"/>
      <c r="TMU355" s="8"/>
      <c r="TMV355" s="8"/>
      <c r="TMW355" s="8"/>
      <c r="TMX355" s="8"/>
      <c r="TMY355" s="8"/>
      <c r="TMZ355" s="8"/>
      <c r="TNA355" s="8"/>
      <c r="TNB355" s="8"/>
      <c r="TNC355" s="8"/>
      <c r="TND355" s="8"/>
      <c r="TNE355" s="8"/>
      <c r="TNF355" s="8"/>
      <c r="TNG355" s="8"/>
      <c r="TNH355" s="8"/>
      <c r="TNI355" s="8"/>
      <c r="TNJ355" s="8"/>
      <c r="TNK355" s="8"/>
      <c r="TNL355" s="8"/>
      <c r="TNM355" s="8"/>
      <c r="TNN355" s="8"/>
      <c r="TNO355" s="8"/>
      <c r="TNP355" s="8"/>
      <c r="TNQ355" s="8"/>
      <c r="TNR355" s="8"/>
      <c r="TNS355" s="8"/>
      <c r="TNT355" s="8"/>
      <c r="TNU355" s="8"/>
      <c r="TNV355" s="8"/>
      <c r="TNW355" s="8"/>
      <c r="TNX355" s="8"/>
      <c r="TNY355" s="8"/>
      <c r="TNZ355" s="8"/>
      <c r="TOA355" s="8"/>
      <c r="TOB355" s="8"/>
      <c r="TOC355" s="8"/>
      <c r="TOD355" s="8"/>
      <c r="TOE355" s="8"/>
      <c r="TOF355" s="8"/>
      <c r="TOG355" s="8"/>
      <c r="TOH355" s="8"/>
      <c r="TOI355" s="8"/>
      <c r="TOJ355" s="8"/>
      <c r="TOK355" s="8"/>
      <c r="TOL355" s="8"/>
      <c r="TOM355" s="8"/>
      <c r="TON355" s="8"/>
      <c r="TOO355" s="8"/>
      <c r="TOP355" s="8"/>
      <c r="TOQ355" s="8"/>
      <c r="TOR355" s="8"/>
      <c r="TOS355" s="8"/>
      <c r="TOT355" s="8"/>
      <c r="TOU355" s="8"/>
      <c r="TOV355" s="8"/>
      <c r="TOW355" s="8"/>
      <c r="TOX355" s="8"/>
      <c r="TOY355" s="8"/>
      <c r="TOZ355" s="8"/>
      <c r="TPA355" s="8"/>
      <c r="TPB355" s="8"/>
      <c r="TPC355" s="8"/>
      <c r="TPD355" s="8"/>
      <c r="TPE355" s="8"/>
      <c r="TPF355" s="8"/>
      <c r="TPG355" s="8"/>
      <c r="TPH355" s="8"/>
      <c r="TPI355" s="8"/>
      <c r="TPJ355" s="8"/>
      <c r="TPK355" s="8"/>
      <c r="TPL355" s="8"/>
      <c r="TPM355" s="8"/>
      <c r="TPN355" s="8"/>
      <c r="TPO355" s="8"/>
      <c r="TPP355" s="8"/>
      <c r="TPQ355" s="8"/>
      <c r="TPR355" s="8"/>
      <c r="TPS355" s="8"/>
      <c r="TPT355" s="8"/>
      <c r="TPU355" s="8"/>
      <c r="TPV355" s="8"/>
      <c r="TPW355" s="8"/>
      <c r="TPX355" s="8"/>
      <c r="TPY355" s="8"/>
      <c r="TPZ355" s="8"/>
      <c r="TQA355" s="8"/>
      <c r="TQB355" s="8"/>
      <c r="TQC355" s="8"/>
      <c r="TQD355" s="8"/>
      <c r="TQE355" s="8"/>
      <c r="TQF355" s="8"/>
      <c r="TQG355" s="8"/>
      <c r="TQH355" s="8"/>
      <c r="TQI355" s="8"/>
      <c r="TQJ355" s="8"/>
      <c r="TQK355" s="8"/>
      <c r="TQL355" s="8"/>
      <c r="TQM355" s="8"/>
      <c r="TQN355" s="8"/>
      <c r="TQO355" s="8"/>
      <c r="TQP355" s="8"/>
      <c r="TQQ355" s="8"/>
      <c r="TQR355" s="8"/>
      <c r="TQS355" s="8"/>
      <c r="TQT355" s="8"/>
      <c r="TQU355" s="8"/>
      <c r="TQV355" s="8"/>
      <c r="TQW355" s="8"/>
      <c r="TQX355" s="8"/>
      <c r="TQY355" s="8"/>
      <c r="TQZ355" s="8"/>
      <c r="TRA355" s="8"/>
      <c r="TRB355" s="8"/>
      <c r="TRC355" s="8"/>
      <c r="TRD355" s="8"/>
      <c r="TRE355" s="8"/>
      <c r="TRF355" s="8"/>
      <c r="TRG355" s="8"/>
      <c r="TRH355" s="8"/>
      <c r="TRI355" s="8"/>
      <c r="TRJ355" s="8"/>
      <c r="TRK355" s="8"/>
      <c r="TRL355" s="8"/>
      <c r="TRM355" s="8"/>
      <c r="TRN355" s="8"/>
      <c r="TRO355" s="8"/>
      <c r="TRP355" s="8"/>
      <c r="TRQ355" s="8"/>
      <c r="TRR355" s="8"/>
      <c r="TRS355" s="8"/>
      <c r="TRT355" s="8"/>
      <c r="TRU355" s="8"/>
      <c r="TRV355" s="8"/>
      <c r="TRW355" s="8"/>
      <c r="TRX355" s="8"/>
      <c r="TRY355" s="8"/>
      <c r="TRZ355" s="8"/>
      <c r="TSA355" s="8"/>
      <c r="TSB355" s="8"/>
      <c r="TSC355" s="8"/>
      <c r="TSD355" s="8"/>
      <c r="TSE355" s="8"/>
      <c r="TSF355" s="8"/>
      <c r="TSG355" s="8"/>
      <c r="TSH355" s="8"/>
      <c r="TSI355" s="8"/>
      <c r="TSJ355" s="8"/>
      <c r="TSK355" s="8"/>
      <c r="TSL355" s="8"/>
      <c r="TSM355" s="8"/>
      <c r="TSN355" s="8"/>
      <c r="TSO355" s="8"/>
      <c r="TSP355" s="8"/>
      <c r="TSQ355" s="8"/>
      <c r="TSR355" s="8"/>
      <c r="TSS355" s="8"/>
      <c r="TST355" s="8"/>
      <c r="TSU355" s="8"/>
      <c r="TSV355" s="8"/>
      <c r="TSW355" s="8"/>
      <c r="TSX355" s="8"/>
      <c r="TSY355" s="8"/>
      <c r="TSZ355" s="8"/>
      <c r="TTA355" s="8"/>
      <c r="TTB355" s="8"/>
      <c r="TTC355" s="8"/>
      <c r="TTD355" s="8"/>
      <c r="TTE355" s="8"/>
      <c r="TTF355" s="8"/>
      <c r="TTG355" s="8"/>
      <c r="TTH355" s="8"/>
      <c r="TTI355" s="8"/>
      <c r="TTJ355" s="8"/>
      <c r="TTK355" s="8"/>
      <c r="TTL355" s="8"/>
      <c r="TTM355" s="8"/>
      <c r="TTN355" s="8"/>
      <c r="TTO355" s="8"/>
      <c r="TTP355" s="8"/>
      <c r="TTQ355" s="8"/>
      <c r="TTR355" s="8"/>
      <c r="TTS355" s="8"/>
      <c r="TTT355" s="8"/>
      <c r="TTU355" s="8"/>
      <c r="TTV355" s="8"/>
      <c r="TTW355" s="8"/>
      <c r="TTX355" s="8"/>
      <c r="TTY355" s="8"/>
      <c r="TTZ355" s="8"/>
      <c r="TUA355" s="8"/>
      <c r="TUB355" s="8"/>
      <c r="TUC355" s="8"/>
      <c r="TUD355" s="8"/>
      <c r="TUE355" s="8"/>
      <c r="TUF355" s="8"/>
      <c r="TUG355" s="8"/>
      <c r="TUH355" s="8"/>
      <c r="TUI355" s="8"/>
      <c r="TUJ355" s="8"/>
      <c r="TUK355" s="8"/>
      <c r="TUL355" s="8"/>
      <c r="TUM355" s="8"/>
      <c r="TUN355" s="8"/>
      <c r="TUO355" s="8"/>
      <c r="TUP355" s="8"/>
      <c r="TUQ355" s="8"/>
      <c r="TUR355" s="8"/>
      <c r="TUS355" s="8"/>
      <c r="TUT355" s="8"/>
      <c r="TUU355" s="8"/>
      <c r="TUV355" s="8"/>
      <c r="TUW355" s="8"/>
      <c r="TUX355" s="8"/>
      <c r="TUY355" s="8"/>
      <c r="TUZ355" s="8"/>
      <c r="TVA355" s="8"/>
      <c r="TVB355" s="8"/>
      <c r="TVC355" s="8"/>
      <c r="TVD355" s="8"/>
      <c r="TVE355" s="8"/>
      <c r="TVF355" s="8"/>
      <c r="TVG355" s="8"/>
      <c r="TVH355" s="8"/>
      <c r="TVI355" s="8"/>
      <c r="TVJ355" s="8"/>
      <c r="TVK355" s="8"/>
      <c r="TVL355" s="8"/>
      <c r="TVM355" s="8"/>
      <c r="TVN355" s="8"/>
      <c r="TVO355" s="8"/>
      <c r="TVP355" s="8"/>
      <c r="TVQ355" s="8"/>
      <c r="TVR355" s="8"/>
      <c r="TVS355" s="8"/>
      <c r="TVT355" s="8"/>
      <c r="TVU355" s="8"/>
      <c r="TVV355" s="8"/>
      <c r="TVW355" s="8"/>
      <c r="TVX355" s="8"/>
      <c r="TVY355" s="8"/>
      <c r="TVZ355" s="8"/>
      <c r="TWA355" s="8"/>
      <c r="TWB355" s="8"/>
      <c r="TWC355" s="8"/>
      <c r="TWD355" s="8"/>
      <c r="TWE355" s="8"/>
      <c r="TWF355" s="8"/>
      <c r="TWG355" s="8"/>
      <c r="TWH355" s="8"/>
      <c r="TWI355" s="8"/>
      <c r="TWJ355" s="8"/>
      <c r="TWK355" s="8"/>
      <c r="TWL355" s="8"/>
      <c r="TWM355" s="8"/>
      <c r="TWN355" s="8"/>
      <c r="TWO355" s="8"/>
      <c r="TWP355" s="8"/>
      <c r="TWQ355" s="8"/>
      <c r="TWR355" s="8"/>
      <c r="TWS355" s="8"/>
      <c r="TWT355" s="8"/>
      <c r="TWU355" s="8"/>
      <c r="TWV355" s="8"/>
      <c r="TWW355" s="8"/>
      <c r="TWX355" s="8"/>
      <c r="TWY355" s="8"/>
      <c r="TWZ355" s="8"/>
      <c r="TXA355" s="8"/>
      <c r="TXB355" s="8"/>
      <c r="TXC355" s="8"/>
      <c r="TXD355" s="8"/>
      <c r="TXE355" s="8"/>
      <c r="TXF355" s="8"/>
      <c r="TXG355" s="8"/>
      <c r="TXH355" s="8"/>
      <c r="TXI355" s="8"/>
      <c r="TXJ355" s="8"/>
      <c r="TXK355" s="8"/>
      <c r="TXL355" s="8"/>
      <c r="TXM355" s="8"/>
      <c r="TXN355" s="8"/>
      <c r="TXO355" s="8"/>
      <c r="TXP355" s="8"/>
      <c r="TXQ355" s="8"/>
      <c r="TXR355" s="8"/>
      <c r="TXS355" s="8"/>
      <c r="TXT355" s="8"/>
      <c r="TXU355" s="8"/>
      <c r="TXV355" s="8"/>
      <c r="TXW355" s="8"/>
      <c r="TXX355" s="8"/>
      <c r="TXY355" s="8"/>
      <c r="TXZ355" s="8"/>
      <c r="TYA355" s="8"/>
      <c r="TYB355" s="8"/>
      <c r="TYC355" s="8"/>
      <c r="TYD355" s="8"/>
      <c r="TYE355" s="8"/>
      <c r="TYF355" s="8"/>
      <c r="TYG355" s="8"/>
      <c r="TYH355" s="8"/>
      <c r="TYI355" s="8"/>
      <c r="TYJ355" s="8"/>
      <c r="TYK355" s="8"/>
      <c r="TYL355" s="8"/>
      <c r="TYM355" s="8"/>
      <c r="TYN355" s="8"/>
      <c r="TYO355" s="8"/>
      <c r="TYP355" s="8"/>
      <c r="TYQ355" s="8"/>
      <c r="TYR355" s="8"/>
      <c r="TYS355" s="8"/>
      <c r="TYT355" s="8"/>
      <c r="TYU355" s="8"/>
      <c r="TYV355" s="8"/>
      <c r="TYW355" s="8"/>
      <c r="TYX355" s="8"/>
      <c r="TYY355" s="8"/>
      <c r="TYZ355" s="8"/>
      <c r="TZA355" s="8"/>
      <c r="TZB355" s="8"/>
      <c r="TZC355" s="8"/>
      <c r="TZD355" s="8"/>
      <c r="TZE355" s="8"/>
      <c r="TZF355" s="8"/>
      <c r="TZG355" s="8"/>
      <c r="TZH355" s="8"/>
      <c r="TZI355" s="8"/>
      <c r="TZJ355" s="8"/>
      <c r="TZK355" s="8"/>
      <c r="TZL355" s="8"/>
      <c r="TZM355" s="8"/>
      <c r="TZN355" s="8"/>
      <c r="TZO355" s="8"/>
      <c r="TZP355" s="8"/>
      <c r="TZQ355" s="8"/>
      <c r="TZR355" s="8"/>
      <c r="TZS355" s="8"/>
      <c r="TZT355" s="8"/>
      <c r="TZU355" s="8"/>
      <c r="TZV355" s="8"/>
      <c r="TZW355" s="8"/>
      <c r="TZX355" s="8"/>
      <c r="TZY355" s="8"/>
      <c r="TZZ355" s="8"/>
      <c r="UAA355" s="8"/>
      <c r="UAB355" s="8"/>
      <c r="UAC355" s="8"/>
      <c r="UAD355" s="8"/>
      <c r="UAE355" s="8"/>
      <c r="UAF355" s="8"/>
      <c r="UAG355" s="8"/>
      <c r="UAH355" s="8"/>
      <c r="UAI355" s="8"/>
      <c r="UAJ355" s="8"/>
      <c r="UAK355" s="8"/>
      <c r="UAL355" s="8"/>
      <c r="UAM355" s="8"/>
      <c r="UAN355" s="8"/>
      <c r="UAO355" s="8"/>
      <c r="UAP355" s="8"/>
      <c r="UAQ355" s="8"/>
      <c r="UAR355" s="8"/>
      <c r="UAS355" s="8"/>
      <c r="UAT355" s="8"/>
      <c r="UAU355" s="8"/>
      <c r="UAV355" s="8"/>
      <c r="UAW355" s="8"/>
      <c r="UAX355" s="8"/>
      <c r="UAY355" s="8"/>
      <c r="UAZ355" s="8"/>
      <c r="UBA355" s="8"/>
      <c r="UBB355" s="8"/>
      <c r="UBC355" s="8"/>
      <c r="UBD355" s="8"/>
      <c r="UBE355" s="8"/>
      <c r="UBF355" s="8"/>
      <c r="UBG355" s="8"/>
      <c r="UBH355" s="8"/>
      <c r="UBI355" s="8"/>
      <c r="UBJ355" s="8"/>
      <c r="UBK355" s="8"/>
      <c r="UBL355" s="8"/>
      <c r="UBM355" s="8"/>
      <c r="UBN355" s="8"/>
      <c r="UBO355" s="8"/>
      <c r="UBP355" s="8"/>
      <c r="UBQ355" s="8"/>
      <c r="UBR355" s="8"/>
      <c r="UBS355" s="8"/>
      <c r="UBT355" s="8"/>
      <c r="UBU355" s="8"/>
      <c r="UBV355" s="8"/>
      <c r="UBW355" s="8"/>
      <c r="UBX355" s="8"/>
      <c r="UBY355" s="8"/>
      <c r="UBZ355" s="8"/>
      <c r="UCA355" s="8"/>
      <c r="UCB355" s="8"/>
      <c r="UCC355" s="8"/>
      <c r="UCD355" s="8"/>
      <c r="UCE355" s="8"/>
      <c r="UCF355" s="8"/>
      <c r="UCG355" s="8"/>
      <c r="UCH355" s="8"/>
      <c r="UCI355" s="8"/>
      <c r="UCJ355" s="8"/>
      <c r="UCK355" s="8"/>
      <c r="UCL355" s="8"/>
      <c r="UCM355" s="8"/>
      <c r="UCN355" s="8"/>
      <c r="UCO355" s="8"/>
      <c r="UCP355" s="8"/>
      <c r="UCQ355" s="8"/>
      <c r="UCR355" s="8"/>
      <c r="UCS355" s="8"/>
      <c r="UCT355" s="8"/>
      <c r="UCU355" s="8"/>
      <c r="UCV355" s="8"/>
      <c r="UCW355" s="8"/>
      <c r="UCX355" s="8"/>
      <c r="UCY355" s="8"/>
      <c r="UCZ355" s="8"/>
      <c r="UDA355" s="8"/>
      <c r="UDB355" s="8"/>
      <c r="UDC355" s="8"/>
      <c r="UDD355" s="8"/>
      <c r="UDE355" s="8"/>
      <c r="UDF355" s="8"/>
      <c r="UDG355" s="8"/>
      <c r="UDH355" s="8"/>
      <c r="UDI355" s="8"/>
      <c r="UDJ355" s="8"/>
      <c r="UDK355" s="8"/>
      <c r="UDL355" s="8"/>
      <c r="UDM355" s="8"/>
      <c r="UDN355" s="8"/>
      <c r="UDO355" s="8"/>
      <c r="UDP355" s="8"/>
      <c r="UDQ355" s="8"/>
      <c r="UDR355" s="8"/>
      <c r="UDS355" s="8"/>
      <c r="UDT355" s="8"/>
      <c r="UDU355" s="8"/>
      <c r="UDV355" s="8"/>
      <c r="UDW355" s="8"/>
      <c r="UDX355" s="8"/>
      <c r="UDY355" s="8"/>
      <c r="UDZ355" s="8"/>
      <c r="UEA355" s="8"/>
      <c r="UEB355" s="8"/>
      <c r="UEC355" s="8"/>
      <c r="UED355" s="8"/>
      <c r="UEE355" s="8"/>
      <c r="UEF355" s="8"/>
      <c r="UEG355" s="8"/>
      <c r="UEH355" s="8"/>
      <c r="UEI355" s="8"/>
      <c r="UEJ355" s="8"/>
      <c r="UEK355" s="8"/>
      <c r="UEL355" s="8"/>
      <c r="UEM355" s="8"/>
      <c r="UEN355" s="8"/>
      <c r="UEO355" s="8"/>
      <c r="UEP355" s="8"/>
      <c r="UEQ355" s="8"/>
      <c r="UER355" s="8"/>
      <c r="UES355" s="8"/>
      <c r="UET355" s="8"/>
      <c r="UEU355" s="8"/>
      <c r="UEV355" s="8"/>
      <c r="UEW355" s="8"/>
      <c r="UEX355" s="8"/>
      <c r="UEY355" s="8"/>
      <c r="UEZ355" s="8"/>
      <c r="UFA355" s="8"/>
      <c r="UFB355" s="8"/>
      <c r="UFC355" s="8"/>
      <c r="UFD355" s="8"/>
      <c r="UFE355" s="8"/>
      <c r="UFF355" s="8"/>
      <c r="UFG355" s="8"/>
      <c r="UFH355" s="8"/>
      <c r="UFI355" s="8"/>
      <c r="UFJ355" s="8"/>
      <c r="UFK355" s="8"/>
      <c r="UFL355" s="8"/>
      <c r="UFM355" s="8"/>
      <c r="UFN355" s="8"/>
      <c r="UFO355" s="8"/>
      <c r="UFP355" s="8"/>
      <c r="UFQ355" s="8"/>
      <c r="UFR355" s="8"/>
      <c r="UFS355" s="8"/>
      <c r="UFT355" s="8"/>
      <c r="UFU355" s="8"/>
      <c r="UFV355" s="8"/>
      <c r="UFW355" s="8"/>
      <c r="UFX355" s="8"/>
      <c r="UFY355" s="8"/>
      <c r="UFZ355" s="8"/>
      <c r="UGA355" s="8"/>
      <c r="UGB355" s="8"/>
      <c r="UGC355" s="8"/>
      <c r="UGD355" s="8"/>
      <c r="UGE355" s="8"/>
      <c r="UGF355" s="8"/>
      <c r="UGG355" s="8"/>
      <c r="UGH355" s="8"/>
      <c r="UGI355" s="8"/>
      <c r="UGJ355" s="8"/>
      <c r="UGK355" s="8"/>
      <c r="UGL355" s="8"/>
      <c r="UGM355" s="8"/>
      <c r="UGN355" s="8"/>
      <c r="UGO355" s="8"/>
      <c r="UGP355" s="8"/>
      <c r="UGQ355" s="8"/>
      <c r="UGR355" s="8"/>
      <c r="UGS355" s="8"/>
      <c r="UGT355" s="8"/>
      <c r="UGU355" s="8"/>
      <c r="UGV355" s="8"/>
      <c r="UGW355" s="8"/>
      <c r="UGX355" s="8"/>
      <c r="UGY355" s="8"/>
      <c r="UGZ355" s="8"/>
      <c r="UHA355" s="8"/>
      <c r="UHB355" s="8"/>
      <c r="UHC355" s="8"/>
      <c r="UHD355" s="8"/>
      <c r="UHE355" s="8"/>
      <c r="UHF355" s="8"/>
      <c r="UHG355" s="8"/>
      <c r="UHH355" s="8"/>
      <c r="UHI355" s="8"/>
      <c r="UHJ355" s="8"/>
      <c r="UHK355" s="8"/>
      <c r="UHL355" s="8"/>
      <c r="UHM355" s="8"/>
      <c r="UHN355" s="8"/>
      <c r="UHO355" s="8"/>
      <c r="UHP355" s="8"/>
      <c r="UHQ355" s="8"/>
      <c r="UHR355" s="8"/>
      <c r="UHS355" s="8"/>
      <c r="UHT355" s="8"/>
      <c r="UHU355" s="8"/>
      <c r="UHV355" s="8"/>
      <c r="UHW355" s="8"/>
      <c r="UHX355" s="8"/>
      <c r="UHY355" s="8"/>
      <c r="UHZ355" s="8"/>
      <c r="UIA355" s="8"/>
      <c r="UIB355" s="8"/>
      <c r="UIC355" s="8"/>
      <c r="UID355" s="8"/>
      <c r="UIE355" s="8"/>
      <c r="UIF355" s="8"/>
      <c r="UIG355" s="8"/>
      <c r="UIH355" s="8"/>
      <c r="UII355" s="8"/>
      <c r="UIJ355" s="8"/>
      <c r="UIK355" s="8"/>
      <c r="UIL355" s="8"/>
      <c r="UIM355" s="8"/>
      <c r="UIN355" s="8"/>
      <c r="UIO355" s="8"/>
      <c r="UIP355" s="8"/>
      <c r="UIQ355" s="8"/>
      <c r="UIR355" s="8"/>
      <c r="UIS355" s="8"/>
      <c r="UIT355" s="8"/>
      <c r="UIU355" s="8"/>
      <c r="UIV355" s="8"/>
      <c r="UIW355" s="8"/>
      <c r="UIX355" s="8"/>
      <c r="UIY355" s="8"/>
      <c r="UIZ355" s="8"/>
      <c r="UJA355" s="8"/>
      <c r="UJB355" s="8"/>
      <c r="UJC355" s="8"/>
      <c r="UJD355" s="8"/>
      <c r="UJE355" s="8"/>
      <c r="UJF355" s="8"/>
      <c r="UJG355" s="8"/>
      <c r="UJH355" s="8"/>
      <c r="UJI355" s="8"/>
      <c r="UJJ355" s="8"/>
      <c r="UJK355" s="8"/>
      <c r="UJL355" s="8"/>
      <c r="UJM355" s="8"/>
      <c r="UJN355" s="8"/>
      <c r="UJO355" s="8"/>
      <c r="UJP355" s="8"/>
      <c r="UJQ355" s="8"/>
      <c r="UJR355" s="8"/>
      <c r="UJS355" s="8"/>
      <c r="UJT355" s="8"/>
      <c r="UJU355" s="8"/>
      <c r="UJV355" s="8"/>
      <c r="UJW355" s="8"/>
      <c r="UJX355" s="8"/>
      <c r="UJY355" s="8"/>
      <c r="UJZ355" s="8"/>
      <c r="UKA355" s="8"/>
      <c r="UKB355" s="8"/>
      <c r="UKC355" s="8"/>
      <c r="UKD355" s="8"/>
      <c r="UKE355" s="8"/>
      <c r="UKF355" s="8"/>
      <c r="UKG355" s="8"/>
      <c r="UKH355" s="8"/>
      <c r="UKI355" s="8"/>
      <c r="UKJ355" s="8"/>
      <c r="UKK355" s="8"/>
      <c r="UKL355" s="8"/>
      <c r="UKM355" s="8"/>
      <c r="UKN355" s="8"/>
      <c r="UKO355" s="8"/>
      <c r="UKP355" s="8"/>
      <c r="UKQ355" s="8"/>
      <c r="UKR355" s="8"/>
      <c r="UKS355" s="8"/>
      <c r="UKT355" s="8"/>
      <c r="UKU355" s="8"/>
      <c r="UKV355" s="8"/>
      <c r="UKW355" s="8"/>
      <c r="UKX355" s="8"/>
      <c r="UKY355" s="8"/>
      <c r="UKZ355" s="8"/>
      <c r="ULA355" s="8"/>
      <c r="ULB355" s="8"/>
      <c r="ULC355" s="8"/>
      <c r="ULD355" s="8"/>
      <c r="ULE355" s="8"/>
      <c r="ULF355" s="8"/>
      <c r="ULG355" s="8"/>
      <c r="ULH355" s="8"/>
      <c r="ULI355" s="8"/>
      <c r="ULJ355" s="8"/>
      <c r="ULK355" s="8"/>
      <c r="ULL355" s="8"/>
      <c r="ULM355" s="8"/>
      <c r="ULN355" s="8"/>
      <c r="ULO355" s="8"/>
      <c r="ULP355" s="8"/>
      <c r="ULQ355" s="8"/>
      <c r="ULR355" s="8"/>
      <c r="ULS355" s="8"/>
      <c r="ULT355" s="8"/>
      <c r="ULU355" s="8"/>
      <c r="ULV355" s="8"/>
      <c r="ULW355" s="8"/>
      <c r="ULX355" s="8"/>
      <c r="ULY355" s="8"/>
      <c r="ULZ355" s="8"/>
      <c r="UMA355" s="8"/>
      <c r="UMB355" s="8"/>
      <c r="UMC355" s="8"/>
      <c r="UMD355" s="8"/>
      <c r="UME355" s="8"/>
      <c r="UMF355" s="8"/>
      <c r="UMG355" s="8"/>
      <c r="UMH355" s="8"/>
      <c r="UMI355" s="8"/>
      <c r="UMJ355" s="8"/>
      <c r="UMK355" s="8"/>
      <c r="UML355" s="8"/>
      <c r="UMM355" s="8"/>
      <c r="UMN355" s="8"/>
      <c r="UMO355" s="8"/>
      <c r="UMP355" s="8"/>
      <c r="UMQ355" s="8"/>
      <c r="UMR355" s="8"/>
      <c r="UMS355" s="8"/>
      <c r="UMT355" s="8"/>
      <c r="UMU355" s="8"/>
      <c r="UMV355" s="8"/>
      <c r="UMW355" s="8"/>
      <c r="UMX355" s="8"/>
      <c r="UMY355" s="8"/>
      <c r="UMZ355" s="8"/>
      <c r="UNA355" s="8"/>
      <c r="UNB355" s="8"/>
      <c r="UNC355" s="8"/>
      <c r="UND355" s="8"/>
      <c r="UNE355" s="8"/>
      <c r="UNF355" s="8"/>
      <c r="UNG355" s="8"/>
      <c r="UNH355" s="8"/>
      <c r="UNI355" s="8"/>
      <c r="UNJ355" s="8"/>
      <c r="UNK355" s="8"/>
      <c r="UNL355" s="8"/>
      <c r="UNM355" s="8"/>
      <c r="UNN355" s="8"/>
      <c r="UNO355" s="8"/>
      <c r="UNP355" s="8"/>
      <c r="UNQ355" s="8"/>
      <c r="UNR355" s="8"/>
      <c r="UNS355" s="8"/>
      <c r="UNT355" s="8"/>
      <c r="UNU355" s="8"/>
      <c r="UNV355" s="8"/>
      <c r="UNW355" s="8"/>
      <c r="UNX355" s="8"/>
      <c r="UNY355" s="8"/>
      <c r="UNZ355" s="8"/>
      <c r="UOA355" s="8"/>
      <c r="UOB355" s="8"/>
      <c r="UOC355" s="8"/>
      <c r="UOD355" s="8"/>
      <c r="UOE355" s="8"/>
      <c r="UOF355" s="8"/>
      <c r="UOG355" s="8"/>
      <c r="UOH355" s="8"/>
      <c r="UOI355" s="8"/>
      <c r="UOJ355" s="8"/>
      <c r="UOK355" s="8"/>
      <c r="UOL355" s="8"/>
      <c r="UOM355" s="8"/>
      <c r="UON355" s="8"/>
      <c r="UOO355" s="8"/>
      <c r="UOP355" s="8"/>
      <c r="UOQ355" s="8"/>
      <c r="UOR355" s="8"/>
      <c r="UOS355" s="8"/>
      <c r="UOT355" s="8"/>
      <c r="UOU355" s="8"/>
      <c r="UOV355" s="8"/>
      <c r="UOW355" s="8"/>
      <c r="UOX355" s="8"/>
      <c r="UOY355" s="8"/>
      <c r="UOZ355" s="8"/>
      <c r="UPA355" s="8"/>
      <c r="UPB355" s="8"/>
      <c r="UPC355" s="8"/>
      <c r="UPD355" s="8"/>
      <c r="UPE355" s="8"/>
      <c r="UPF355" s="8"/>
      <c r="UPG355" s="8"/>
      <c r="UPH355" s="8"/>
      <c r="UPI355" s="8"/>
      <c r="UPJ355" s="8"/>
      <c r="UPK355" s="8"/>
      <c r="UPL355" s="8"/>
      <c r="UPM355" s="8"/>
      <c r="UPN355" s="8"/>
      <c r="UPO355" s="8"/>
      <c r="UPP355" s="8"/>
      <c r="UPQ355" s="8"/>
      <c r="UPR355" s="8"/>
      <c r="UPS355" s="8"/>
      <c r="UPT355" s="8"/>
      <c r="UPU355" s="8"/>
      <c r="UPV355" s="8"/>
      <c r="UPW355" s="8"/>
      <c r="UPX355" s="8"/>
      <c r="UPY355" s="8"/>
      <c r="UPZ355" s="8"/>
      <c r="UQA355" s="8"/>
      <c r="UQB355" s="8"/>
      <c r="UQC355" s="8"/>
      <c r="UQD355" s="8"/>
      <c r="UQE355" s="8"/>
      <c r="UQF355" s="8"/>
      <c r="UQG355" s="8"/>
      <c r="UQH355" s="8"/>
      <c r="UQI355" s="8"/>
      <c r="UQJ355" s="8"/>
      <c r="UQK355" s="8"/>
      <c r="UQL355" s="8"/>
      <c r="UQM355" s="8"/>
      <c r="UQN355" s="8"/>
      <c r="UQO355" s="8"/>
      <c r="UQP355" s="8"/>
      <c r="UQQ355" s="8"/>
      <c r="UQR355" s="8"/>
      <c r="UQS355" s="8"/>
      <c r="UQT355" s="8"/>
      <c r="UQU355" s="8"/>
      <c r="UQV355" s="8"/>
      <c r="UQW355" s="8"/>
      <c r="UQX355" s="8"/>
      <c r="UQY355" s="8"/>
      <c r="UQZ355" s="8"/>
      <c r="URA355" s="8"/>
      <c r="URB355" s="8"/>
      <c r="URC355" s="8"/>
      <c r="URD355" s="8"/>
      <c r="URE355" s="8"/>
      <c r="URF355" s="8"/>
      <c r="URG355" s="8"/>
      <c r="URH355" s="8"/>
      <c r="URI355" s="8"/>
      <c r="URJ355" s="8"/>
      <c r="URK355" s="8"/>
      <c r="URL355" s="8"/>
      <c r="URM355" s="8"/>
      <c r="URN355" s="8"/>
      <c r="URO355" s="8"/>
      <c r="URP355" s="8"/>
      <c r="URQ355" s="8"/>
      <c r="URR355" s="8"/>
      <c r="URS355" s="8"/>
      <c r="URT355" s="8"/>
      <c r="URU355" s="8"/>
      <c r="URV355" s="8"/>
      <c r="URW355" s="8"/>
      <c r="URX355" s="8"/>
      <c r="URY355" s="8"/>
      <c r="URZ355" s="8"/>
      <c r="USA355" s="8"/>
      <c r="USB355" s="8"/>
      <c r="USC355" s="8"/>
      <c r="USD355" s="8"/>
      <c r="USE355" s="8"/>
      <c r="USF355" s="8"/>
      <c r="USG355" s="8"/>
      <c r="USH355" s="8"/>
      <c r="USI355" s="8"/>
      <c r="USJ355" s="8"/>
      <c r="USK355" s="8"/>
      <c r="USL355" s="8"/>
      <c r="USM355" s="8"/>
      <c r="USN355" s="8"/>
      <c r="USO355" s="8"/>
      <c r="USP355" s="8"/>
      <c r="USQ355" s="8"/>
      <c r="USR355" s="8"/>
      <c r="USS355" s="8"/>
      <c r="UST355" s="8"/>
      <c r="USU355" s="8"/>
      <c r="USV355" s="8"/>
      <c r="USW355" s="8"/>
      <c r="USX355" s="8"/>
      <c r="USY355" s="8"/>
      <c r="USZ355" s="8"/>
      <c r="UTA355" s="8"/>
      <c r="UTB355" s="8"/>
      <c r="UTC355" s="8"/>
      <c r="UTD355" s="8"/>
      <c r="UTE355" s="8"/>
      <c r="UTF355" s="8"/>
      <c r="UTG355" s="8"/>
      <c r="UTH355" s="8"/>
      <c r="UTI355" s="8"/>
      <c r="UTJ355" s="8"/>
      <c r="UTK355" s="8"/>
      <c r="UTL355" s="8"/>
      <c r="UTM355" s="8"/>
      <c r="UTN355" s="8"/>
      <c r="UTO355" s="8"/>
      <c r="UTP355" s="8"/>
      <c r="UTQ355" s="8"/>
      <c r="UTR355" s="8"/>
      <c r="UTS355" s="8"/>
      <c r="UTT355" s="8"/>
      <c r="UTU355" s="8"/>
      <c r="UTV355" s="8"/>
      <c r="UTW355" s="8"/>
      <c r="UTX355" s="8"/>
      <c r="UTY355" s="8"/>
      <c r="UTZ355" s="8"/>
      <c r="UUA355" s="8"/>
      <c r="UUB355" s="8"/>
      <c r="UUC355" s="8"/>
      <c r="UUD355" s="8"/>
      <c r="UUE355" s="8"/>
      <c r="UUF355" s="8"/>
      <c r="UUG355" s="8"/>
      <c r="UUH355" s="8"/>
      <c r="UUI355" s="8"/>
      <c r="UUJ355" s="8"/>
      <c r="UUK355" s="8"/>
      <c r="UUL355" s="8"/>
      <c r="UUM355" s="8"/>
      <c r="UUN355" s="8"/>
      <c r="UUO355" s="8"/>
      <c r="UUP355" s="8"/>
      <c r="UUQ355" s="8"/>
      <c r="UUR355" s="8"/>
      <c r="UUS355" s="8"/>
      <c r="UUT355" s="8"/>
      <c r="UUU355" s="8"/>
      <c r="UUV355" s="8"/>
      <c r="UUW355" s="8"/>
      <c r="UUX355" s="8"/>
      <c r="UUY355" s="8"/>
      <c r="UUZ355" s="8"/>
      <c r="UVA355" s="8"/>
      <c r="UVB355" s="8"/>
      <c r="UVC355" s="8"/>
      <c r="UVD355" s="8"/>
      <c r="UVE355" s="8"/>
      <c r="UVF355" s="8"/>
      <c r="UVG355" s="8"/>
      <c r="UVH355" s="8"/>
      <c r="UVI355" s="8"/>
      <c r="UVJ355" s="8"/>
      <c r="UVK355" s="8"/>
      <c r="UVL355" s="8"/>
      <c r="UVM355" s="8"/>
      <c r="UVN355" s="8"/>
      <c r="UVO355" s="8"/>
      <c r="UVP355" s="8"/>
      <c r="UVQ355" s="8"/>
      <c r="UVR355" s="8"/>
      <c r="UVS355" s="8"/>
      <c r="UVT355" s="8"/>
      <c r="UVU355" s="8"/>
      <c r="UVV355" s="8"/>
      <c r="UVW355" s="8"/>
      <c r="UVX355" s="8"/>
      <c r="UVY355" s="8"/>
      <c r="UVZ355" s="8"/>
      <c r="UWA355" s="8"/>
      <c r="UWB355" s="8"/>
      <c r="UWC355" s="8"/>
      <c r="UWD355" s="8"/>
      <c r="UWE355" s="8"/>
      <c r="UWF355" s="8"/>
      <c r="UWG355" s="8"/>
      <c r="UWH355" s="8"/>
      <c r="UWI355" s="8"/>
      <c r="UWJ355" s="8"/>
      <c r="UWK355" s="8"/>
      <c r="UWL355" s="8"/>
      <c r="UWM355" s="8"/>
      <c r="UWN355" s="8"/>
      <c r="UWO355" s="8"/>
      <c r="UWP355" s="8"/>
      <c r="UWQ355" s="8"/>
      <c r="UWR355" s="8"/>
      <c r="UWS355" s="8"/>
      <c r="UWT355" s="8"/>
      <c r="UWU355" s="8"/>
      <c r="UWV355" s="8"/>
      <c r="UWW355" s="8"/>
      <c r="UWX355" s="8"/>
      <c r="UWY355" s="8"/>
      <c r="UWZ355" s="8"/>
      <c r="UXA355" s="8"/>
      <c r="UXB355" s="8"/>
      <c r="UXC355" s="8"/>
      <c r="UXD355" s="8"/>
      <c r="UXE355" s="8"/>
      <c r="UXF355" s="8"/>
      <c r="UXG355" s="8"/>
      <c r="UXH355" s="8"/>
      <c r="UXI355" s="8"/>
      <c r="UXJ355" s="8"/>
      <c r="UXK355" s="8"/>
      <c r="UXL355" s="8"/>
      <c r="UXM355" s="8"/>
      <c r="UXN355" s="8"/>
      <c r="UXO355" s="8"/>
      <c r="UXP355" s="8"/>
      <c r="UXQ355" s="8"/>
      <c r="UXR355" s="8"/>
      <c r="UXS355" s="8"/>
      <c r="UXT355" s="8"/>
      <c r="UXU355" s="8"/>
      <c r="UXV355" s="8"/>
      <c r="UXW355" s="8"/>
      <c r="UXX355" s="8"/>
      <c r="UXY355" s="8"/>
      <c r="UXZ355" s="8"/>
      <c r="UYA355" s="8"/>
      <c r="UYB355" s="8"/>
      <c r="UYC355" s="8"/>
      <c r="UYD355" s="8"/>
      <c r="UYE355" s="8"/>
      <c r="UYF355" s="8"/>
      <c r="UYG355" s="8"/>
      <c r="UYH355" s="8"/>
      <c r="UYI355" s="8"/>
      <c r="UYJ355" s="8"/>
      <c r="UYK355" s="8"/>
      <c r="UYL355" s="8"/>
      <c r="UYM355" s="8"/>
      <c r="UYN355" s="8"/>
      <c r="UYO355" s="8"/>
      <c r="UYP355" s="8"/>
      <c r="UYQ355" s="8"/>
      <c r="UYR355" s="8"/>
      <c r="UYS355" s="8"/>
      <c r="UYT355" s="8"/>
      <c r="UYU355" s="8"/>
      <c r="UYV355" s="8"/>
      <c r="UYW355" s="8"/>
      <c r="UYX355" s="8"/>
      <c r="UYY355" s="8"/>
      <c r="UYZ355" s="8"/>
      <c r="UZA355" s="8"/>
      <c r="UZB355" s="8"/>
      <c r="UZC355" s="8"/>
      <c r="UZD355" s="8"/>
      <c r="UZE355" s="8"/>
      <c r="UZF355" s="8"/>
      <c r="UZG355" s="8"/>
      <c r="UZH355" s="8"/>
      <c r="UZI355" s="8"/>
      <c r="UZJ355" s="8"/>
      <c r="UZK355" s="8"/>
      <c r="UZL355" s="8"/>
      <c r="UZM355" s="8"/>
      <c r="UZN355" s="8"/>
      <c r="UZO355" s="8"/>
      <c r="UZP355" s="8"/>
      <c r="UZQ355" s="8"/>
      <c r="UZR355" s="8"/>
      <c r="UZS355" s="8"/>
      <c r="UZT355" s="8"/>
      <c r="UZU355" s="8"/>
      <c r="UZV355" s="8"/>
      <c r="UZW355" s="8"/>
      <c r="UZX355" s="8"/>
      <c r="UZY355" s="8"/>
      <c r="UZZ355" s="8"/>
      <c r="VAA355" s="8"/>
      <c r="VAB355" s="8"/>
      <c r="VAC355" s="8"/>
      <c r="VAD355" s="8"/>
      <c r="VAE355" s="8"/>
      <c r="VAF355" s="8"/>
      <c r="VAG355" s="8"/>
      <c r="VAH355" s="8"/>
      <c r="VAI355" s="8"/>
      <c r="VAJ355" s="8"/>
      <c r="VAK355" s="8"/>
      <c r="VAL355" s="8"/>
      <c r="VAM355" s="8"/>
      <c r="VAN355" s="8"/>
      <c r="VAO355" s="8"/>
      <c r="VAP355" s="8"/>
      <c r="VAQ355" s="8"/>
      <c r="VAR355" s="8"/>
      <c r="VAS355" s="8"/>
      <c r="VAT355" s="8"/>
      <c r="VAU355" s="8"/>
      <c r="VAV355" s="8"/>
      <c r="VAW355" s="8"/>
      <c r="VAX355" s="8"/>
      <c r="VAY355" s="8"/>
      <c r="VAZ355" s="8"/>
      <c r="VBA355" s="8"/>
      <c r="VBB355" s="8"/>
      <c r="VBC355" s="8"/>
      <c r="VBD355" s="8"/>
      <c r="VBE355" s="8"/>
      <c r="VBF355" s="8"/>
      <c r="VBG355" s="8"/>
      <c r="VBH355" s="8"/>
      <c r="VBI355" s="8"/>
      <c r="VBJ355" s="8"/>
      <c r="VBK355" s="8"/>
      <c r="VBL355" s="8"/>
      <c r="VBM355" s="8"/>
      <c r="VBN355" s="8"/>
      <c r="VBO355" s="8"/>
      <c r="VBP355" s="8"/>
      <c r="VBQ355" s="8"/>
      <c r="VBR355" s="8"/>
      <c r="VBS355" s="8"/>
      <c r="VBT355" s="8"/>
      <c r="VBU355" s="8"/>
      <c r="VBV355" s="8"/>
      <c r="VBW355" s="8"/>
      <c r="VBX355" s="8"/>
      <c r="VBY355" s="8"/>
      <c r="VBZ355" s="8"/>
      <c r="VCA355" s="8"/>
      <c r="VCB355" s="8"/>
      <c r="VCC355" s="8"/>
      <c r="VCD355" s="8"/>
      <c r="VCE355" s="8"/>
      <c r="VCF355" s="8"/>
      <c r="VCG355" s="8"/>
      <c r="VCH355" s="8"/>
      <c r="VCI355" s="8"/>
      <c r="VCJ355" s="8"/>
      <c r="VCK355" s="8"/>
      <c r="VCL355" s="8"/>
      <c r="VCM355" s="8"/>
      <c r="VCN355" s="8"/>
      <c r="VCO355" s="8"/>
      <c r="VCP355" s="8"/>
      <c r="VCQ355" s="8"/>
      <c r="VCR355" s="8"/>
      <c r="VCS355" s="8"/>
      <c r="VCT355" s="8"/>
      <c r="VCU355" s="8"/>
      <c r="VCV355" s="8"/>
      <c r="VCW355" s="8"/>
      <c r="VCX355" s="8"/>
      <c r="VCY355" s="8"/>
      <c r="VCZ355" s="8"/>
      <c r="VDA355" s="8"/>
      <c r="VDB355" s="8"/>
      <c r="VDC355" s="8"/>
      <c r="VDD355" s="8"/>
      <c r="VDE355" s="8"/>
      <c r="VDF355" s="8"/>
      <c r="VDG355" s="8"/>
      <c r="VDH355" s="8"/>
      <c r="VDI355" s="8"/>
      <c r="VDJ355" s="8"/>
      <c r="VDK355" s="8"/>
      <c r="VDL355" s="8"/>
      <c r="VDM355" s="8"/>
      <c r="VDN355" s="8"/>
      <c r="VDO355" s="8"/>
      <c r="VDP355" s="8"/>
      <c r="VDQ355" s="8"/>
      <c r="VDR355" s="8"/>
      <c r="VDS355" s="8"/>
      <c r="VDT355" s="8"/>
      <c r="VDU355" s="8"/>
      <c r="VDV355" s="8"/>
      <c r="VDW355" s="8"/>
      <c r="VDX355" s="8"/>
      <c r="VDY355" s="8"/>
      <c r="VDZ355" s="8"/>
      <c r="VEA355" s="8"/>
      <c r="VEB355" s="8"/>
      <c r="VEC355" s="8"/>
      <c r="VED355" s="8"/>
      <c r="VEE355" s="8"/>
      <c r="VEF355" s="8"/>
      <c r="VEG355" s="8"/>
      <c r="VEH355" s="8"/>
      <c r="VEI355" s="8"/>
      <c r="VEJ355" s="8"/>
      <c r="VEK355" s="8"/>
      <c r="VEL355" s="8"/>
      <c r="VEM355" s="8"/>
      <c r="VEN355" s="8"/>
      <c r="VEO355" s="8"/>
      <c r="VEP355" s="8"/>
      <c r="VEQ355" s="8"/>
      <c r="VER355" s="8"/>
      <c r="VES355" s="8"/>
      <c r="VET355" s="8"/>
      <c r="VEU355" s="8"/>
      <c r="VEV355" s="8"/>
      <c r="VEW355" s="8"/>
      <c r="VEX355" s="8"/>
      <c r="VEY355" s="8"/>
      <c r="VEZ355" s="8"/>
      <c r="VFA355" s="8"/>
      <c r="VFB355" s="8"/>
      <c r="VFC355" s="8"/>
      <c r="VFD355" s="8"/>
      <c r="VFE355" s="8"/>
      <c r="VFF355" s="8"/>
      <c r="VFG355" s="8"/>
      <c r="VFH355" s="8"/>
      <c r="VFI355" s="8"/>
      <c r="VFJ355" s="8"/>
      <c r="VFK355" s="8"/>
      <c r="VFL355" s="8"/>
      <c r="VFM355" s="8"/>
      <c r="VFN355" s="8"/>
      <c r="VFO355" s="8"/>
      <c r="VFP355" s="8"/>
      <c r="VFQ355" s="8"/>
      <c r="VFR355" s="8"/>
      <c r="VFS355" s="8"/>
      <c r="VFT355" s="8"/>
      <c r="VFU355" s="8"/>
      <c r="VFV355" s="8"/>
      <c r="VFW355" s="8"/>
      <c r="VFX355" s="8"/>
      <c r="VFY355" s="8"/>
      <c r="VFZ355" s="8"/>
      <c r="VGA355" s="8"/>
      <c r="VGB355" s="8"/>
      <c r="VGC355" s="8"/>
      <c r="VGD355" s="8"/>
      <c r="VGE355" s="8"/>
      <c r="VGF355" s="8"/>
      <c r="VGG355" s="8"/>
      <c r="VGH355" s="8"/>
      <c r="VGI355" s="8"/>
      <c r="VGJ355" s="8"/>
      <c r="VGK355" s="8"/>
      <c r="VGL355" s="8"/>
      <c r="VGM355" s="8"/>
      <c r="VGN355" s="8"/>
      <c r="VGO355" s="8"/>
      <c r="VGP355" s="8"/>
      <c r="VGQ355" s="8"/>
      <c r="VGR355" s="8"/>
      <c r="VGS355" s="8"/>
      <c r="VGT355" s="8"/>
      <c r="VGU355" s="8"/>
      <c r="VGV355" s="8"/>
      <c r="VGW355" s="8"/>
      <c r="VGX355" s="8"/>
      <c r="VGY355" s="8"/>
      <c r="VGZ355" s="8"/>
      <c r="VHA355" s="8"/>
      <c r="VHB355" s="8"/>
      <c r="VHC355" s="8"/>
      <c r="VHD355" s="8"/>
      <c r="VHE355" s="8"/>
      <c r="VHF355" s="8"/>
      <c r="VHG355" s="8"/>
      <c r="VHH355" s="8"/>
      <c r="VHI355" s="8"/>
      <c r="VHJ355" s="8"/>
      <c r="VHK355" s="8"/>
      <c r="VHL355" s="8"/>
      <c r="VHM355" s="8"/>
      <c r="VHN355" s="8"/>
      <c r="VHO355" s="8"/>
      <c r="VHP355" s="8"/>
      <c r="VHQ355" s="8"/>
      <c r="VHR355" s="8"/>
      <c r="VHS355" s="8"/>
      <c r="VHT355" s="8"/>
      <c r="VHU355" s="8"/>
      <c r="VHV355" s="8"/>
      <c r="VHW355" s="8"/>
      <c r="VHX355" s="8"/>
      <c r="VHY355" s="8"/>
      <c r="VHZ355" s="8"/>
      <c r="VIA355" s="8"/>
      <c r="VIB355" s="8"/>
      <c r="VIC355" s="8"/>
      <c r="VID355" s="8"/>
      <c r="VIE355" s="8"/>
      <c r="VIF355" s="8"/>
      <c r="VIG355" s="8"/>
      <c r="VIH355" s="8"/>
      <c r="VII355" s="8"/>
      <c r="VIJ355" s="8"/>
      <c r="VIK355" s="8"/>
      <c r="VIL355" s="8"/>
      <c r="VIM355" s="8"/>
      <c r="VIN355" s="8"/>
      <c r="VIO355" s="8"/>
      <c r="VIP355" s="8"/>
      <c r="VIQ355" s="8"/>
      <c r="VIR355" s="8"/>
      <c r="VIS355" s="8"/>
      <c r="VIT355" s="8"/>
      <c r="VIU355" s="8"/>
      <c r="VIV355" s="8"/>
      <c r="VIW355" s="8"/>
      <c r="VIX355" s="8"/>
      <c r="VIY355" s="8"/>
      <c r="VIZ355" s="8"/>
      <c r="VJA355" s="8"/>
      <c r="VJB355" s="8"/>
      <c r="VJC355" s="8"/>
      <c r="VJD355" s="8"/>
      <c r="VJE355" s="8"/>
      <c r="VJF355" s="8"/>
      <c r="VJG355" s="8"/>
      <c r="VJH355" s="8"/>
      <c r="VJI355" s="8"/>
      <c r="VJJ355" s="8"/>
      <c r="VJK355" s="8"/>
      <c r="VJL355" s="8"/>
      <c r="VJM355" s="8"/>
      <c r="VJN355" s="8"/>
      <c r="VJO355" s="8"/>
      <c r="VJP355" s="8"/>
      <c r="VJQ355" s="8"/>
      <c r="VJR355" s="8"/>
      <c r="VJS355" s="8"/>
      <c r="VJT355" s="8"/>
      <c r="VJU355" s="8"/>
      <c r="VJV355" s="8"/>
      <c r="VJW355" s="8"/>
      <c r="VJX355" s="8"/>
      <c r="VJY355" s="8"/>
      <c r="VJZ355" s="8"/>
      <c r="VKA355" s="8"/>
      <c r="VKB355" s="8"/>
      <c r="VKC355" s="8"/>
      <c r="VKD355" s="8"/>
      <c r="VKE355" s="8"/>
      <c r="VKF355" s="8"/>
      <c r="VKG355" s="8"/>
      <c r="VKH355" s="8"/>
      <c r="VKI355" s="8"/>
      <c r="VKJ355" s="8"/>
      <c r="VKK355" s="8"/>
      <c r="VKL355" s="8"/>
      <c r="VKM355" s="8"/>
      <c r="VKN355" s="8"/>
      <c r="VKO355" s="8"/>
      <c r="VKP355" s="8"/>
      <c r="VKQ355" s="8"/>
      <c r="VKR355" s="8"/>
      <c r="VKS355" s="8"/>
      <c r="VKT355" s="8"/>
      <c r="VKU355" s="8"/>
      <c r="VKV355" s="8"/>
      <c r="VKW355" s="8"/>
      <c r="VKX355" s="8"/>
      <c r="VKY355" s="8"/>
      <c r="VKZ355" s="8"/>
      <c r="VLA355" s="8"/>
      <c r="VLB355" s="8"/>
      <c r="VLC355" s="8"/>
      <c r="VLD355" s="8"/>
      <c r="VLE355" s="8"/>
      <c r="VLF355" s="8"/>
      <c r="VLG355" s="8"/>
      <c r="VLH355" s="8"/>
      <c r="VLI355" s="8"/>
      <c r="VLJ355" s="8"/>
      <c r="VLK355" s="8"/>
      <c r="VLL355" s="8"/>
      <c r="VLM355" s="8"/>
      <c r="VLN355" s="8"/>
      <c r="VLO355" s="8"/>
      <c r="VLP355" s="8"/>
      <c r="VLQ355" s="8"/>
      <c r="VLR355" s="8"/>
      <c r="VLS355" s="8"/>
      <c r="VLT355" s="8"/>
      <c r="VLU355" s="8"/>
      <c r="VLV355" s="8"/>
      <c r="VLW355" s="8"/>
      <c r="VLX355" s="8"/>
      <c r="VLY355" s="8"/>
      <c r="VLZ355" s="8"/>
      <c r="VMA355" s="8"/>
      <c r="VMB355" s="8"/>
      <c r="VMC355" s="8"/>
      <c r="VMD355" s="8"/>
      <c r="VME355" s="8"/>
      <c r="VMF355" s="8"/>
      <c r="VMG355" s="8"/>
      <c r="VMH355" s="8"/>
      <c r="VMI355" s="8"/>
      <c r="VMJ355" s="8"/>
      <c r="VMK355" s="8"/>
      <c r="VML355" s="8"/>
      <c r="VMM355" s="8"/>
      <c r="VMN355" s="8"/>
      <c r="VMO355" s="8"/>
      <c r="VMP355" s="8"/>
      <c r="VMQ355" s="8"/>
      <c r="VMR355" s="8"/>
      <c r="VMS355" s="8"/>
      <c r="VMT355" s="8"/>
      <c r="VMU355" s="8"/>
      <c r="VMV355" s="8"/>
      <c r="VMW355" s="8"/>
      <c r="VMX355" s="8"/>
      <c r="VMY355" s="8"/>
      <c r="VMZ355" s="8"/>
      <c r="VNA355" s="8"/>
      <c r="VNB355" s="8"/>
      <c r="VNC355" s="8"/>
      <c r="VND355" s="8"/>
      <c r="VNE355" s="8"/>
      <c r="VNF355" s="8"/>
      <c r="VNG355" s="8"/>
      <c r="VNH355" s="8"/>
      <c r="VNI355" s="8"/>
      <c r="VNJ355" s="8"/>
      <c r="VNK355" s="8"/>
      <c r="VNL355" s="8"/>
      <c r="VNM355" s="8"/>
      <c r="VNN355" s="8"/>
      <c r="VNO355" s="8"/>
      <c r="VNP355" s="8"/>
      <c r="VNQ355" s="8"/>
      <c r="VNR355" s="8"/>
      <c r="VNS355" s="8"/>
      <c r="VNT355" s="8"/>
      <c r="VNU355" s="8"/>
      <c r="VNV355" s="8"/>
      <c r="VNW355" s="8"/>
      <c r="VNX355" s="8"/>
      <c r="VNY355" s="8"/>
      <c r="VNZ355" s="8"/>
      <c r="VOA355" s="8"/>
      <c r="VOB355" s="8"/>
      <c r="VOC355" s="8"/>
      <c r="VOD355" s="8"/>
      <c r="VOE355" s="8"/>
      <c r="VOF355" s="8"/>
      <c r="VOG355" s="8"/>
      <c r="VOH355" s="8"/>
      <c r="VOI355" s="8"/>
      <c r="VOJ355" s="8"/>
      <c r="VOK355" s="8"/>
      <c r="VOL355" s="8"/>
      <c r="VOM355" s="8"/>
      <c r="VON355" s="8"/>
      <c r="VOO355" s="8"/>
      <c r="VOP355" s="8"/>
      <c r="VOQ355" s="8"/>
      <c r="VOR355" s="8"/>
      <c r="VOS355" s="8"/>
      <c r="VOT355" s="8"/>
      <c r="VOU355" s="8"/>
      <c r="VOV355" s="8"/>
      <c r="VOW355" s="8"/>
      <c r="VOX355" s="8"/>
      <c r="VOY355" s="8"/>
      <c r="VOZ355" s="8"/>
      <c r="VPA355" s="8"/>
      <c r="VPB355" s="8"/>
      <c r="VPC355" s="8"/>
      <c r="VPD355" s="8"/>
      <c r="VPE355" s="8"/>
      <c r="VPF355" s="8"/>
      <c r="VPG355" s="8"/>
      <c r="VPH355" s="8"/>
      <c r="VPI355" s="8"/>
      <c r="VPJ355" s="8"/>
      <c r="VPK355" s="8"/>
      <c r="VPL355" s="8"/>
      <c r="VPM355" s="8"/>
      <c r="VPN355" s="8"/>
      <c r="VPO355" s="8"/>
      <c r="VPP355" s="8"/>
      <c r="VPQ355" s="8"/>
      <c r="VPR355" s="8"/>
      <c r="VPS355" s="8"/>
      <c r="VPT355" s="8"/>
      <c r="VPU355" s="8"/>
      <c r="VPV355" s="8"/>
      <c r="VPW355" s="8"/>
      <c r="VPX355" s="8"/>
      <c r="VPY355" s="8"/>
      <c r="VPZ355" s="8"/>
      <c r="VQA355" s="8"/>
      <c r="VQB355" s="8"/>
      <c r="VQC355" s="8"/>
      <c r="VQD355" s="8"/>
      <c r="VQE355" s="8"/>
      <c r="VQF355" s="8"/>
      <c r="VQG355" s="8"/>
      <c r="VQH355" s="8"/>
      <c r="VQI355" s="8"/>
      <c r="VQJ355" s="8"/>
      <c r="VQK355" s="8"/>
      <c r="VQL355" s="8"/>
      <c r="VQM355" s="8"/>
      <c r="VQN355" s="8"/>
      <c r="VQO355" s="8"/>
      <c r="VQP355" s="8"/>
      <c r="VQQ355" s="8"/>
      <c r="VQR355" s="8"/>
      <c r="VQS355" s="8"/>
      <c r="VQT355" s="8"/>
      <c r="VQU355" s="8"/>
      <c r="VQV355" s="8"/>
      <c r="VQW355" s="8"/>
      <c r="VQX355" s="8"/>
      <c r="VQY355" s="8"/>
      <c r="VQZ355" s="8"/>
      <c r="VRA355" s="8"/>
      <c r="VRB355" s="8"/>
      <c r="VRC355" s="8"/>
      <c r="VRD355" s="8"/>
      <c r="VRE355" s="8"/>
      <c r="VRF355" s="8"/>
      <c r="VRG355" s="8"/>
      <c r="VRH355" s="8"/>
      <c r="VRI355" s="8"/>
      <c r="VRJ355" s="8"/>
      <c r="VRK355" s="8"/>
      <c r="VRL355" s="8"/>
      <c r="VRM355" s="8"/>
      <c r="VRN355" s="8"/>
      <c r="VRO355" s="8"/>
      <c r="VRP355" s="8"/>
      <c r="VRQ355" s="8"/>
      <c r="VRR355" s="8"/>
      <c r="VRS355" s="8"/>
      <c r="VRT355" s="8"/>
      <c r="VRU355" s="8"/>
      <c r="VRV355" s="8"/>
      <c r="VRW355" s="8"/>
      <c r="VRX355" s="8"/>
      <c r="VRY355" s="8"/>
      <c r="VRZ355" s="8"/>
      <c r="VSA355" s="8"/>
      <c r="VSB355" s="8"/>
      <c r="VSC355" s="8"/>
      <c r="VSD355" s="8"/>
      <c r="VSE355" s="8"/>
      <c r="VSF355" s="8"/>
      <c r="VSG355" s="8"/>
      <c r="VSH355" s="8"/>
      <c r="VSI355" s="8"/>
      <c r="VSJ355" s="8"/>
      <c r="VSK355" s="8"/>
      <c r="VSL355" s="8"/>
      <c r="VSM355" s="8"/>
      <c r="VSN355" s="8"/>
      <c r="VSO355" s="8"/>
      <c r="VSP355" s="8"/>
      <c r="VSQ355" s="8"/>
      <c r="VSR355" s="8"/>
      <c r="VSS355" s="8"/>
      <c r="VST355" s="8"/>
      <c r="VSU355" s="8"/>
      <c r="VSV355" s="8"/>
      <c r="VSW355" s="8"/>
      <c r="VSX355" s="8"/>
      <c r="VSY355" s="8"/>
      <c r="VSZ355" s="8"/>
      <c r="VTA355" s="8"/>
      <c r="VTB355" s="8"/>
      <c r="VTC355" s="8"/>
      <c r="VTD355" s="8"/>
      <c r="VTE355" s="8"/>
      <c r="VTF355" s="8"/>
      <c r="VTG355" s="8"/>
      <c r="VTH355" s="8"/>
      <c r="VTI355" s="8"/>
      <c r="VTJ355" s="8"/>
      <c r="VTK355" s="8"/>
      <c r="VTL355" s="8"/>
      <c r="VTM355" s="8"/>
      <c r="VTN355" s="8"/>
      <c r="VTO355" s="8"/>
      <c r="VTP355" s="8"/>
      <c r="VTQ355" s="8"/>
      <c r="VTR355" s="8"/>
      <c r="VTS355" s="8"/>
      <c r="VTT355" s="8"/>
      <c r="VTU355" s="8"/>
      <c r="VTV355" s="8"/>
      <c r="VTW355" s="8"/>
      <c r="VTX355" s="8"/>
      <c r="VTY355" s="8"/>
      <c r="VTZ355" s="8"/>
      <c r="VUA355" s="8"/>
      <c r="VUB355" s="8"/>
      <c r="VUC355" s="8"/>
      <c r="VUD355" s="8"/>
      <c r="VUE355" s="8"/>
      <c r="VUF355" s="8"/>
      <c r="VUG355" s="8"/>
      <c r="VUH355" s="8"/>
      <c r="VUI355" s="8"/>
      <c r="VUJ355" s="8"/>
      <c r="VUK355" s="8"/>
      <c r="VUL355" s="8"/>
      <c r="VUM355" s="8"/>
      <c r="VUN355" s="8"/>
      <c r="VUO355" s="8"/>
      <c r="VUP355" s="8"/>
      <c r="VUQ355" s="8"/>
      <c r="VUR355" s="8"/>
      <c r="VUS355" s="8"/>
      <c r="VUT355" s="8"/>
      <c r="VUU355" s="8"/>
      <c r="VUV355" s="8"/>
      <c r="VUW355" s="8"/>
      <c r="VUX355" s="8"/>
      <c r="VUY355" s="8"/>
      <c r="VUZ355" s="8"/>
      <c r="VVA355" s="8"/>
      <c r="VVB355" s="8"/>
      <c r="VVC355" s="8"/>
      <c r="VVD355" s="8"/>
      <c r="VVE355" s="8"/>
      <c r="VVF355" s="8"/>
      <c r="VVG355" s="8"/>
      <c r="VVH355" s="8"/>
      <c r="VVI355" s="8"/>
      <c r="VVJ355" s="8"/>
      <c r="VVK355" s="8"/>
      <c r="VVL355" s="8"/>
      <c r="VVM355" s="8"/>
      <c r="VVN355" s="8"/>
      <c r="VVO355" s="8"/>
      <c r="VVP355" s="8"/>
      <c r="VVQ355" s="8"/>
      <c r="VVR355" s="8"/>
      <c r="VVS355" s="8"/>
      <c r="VVT355" s="8"/>
      <c r="VVU355" s="8"/>
      <c r="VVV355" s="8"/>
      <c r="VVW355" s="8"/>
      <c r="VVX355" s="8"/>
      <c r="VVY355" s="8"/>
      <c r="VVZ355" s="8"/>
      <c r="VWA355" s="8"/>
      <c r="VWB355" s="8"/>
      <c r="VWC355" s="8"/>
      <c r="VWD355" s="8"/>
      <c r="VWE355" s="8"/>
      <c r="VWF355" s="8"/>
      <c r="VWG355" s="8"/>
      <c r="VWH355" s="8"/>
      <c r="VWI355" s="8"/>
      <c r="VWJ355" s="8"/>
      <c r="VWK355" s="8"/>
      <c r="VWL355" s="8"/>
      <c r="VWM355" s="8"/>
      <c r="VWN355" s="8"/>
      <c r="VWO355" s="8"/>
      <c r="VWP355" s="8"/>
      <c r="VWQ355" s="8"/>
      <c r="VWR355" s="8"/>
      <c r="VWS355" s="8"/>
      <c r="VWT355" s="8"/>
      <c r="VWU355" s="8"/>
      <c r="VWV355" s="8"/>
      <c r="VWW355" s="8"/>
      <c r="VWX355" s="8"/>
      <c r="VWY355" s="8"/>
      <c r="VWZ355" s="8"/>
      <c r="VXA355" s="8"/>
      <c r="VXB355" s="8"/>
      <c r="VXC355" s="8"/>
      <c r="VXD355" s="8"/>
      <c r="VXE355" s="8"/>
      <c r="VXF355" s="8"/>
      <c r="VXG355" s="8"/>
      <c r="VXH355" s="8"/>
      <c r="VXI355" s="8"/>
      <c r="VXJ355" s="8"/>
      <c r="VXK355" s="8"/>
      <c r="VXL355" s="8"/>
      <c r="VXM355" s="8"/>
      <c r="VXN355" s="8"/>
      <c r="VXO355" s="8"/>
      <c r="VXP355" s="8"/>
      <c r="VXQ355" s="8"/>
      <c r="VXR355" s="8"/>
      <c r="VXS355" s="8"/>
      <c r="VXT355" s="8"/>
      <c r="VXU355" s="8"/>
      <c r="VXV355" s="8"/>
      <c r="VXW355" s="8"/>
      <c r="VXX355" s="8"/>
      <c r="VXY355" s="8"/>
      <c r="VXZ355" s="8"/>
      <c r="VYA355" s="8"/>
      <c r="VYB355" s="8"/>
      <c r="VYC355" s="8"/>
      <c r="VYD355" s="8"/>
      <c r="VYE355" s="8"/>
      <c r="VYF355" s="8"/>
      <c r="VYG355" s="8"/>
      <c r="VYH355" s="8"/>
      <c r="VYI355" s="8"/>
      <c r="VYJ355" s="8"/>
      <c r="VYK355" s="8"/>
      <c r="VYL355" s="8"/>
      <c r="VYM355" s="8"/>
      <c r="VYN355" s="8"/>
      <c r="VYO355" s="8"/>
      <c r="VYP355" s="8"/>
      <c r="VYQ355" s="8"/>
      <c r="VYR355" s="8"/>
      <c r="VYS355" s="8"/>
      <c r="VYT355" s="8"/>
      <c r="VYU355" s="8"/>
      <c r="VYV355" s="8"/>
      <c r="VYW355" s="8"/>
      <c r="VYX355" s="8"/>
      <c r="VYY355" s="8"/>
      <c r="VYZ355" s="8"/>
      <c r="VZA355" s="8"/>
      <c r="VZB355" s="8"/>
      <c r="VZC355" s="8"/>
      <c r="VZD355" s="8"/>
      <c r="VZE355" s="8"/>
      <c r="VZF355" s="8"/>
      <c r="VZG355" s="8"/>
      <c r="VZH355" s="8"/>
      <c r="VZI355" s="8"/>
      <c r="VZJ355" s="8"/>
      <c r="VZK355" s="8"/>
      <c r="VZL355" s="8"/>
      <c r="VZM355" s="8"/>
      <c r="VZN355" s="8"/>
      <c r="VZO355" s="8"/>
      <c r="VZP355" s="8"/>
      <c r="VZQ355" s="8"/>
      <c r="VZR355" s="8"/>
      <c r="VZS355" s="8"/>
      <c r="VZT355" s="8"/>
      <c r="VZU355" s="8"/>
      <c r="VZV355" s="8"/>
      <c r="VZW355" s="8"/>
      <c r="VZX355" s="8"/>
      <c r="VZY355" s="8"/>
      <c r="VZZ355" s="8"/>
      <c r="WAA355" s="8"/>
      <c r="WAB355" s="8"/>
      <c r="WAC355" s="8"/>
      <c r="WAD355" s="8"/>
      <c r="WAE355" s="8"/>
      <c r="WAF355" s="8"/>
      <c r="WAG355" s="8"/>
      <c r="WAH355" s="8"/>
      <c r="WAI355" s="8"/>
      <c r="WAJ355" s="8"/>
      <c r="WAK355" s="8"/>
      <c r="WAL355" s="8"/>
      <c r="WAM355" s="8"/>
      <c r="WAN355" s="8"/>
      <c r="WAO355" s="8"/>
      <c r="WAP355" s="8"/>
      <c r="WAQ355" s="8"/>
      <c r="WAR355" s="8"/>
      <c r="WAS355" s="8"/>
      <c r="WAT355" s="8"/>
      <c r="WAU355" s="8"/>
      <c r="WAV355" s="8"/>
      <c r="WAW355" s="8"/>
      <c r="WAX355" s="8"/>
      <c r="WAY355" s="8"/>
      <c r="WAZ355" s="8"/>
      <c r="WBA355" s="8"/>
      <c r="WBB355" s="8"/>
      <c r="WBC355" s="8"/>
      <c r="WBD355" s="8"/>
      <c r="WBE355" s="8"/>
      <c r="WBF355" s="8"/>
      <c r="WBG355" s="8"/>
      <c r="WBH355" s="8"/>
      <c r="WBI355" s="8"/>
      <c r="WBJ355" s="8"/>
      <c r="WBK355" s="8"/>
      <c r="WBL355" s="8"/>
      <c r="WBM355" s="8"/>
      <c r="WBN355" s="8"/>
      <c r="WBO355" s="8"/>
      <c r="WBP355" s="8"/>
      <c r="WBQ355" s="8"/>
      <c r="WBR355" s="8"/>
      <c r="WBS355" s="8"/>
      <c r="WBT355" s="8"/>
      <c r="WBU355" s="8"/>
      <c r="WBV355" s="8"/>
      <c r="WBW355" s="8"/>
      <c r="WBX355" s="8"/>
      <c r="WBY355" s="8"/>
      <c r="WBZ355" s="8"/>
      <c r="WCA355" s="8"/>
      <c r="WCB355" s="8"/>
      <c r="WCC355" s="8"/>
      <c r="WCD355" s="8"/>
      <c r="WCE355" s="8"/>
      <c r="WCF355" s="8"/>
      <c r="WCG355" s="8"/>
      <c r="WCH355" s="8"/>
      <c r="WCI355" s="8"/>
      <c r="WCJ355" s="8"/>
      <c r="WCK355" s="8"/>
      <c r="WCL355" s="8"/>
      <c r="WCM355" s="8"/>
      <c r="WCN355" s="8"/>
      <c r="WCO355" s="8"/>
      <c r="WCP355" s="8"/>
      <c r="WCQ355" s="8"/>
      <c r="WCR355" s="8"/>
      <c r="WCS355" s="8"/>
      <c r="WCT355" s="8"/>
      <c r="WCU355" s="8"/>
      <c r="WCV355" s="8"/>
      <c r="WCW355" s="8"/>
      <c r="WCX355" s="8"/>
      <c r="WCY355" s="8"/>
      <c r="WCZ355" s="8"/>
      <c r="WDA355" s="8"/>
      <c r="WDB355" s="8"/>
      <c r="WDC355" s="8"/>
      <c r="WDD355" s="8"/>
      <c r="WDE355" s="8"/>
      <c r="WDF355" s="8"/>
      <c r="WDG355" s="8"/>
      <c r="WDH355" s="8"/>
      <c r="WDI355" s="8"/>
      <c r="WDJ355" s="8"/>
      <c r="WDK355" s="8"/>
      <c r="WDL355" s="8"/>
      <c r="WDM355" s="8"/>
      <c r="WDN355" s="8"/>
      <c r="WDO355" s="8"/>
      <c r="WDP355" s="8"/>
      <c r="WDQ355" s="8"/>
      <c r="WDR355" s="8"/>
      <c r="WDS355" s="8"/>
      <c r="WDT355" s="8"/>
      <c r="WDU355" s="8"/>
      <c r="WDV355" s="8"/>
      <c r="WDW355" s="8"/>
      <c r="WDX355" s="8"/>
      <c r="WDY355" s="8"/>
      <c r="WDZ355" s="8"/>
      <c r="WEA355" s="8"/>
      <c r="WEB355" s="8"/>
      <c r="WEC355" s="8"/>
      <c r="WED355" s="8"/>
      <c r="WEE355" s="8"/>
      <c r="WEF355" s="8"/>
      <c r="WEG355" s="8"/>
      <c r="WEH355" s="8"/>
      <c r="WEI355" s="8"/>
      <c r="WEJ355" s="8"/>
      <c r="WEK355" s="8"/>
      <c r="WEL355" s="8"/>
      <c r="WEM355" s="8"/>
      <c r="WEN355" s="8"/>
      <c r="WEO355" s="8"/>
      <c r="WEP355" s="8"/>
      <c r="WEQ355" s="8"/>
      <c r="WER355" s="8"/>
      <c r="WES355" s="8"/>
      <c r="WET355" s="8"/>
      <c r="WEU355" s="8"/>
      <c r="WEV355" s="8"/>
      <c r="WEW355" s="8"/>
      <c r="WEX355" s="8"/>
      <c r="WEY355" s="8"/>
      <c r="WEZ355" s="8"/>
      <c r="WFA355" s="8"/>
      <c r="WFB355" s="8"/>
      <c r="WFC355" s="8"/>
      <c r="WFD355" s="8"/>
      <c r="WFE355" s="8"/>
      <c r="WFF355" s="8"/>
      <c r="WFG355" s="8"/>
      <c r="WFH355" s="8"/>
      <c r="WFI355" s="8"/>
      <c r="WFJ355" s="8"/>
      <c r="WFK355" s="8"/>
      <c r="WFL355" s="8"/>
      <c r="WFM355" s="8"/>
      <c r="WFN355" s="8"/>
      <c r="WFO355" s="8"/>
      <c r="WFP355" s="8"/>
      <c r="WFQ355" s="8"/>
      <c r="WFR355" s="8"/>
      <c r="WFS355" s="8"/>
      <c r="WFT355" s="8"/>
      <c r="WFU355" s="8"/>
      <c r="WFV355" s="8"/>
      <c r="WFW355" s="8"/>
      <c r="WFX355" s="8"/>
      <c r="WFY355" s="8"/>
      <c r="WFZ355" s="8"/>
      <c r="WGA355" s="8"/>
      <c r="WGB355" s="8"/>
      <c r="WGC355" s="8"/>
      <c r="WGD355" s="8"/>
      <c r="WGE355" s="8"/>
      <c r="WGF355" s="8"/>
      <c r="WGG355" s="8"/>
      <c r="WGH355" s="8"/>
      <c r="WGI355" s="8"/>
      <c r="WGJ355" s="8"/>
      <c r="WGK355" s="8"/>
      <c r="WGL355" s="8"/>
      <c r="WGM355" s="8"/>
      <c r="WGN355" s="8"/>
      <c r="WGO355" s="8"/>
      <c r="WGP355" s="8"/>
      <c r="WGQ355" s="8"/>
      <c r="WGR355" s="8"/>
      <c r="WGS355" s="8"/>
      <c r="WGT355" s="8"/>
      <c r="WGU355" s="8"/>
      <c r="WGV355" s="8"/>
      <c r="WGW355" s="8"/>
      <c r="WGX355" s="8"/>
      <c r="WGY355" s="8"/>
      <c r="WGZ355" s="8"/>
      <c r="WHA355" s="8"/>
      <c r="WHB355" s="8"/>
      <c r="WHC355" s="8"/>
      <c r="WHD355" s="8"/>
      <c r="WHE355" s="8"/>
      <c r="WHF355" s="8"/>
      <c r="WHG355" s="8"/>
      <c r="WHH355" s="8"/>
      <c r="WHI355" s="8"/>
      <c r="WHJ355" s="8"/>
      <c r="WHK355" s="8"/>
      <c r="WHL355" s="8"/>
      <c r="WHM355" s="8"/>
      <c r="WHN355" s="8"/>
      <c r="WHO355" s="8"/>
      <c r="WHP355" s="8"/>
      <c r="WHQ355" s="8"/>
      <c r="WHR355" s="8"/>
      <c r="WHS355" s="8"/>
      <c r="WHT355" s="8"/>
      <c r="WHU355" s="8"/>
      <c r="WHV355" s="8"/>
      <c r="WHW355" s="8"/>
      <c r="WHX355" s="8"/>
      <c r="WHY355" s="8"/>
      <c r="WHZ355" s="8"/>
      <c r="WIA355" s="8"/>
      <c r="WIB355" s="8"/>
      <c r="WIC355" s="8"/>
      <c r="WID355" s="8"/>
      <c r="WIE355" s="8"/>
      <c r="WIF355" s="8"/>
      <c r="WIG355" s="8"/>
      <c r="WIH355" s="8"/>
      <c r="WII355" s="8"/>
      <c r="WIJ355" s="8"/>
      <c r="WIK355" s="8"/>
      <c r="WIL355" s="8"/>
      <c r="WIM355" s="8"/>
      <c r="WIN355" s="8"/>
      <c r="WIO355" s="8"/>
      <c r="WIP355" s="8"/>
      <c r="WIQ355" s="8"/>
      <c r="WIR355" s="8"/>
      <c r="WIS355" s="8"/>
      <c r="WIT355" s="8"/>
      <c r="WIU355" s="8"/>
      <c r="WIV355" s="8"/>
      <c r="WIW355" s="8"/>
      <c r="WIX355" s="8"/>
      <c r="WIY355" s="8"/>
      <c r="WIZ355" s="8"/>
      <c r="WJA355" s="8"/>
      <c r="WJB355" s="8"/>
      <c r="WJC355" s="8"/>
      <c r="WJD355" s="8"/>
      <c r="WJE355" s="8"/>
      <c r="WJF355" s="8"/>
      <c r="WJG355" s="8"/>
      <c r="WJH355" s="8"/>
      <c r="WJI355" s="8"/>
      <c r="WJJ355" s="8"/>
      <c r="WJK355" s="8"/>
      <c r="WJL355" s="8"/>
      <c r="WJM355" s="8"/>
      <c r="WJN355" s="8"/>
      <c r="WJO355" s="8"/>
      <c r="WJP355" s="8"/>
      <c r="WJQ355" s="8"/>
      <c r="WJR355" s="8"/>
      <c r="WJS355" s="8"/>
      <c r="WJT355" s="8"/>
      <c r="WJU355" s="8"/>
      <c r="WJV355" s="8"/>
      <c r="WJW355" s="8"/>
      <c r="WJX355" s="8"/>
      <c r="WJY355" s="8"/>
      <c r="WJZ355" s="8"/>
      <c r="WKA355" s="8"/>
      <c r="WKB355" s="8"/>
      <c r="WKC355" s="8"/>
      <c r="WKD355" s="8"/>
      <c r="WKE355" s="8"/>
      <c r="WKF355" s="8"/>
      <c r="WKG355" s="8"/>
      <c r="WKH355" s="8"/>
      <c r="WKI355" s="8"/>
      <c r="WKJ355" s="8"/>
      <c r="WKK355" s="8"/>
      <c r="WKL355" s="8"/>
      <c r="WKM355" s="8"/>
      <c r="WKN355" s="8"/>
      <c r="WKO355" s="8"/>
      <c r="WKP355" s="8"/>
      <c r="WKQ355" s="8"/>
      <c r="WKR355" s="8"/>
      <c r="WKS355" s="8"/>
      <c r="WKT355" s="8"/>
      <c r="WKU355" s="8"/>
      <c r="WKV355" s="8"/>
      <c r="WKW355" s="8"/>
      <c r="WKX355" s="8"/>
      <c r="WKY355" s="8"/>
      <c r="WKZ355" s="8"/>
      <c r="WLA355" s="8"/>
      <c r="WLB355" s="8"/>
      <c r="WLC355" s="8"/>
      <c r="WLD355" s="8"/>
      <c r="WLE355" s="8"/>
      <c r="WLF355" s="8"/>
      <c r="WLG355" s="8"/>
      <c r="WLH355" s="8"/>
      <c r="WLI355" s="8"/>
      <c r="WLJ355" s="8"/>
      <c r="WLK355" s="8"/>
      <c r="WLL355" s="8"/>
      <c r="WLM355" s="8"/>
      <c r="WLN355" s="8"/>
      <c r="WLO355" s="8"/>
      <c r="WLP355" s="8"/>
      <c r="WLQ355" s="8"/>
      <c r="WLR355" s="8"/>
      <c r="WLS355" s="8"/>
      <c r="WLT355" s="8"/>
      <c r="WLU355" s="8"/>
      <c r="WLV355" s="8"/>
      <c r="WLW355" s="8"/>
      <c r="WLX355" s="8"/>
      <c r="WLY355" s="8"/>
      <c r="WLZ355" s="8"/>
      <c r="WMA355" s="8"/>
      <c r="WMB355" s="8"/>
      <c r="WMC355" s="8"/>
      <c r="WMD355" s="8"/>
      <c r="WME355" s="8"/>
      <c r="WMF355" s="8"/>
      <c r="WMG355" s="8"/>
      <c r="WMH355" s="8"/>
      <c r="WMI355" s="8"/>
      <c r="WMJ355" s="8"/>
      <c r="WMK355" s="8"/>
      <c r="WML355" s="8"/>
      <c r="WMM355" s="8"/>
      <c r="WMN355" s="8"/>
      <c r="WMO355" s="8"/>
      <c r="WMP355" s="8"/>
      <c r="WMQ355" s="8"/>
      <c r="WMR355" s="8"/>
      <c r="WMS355" s="8"/>
      <c r="WMT355" s="8"/>
      <c r="WMU355" s="8"/>
      <c r="WMV355" s="8"/>
      <c r="WMW355" s="8"/>
      <c r="WMX355" s="8"/>
      <c r="WMY355" s="8"/>
      <c r="WMZ355" s="8"/>
      <c r="WNA355" s="8"/>
      <c r="WNB355" s="8"/>
      <c r="WNC355" s="8"/>
      <c r="WND355" s="8"/>
      <c r="WNE355" s="8"/>
      <c r="WNF355" s="8"/>
      <c r="WNG355" s="8"/>
      <c r="WNH355" s="8"/>
      <c r="WNI355" s="8"/>
      <c r="WNJ355" s="8"/>
      <c r="WNK355" s="8"/>
      <c r="WNL355" s="8"/>
      <c r="WNM355" s="8"/>
      <c r="WNN355" s="8"/>
      <c r="WNO355" s="8"/>
      <c r="WNP355" s="8"/>
      <c r="WNQ355" s="8"/>
      <c r="WNR355" s="8"/>
      <c r="WNS355" s="8"/>
      <c r="WNT355" s="8"/>
      <c r="WNU355" s="8"/>
      <c r="WNV355" s="8"/>
      <c r="WNW355" s="8"/>
      <c r="WNX355" s="8"/>
      <c r="WNY355" s="8"/>
      <c r="WNZ355" s="8"/>
      <c r="WOA355" s="8"/>
      <c r="WOB355" s="8"/>
      <c r="WOC355" s="8"/>
      <c r="WOD355" s="8"/>
      <c r="WOE355" s="8"/>
      <c r="WOF355" s="8"/>
      <c r="WOG355" s="8"/>
      <c r="WOH355" s="8"/>
      <c r="WOI355" s="8"/>
      <c r="WOJ355" s="8"/>
      <c r="WOK355" s="8"/>
      <c r="WOL355" s="8"/>
      <c r="WOM355" s="8"/>
      <c r="WON355" s="8"/>
      <c r="WOO355" s="8"/>
      <c r="WOP355" s="8"/>
      <c r="WOQ355" s="8"/>
      <c r="WOR355" s="8"/>
      <c r="WOS355" s="8"/>
      <c r="WOT355" s="8"/>
      <c r="WOU355" s="8"/>
      <c r="WOV355" s="8"/>
      <c r="WOW355" s="8"/>
      <c r="WOX355" s="8"/>
      <c r="WOY355" s="8"/>
      <c r="WOZ355" s="8"/>
      <c r="WPA355" s="8"/>
      <c r="WPB355" s="8"/>
      <c r="WPC355" s="8"/>
      <c r="WPD355" s="8"/>
      <c r="WPE355" s="8"/>
      <c r="WPF355" s="8"/>
      <c r="WPG355" s="8"/>
      <c r="WPH355" s="8"/>
      <c r="WPI355" s="8"/>
      <c r="WPJ355" s="8"/>
      <c r="WPK355" s="8"/>
      <c r="WPL355" s="8"/>
      <c r="WPM355" s="8"/>
      <c r="WPN355" s="8"/>
      <c r="WPO355" s="8"/>
      <c r="WPP355" s="8"/>
      <c r="WPQ355" s="8"/>
      <c r="WPR355" s="8"/>
      <c r="WPS355" s="8"/>
      <c r="WPT355" s="8"/>
      <c r="WPU355" s="8"/>
      <c r="WPV355" s="8"/>
      <c r="WPW355" s="8"/>
      <c r="WPX355" s="8"/>
      <c r="WPY355" s="8"/>
      <c r="WPZ355" s="8"/>
      <c r="WQA355" s="8"/>
      <c r="WQB355" s="8"/>
      <c r="WQC355" s="8"/>
      <c r="WQD355" s="8"/>
      <c r="WQE355" s="8"/>
      <c r="WQF355" s="8"/>
      <c r="WQG355" s="8"/>
      <c r="WQH355" s="8"/>
      <c r="WQI355" s="8"/>
      <c r="WQJ355" s="8"/>
      <c r="WQK355" s="8"/>
      <c r="WQL355" s="8"/>
      <c r="WQM355" s="8"/>
      <c r="WQN355" s="8"/>
      <c r="WQO355" s="8"/>
      <c r="WQP355" s="8"/>
      <c r="WQQ355" s="8"/>
      <c r="WQR355" s="8"/>
      <c r="WQS355" s="8"/>
      <c r="WQT355" s="8"/>
      <c r="WQU355" s="8"/>
      <c r="WQV355" s="8"/>
      <c r="WQW355" s="8"/>
      <c r="WQX355" s="8"/>
      <c r="WQY355" s="8"/>
      <c r="WQZ355" s="8"/>
      <c r="WRA355" s="8"/>
      <c r="WRB355" s="8"/>
      <c r="WRC355" s="8"/>
      <c r="WRD355" s="8"/>
      <c r="WRE355" s="8"/>
      <c r="WRF355" s="8"/>
      <c r="WRG355" s="8"/>
      <c r="WRH355" s="8"/>
      <c r="WRI355" s="8"/>
      <c r="WRJ355" s="8"/>
      <c r="WRK355" s="8"/>
      <c r="WRL355" s="8"/>
      <c r="WRM355" s="8"/>
      <c r="WRN355" s="8"/>
      <c r="WRO355" s="8"/>
      <c r="WRP355" s="8"/>
      <c r="WRQ355" s="8"/>
      <c r="WRR355" s="8"/>
      <c r="WRS355" s="8"/>
      <c r="WRT355" s="8"/>
      <c r="WRU355" s="8"/>
      <c r="WRV355" s="8"/>
      <c r="WRW355" s="8"/>
      <c r="WRX355" s="8"/>
      <c r="WRY355" s="8"/>
      <c r="WRZ355" s="8"/>
      <c r="WSA355" s="8"/>
      <c r="WSB355" s="8"/>
      <c r="WSC355" s="8"/>
      <c r="WSD355" s="8"/>
      <c r="WSE355" s="8"/>
      <c r="WSF355" s="8"/>
      <c r="WSG355" s="8"/>
      <c r="WSH355" s="8"/>
      <c r="WSI355" s="8"/>
      <c r="WSJ355" s="8"/>
      <c r="WSK355" s="8"/>
      <c r="WSL355" s="8"/>
      <c r="WSM355" s="8"/>
      <c r="WSN355" s="8"/>
      <c r="WSO355" s="8"/>
      <c r="WSP355" s="8"/>
      <c r="WSQ355" s="8"/>
      <c r="WSR355" s="8"/>
      <c r="WSS355" s="8"/>
      <c r="WST355" s="8"/>
      <c r="WSU355" s="8"/>
      <c r="WSV355" s="8"/>
      <c r="WSW355" s="8"/>
      <c r="WSX355" s="8"/>
      <c r="WSY355" s="8"/>
      <c r="WSZ355" s="8"/>
      <c r="WTA355" s="8"/>
      <c r="WTB355" s="8"/>
      <c r="WTC355" s="8"/>
      <c r="WTD355" s="8"/>
      <c r="WTE355" s="8"/>
      <c r="WTF355" s="8"/>
      <c r="WTG355" s="8"/>
      <c r="WTH355" s="8"/>
      <c r="WTI355" s="8"/>
      <c r="WTJ355" s="8"/>
      <c r="WTK355" s="8"/>
      <c r="WTL355" s="8"/>
      <c r="WTM355" s="8"/>
      <c r="WTN355" s="8"/>
      <c r="WTO355" s="8"/>
      <c r="WTP355" s="8"/>
      <c r="WTQ355" s="8"/>
      <c r="WTR355" s="8"/>
      <c r="WTS355" s="8"/>
      <c r="WTT355" s="8"/>
      <c r="WTU355" s="8"/>
      <c r="WTV355" s="8"/>
      <c r="WTW355" s="8"/>
      <c r="WTX355" s="8"/>
      <c r="WTY355" s="8"/>
      <c r="WTZ355" s="8"/>
      <c r="WUA355" s="8"/>
      <c r="WUB355" s="8"/>
      <c r="WUC355" s="8"/>
      <c r="WUD355" s="8"/>
      <c r="WUE355" s="8"/>
      <c r="WUF355" s="8"/>
      <c r="WUG355" s="8"/>
      <c r="WUH355" s="8"/>
      <c r="WUI355" s="8"/>
      <c r="WUJ355" s="8"/>
      <c r="WUK355" s="8"/>
      <c r="WUL355" s="8"/>
      <c r="WUM355" s="8"/>
      <c r="WUN355" s="8"/>
      <c r="WUO355" s="8"/>
      <c r="WUP355" s="8"/>
      <c r="WUQ355" s="8"/>
      <c r="WUR355" s="8"/>
      <c r="WUS355" s="8"/>
      <c r="WUT355" s="8"/>
      <c r="WUU355" s="8"/>
      <c r="WUV355" s="8"/>
      <c r="WUW355" s="8"/>
      <c r="WUX355" s="8"/>
      <c r="WUY355" s="8"/>
      <c r="WUZ355" s="8"/>
      <c r="WVA355" s="8"/>
      <c r="WVB355" s="8"/>
      <c r="WVC355" s="8"/>
      <c r="WVD355" s="8"/>
      <c r="WVE355" s="8"/>
      <c r="WVF355" s="8"/>
      <c r="WVG355" s="8"/>
      <c r="WVH355" s="8"/>
      <c r="WVI355" s="8"/>
      <c r="WVJ355" s="8"/>
      <c r="WVK355" s="8"/>
      <c r="WVL355" s="8"/>
      <c r="WVM355" s="8"/>
      <c r="WVN355" s="8"/>
      <c r="WVO355" s="8"/>
      <c r="WVP355" s="8"/>
      <c r="WVQ355" s="8"/>
      <c r="WVR355" s="8"/>
      <c r="WVS355" s="8"/>
      <c r="WVT355" s="8"/>
      <c r="WVU355" s="8"/>
      <c r="WVV355" s="8"/>
      <c r="WVW355" s="8"/>
      <c r="WVX355" s="8"/>
      <c r="WVY355" s="8"/>
      <c r="WVZ355" s="8"/>
      <c r="WWA355" s="8"/>
      <c r="WWB355" s="8"/>
      <c r="WWC355" s="8"/>
      <c r="WWD355" s="8"/>
      <c r="WWE355" s="8"/>
      <c r="WWF355" s="8"/>
      <c r="WWG355" s="8"/>
      <c r="WWH355" s="8"/>
      <c r="WWI355" s="8"/>
      <c r="WWJ355" s="8"/>
      <c r="WWK355" s="8"/>
      <c r="WWL355" s="8"/>
      <c r="WWM355" s="8"/>
      <c r="WWN355" s="8"/>
      <c r="WWO355" s="8"/>
      <c r="WWP355" s="8"/>
      <c r="WWQ355" s="8"/>
      <c r="WWR355" s="8"/>
      <c r="WWS355" s="8"/>
      <c r="WWT355" s="8"/>
      <c r="WWU355" s="8"/>
      <c r="WWV355" s="8"/>
      <c r="WWW355" s="8"/>
      <c r="WWX355" s="8"/>
      <c r="WWY355" s="8"/>
      <c r="WWZ355" s="8"/>
      <c r="WXA355" s="8"/>
      <c r="WXB355" s="8"/>
      <c r="WXC355" s="8"/>
      <c r="WXD355" s="8"/>
      <c r="WXE355" s="8"/>
      <c r="WXF355" s="8"/>
      <c r="WXG355" s="8"/>
      <c r="WXH355" s="8"/>
      <c r="WXI355" s="8"/>
      <c r="WXJ355" s="8"/>
      <c r="WXK355" s="8"/>
      <c r="WXL355" s="8"/>
      <c r="WXM355" s="8"/>
      <c r="WXN355" s="8"/>
      <c r="WXO355" s="8"/>
      <c r="WXP355" s="8"/>
      <c r="WXQ355" s="8"/>
      <c r="WXR355" s="8"/>
      <c r="WXS355" s="8"/>
      <c r="WXT355" s="8"/>
      <c r="WXU355" s="8"/>
      <c r="WXV355" s="8"/>
      <c r="WXW355" s="8"/>
      <c r="WXX355" s="8"/>
      <c r="WXY355" s="8"/>
      <c r="WXZ355" s="8"/>
      <c r="WYA355" s="8"/>
      <c r="WYB355" s="8"/>
      <c r="WYC355" s="8"/>
      <c r="WYD355" s="8"/>
      <c r="WYE355" s="8"/>
      <c r="WYF355" s="8"/>
      <c r="WYG355" s="8"/>
      <c r="WYH355" s="8"/>
      <c r="WYI355" s="8"/>
      <c r="WYJ355" s="8"/>
      <c r="WYK355" s="8"/>
      <c r="WYL355" s="8"/>
      <c r="WYM355" s="8"/>
      <c r="WYN355" s="8"/>
      <c r="WYO355" s="8"/>
      <c r="WYP355" s="8"/>
      <c r="WYQ355" s="8"/>
      <c r="WYR355" s="8"/>
      <c r="WYS355" s="8"/>
      <c r="WYT355" s="8"/>
      <c r="WYU355" s="8"/>
      <c r="WYV355" s="8"/>
      <c r="WYW355" s="8"/>
      <c r="WYX355" s="8"/>
      <c r="WYY355" s="8"/>
      <c r="WYZ355" s="8"/>
      <c r="WZA355" s="8"/>
      <c r="WZB355" s="8"/>
      <c r="WZC355" s="8"/>
      <c r="WZD355" s="8"/>
      <c r="WZE355" s="8"/>
      <c r="WZF355" s="8"/>
      <c r="WZG355" s="8"/>
      <c r="WZH355" s="8"/>
      <c r="WZI355" s="8"/>
      <c r="WZJ355" s="8"/>
      <c r="WZK355" s="8"/>
      <c r="WZL355" s="8"/>
      <c r="WZM355" s="8"/>
      <c r="WZN355" s="8"/>
      <c r="WZO355" s="8"/>
      <c r="WZP355" s="8"/>
      <c r="WZQ355" s="8"/>
      <c r="WZR355" s="8"/>
      <c r="WZS355" s="8"/>
      <c r="WZT355" s="8"/>
      <c r="WZU355" s="8"/>
      <c r="WZV355" s="8"/>
      <c r="WZW355" s="8"/>
      <c r="WZX355" s="8"/>
      <c r="WZY355" s="8"/>
      <c r="WZZ355" s="8"/>
      <c r="XAA355" s="8"/>
      <c r="XAB355" s="8"/>
      <c r="XAC355" s="8"/>
      <c r="XAD355" s="8"/>
      <c r="XAE355" s="8"/>
      <c r="XAF355" s="8"/>
      <c r="XAG355" s="8"/>
      <c r="XAH355" s="8"/>
      <c r="XAI355" s="8"/>
      <c r="XAJ355" s="8"/>
      <c r="XAK355" s="8"/>
      <c r="XAL355" s="8"/>
      <c r="XAM355" s="8"/>
      <c r="XAN355" s="8"/>
      <c r="XAO355" s="8"/>
      <c r="XAP355" s="8"/>
      <c r="XAQ355" s="8"/>
      <c r="XAR355" s="8"/>
      <c r="XAS355" s="8"/>
      <c r="XAT355" s="8"/>
      <c r="XAU355" s="8"/>
      <c r="XAV355" s="8"/>
      <c r="XAW355" s="8"/>
      <c r="XAX355" s="8"/>
      <c r="XAY355" s="8"/>
      <c r="XAZ355" s="8"/>
      <c r="XBA355" s="8"/>
      <c r="XBB355" s="8"/>
      <c r="XBC355" s="8"/>
      <c r="XBD355" s="8"/>
      <c r="XBE355" s="8"/>
      <c r="XBF355" s="8"/>
      <c r="XBG355" s="8"/>
      <c r="XBH355" s="8"/>
      <c r="XBI355" s="8"/>
      <c r="XBJ355" s="8"/>
      <c r="XBK355" s="8"/>
      <c r="XBL355" s="8"/>
      <c r="XBM355" s="8"/>
      <c r="XBN355" s="8"/>
      <c r="XBO355" s="8"/>
      <c r="XBP355" s="8"/>
      <c r="XBQ355" s="8"/>
      <c r="XBR355" s="8"/>
      <c r="XBS355" s="8"/>
      <c r="XBT355" s="8"/>
      <c r="XBU355" s="8"/>
      <c r="XBV355" s="8"/>
      <c r="XBW355" s="8"/>
      <c r="XBX355" s="8"/>
      <c r="XBY355" s="8"/>
      <c r="XBZ355" s="8"/>
      <c r="XCA355" s="8"/>
      <c r="XCB355" s="8"/>
      <c r="XCC355" s="8"/>
      <c r="XCD355" s="8"/>
      <c r="XCE355" s="8"/>
      <c r="XCF355" s="8"/>
      <c r="XCG355" s="8"/>
      <c r="XCH355" s="8"/>
      <c r="XCI355" s="8"/>
      <c r="XCJ355" s="8"/>
      <c r="XCK355" s="8"/>
      <c r="XCL355" s="8"/>
      <c r="XCM355" s="8"/>
      <c r="XCN355" s="8"/>
      <c r="XCO355" s="8"/>
      <c r="XCP355" s="8"/>
      <c r="XCQ355" s="8"/>
      <c r="XCR355" s="8"/>
      <c r="XCS355" s="8"/>
      <c r="XCT355" s="8"/>
      <c r="XCU355" s="8"/>
      <c r="XCV355" s="8"/>
      <c r="XCW355" s="8"/>
      <c r="XCX355" s="8"/>
      <c r="XCY355" s="8"/>
      <c r="XCZ355" s="8"/>
      <c r="XDA355" s="8"/>
      <c r="XDB355" s="8"/>
      <c r="XDC355" s="8"/>
      <c r="XDD355" s="8"/>
      <c r="XDE355" s="8"/>
      <c r="XDF355" s="8"/>
      <c r="XDG355" s="8"/>
      <c r="XDH355" s="8"/>
      <c r="XDI355" s="8"/>
      <c r="XDJ355" s="8"/>
      <c r="XDK355" s="8"/>
      <c r="XDL355" s="8"/>
      <c r="XDM355" s="8"/>
      <c r="XDN355" s="8"/>
      <c r="XDO355" s="8"/>
      <c r="XDP355" s="8"/>
      <c r="XDQ355" s="8"/>
      <c r="XDR355" s="8"/>
      <c r="XDS355" s="8"/>
      <c r="XDT355" s="8"/>
      <c r="XDU355" s="8"/>
      <c r="XDV355" s="8"/>
      <c r="XDW355" s="8"/>
      <c r="XDX355" s="8"/>
      <c r="XDY355" s="8"/>
      <c r="XDZ355" s="8"/>
      <c r="XEA355" s="8"/>
      <c r="XEB355" s="8"/>
      <c r="XEC355" s="8"/>
      <c r="XED355" s="8"/>
      <c r="XEE355" s="8"/>
      <c r="XEF355" s="8"/>
      <c r="XEG355" s="8"/>
      <c r="XEH355" s="8"/>
      <c r="XEI355" s="8"/>
      <c r="XEJ355" s="8"/>
      <c r="XEK355" s="8"/>
      <c r="XEL355" s="8"/>
      <c r="XEM355" s="8"/>
      <c r="XEN355" s="8"/>
      <c r="XEO355" s="8"/>
      <c r="XEP355" s="8"/>
      <c r="XEQ355" s="8"/>
      <c r="XER355" s="8"/>
      <c r="XES355" s="8"/>
      <c r="XET355" s="8"/>
      <c r="XEU355" s="8"/>
      <c r="XEV355" s="8"/>
      <c r="XEW355" s="8"/>
      <c r="XEX355" s="8"/>
      <c r="XEY355" s="8"/>
      <c r="XEZ355" s="8"/>
      <c r="XFA355" s="8"/>
    </row>
    <row r="356" spans="1:16381" s="8" customFormat="1" ht="48" customHeight="1">
      <c r="B356" s="28" t="s">
        <v>3</v>
      </c>
      <c r="C356" s="162" t="s">
        <v>142</v>
      </c>
      <c r="D356" s="162" t="s">
        <v>72</v>
      </c>
      <c r="E356" s="152" t="s">
        <v>9</v>
      </c>
      <c r="F356" s="152" t="s">
        <v>10</v>
      </c>
      <c r="G356" s="152" t="s">
        <v>877</v>
      </c>
      <c r="H356" s="47">
        <v>10000000</v>
      </c>
      <c r="I356" s="152" t="s">
        <v>686</v>
      </c>
      <c r="J356" s="29" t="s">
        <v>429</v>
      </c>
      <c r="K356" s="156" t="s">
        <v>876</v>
      </c>
      <c r="L356" s="155">
        <v>81141600</v>
      </c>
      <c r="M356" s="152" t="str">
        <f t="shared" si="31"/>
        <v>Adición al contrato No. 451 del 2026 cuyo objeto es "Prestar el servicio de logística y suministro de material pedagógico para el desarrollo de la actividad académica y cultural del día del maestro en la vigencia" </v>
      </c>
      <c r="N356" s="31">
        <v>1</v>
      </c>
      <c r="O356" s="31">
        <v>1</v>
      </c>
      <c r="P356" s="73">
        <v>11</v>
      </c>
      <c r="Q356" s="74" t="s">
        <v>79</v>
      </c>
      <c r="R356" s="74" t="s">
        <v>80</v>
      </c>
      <c r="S356" s="152" t="s">
        <v>5</v>
      </c>
      <c r="T356" s="153">
        <f>H356</f>
        <v>10000000</v>
      </c>
      <c r="U356" s="154">
        <f>T356</f>
        <v>10000000</v>
      </c>
      <c r="V356" s="31" t="s">
        <v>76</v>
      </c>
      <c r="W356" s="31" t="s">
        <v>81</v>
      </c>
      <c r="X356" s="77" t="s">
        <v>82</v>
      </c>
      <c r="Y356" s="32" t="s">
        <v>83</v>
      </c>
      <c r="Z356" s="33" t="s">
        <v>3</v>
      </c>
      <c r="AA356" s="30" t="s">
        <v>84</v>
      </c>
      <c r="AB356" s="78" t="s">
        <v>85</v>
      </c>
      <c r="AC356" s="31" t="s">
        <v>76</v>
      </c>
      <c r="AD356" s="31" t="s">
        <v>86</v>
      </c>
      <c r="AE356" s="79" t="s">
        <v>87</v>
      </c>
      <c r="AF356" s="79" t="s">
        <v>88</v>
      </c>
      <c r="AG356" s="79" t="s">
        <v>89</v>
      </c>
      <c r="AH356" s="79" t="s">
        <v>90</v>
      </c>
      <c r="AI356" s="79" t="s">
        <v>90</v>
      </c>
      <c r="AJ356" s="79" t="s">
        <v>90</v>
      </c>
    </row>
    <row r="357" spans="1:16381" s="8" customFormat="1" ht="25.5" customHeight="1">
      <c r="A357" s="53"/>
      <c r="B357" s="28" t="s">
        <v>3</v>
      </c>
      <c r="C357" s="157" t="s">
        <v>465</v>
      </c>
      <c r="D357" s="157" t="s">
        <v>128</v>
      </c>
      <c r="E357" s="157" t="s">
        <v>11</v>
      </c>
      <c r="F357" s="157" t="s">
        <v>12</v>
      </c>
      <c r="G357" s="157" t="s">
        <v>878</v>
      </c>
      <c r="H357" s="47">
        <v>19000000</v>
      </c>
      <c r="I357" s="157" t="s">
        <v>76</v>
      </c>
      <c r="J357" s="29" t="s">
        <v>429</v>
      </c>
      <c r="K357" s="161" t="s">
        <v>144</v>
      </c>
      <c r="L357" s="160" t="s">
        <v>78</v>
      </c>
      <c r="M357" s="157" t="s">
        <v>469</v>
      </c>
      <c r="N357" s="31">
        <v>1</v>
      </c>
      <c r="O357" s="31">
        <v>1</v>
      </c>
      <c r="P357" s="73">
        <v>11</v>
      </c>
      <c r="Q357" s="74" t="s">
        <v>79</v>
      </c>
      <c r="R357" s="74" t="s">
        <v>80</v>
      </c>
      <c r="S357" s="157" t="s">
        <v>5</v>
      </c>
      <c r="T357" s="158">
        <v>32969000</v>
      </c>
      <c r="U357" s="159">
        <v>32969000</v>
      </c>
      <c r="V357" s="31" t="s">
        <v>76</v>
      </c>
      <c r="W357" s="31" t="s">
        <v>81</v>
      </c>
      <c r="X357" s="77" t="s">
        <v>82</v>
      </c>
      <c r="Y357" s="32" t="s">
        <v>83</v>
      </c>
      <c r="Z357" s="33" t="s">
        <v>3</v>
      </c>
      <c r="AA357" s="30" t="s">
        <v>84</v>
      </c>
      <c r="AB357" s="78" t="s">
        <v>85</v>
      </c>
      <c r="AC357" s="31" t="s">
        <v>76</v>
      </c>
      <c r="AD357" s="31" t="s">
        <v>86</v>
      </c>
      <c r="AE357" s="79" t="s">
        <v>87</v>
      </c>
      <c r="AF357" s="79" t="s">
        <v>88</v>
      </c>
      <c r="AG357" s="79" t="s">
        <v>89</v>
      </c>
      <c r="AH357" s="79" t="s">
        <v>90</v>
      </c>
      <c r="AI357" s="79" t="s">
        <v>90</v>
      </c>
      <c r="AJ357" s="79" t="s">
        <v>90</v>
      </c>
    </row>
    <row r="358" spans="1:16381" s="8" customFormat="1" ht="34.5" customHeight="1">
      <c r="A358" s="53"/>
      <c r="B358" s="28" t="s">
        <v>3</v>
      </c>
      <c r="C358" s="192" t="s">
        <v>465</v>
      </c>
      <c r="D358" s="192" t="s">
        <v>128</v>
      </c>
      <c r="E358" s="192" t="s">
        <v>11</v>
      </c>
      <c r="F358" s="192" t="s">
        <v>12</v>
      </c>
      <c r="G358" s="192" t="s">
        <v>924</v>
      </c>
      <c r="H358" s="47">
        <v>34000000</v>
      </c>
      <c r="I358" s="192" t="s">
        <v>76</v>
      </c>
      <c r="J358" s="29" t="s">
        <v>76</v>
      </c>
      <c r="K358" s="161" t="s">
        <v>144</v>
      </c>
      <c r="L358" s="193" t="s">
        <v>78</v>
      </c>
      <c r="M358" s="192" t="s">
        <v>469</v>
      </c>
      <c r="N358" s="31">
        <v>1</v>
      </c>
      <c r="O358" s="31">
        <v>1</v>
      </c>
      <c r="P358" s="73">
        <v>11</v>
      </c>
      <c r="Q358" s="74" t="s">
        <v>79</v>
      </c>
      <c r="R358" s="74" t="s">
        <v>80</v>
      </c>
      <c r="S358" s="192" t="s">
        <v>5</v>
      </c>
      <c r="T358" s="195">
        <f>H358</f>
        <v>34000000</v>
      </c>
      <c r="U358" s="194">
        <f>T358</f>
        <v>34000000</v>
      </c>
      <c r="V358" s="31" t="s">
        <v>76</v>
      </c>
      <c r="W358" s="31" t="s">
        <v>81</v>
      </c>
      <c r="X358" s="77" t="s">
        <v>82</v>
      </c>
      <c r="Y358" s="32" t="s">
        <v>83</v>
      </c>
      <c r="Z358" s="33" t="s">
        <v>3</v>
      </c>
      <c r="AA358" s="30" t="s">
        <v>84</v>
      </c>
      <c r="AB358" s="78" t="s">
        <v>85</v>
      </c>
      <c r="AC358" s="31" t="s">
        <v>76</v>
      </c>
      <c r="AD358" s="31" t="s">
        <v>86</v>
      </c>
      <c r="AE358" s="79" t="s">
        <v>87</v>
      </c>
      <c r="AF358" s="79" t="s">
        <v>88</v>
      </c>
      <c r="AG358" s="79" t="s">
        <v>89</v>
      </c>
      <c r="AH358" s="79" t="s">
        <v>90</v>
      </c>
      <c r="AI358" s="79" t="s">
        <v>90</v>
      </c>
      <c r="AJ358" s="79" t="s">
        <v>90</v>
      </c>
    </row>
    <row r="359" spans="1:16381" s="8" customFormat="1" ht="63" customHeight="1">
      <c r="A359" s="53"/>
      <c r="B359" s="28" t="s">
        <v>3</v>
      </c>
      <c r="C359" s="192" t="s">
        <v>142</v>
      </c>
      <c r="D359" s="192" t="s">
        <v>72</v>
      </c>
      <c r="E359" s="192" t="s">
        <v>927</v>
      </c>
      <c r="F359" s="192" t="s">
        <v>126</v>
      </c>
      <c r="G359" s="192" t="s">
        <v>928</v>
      </c>
      <c r="H359" s="47">
        <v>573000</v>
      </c>
      <c r="I359" s="192" t="s">
        <v>76</v>
      </c>
      <c r="J359" s="29" t="s">
        <v>76</v>
      </c>
      <c r="K359" s="161" t="s">
        <v>173</v>
      </c>
      <c r="L359" s="193" t="s">
        <v>78</v>
      </c>
      <c r="M359" s="192" t="str">
        <f t="shared" ref="M359:M364" si="34">G359</f>
        <v>Amparar la adquisición de menaje, lencería y electrodomésticos requeridos para la dotación y adecuado funcionamiento de las instalaciones de Villeta y Tulipanes, garantizando las condiciones necesarias para su operación y prestación de servicios.</v>
      </c>
      <c r="N359" s="31">
        <v>1</v>
      </c>
      <c r="O359" s="31">
        <v>1</v>
      </c>
      <c r="P359" s="73">
        <v>11</v>
      </c>
      <c r="Q359" s="74" t="s">
        <v>79</v>
      </c>
      <c r="R359" s="74" t="s">
        <v>80</v>
      </c>
      <c r="S359" s="81" t="s">
        <v>1</v>
      </c>
      <c r="T359" s="195">
        <f>H359</f>
        <v>573000</v>
      </c>
      <c r="U359" s="194">
        <f>T359</f>
        <v>573000</v>
      </c>
      <c r="V359" s="31" t="s">
        <v>76</v>
      </c>
      <c r="W359" s="31" t="s">
        <v>81</v>
      </c>
      <c r="X359" s="77" t="s">
        <v>82</v>
      </c>
      <c r="Y359" s="32" t="s">
        <v>83</v>
      </c>
      <c r="Z359" s="33" t="s">
        <v>3</v>
      </c>
      <c r="AA359" s="30" t="s">
        <v>84</v>
      </c>
      <c r="AB359" s="78" t="s">
        <v>85</v>
      </c>
      <c r="AC359" s="31" t="s">
        <v>76</v>
      </c>
      <c r="AD359" s="31" t="s">
        <v>86</v>
      </c>
      <c r="AE359" s="79" t="s">
        <v>87</v>
      </c>
      <c r="AF359" s="79" t="s">
        <v>88</v>
      </c>
      <c r="AG359" s="79" t="s">
        <v>89</v>
      </c>
      <c r="AH359" s="79" t="s">
        <v>90</v>
      </c>
      <c r="AI359" s="79" t="s">
        <v>90</v>
      </c>
      <c r="AJ359" s="79" t="s">
        <v>90</v>
      </c>
    </row>
    <row r="360" spans="1:16381" s="8" customFormat="1" ht="63" customHeight="1">
      <c r="A360" s="53"/>
      <c r="B360" s="28" t="s">
        <v>3</v>
      </c>
      <c r="C360" s="192" t="s">
        <v>142</v>
      </c>
      <c r="D360" s="192" t="s">
        <v>72</v>
      </c>
      <c r="E360" s="192" t="s">
        <v>105</v>
      </c>
      <c r="F360" s="192" t="s">
        <v>106</v>
      </c>
      <c r="G360" s="192" t="s">
        <v>928</v>
      </c>
      <c r="H360" s="47">
        <v>589000</v>
      </c>
      <c r="I360" s="192" t="s">
        <v>76</v>
      </c>
      <c r="J360" s="29" t="s">
        <v>76</v>
      </c>
      <c r="K360" s="161" t="s">
        <v>173</v>
      </c>
      <c r="L360" s="193" t="s">
        <v>78</v>
      </c>
      <c r="M360" s="192" t="str">
        <f t="shared" si="34"/>
        <v>Amparar la adquisición de menaje, lencería y electrodomésticos requeridos para la dotación y adecuado funcionamiento de las instalaciones de Villeta y Tulipanes, garantizando las condiciones necesarias para su operación y prestación de servicios.</v>
      </c>
      <c r="N360" s="31">
        <v>1</v>
      </c>
      <c r="O360" s="31">
        <v>1</v>
      </c>
      <c r="P360" s="73">
        <v>11</v>
      </c>
      <c r="Q360" s="74" t="s">
        <v>79</v>
      </c>
      <c r="R360" s="74" t="s">
        <v>80</v>
      </c>
      <c r="S360" s="81" t="s">
        <v>1</v>
      </c>
      <c r="T360" s="195">
        <f t="shared" ref="T360:T363" si="35">H360</f>
        <v>589000</v>
      </c>
      <c r="U360" s="194">
        <f>T360</f>
        <v>589000</v>
      </c>
      <c r="V360" s="31" t="s">
        <v>76</v>
      </c>
      <c r="W360" s="31" t="s">
        <v>81</v>
      </c>
      <c r="X360" s="77" t="s">
        <v>82</v>
      </c>
      <c r="Y360" s="32" t="s">
        <v>83</v>
      </c>
      <c r="Z360" s="33" t="s">
        <v>3</v>
      </c>
      <c r="AA360" s="30" t="s">
        <v>84</v>
      </c>
      <c r="AB360" s="78" t="s">
        <v>85</v>
      </c>
      <c r="AC360" s="31" t="s">
        <v>76</v>
      </c>
      <c r="AD360" s="31" t="s">
        <v>86</v>
      </c>
      <c r="AE360" s="79" t="s">
        <v>87</v>
      </c>
      <c r="AF360" s="79" t="s">
        <v>88</v>
      </c>
      <c r="AG360" s="79" t="s">
        <v>89</v>
      </c>
      <c r="AH360" s="79" t="s">
        <v>90</v>
      </c>
      <c r="AI360" s="79" t="s">
        <v>90</v>
      </c>
      <c r="AJ360" s="79" t="s">
        <v>90</v>
      </c>
    </row>
    <row r="361" spans="1:16381" s="8" customFormat="1" ht="63" customHeight="1">
      <c r="A361" s="53"/>
      <c r="B361" s="28" t="s">
        <v>3</v>
      </c>
      <c r="C361" s="192" t="s">
        <v>142</v>
      </c>
      <c r="D361" s="192" t="s">
        <v>72</v>
      </c>
      <c r="E361" s="192" t="s">
        <v>26</v>
      </c>
      <c r="F361" s="192" t="s">
        <v>18</v>
      </c>
      <c r="G361" s="192" t="s">
        <v>928</v>
      </c>
      <c r="H361" s="47">
        <v>3850000</v>
      </c>
      <c r="I361" s="192" t="s">
        <v>76</v>
      </c>
      <c r="J361" s="29" t="s">
        <v>76</v>
      </c>
      <c r="K361" s="161" t="s">
        <v>173</v>
      </c>
      <c r="L361" s="193" t="s">
        <v>78</v>
      </c>
      <c r="M361" s="192" t="str">
        <f t="shared" si="34"/>
        <v>Amparar la adquisición de menaje, lencería y electrodomésticos requeridos para la dotación y adecuado funcionamiento de las instalaciones de Villeta y Tulipanes, garantizando las condiciones necesarias para su operación y prestación de servicios.</v>
      </c>
      <c r="N361" s="31">
        <v>1</v>
      </c>
      <c r="O361" s="31">
        <v>1</v>
      </c>
      <c r="P361" s="73">
        <v>11</v>
      </c>
      <c r="Q361" s="74" t="s">
        <v>79</v>
      </c>
      <c r="R361" s="74" t="s">
        <v>80</v>
      </c>
      <c r="S361" s="81" t="s">
        <v>1</v>
      </c>
      <c r="T361" s="195">
        <f t="shared" si="35"/>
        <v>3850000</v>
      </c>
      <c r="U361" s="194">
        <f t="shared" ref="U361:U363" si="36">T361</f>
        <v>3850000</v>
      </c>
      <c r="V361" s="31" t="s">
        <v>76</v>
      </c>
      <c r="W361" s="31" t="s">
        <v>81</v>
      </c>
      <c r="X361" s="77" t="s">
        <v>82</v>
      </c>
      <c r="Y361" s="32" t="s">
        <v>83</v>
      </c>
      <c r="Z361" s="33" t="s">
        <v>3</v>
      </c>
      <c r="AA361" s="30" t="s">
        <v>84</v>
      </c>
      <c r="AB361" s="78" t="s">
        <v>85</v>
      </c>
      <c r="AC361" s="31" t="s">
        <v>76</v>
      </c>
      <c r="AD361" s="31" t="s">
        <v>86</v>
      </c>
      <c r="AE361" s="79" t="s">
        <v>87</v>
      </c>
      <c r="AF361" s="79" t="s">
        <v>88</v>
      </c>
      <c r="AG361" s="79" t="s">
        <v>89</v>
      </c>
      <c r="AH361" s="79" t="s">
        <v>90</v>
      </c>
      <c r="AI361" s="79" t="s">
        <v>90</v>
      </c>
      <c r="AJ361" s="79" t="s">
        <v>90</v>
      </c>
    </row>
    <row r="362" spans="1:16381" s="8" customFormat="1" ht="63" customHeight="1">
      <c r="A362" s="53"/>
      <c r="B362" s="28" t="s">
        <v>3</v>
      </c>
      <c r="C362" s="192" t="s">
        <v>142</v>
      </c>
      <c r="D362" s="192" t="s">
        <v>72</v>
      </c>
      <c r="E362" s="192" t="s">
        <v>925</v>
      </c>
      <c r="F362" s="192" t="s">
        <v>644</v>
      </c>
      <c r="G362" s="192" t="s">
        <v>928</v>
      </c>
      <c r="H362" s="47">
        <v>1950000</v>
      </c>
      <c r="I362" s="192" t="s">
        <v>76</v>
      </c>
      <c r="J362" s="29" t="s">
        <v>76</v>
      </c>
      <c r="K362" s="161" t="s">
        <v>173</v>
      </c>
      <c r="L362" s="193" t="s">
        <v>78</v>
      </c>
      <c r="M362" s="192" t="str">
        <f t="shared" si="34"/>
        <v>Amparar la adquisición de menaje, lencería y electrodomésticos requeridos para la dotación y adecuado funcionamiento de las instalaciones de Villeta y Tulipanes, garantizando las condiciones necesarias para su operación y prestación de servicios.</v>
      </c>
      <c r="N362" s="31">
        <v>1</v>
      </c>
      <c r="O362" s="31">
        <v>1</v>
      </c>
      <c r="P362" s="73">
        <v>11</v>
      </c>
      <c r="Q362" s="74" t="s">
        <v>79</v>
      </c>
      <c r="R362" s="74" t="s">
        <v>80</v>
      </c>
      <c r="S362" s="81" t="s">
        <v>1</v>
      </c>
      <c r="T362" s="195">
        <f t="shared" si="35"/>
        <v>1950000</v>
      </c>
      <c r="U362" s="194">
        <f t="shared" si="36"/>
        <v>1950000</v>
      </c>
      <c r="V362" s="31" t="s">
        <v>76</v>
      </c>
      <c r="W362" s="31" t="s">
        <v>81</v>
      </c>
      <c r="X362" s="77" t="s">
        <v>82</v>
      </c>
      <c r="Y362" s="32" t="s">
        <v>83</v>
      </c>
      <c r="Z362" s="33" t="s">
        <v>3</v>
      </c>
      <c r="AA362" s="30" t="s">
        <v>84</v>
      </c>
      <c r="AB362" s="78" t="s">
        <v>85</v>
      </c>
      <c r="AC362" s="31" t="s">
        <v>76</v>
      </c>
      <c r="AD362" s="31" t="s">
        <v>86</v>
      </c>
      <c r="AE362" s="79" t="s">
        <v>87</v>
      </c>
      <c r="AF362" s="79" t="s">
        <v>88</v>
      </c>
      <c r="AG362" s="79" t="s">
        <v>89</v>
      </c>
      <c r="AH362" s="79" t="s">
        <v>90</v>
      </c>
      <c r="AI362" s="79" t="s">
        <v>90</v>
      </c>
      <c r="AJ362" s="79" t="s">
        <v>90</v>
      </c>
    </row>
    <row r="363" spans="1:16381" s="8" customFormat="1" ht="63" customHeight="1">
      <c r="A363" s="53"/>
      <c r="B363" s="28" t="s">
        <v>3</v>
      </c>
      <c r="C363" s="192" t="s">
        <v>142</v>
      </c>
      <c r="D363" s="192" t="s">
        <v>72</v>
      </c>
      <c r="E363" s="192" t="s">
        <v>926</v>
      </c>
      <c r="F363" s="192" t="s">
        <v>94</v>
      </c>
      <c r="G363" s="192" t="s">
        <v>928</v>
      </c>
      <c r="H363" s="47">
        <v>3038000</v>
      </c>
      <c r="I363" s="192" t="s">
        <v>76</v>
      </c>
      <c r="J363" s="29" t="s">
        <v>76</v>
      </c>
      <c r="K363" s="161" t="s">
        <v>173</v>
      </c>
      <c r="L363" s="193" t="s">
        <v>78</v>
      </c>
      <c r="M363" s="192" t="str">
        <f t="shared" si="34"/>
        <v>Amparar la adquisición de menaje, lencería y electrodomésticos requeridos para la dotación y adecuado funcionamiento de las instalaciones de Villeta y Tulipanes, garantizando las condiciones necesarias para su operación y prestación de servicios.</v>
      </c>
      <c r="N363" s="31">
        <v>1</v>
      </c>
      <c r="O363" s="31">
        <v>1</v>
      </c>
      <c r="P363" s="73">
        <v>11</v>
      </c>
      <c r="Q363" s="74" t="s">
        <v>79</v>
      </c>
      <c r="R363" s="74" t="s">
        <v>80</v>
      </c>
      <c r="S363" s="81" t="s">
        <v>1</v>
      </c>
      <c r="T363" s="195">
        <f t="shared" si="35"/>
        <v>3038000</v>
      </c>
      <c r="U363" s="194">
        <f t="shared" si="36"/>
        <v>3038000</v>
      </c>
      <c r="V363" s="31" t="s">
        <v>76</v>
      </c>
      <c r="W363" s="31" t="s">
        <v>81</v>
      </c>
      <c r="X363" s="77" t="s">
        <v>82</v>
      </c>
      <c r="Y363" s="32" t="s">
        <v>83</v>
      </c>
      <c r="Z363" s="33" t="s">
        <v>3</v>
      </c>
      <c r="AA363" s="30" t="s">
        <v>84</v>
      </c>
      <c r="AB363" s="78" t="s">
        <v>85</v>
      </c>
      <c r="AC363" s="31" t="s">
        <v>76</v>
      </c>
      <c r="AD363" s="31" t="s">
        <v>86</v>
      </c>
      <c r="AE363" s="79" t="s">
        <v>87</v>
      </c>
      <c r="AF363" s="79" t="s">
        <v>88</v>
      </c>
      <c r="AG363" s="79" t="s">
        <v>89</v>
      </c>
      <c r="AH363" s="79" t="s">
        <v>90</v>
      </c>
      <c r="AI363" s="79" t="s">
        <v>90</v>
      </c>
      <c r="AJ363" s="79" t="s">
        <v>90</v>
      </c>
    </row>
    <row r="364" spans="1:16381" s="8" customFormat="1" ht="63" customHeight="1">
      <c r="A364" s="53"/>
      <c r="B364" s="28" t="s">
        <v>3</v>
      </c>
      <c r="C364" s="202" t="s">
        <v>142</v>
      </c>
      <c r="D364" s="202" t="s">
        <v>72</v>
      </c>
      <c r="E364" s="202" t="s">
        <v>4</v>
      </c>
      <c r="F364" s="202" t="s">
        <v>6</v>
      </c>
      <c r="G364" s="206" t="s">
        <v>933</v>
      </c>
      <c r="H364" s="47">
        <v>12450199</v>
      </c>
      <c r="I364" s="202" t="s">
        <v>76</v>
      </c>
      <c r="J364" s="29" t="s">
        <v>923</v>
      </c>
      <c r="K364" s="161" t="s">
        <v>173</v>
      </c>
      <c r="L364" s="205" t="s">
        <v>78</v>
      </c>
      <c r="M364" s="202" t="str">
        <f t="shared" si="34"/>
        <v>Amparar los gastos relacionados con el desarrollo del evento del 27.º Encuentro de Geometría y sus Aplicaciones de la Universidad Pedagógica Nacional.</v>
      </c>
      <c r="N364" s="31">
        <v>1</v>
      </c>
      <c r="O364" s="31">
        <v>1</v>
      </c>
      <c r="P364" s="73">
        <v>11</v>
      </c>
      <c r="Q364" s="74" t="s">
        <v>79</v>
      </c>
      <c r="R364" s="74" t="s">
        <v>80</v>
      </c>
      <c r="S364" s="81" t="s">
        <v>1</v>
      </c>
      <c r="T364" s="203">
        <f t="shared" ref="T364" si="37">H364</f>
        <v>12450199</v>
      </c>
      <c r="U364" s="204">
        <f t="shared" ref="U364" si="38">T364</f>
        <v>12450199</v>
      </c>
      <c r="V364" s="31" t="s">
        <v>76</v>
      </c>
      <c r="W364" s="31" t="s">
        <v>81</v>
      </c>
      <c r="X364" s="77" t="s">
        <v>82</v>
      </c>
      <c r="Y364" s="32" t="s">
        <v>83</v>
      </c>
      <c r="Z364" s="33" t="s">
        <v>3</v>
      </c>
      <c r="AA364" s="30" t="s">
        <v>84</v>
      </c>
      <c r="AB364" s="78" t="s">
        <v>85</v>
      </c>
      <c r="AC364" s="31" t="s">
        <v>76</v>
      </c>
      <c r="AD364" s="31" t="s">
        <v>86</v>
      </c>
      <c r="AE364" s="79" t="s">
        <v>87</v>
      </c>
      <c r="AF364" s="79" t="s">
        <v>88</v>
      </c>
      <c r="AG364" s="79" t="s">
        <v>89</v>
      </c>
      <c r="AH364" s="79" t="s">
        <v>90</v>
      </c>
      <c r="AI364" s="79" t="s">
        <v>90</v>
      </c>
      <c r="AJ364" s="79" t="s">
        <v>90</v>
      </c>
    </row>
    <row r="365" spans="1:16381" s="8" customFormat="1" ht="84.75" customHeight="1">
      <c r="A365" s="53"/>
      <c r="B365" s="196"/>
      <c r="C365" s="196"/>
      <c r="D365" s="196"/>
      <c r="E365" s="196"/>
      <c r="F365" s="196"/>
      <c r="G365" s="196"/>
      <c r="H365" s="196"/>
      <c r="I365" s="196"/>
      <c r="J365" s="196"/>
      <c r="K365" s="93"/>
      <c r="L365" s="94"/>
      <c r="M365" s="196"/>
      <c r="N365" s="196"/>
      <c r="O365" s="196"/>
      <c r="P365" s="196"/>
      <c r="Q365" s="198"/>
      <c r="R365" s="198"/>
      <c r="S365" s="196"/>
      <c r="T365" s="197"/>
      <c r="U365" s="197"/>
      <c r="V365" s="196"/>
      <c r="W365" s="196"/>
      <c r="X365" s="199"/>
      <c r="Y365" s="40"/>
      <c r="Z365" s="196"/>
      <c r="AA365" s="196"/>
      <c r="AB365" s="95"/>
      <c r="AC365" s="196"/>
      <c r="AD365" s="196"/>
      <c r="AE365" s="200"/>
      <c r="AF365" s="200"/>
      <c r="AG365" s="200"/>
      <c r="AH365" s="200"/>
      <c r="AI365" s="200"/>
      <c r="AJ365" s="200"/>
    </row>
    <row r="366" spans="1:16381" ht="61.5" customHeight="1">
      <c r="A366" s="3"/>
      <c r="B366" s="220" t="s">
        <v>659</v>
      </c>
      <c r="C366" s="220"/>
      <c r="D366" s="220"/>
      <c r="E366"/>
      <c r="F366" s="96"/>
      <c r="G366" s="96"/>
      <c r="H366" s="48"/>
      <c r="I366" s="96"/>
      <c r="J366" s="97"/>
      <c r="M366" s="97"/>
      <c r="N366" s="3"/>
      <c r="O366" s="3"/>
      <c r="P366" s="3"/>
      <c r="Q366" s="3"/>
      <c r="R366" s="3"/>
      <c r="S366" s="3"/>
      <c r="T366" s="3"/>
      <c r="U366" s="98"/>
      <c r="V366" s="94"/>
      <c r="W366" s="3"/>
      <c r="X366" s="3"/>
      <c r="Y366" s="3"/>
      <c r="Z366" s="3"/>
      <c r="AA366" s="3"/>
      <c r="AB366" s="3"/>
      <c r="AC366" s="3"/>
      <c r="AD366" s="3"/>
      <c r="AE366" s="3"/>
      <c r="AF366" s="3"/>
      <c r="AG366" s="3"/>
      <c r="AH366" s="3"/>
      <c r="AI366" s="3"/>
      <c r="AJ366" s="3"/>
      <c r="AK366" s="3"/>
      <c r="AL366" s="3"/>
      <c r="AM366" s="3"/>
    </row>
    <row r="367" spans="1:16381" ht="36" customHeight="1">
      <c r="B367" s="3"/>
      <c r="C367" s="3"/>
      <c r="D367" s="3"/>
      <c r="E367" s="3"/>
      <c r="F367" s="3"/>
      <c r="G367" s="3"/>
      <c r="H367" s="97"/>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row>
    <row r="368" spans="1:16381" ht="36" customHeight="1">
      <c r="H368" s="191"/>
      <c r="T368" s="41"/>
      <c r="U368" s="41"/>
    </row>
    <row r="369" spans="8:21" ht="36" customHeight="1">
      <c r="H369" s="47"/>
      <c r="J369" s="120"/>
      <c r="T369" s="41"/>
      <c r="U369" s="41"/>
    </row>
    <row r="370" spans="8:21" ht="36" customHeight="1">
      <c r="I370" s="120"/>
      <c r="T370" s="41"/>
      <c r="U370" s="41"/>
    </row>
    <row r="371" spans="8:21" ht="36" customHeight="1">
      <c r="I371" s="120"/>
      <c r="K371" s="121"/>
      <c r="T371" s="41"/>
      <c r="U371" s="41"/>
    </row>
    <row r="372" spans="8:21" ht="36" customHeight="1">
      <c r="T372" s="41"/>
      <c r="U372" s="41"/>
    </row>
    <row r="373" spans="8:21" ht="36" customHeight="1">
      <c r="T373" s="41"/>
      <c r="U373" s="41"/>
    </row>
  </sheetData>
  <autoFilter ref="A16:AM367" xr:uid="{ED05830D-B95A-4A5B-8683-79B45BFCAE70}"/>
  <mergeCells count="140">
    <mergeCell ref="Z11:AA11"/>
    <mergeCell ref="Z6:AA6"/>
    <mergeCell ref="B3:AJ4"/>
    <mergeCell ref="Z8:AA8"/>
    <mergeCell ref="Z10:AA10"/>
    <mergeCell ref="AE14:AG14"/>
    <mergeCell ref="AH14:AJ14"/>
    <mergeCell ref="O59:O61"/>
    <mergeCell ref="P59:P61"/>
    <mergeCell ref="Q59:Q61"/>
    <mergeCell ref="R59:R61"/>
    <mergeCell ref="L59:L61"/>
    <mergeCell ref="AH59:AH61"/>
    <mergeCell ref="AI59:AI61"/>
    <mergeCell ref="AJ59:AJ61"/>
    <mergeCell ref="B72:B73"/>
    <mergeCell ref="AB59:AB61"/>
    <mergeCell ref="AC59:AC61"/>
    <mergeCell ref="M59:M61"/>
    <mergeCell ref="N59:N61"/>
    <mergeCell ref="M122:M124"/>
    <mergeCell ref="T122:T124"/>
    <mergeCell ref="U122:U124"/>
    <mergeCell ref="L122:L124"/>
    <mergeCell ref="M68:M69"/>
    <mergeCell ref="M125:M126"/>
    <mergeCell ref="T125:T126"/>
    <mergeCell ref="U125:U126"/>
    <mergeCell ref="AE59:AE61"/>
    <mergeCell ref="AF59:AF61"/>
    <mergeCell ref="AG59:AG61"/>
    <mergeCell ref="V59:V61"/>
    <mergeCell ref="W59:W61"/>
    <mergeCell ref="X59:X61"/>
    <mergeCell ref="Y59:Y61"/>
    <mergeCell ref="Z59:Z61"/>
    <mergeCell ref="AA59:AA61"/>
    <mergeCell ref="AD59:AD61"/>
    <mergeCell ref="M91:M92"/>
    <mergeCell ref="M135:M136"/>
    <mergeCell ref="T135:T136"/>
    <mergeCell ref="U135:U136"/>
    <mergeCell ref="M137:M139"/>
    <mergeCell ref="T137:T139"/>
    <mergeCell ref="U137:U139"/>
    <mergeCell ref="M127:M129"/>
    <mergeCell ref="T127:T129"/>
    <mergeCell ref="U127:U129"/>
    <mergeCell ref="M133:M134"/>
    <mergeCell ref="T133:T134"/>
    <mergeCell ref="U133:U134"/>
    <mergeCell ref="M141:M142"/>
    <mergeCell ref="T141:T142"/>
    <mergeCell ref="U141:U142"/>
    <mergeCell ref="M144:M145"/>
    <mergeCell ref="S144:S145"/>
    <mergeCell ref="T144:T145"/>
    <mergeCell ref="U144:U145"/>
    <mergeCell ref="M171:M172"/>
    <mergeCell ref="T171:T172"/>
    <mergeCell ref="U171:U172"/>
    <mergeCell ref="T208:T209"/>
    <mergeCell ref="U208:U209"/>
    <mergeCell ref="M211:M212"/>
    <mergeCell ref="T211:T212"/>
    <mergeCell ref="U211:U212"/>
    <mergeCell ref="T199:T200"/>
    <mergeCell ref="U199:U200"/>
    <mergeCell ref="M202:M204"/>
    <mergeCell ref="T202:T204"/>
    <mergeCell ref="U202:U204"/>
    <mergeCell ref="M205:M207"/>
    <mergeCell ref="T205:T207"/>
    <mergeCell ref="U205:U207"/>
    <mergeCell ref="T245:T246"/>
    <mergeCell ref="U245:U246"/>
    <mergeCell ref="M255:M256"/>
    <mergeCell ref="T255:T256"/>
    <mergeCell ref="U255:U256"/>
    <mergeCell ref="T250:T251"/>
    <mergeCell ref="U250:U251"/>
    <mergeCell ref="M250:M251"/>
    <mergeCell ref="M229:M232"/>
    <mergeCell ref="T229:T232"/>
    <mergeCell ref="U229:U232"/>
    <mergeCell ref="M233:M240"/>
    <mergeCell ref="T233:T240"/>
    <mergeCell ref="U233:U240"/>
    <mergeCell ref="B366:D366"/>
    <mergeCell ref="L317:L318"/>
    <mergeCell ref="M317:M318"/>
    <mergeCell ref="T317:T318"/>
    <mergeCell ref="U317:U318"/>
    <mergeCell ref="M319:M320"/>
    <mergeCell ref="T319:T320"/>
    <mergeCell ref="U319:U320"/>
    <mergeCell ref="L297:L298"/>
    <mergeCell ref="M297:M298"/>
    <mergeCell ref="T297:T298"/>
    <mergeCell ref="U297:U298"/>
    <mergeCell ref="T304:T305"/>
    <mergeCell ref="U304:U305"/>
    <mergeCell ref="M325:M327"/>
    <mergeCell ref="M341:M342"/>
    <mergeCell ref="M344:M345"/>
    <mergeCell ref="T344:T345"/>
    <mergeCell ref="U344:U345"/>
    <mergeCell ref="U285:U286"/>
    <mergeCell ref="L288:L293"/>
    <mergeCell ref="M288:M293"/>
    <mergeCell ref="T288:T293"/>
    <mergeCell ref="U288:U293"/>
    <mergeCell ref="M277:M280"/>
    <mergeCell ref="L319:L320"/>
    <mergeCell ref="T277:T280"/>
    <mergeCell ref="U277:U280"/>
    <mergeCell ref="M281:M283"/>
    <mergeCell ref="T281:T283"/>
    <mergeCell ref="U281:U283"/>
    <mergeCell ref="T285:T286"/>
    <mergeCell ref="L144:L145"/>
    <mergeCell ref="L125:L126"/>
    <mergeCell ref="L127:L129"/>
    <mergeCell ref="L133:L134"/>
    <mergeCell ref="L135:L136"/>
    <mergeCell ref="L202:L204"/>
    <mergeCell ref="L171:L172"/>
    <mergeCell ref="L205:L207"/>
    <mergeCell ref="L233:L240"/>
    <mergeCell ref="L255:L256"/>
    <mergeCell ref="L277:L280"/>
    <mergeCell ref="L281:L283"/>
    <mergeCell ref="L285:L286"/>
    <mergeCell ref="L250:L251"/>
    <mergeCell ref="L211:L212"/>
    <mergeCell ref="L208:L209"/>
    <mergeCell ref="L229:L232"/>
    <mergeCell ref="M285:M286"/>
    <mergeCell ref="M245:M246"/>
    <mergeCell ref="M208:M209"/>
  </mergeCells>
  <conditionalFormatting sqref="L137:L139">
    <cfRule type="duplicateValues" dxfId="0" priority="1"/>
  </conditionalFormatting>
  <dataValidations count="1">
    <dataValidation type="list" allowBlank="1" showInputMessage="1" showErrorMessage="1" sqref="V17:V60 AC17:AD60 V62:V365 AC62:AD365" xr:uid="{22A56E4B-B041-4723-B452-4871584898DD}">
      <formula1>"SI,NO"</formula1>
    </dataValidation>
  </dataValidations>
  <pageMargins left="0.25" right="0.25" top="0.75" bottom="0.75" header="0.3" footer="0.3"/>
  <pageSetup paperSize="187" scale="19" fitToHeight="0" orientation="landscape" r:id="rId1"/>
  <rowBreaks count="1" manualBreakCount="1">
    <brk id="283"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C93 C105 C108</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AK313:AM313 AK301:AM307 AE17:AF60 AH17:AJ60 AK17:AM67 AK71:AM298 AK322:AM342 AE328:AF329 AH328:AJ329 AE314:AF323 AH314:AJ323 AK348:AM351 AH62:AJ312 AE62:AF312 AH343:AJ365 AE343:AF365</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N17:O60 W17:W60 AG17:AG60 N281:O323 AG328:AG329 W328:W329 AG314:AG323 W314:W323 N62:O90 N264:O276 N92:O261 W62:W312 AG62:AG312 N325:O365 AG343:AG365 W343:W365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1346-BEF4-4DC5-9F5A-B7AE64B52A02}">
  <dimension ref="A2:XFA22"/>
  <sheetViews>
    <sheetView topLeftCell="A4" workbookViewId="0">
      <selection activeCell="E11" sqref="E11"/>
    </sheetView>
  </sheetViews>
  <sheetFormatPr baseColWidth="10" defaultRowHeight="15"/>
  <cols>
    <col min="5" max="5" width="11.5703125" bestFit="1" customWidth="1"/>
    <col min="7" max="7" width="19.28515625" customWidth="1"/>
    <col min="9" max="10" width="14.140625" bestFit="1" customWidth="1"/>
    <col min="11" max="11" width="16.28515625" customWidth="1"/>
    <col min="13" max="13" width="23.140625" customWidth="1"/>
    <col min="21" max="21" width="12.28515625" bestFit="1" customWidth="1"/>
    <col min="22" max="22" width="11.5703125" bestFit="1" customWidth="1"/>
  </cols>
  <sheetData>
    <row r="2" spans="1:16381" ht="15.75" thickBot="1"/>
    <row r="3" spans="1:16381" ht="135">
      <c r="A3" s="6"/>
      <c r="B3" s="19" t="s">
        <v>37</v>
      </c>
      <c r="C3" s="20" t="s">
        <v>38</v>
      </c>
      <c r="D3" s="20" t="s">
        <v>39</v>
      </c>
      <c r="E3" s="20" t="s">
        <v>40</v>
      </c>
      <c r="F3" s="20" t="s">
        <v>41</v>
      </c>
      <c r="G3" s="20" t="s">
        <v>42</v>
      </c>
      <c r="H3" s="46" t="s">
        <v>43</v>
      </c>
      <c r="I3" s="20" t="s">
        <v>922</v>
      </c>
      <c r="J3" s="20" t="s">
        <v>45</v>
      </c>
      <c r="K3" s="22" t="s">
        <v>46</v>
      </c>
      <c r="L3" s="22" t="s">
        <v>47</v>
      </c>
      <c r="M3" s="22" t="s">
        <v>48</v>
      </c>
      <c r="N3" s="22" t="s">
        <v>49</v>
      </c>
      <c r="O3" s="22" t="s">
        <v>50</v>
      </c>
      <c r="P3" s="22" t="s">
        <v>51</v>
      </c>
      <c r="Q3" s="22" t="s">
        <v>52</v>
      </c>
      <c r="R3" s="22" t="s">
        <v>53</v>
      </c>
      <c r="S3" s="100" t="s">
        <v>54</v>
      </c>
      <c r="T3" s="100" t="s">
        <v>55</v>
      </c>
      <c r="U3" s="100" t="s">
        <v>56</v>
      </c>
      <c r="V3" s="21" t="s">
        <v>57</v>
      </c>
      <c r="W3" s="22" t="s">
        <v>58</v>
      </c>
      <c r="X3" s="20" t="s">
        <v>59</v>
      </c>
      <c r="Y3" s="20" t="s">
        <v>60</v>
      </c>
      <c r="Z3" s="20" t="s">
        <v>61</v>
      </c>
      <c r="AA3" s="20" t="s">
        <v>62</v>
      </c>
      <c r="AB3" s="20" t="s">
        <v>63</v>
      </c>
      <c r="AC3" s="23" t="s">
        <v>64</v>
      </c>
      <c r="AD3" s="22" t="s">
        <v>65</v>
      </c>
      <c r="AE3" s="24" t="s">
        <v>66</v>
      </c>
      <c r="AF3" s="24" t="s">
        <v>67</v>
      </c>
      <c r="AG3" s="24" t="s">
        <v>68</v>
      </c>
      <c r="AH3" s="25" t="s">
        <v>66</v>
      </c>
      <c r="AI3" s="25" t="s">
        <v>69</v>
      </c>
      <c r="AJ3" s="26" t="s">
        <v>70</v>
      </c>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c r="XEZ3" s="17"/>
      <c r="XFA3" s="17"/>
    </row>
    <row r="4" spans="1:16381" ht="54">
      <c r="A4" s="8"/>
      <c r="B4" s="168" t="s">
        <v>3</v>
      </c>
      <c r="C4" s="163" t="s">
        <v>142</v>
      </c>
      <c r="D4" s="163" t="s">
        <v>72</v>
      </c>
      <c r="E4" s="163" t="s">
        <v>9</v>
      </c>
      <c r="F4" s="163" t="s">
        <v>133</v>
      </c>
      <c r="G4" s="163" t="s">
        <v>156</v>
      </c>
      <c r="H4" s="180">
        <v>4672034552</v>
      </c>
      <c r="I4" s="189">
        <v>4259064548</v>
      </c>
      <c r="J4" s="190">
        <f>H4-I4</f>
        <v>412970004</v>
      </c>
      <c r="K4" s="161" t="s">
        <v>149</v>
      </c>
      <c r="L4" s="211" t="s">
        <v>78</v>
      </c>
      <c r="M4" s="214" t="s">
        <v>156</v>
      </c>
      <c r="N4" s="235">
        <v>1</v>
      </c>
      <c r="O4" s="235">
        <v>1</v>
      </c>
      <c r="P4" s="266">
        <v>11</v>
      </c>
      <c r="Q4" s="269" t="s">
        <v>79</v>
      </c>
      <c r="R4" s="269" t="s">
        <v>157</v>
      </c>
      <c r="S4" s="81" t="s">
        <v>5</v>
      </c>
      <c r="T4" s="167">
        <v>4672034552</v>
      </c>
      <c r="U4" s="167">
        <v>4672034552</v>
      </c>
      <c r="V4" s="235" t="s">
        <v>86</v>
      </c>
      <c r="W4" s="235" t="s">
        <v>81</v>
      </c>
      <c r="X4" s="238" t="s">
        <v>82</v>
      </c>
      <c r="Y4" s="241" t="s">
        <v>83</v>
      </c>
      <c r="Z4" s="244" t="s">
        <v>3</v>
      </c>
      <c r="AA4" s="247" t="s">
        <v>84</v>
      </c>
      <c r="AB4" s="252" t="s">
        <v>85</v>
      </c>
      <c r="AC4" s="235" t="s">
        <v>76</v>
      </c>
      <c r="AD4" s="235" t="s">
        <v>86</v>
      </c>
      <c r="AE4" s="232" t="s">
        <v>87</v>
      </c>
      <c r="AF4" s="232" t="s">
        <v>88</v>
      </c>
      <c r="AG4" s="232" t="s">
        <v>89</v>
      </c>
      <c r="AH4" s="232" t="s">
        <v>90</v>
      </c>
      <c r="AI4" s="232" t="s">
        <v>90</v>
      </c>
      <c r="AJ4" s="232" t="s">
        <v>90</v>
      </c>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c r="XEY4" s="2"/>
      <c r="XEZ4" s="2"/>
      <c r="XFA4" s="2"/>
    </row>
    <row r="5" spans="1:16381" ht="54">
      <c r="A5" s="8"/>
      <c r="B5" s="168" t="s">
        <v>3</v>
      </c>
      <c r="C5" s="163" t="s">
        <v>142</v>
      </c>
      <c r="D5" s="163" t="s">
        <v>72</v>
      </c>
      <c r="E5" s="163" t="s">
        <v>9</v>
      </c>
      <c r="F5" s="163" t="s">
        <v>133</v>
      </c>
      <c r="G5" s="163" t="s">
        <v>156</v>
      </c>
      <c r="H5" s="184">
        <v>229421298</v>
      </c>
      <c r="I5" s="189">
        <f>H5</f>
        <v>229421298</v>
      </c>
      <c r="J5" s="190">
        <f t="shared" ref="J5:J6" si="0">H5-I5</f>
        <v>0</v>
      </c>
      <c r="K5" s="161" t="s">
        <v>149</v>
      </c>
      <c r="L5" s="213"/>
      <c r="M5" s="221"/>
      <c r="N5" s="236"/>
      <c r="O5" s="236"/>
      <c r="P5" s="267"/>
      <c r="Q5" s="270"/>
      <c r="R5" s="270"/>
      <c r="S5" s="81" t="s">
        <v>14</v>
      </c>
      <c r="T5" s="167">
        <v>229421298</v>
      </c>
      <c r="U5" s="167">
        <v>229421298</v>
      </c>
      <c r="V5" s="236"/>
      <c r="W5" s="236"/>
      <c r="X5" s="239"/>
      <c r="Y5" s="242"/>
      <c r="Z5" s="245"/>
      <c r="AA5" s="248"/>
      <c r="AB5" s="253"/>
      <c r="AC5" s="236"/>
      <c r="AD5" s="236"/>
      <c r="AE5" s="233"/>
      <c r="AF5" s="233"/>
      <c r="AG5" s="233"/>
      <c r="AH5" s="233"/>
      <c r="AI5" s="233"/>
      <c r="AJ5" s="233"/>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row>
    <row r="6" spans="1:16381" ht="54">
      <c r="A6" s="53"/>
      <c r="B6" s="168" t="s">
        <v>3</v>
      </c>
      <c r="C6" s="163" t="s">
        <v>142</v>
      </c>
      <c r="D6" s="163" t="s">
        <v>72</v>
      </c>
      <c r="E6" s="163" t="s">
        <v>9</v>
      </c>
      <c r="F6" s="163" t="s">
        <v>133</v>
      </c>
      <c r="G6" s="163" t="s">
        <v>156</v>
      </c>
      <c r="H6" s="182">
        <v>1935876768</v>
      </c>
      <c r="I6" s="189">
        <f>H6</f>
        <v>1935876768</v>
      </c>
      <c r="J6" s="190">
        <f t="shared" si="0"/>
        <v>0</v>
      </c>
      <c r="K6" s="161" t="s">
        <v>149</v>
      </c>
      <c r="L6" s="212"/>
      <c r="M6" s="215"/>
      <c r="N6" s="237"/>
      <c r="O6" s="237"/>
      <c r="P6" s="268"/>
      <c r="Q6" s="271"/>
      <c r="R6" s="271"/>
      <c r="S6" s="81" t="s">
        <v>158</v>
      </c>
      <c r="T6" s="167">
        <v>1935876768</v>
      </c>
      <c r="U6" s="167">
        <v>1935876768</v>
      </c>
      <c r="V6" s="237"/>
      <c r="W6" s="237"/>
      <c r="X6" s="240"/>
      <c r="Y6" s="243"/>
      <c r="Z6" s="246"/>
      <c r="AA6" s="249"/>
      <c r="AB6" s="254"/>
      <c r="AC6" s="237"/>
      <c r="AD6" s="237"/>
      <c r="AE6" s="234"/>
      <c r="AF6" s="234"/>
      <c r="AG6" s="234"/>
      <c r="AH6" s="234"/>
      <c r="AI6" s="234"/>
      <c r="AJ6" s="234"/>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c r="JS6" s="35"/>
      <c r="JT6" s="35"/>
      <c r="JU6" s="35"/>
      <c r="JV6" s="35"/>
      <c r="JW6" s="35"/>
      <c r="JX6" s="35"/>
      <c r="JY6" s="35"/>
      <c r="JZ6" s="35"/>
      <c r="KA6" s="35"/>
      <c r="KB6" s="35"/>
      <c r="KC6" s="35"/>
      <c r="KD6" s="35"/>
      <c r="KE6" s="35"/>
      <c r="KF6" s="35"/>
      <c r="KG6" s="35"/>
      <c r="KH6" s="35"/>
      <c r="KI6" s="35"/>
      <c r="KJ6" s="35"/>
      <c r="KK6" s="35"/>
      <c r="KL6" s="35"/>
      <c r="KM6" s="35"/>
      <c r="KN6" s="35"/>
      <c r="KO6" s="35"/>
      <c r="KP6" s="35"/>
      <c r="KQ6" s="35"/>
      <c r="KR6" s="35"/>
      <c r="KS6" s="35"/>
      <c r="KT6" s="35"/>
      <c r="KU6" s="35"/>
      <c r="KV6" s="35"/>
      <c r="KW6" s="35"/>
      <c r="KX6" s="35"/>
      <c r="KY6" s="35"/>
      <c r="KZ6" s="35"/>
      <c r="LA6" s="35"/>
      <c r="LB6" s="35"/>
      <c r="LC6" s="35"/>
      <c r="LD6" s="35"/>
      <c r="LE6" s="35"/>
      <c r="LF6" s="35"/>
      <c r="LG6" s="35"/>
      <c r="LH6" s="35"/>
      <c r="LI6" s="35"/>
      <c r="LJ6" s="35"/>
      <c r="LK6" s="35"/>
      <c r="LL6" s="35"/>
      <c r="LM6" s="35"/>
      <c r="LN6" s="35"/>
      <c r="LO6" s="35"/>
      <c r="LP6" s="35"/>
      <c r="LQ6" s="35"/>
      <c r="LR6" s="35"/>
      <c r="LS6" s="35"/>
      <c r="LT6" s="35"/>
      <c r="LU6" s="35"/>
      <c r="LV6" s="35"/>
      <c r="LW6" s="35"/>
      <c r="LX6" s="35"/>
      <c r="LY6" s="35"/>
      <c r="LZ6" s="35"/>
      <c r="MA6" s="35"/>
      <c r="MB6" s="35"/>
      <c r="MC6" s="35"/>
      <c r="MD6" s="35"/>
      <c r="ME6" s="35"/>
      <c r="MF6" s="35"/>
      <c r="MG6" s="35"/>
      <c r="MH6" s="35"/>
      <c r="MI6" s="35"/>
      <c r="MJ6" s="35"/>
      <c r="MK6" s="35"/>
      <c r="ML6" s="35"/>
      <c r="MM6" s="35"/>
      <c r="MN6" s="35"/>
      <c r="MO6" s="35"/>
      <c r="MP6" s="35"/>
      <c r="MQ6" s="35"/>
      <c r="MR6" s="35"/>
      <c r="MS6" s="35"/>
      <c r="MT6" s="35"/>
      <c r="MU6" s="35"/>
      <c r="MV6" s="35"/>
      <c r="MW6" s="35"/>
      <c r="MX6" s="35"/>
      <c r="MY6" s="35"/>
      <c r="MZ6" s="35"/>
      <c r="NA6" s="35"/>
      <c r="NB6" s="35"/>
      <c r="NC6" s="35"/>
      <c r="ND6" s="35"/>
      <c r="NE6" s="35"/>
      <c r="NF6" s="35"/>
      <c r="NG6" s="35"/>
      <c r="NH6" s="35"/>
      <c r="NI6" s="35"/>
      <c r="NJ6" s="35"/>
      <c r="NK6" s="35"/>
      <c r="NL6" s="35"/>
      <c r="NM6" s="35"/>
      <c r="NN6" s="35"/>
      <c r="NO6" s="35"/>
      <c r="NP6" s="35"/>
      <c r="NQ6" s="35"/>
      <c r="NR6" s="35"/>
      <c r="NS6" s="35"/>
      <c r="NT6" s="35"/>
      <c r="NU6" s="35"/>
      <c r="NV6" s="35"/>
      <c r="NW6" s="35"/>
      <c r="NX6" s="35"/>
      <c r="NY6" s="35"/>
      <c r="NZ6" s="35"/>
      <c r="OA6" s="35"/>
      <c r="OB6" s="35"/>
      <c r="OC6" s="35"/>
      <c r="OD6" s="35"/>
      <c r="OE6" s="35"/>
      <c r="OF6" s="35"/>
      <c r="OG6" s="35"/>
      <c r="OH6" s="35"/>
      <c r="OI6" s="35"/>
      <c r="OJ6" s="35"/>
      <c r="OK6" s="35"/>
      <c r="OL6" s="35"/>
      <c r="OM6" s="35"/>
      <c r="ON6" s="35"/>
      <c r="OO6" s="35"/>
      <c r="OP6" s="35"/>
      <c r="OQ6" s="35"/>
      <c r="OR6" s="35"/>
      <c r="OS6" s="35"/>
      <c r="OT6" s="35"/>
      <c r="OU6" s="35"/>
      <c r="OV6" s="35"/>
      <c r="OW6" s="35"/>
      <c r="OX6" s="35"/>
      <c r="OY6" s="35"/>
      <c r="OZ6" s="35"/>
      <c r="PA6" s="35"/>
      <c r="PB6" s="35"/>
      <c r="PC6" s="35"/>
      <c r="PD6" s="35"/>
      <c r="PE6" s="35"/>
      <c r="PF6" s="35"/>
      <c r="PG6" s="35"/>
      <c r="PH6" s="35"/>
      <c r="PI6" s="35"/>
      <c r="PJ6" s="35"/>
      <c r="PK6" s="35"/>
      <c r="PL6" s="35"/>
      <c r="PM6" s="35"/>
      <c r="PN6" s="35"/>
      <c r="PO6" s="35"/>
      <c r="PP6" s="35"/>
      <c r="PQ6" s="35"/>
      <c r="PR6" s="35"/>
      <c r="PS6" s="35"/>
      <c r="PT6" s="35"/>
      <c r="PU6" s="35"/>
      <c r="PV6" s="35"/>
      <c r="PW6" s="35"/>
      <c r="PX6" s="35"/>
      <c r="PY6" s="35"/>
      <c r="PZ6" s="35"/>
      <c r="QA6" s="35"/>
      <c r="QB6" s="35"/>
      <c r="QC6" s="35"/>
      <c r="QD6" s="35"/>
      <c r="QE6" s="35"/>
      <c r="QF6" s="35"/>
      <c r="QG6" s="35"/>
      <c r="QH6" s="35"/>
      <c r="QI6" s="35"/>
      <c r="QJ6" s="35"/>
      <c r="QK6" s="35"/>
      <c r="QL6" s="35"/>
      <c r="QM6" s="35"/>
      <c r="QN6" s="35"/>
      <c r="QO6" s="35"/>
      <c r="QP6" s="35"/>
      <c r="QQ6" s="35"/>
      <c r="QR6" s="35"/>
      <c r="QS6" s="35"/>
      <c r="QT6" s="35"/>
      <c r="QU6" s="35"/>
      <c r="QV6" s="35"/>
      <c r="QW6" s="35"/>
      <c r="QX6" s="35"/>
      <c r="QY6" s="35"/>
      <c r="QZ6" s="35"/>
      <c r="RA6" s="35"/>
      <c r="RB6" s="35"/>
      <c r="RC6" s="35"/>
      <c r="RD6" s="35"/>
      <c r="RE6" s="35"/>
      <c r="RF6" s="35"/>
      <c r="RG6" s="35"/>
      <c r="RH6" s="35"/>
      <c r="RI6" s="35"/>
      <c r="RJ6" s="35"/>
      <c r="RK6" s="35"/>
      <c r="RL6" s="35"/>
      <c r="RM6" s="35"/>
      <c r="RN6" s="35"/>
      <c r="RO6" s="35"/>
      <c r="RP6" s="35"/>
      <c r="RQ6" s="35"/>
      <c r="RR6" s="35"/>
      <c r="RS6" s="35"/>
      <c r="RT6" s="35"/>
      <c r="RU6" s="35"/>
      <c r="RV6" s="35"/>
      <c r="RW6" s="35"/>
      <c r="RX6" s="35"/>
      <c r="RY6" s="35"/>
      <c r="RZ6" s="35"/>
      <c r="SA6" s="35"/>
      <c r="SB6" s="35"/>
      <c r="SC6" s="35"/>
      <c r="SD6" s="35"/>
      <c r="SE6" s="35"/>
      <c r="SF6" s="35"/>
      <c r="SG6" s="35"/>
      <c r="SH6" s="35"/>
      <c r="SI6" s="35"/>
      <c r="SJ6" s="35"/>
      <c r="SK6" s="35"/>
      <c r="SL6" s="35"/>
      <c r="SM6" s="35"/>
      <c r="SN6" s="35"/>
      <c r="SO6" s="35"/>
      <c r="SP6" s="35"/>
      <c r="SQ6" s="35"/>
      <c r="SR6" s="35"/>
      <c r="SS6" s="35"/>
      <c r="ST6" s="35"/>
      <c r="SU6" s="35"/>
      <c r="SV6" s="35"/>
      <c r="SW6" s="35"/>
      <c r="SX6" s="35"/>
      <c r="SY6" s="35"/>
      <c r="SZ6" s="35"/>
      <c r="TA6" s="35"/>
      <c r="TB6" s="35"/>
      <c r="TC6" s="35"/>
      <c r="TD6" s="35"/>
      <c r="TE6" s="35"/>
      <c r="TF6" s="35"/>
      <c r="TG6" s="35"/>
      <c r="TH6" s="35"/>
      <c r="TI6" s="35"/>
      <c r="TJ6" s="35"/>
      <c r="TK6" s="35"/>
      <c r="TL6" s="35"/>
      <c r="TM6" s="35"/>
      <c r="TN6" s="35"/>
      <c r="TO6" s="35"/>
      <c r="TP6" s="35"/>
      <c r="TQ6" s="35"/>
      <c r="TR6" s="35"/>
      <c r="TS6" s="35"/>
      <c r="TT6" s="35"/>
      <c r="TU6" s="35"/>
      <c r="TV6" s="35"/>
      <c r="TW6" s="35"/>
      <c r="TX6" s="35"/>
      <c r="TY6" s="35"/>
      <c r="TZ6" s="35"/>
      <c r="UA6" s="35"/>
      <c r="UB6" s="35"/>
      <c r="UC6" s="35"/>
      <c r="UD6" s="35"/>
      <c r="UE6" s="35"/>
      <c r="UF6" s="35"/>
      <c r="UG6" s="35"/>
      <c r="UH6" s="35"/>
      <c r="UI6" s="35"/>
      <c r="UJ6" s="35"/>
      <c r="UK6" s="35"/>
      <c r="UL6" s="35"/>
      <c r="UM6" s="35"/>
      <c r="UN6" s="35"/>
      <c r="UO6" s="35"/>
      <c r="UP6" s="35"/>
      <c r="UQ6" s="35"/>
      <c r="UR6" s="35"/>
      <c r="US6" s="35"/>
      <c r="UT6" s="35"/>
      <c r="UU6" s="35"/>
      <c r="UV6" s="35"/>
      <c r="UW6" s="35"/>
      <c r="UX6" s="35"/>
      <c r="UY6" s="35"/>
      <c r="UZ6" s="35"/>
      <c r="VA6" s="35"/>
      <c r="VB6" s="35"/>
      <c r="VC6" s="35"/>
      <c r="VD6" s="35"/>
      <c r="VE6" s="35"/>
      <c r="VF6" s="35"/>
      <c r="VG6" s="35"/>
      <c r="VH6" s="35"/>
      <c r="VI6" s="35"/>
      <c r="VJ6" s="35"/>
      <c r="VK6" s="35"/>
      <c r="VL6" s="35"/>
      <c r="VM6" s="35"/>
      <c r="VN6" s="35"/>
      <c r="VO6" s="35"/>
      <c r="VP6" s="35"/>
      <c r="VQ6" s="35"/>
      <c r="VR6" s="35"/>
      <c r="VS6" s="35"/>
      <c r="VT6" s="35"/>
      <c r="VU6" s="35"/>
      <c r="VV6" s="35"/>
      <c r="VW6" s="35"/>
      <c r="VX6" s="35"/>
      <c r="VY6" s="35"/>
      <c r="VZ6" s="35"/>
      <c r="WA6" s="35"/>
      <c r="WB6" s="35"/>
      <c r="WC6" s="35"/>
      <c r="WD6" s="35"/>
      <c r="WE6" s="35"/>
      <c r="WF6" s="35"/>
      <c r="WG6" s="35"/>
      <c r="WH6" s="35"/>
      <c r="WI6" s="35"/>
      <c r="WJ6" s="35"/>
      <c r="WK6" s="35"/>
      <c r="WL6" s="35"/>
      <c r="WM6" s="35"/>
      <c r="WN6" s="35"/>
      <c r="WO6" s="35"/>
      <c r="WP6" s="35"/>
      <c r="WQ6" s="35"/>
      <c r="WR6" s="35"/>
      <c r="WS6" s="35"/>
      <c r="WT6" s="35"/>
      <c r="WU6" s="35"/>
      <c r="WV6" s="35"/>
      <c r="WW6" s="35"/>
      <c r="WX6" s="35"/>
      <c r="WY6" s="35"/>
      <c r="WZ6" s="35"/>
      <c r="XA6" s="35"/>
      <c r="XB6" s="35"/>
      <c r="XC6" s="35"/>
      <c r="XD6" s="35"/>
      <c r="XE6" s="35"/>
      <c r="XF6" s="35"/>
      <c r="XG6" s="35"/>
      <c r="XH6" s="35"/>
      <c r="XI6" s="35"/>
      <c r="XJ6" s="35"/>
      <c r="XK6" s="35"/>
      <c r="XL6" s="35"/>
      <c r="XM6" s="35"/>
      <c r="XN6" s="35"/>
      <c r="XO6" s="35"/>
      <c r="XP6" s="35"/>
      <c r="XQ6" s="35"/>
      <c r="XR6" s="35"/>
      <c r="XS6" s="35"/>
      <c r="XT6" s="35"/>
      <c r="XU6" s="35"/>
      <c r="XV6" s="35"/>
      <c r="XW6" s="35"/>
      <c r="XX6" s="35"/>
      <c r="XY6" s="35"/>
      <c r="XZ6" s="35"/>
      <c r="YA6" s="35"/>
      <c r="YB6" s="35"/>
      <c r="YC6" s="35"/>
      <c r="YD6" s="35"/>
      <c r="YE6" s="35"/>
      <c r="YF6" s="35"/>
      <c r="YG6" s="35"/>
      <c r="YH6" s="35"/>
      <c r="YI6" s="35"/>
      <c r="YJ6" s="35"/>
      <c r="YK6" s="35"/>
      <c r="YL6" s="35"/>
      <c r="YM6" s="35"/>
      <c r="YN6" s="35"/>
      <c r="YO6" s="35"/>
      <c r="YP6" s="35"/>
      <c r="YQ6" s="35"/>
      <c r="YR6" s="35"/>
      <c r="YS6" s="35"/>
      <c r="YT6" s="35"/>
      <c r="YU6" s="35"/>
      <c r="YV6" s="35"/>
      <c r="YW6" s="35"/>
      <c r="YX6" s="35"/>
      <c r="YY6" s="35"/>
      <c r="YZ6" s="35"/>
      <c r="ZA6" s="35"/>
      <c r="ZB6" s="35"/>
      <c r="ZC6" s="35"/>
      <c r="ZD6" s="35"/>
      <c r="ZE6" s="35"/>
      <c r="ZF6" s="35"/>
      <c r="ZG6" s="35"/>
      <c r="ZH6" s="35"/>
      <c r="ZI6" s="35"/>
      <c r="ZJ6" s="35"/>
      <c r="ZK6" s="35"/>
      <c r="ZL6" s="35"/>
      <c r="ZM6" s="35"/>
      <c r="ZN6" s="35"/>
      <c r="ZO6" s="35"/>
      <c r="ZP6" s="35"/>
      <c r="ZQ6" s="35"/>
      <c r="ZR6" s="35"/>
      <c r="ZS6" s="35"/>
      <c r="ZT6" s="35"/>
      <c r="ZU6" s="35"/>
      <c r="ZV6" s="35"/>
      <c r="ZW6" s="35"/>
      <c r="ZX6" s="35"/>
      <c r="ZY6" s="35"/>
      <c r="ZZ6" s="35"/>
      <c r="AAA6" s="35"/>
      <c r="AAB6" s="35"/>
      <c r="AAC6" s="35"/>
      <c r="AAD6" s="35"/>
      <c r="AAE6" s="35"/>
      <c r="AAF6" s="35"/>
      <c r="AAG6" s="35"/>
      <c r="AAH6" s="35"/>
      <c r="AAI6" s="35"/>
      <c r="AAJ6" s="35"/>
      <c r="AAK6" s="35"/>
      <c r="AAL6" s="35"/>
      <c r="AAM6" s="35"/>
      <c r="AAN6" s="35"/>
      <c r="AAO6" s="35"/>
      <c r="AAP6" s="35"/>
      <c r="AAQ6" s="35"/>
      <c r="AAR6" s="35"/>
      <c r="AAS6" s="35"/>
      <c r="AAT6" s="35"/>
      <c r="AAU6" s="35"/>
      <c r="AAV6" s="35"/>
      <c r="AAW6" s="35"/>
      <c r="AAX6" s="35"/>
      <c r="AAY6" s="35"/>
      <c r="AAZ6" s="35"/>
      <c r="ABA6" s="35"/>
      <c r="ABB6" s="35"/>
      <c r="ABC6" s="35"/>
      <c r="ABD6" s="35"/>
      <c r="ABE6" s="35"/>
      <c r="ABF6" s="35"/>
      <c r="ABG6" s="35"/>
      <c r="ABH6" s="35"/>
      <c r="ABI6" s="35"/>
      <c r="ABJ6" s="35"/>
      <c r="ABK6" s="35"/>
      <c r="ABL6" s="35"/>
      <c r="ABM6" s="35"/>
      <c r="ABN6" s="35"/>
      <c r="ABO6" s="35"/>
      <c r="ABP6" s="35"/>
      <c r="ABQ6" s="35"/>
      <c r="ABR6" s="35"/>
      <c r="ABS6" s="35"/>
      <c r="ABT6" s="35"/>
      <c r="ABU6" s="35"/>
      <c r="ABV6" s="35"/>
      <c r="ABW6" s="35"/>
      <c r="ABX6" s="35"/>
      <c r="ABY6" s="35"/>
      <c r="ABZ6" s="35"/>
      <c r="ACA6" s="35"/>
      <c r="ACB6" s="35"/>
      <c r="ACC6" s="35"/>
      <c r="ACD6" s="35"/>
      <c r="ACE6" s="35"/>
      <c r="ACF6" s="35"/>
      <c r="ACG6" s="35"/>
      <c r="ACH6" s="35"/>
      <c r="ACI6" s="35"/>
      <c r="ACJ6" s="35"/>
      <c r="ACK6" s="35"/>
      <c r="ACL6" s="35"/>
      <c r="ACM6" s="35"/>
      <c r="ACN6" s="35"/>
      <c r="ACO6" s="35"/>
      <c r="ACP6" s="35"/>
      <c r="ACQ6" s="35"/>
      <c r="ACR6" s="35"/>
      <c r="ACS6" s="35"/>
      <c r="ACT6" s="35"/>
      <c r="ACU6" s="35"/>
      <c r="ACV6" s="35"/>
      <c r="ACW6" s="35"/>
      <c r="ACX6" s="35"/>
      <c r="ACY6" s="35"/>
      <c r="ACZ6" s="35"/>
      <c r="ADA6" s="35"/>
      <c r="ADB6" s="35"/>
      <c r="ADC6" s="35"/>
      <c r="ADD6" s="35"/>
      <c r="ADE6" s="35"/>
      <c r="ADF6" s="35"/>
      <c r="ADG6" s="35"/>
      <c r="ADH6" s="35"/>
      <c r="ADI6" s="35"/>
      <c r="ADJ6" s="35"/>
      <c r="ADK6" s="35"/>
      <c r="ADL6" s="35"/>
      <c r="ADM6" s="35"/>
      <c r="ADN6" s="35"/>
      <c r="ADO6" s="35"/>
      <c r="ADP6" s="35"/>
      <c r="ADQ6" s="35"/>
      <c r="ADR6" s="35"/>
      <c r="ADS6" s="35"/>
      <c r="ADT6" s="35"/>
      <c r="ADU6" s="35"/>
      <c r="ADV6" s="35"/>
      <c r="ADW6" s="35"/>
      <c r="ADX6" s="35"/>
      <c r="ADY6" s="35"/>
      <c r="ADZ6" s="35"/>
      <c r="AEA6" s="35"/>
      <c r="AEB6" s="35"/>
      <c r="AEC6" s="35"/>
      <c r="AED6" s="35"/>
      <c r="AEE6" s="35"/>
      <c r="AEF6" s="35"/>
      <c r="AEG6" s="35"/>
      <c r="AEH6" s="35"/>
      <c r="AEI6" s="35"/>
      <c r="AEJ6" s="35"/>
      <c r="AEK6" s="35"/>
      <c r="AEL6" s="35"/>
      <c r="AEM6" s="35"/>
      <c r="AEN6" s="35"/>
      <c r="AEO6" s="35"/>
      <c r="AEP6" s="35"/>
      <c r="AEQ6" s="35"/>
      <c r="AER6" s="35"/>
      <c r="AES6" s="35"/>
      <c r="AET6" s="35"/>
      <c r="AEU6" s="35"/>
      <c r="AEV6" s="35"/>
      <c r="AEW6" s="35"/>
      <c r="AEX6" s="35"/>
      <c r="AEY6" s="35"/>
      <c r="AEZ6" s="35"/>
      <c r="AFA6" s="35"/>
      <c r="AFB6" s="35"/>
      <c r="AFC6" s="35"/>
      <c r="AFD6" s="35"/>
      <c r="AFE6" s="35"/>
      <c r="AFF6" s="35"/>
      <c r="AFG6" s="35"/>
      <c r="AFH6" s="35"/>
      <c r="AFI6" s="35"/>
      <c r="AFJ6" s="35"/>
      <c r="AFK6" s="35"/>
      <c r="AFL6" s="35"/>
      <c r="AFM6" s="35"/>
      <c r="AFN6" s="35"/>
      <c r="AFO6" s="35"/>
      <c r="AFP6" s="35"/>
      <c r="AFQ6" s="35"/>
      <c r="AFR6" s="35"/>
      <c r="AFS6" s="35"/>
      <c r="AFT6" s="35"/>
      <c r="AFU6" s="35"/>
      <c r="AFV6" s="35"/>
      <c r="AFW6" s="35"/>
      <c r="AFX6" s="35"/>
      <c r="AFY6" s="35"/>
      <c r="AFZ6" s="35"/>
      <c r="AGA6" s="35"/>
      <c r="AGB6" s="35"/>
      <c r="AGC6" s="35"/>
      <c r="AGD6" s="35"/>
      <c r="AGE6" s="35"/>
      <c r="AGF6" s="35"/>
      <c r="AGG6" s="35"/>
      <c r="AGH6" s="35"/>
      <c r="AGI6" s="35"/>
      <c r="AGJ6" s="35"/>
      <c r="AGK6" s="35"/>
      <c r="AGL6" s="35"/>
      <c r="AGM6" s="35"/>
      <c r="AGN6" s="35"/>
      <c r="AGO6" s="35"/>
      <c r="AGP6" s="35"/>
      <c r="AGQ6" s="35"/>
      <c r="AGR6" s="35"/>
      <c r="AGS6" s="35"/>
      <c r="AGT6" s="35"/>
      <c r="AGU6" s="35"/>
      <c r="AGV6" s="35"/>
      <c r="AGW6" s="35"/>
      <c r="AGX6" s="35"/>
      <c r="AGY6" s="35"/>
      <c r="AGZ6" s="35"/>
      <c r="AHA6" s="35"/>
      <c r="AHB6" s="35"/>
      <c r="AHC6" s="35"/>
      <c r="AHD6" s="35"/>
      <c r="AHE6" s="35"/>
      <c r="AHF6" s="35"/>
      <c r="AHG6" s="35"/>
      <c r="AHH6" s="35"/>
      <c r="AHI6" s="35"/>
      <c r="AHJ6" s="35"/>
      <c r="AHK6" s="35"/>
      <c r="AHL6" s="35"/>
      <c r="AHM6" s="35"/>
      <c r="AHN6" s="35"/>
      <c r="AHO6" s="35"/>
      <c r="AHP6" s="35"/>
      <c r="AHQ6" s="35"/>
      <c r="AHR6" s="35"/>
      <c r="AHS6" s="35"/>
      <c r="AHT6" s="35"/>
      <c r="AHU6" s="35"/>
      <c r="AHV6" s="35"/>
      <c r="AHW6" s="35"/>
      <c r="AHX6" s="35"/>
      <c r="AHY6" s="35"/>
      <c r="AHZ6" s="35"/>
      <c r="AIA6" s="35"/>
      <c r="AIB6" s="35"/>
      <c r="AIC6" s="35"/>
      <c r="AID6" s="35"/>
      <c r="AIE6" s="35"/>
      <c r="AIF6" s="35"/>
      <c r="AIG6" s="35"/>
      <c r="AIH6" s="35"/>
      <c r="AII6" s="35"/>
      <c r="AIJ6" s="35"/>
      <c r="AIK6" s="35"/>
      <c r="AIL6" s="35"/>
      <c r="AIM6" s="35"/>
      <c r="AIN6" s="35"/>
      <c r="AIO6" s="35"/>
      <c r="AIP6" s="35"/>
      <c r="AIQ6" s="35"/>
      <c r="AIR6" s="35"/>
      <c r="AIS6" s="35"/>
      <c r="AIT6" s="35"/>
      <c r="AIU6" s="35"/>
      <c r="AIV6" s="35"/>
      <c r="AIW6" s="35"/>
      <c r="AIX6" s="35"/>
      <c r="AIY6" s="35"/>
      <c r="AIZ6" s="35"/>
      <c r="AJA6" s="35"/>
      <c r="AJB6" s="35"/>
      <c r="AJC6" s="35"/>
      <c r="AJD6" s="35"/>
      <c r="AJE6" s="35"/>
      <c r="AJF6" s="35"/>
      <c r="AJG6" s="35"/>
      <c r="AJH6" s="35"/>
      <c r="AJI6" s="35"/>
      <c r="AJJ6" s="35"/>
      <c r="AJK6" s="35"/>
      <c r="AJL6" s="35"/>
      <c r="AJM6" s="35"/>
      <c r="AJN6" s="35"/>
      <c r="AJO6" s="35"/>
      <c r="AJP6" s="35"/>
      <c r="AJQ6" s="35"/>
      <c r="AJR6" s="35"/>
      <c r="AJS6" s="35"/>
      <c r="AJT6" s="35"/>
      <c r="AJU6" s="35"/>
      <c r="AJV6" s="35"/>
      <c r="AJW6" s="35"/>
      <c r="AJX6" s="35"/>
      <c r="AJY6" s="35"/>
      <c r="AJZ6" s="35"/>
      <c r="AKA6" s="35"/>
      <c r="AKB6" s="35"/>
      <c r="AKC6" s="35"/>
      <c r="AKD6" s="35"/>
      <c r="AKE6" s="35"/>
      <c r="AKF6" s="35"/>
      <c r="AKG6" s="35"/>
      <c r="AKH6" s="35"/>
      <c r="AKI6" s="35"/>
      <c r="AKJ6" s="35"/>
      <c r="AKK6" s="35"/>
      <c r="AKL6" s="35"/>
      <c r="AKM6" s="35"/>
      <c r="AKN6" s="35"/>
      <c r="AKO6" s="35"/>
      <c r="AKP6" s="35"/>
      <c r="AKQ6" s="35"/>
      <c r="AKR6" s="35"/>
      <c r="AKS6" s="35"/>
      <c r="AKT6" s="35"/>
      <c r="AKU6" s="35"/>
      <c r="AKV6" s="35"/>
      <c r="AKW6" s="35"/>
      <c r="AKX6" s="35"/>
      <c r="AKY6" s="35"/>
      <c r="AKZ6" s="35"/>
      <c r="ALA6" s="35"/>
      <c r="ALB6" s="35"/>
      <c r="ALC6" s="35"/>
      <c r="ALD6" s="35"/>
      <c r="ALE6" s="35"/>
      <c r="ALF6" s="35"/>
      <c r="ALG6" s="35"/>
      <c r="ALH6" s="35"/>
      <c r="ALI6" s="35"/>
      <c r="ALJ6" s="35"/>
      <c r="ALK6" s="35"/>
      <c r="ALL6" s="35"/>
      <c r="ALM6" s="35"/>
      <c r="ALN6" s="35"/>
      <c r="ALO6" s="35"/>
      <c r="ALP6" s="35"/>
      <c r="ALQ6" s="35"/>
      <c r="ALR6" s="35"/>
      <c r="ALS6" s="35"/>
      <c r="ALT6" s="35"/>
      <c r="ALU6" s="35"/>
      <c r="ALV6" s="35"/>
      <c r="ALW6" s="35"/>
      <c r="ALX6" s="35"/>
      <c r="ALY6" s="35"/>
      <c r="ALZ6" s="35"/>
      <c r="AMA6" s="35"/>
      <c r="AMB6" s="35"/>
      <c r="AMC6" s="35"/>
      <c r="AMD6" s="35"/>
      <c r="AME6" s="35"/>
      <c r="AMF6" s="35"/>
      <c r="AMG6" s="35"/>
      <c r="AMH6" s="35"/>
      <c r="AMI6" s="35"/>
      <c r="AMJ6" s="35"/>
      <c r="AMK6" s="35"/>
      <c r="AML6" s="35"/>
      <c r="AMM6" s="35"/>
      <c r="AMN6" s="35"/>
      <c r="AMO6" s="35"/>
      <c r="AMP6" s="35"/>
      <c r="AMQ6" s="35"/>
      <c r="AMR6" s="35"/>
      <c r="AMS6" s="35"/>
      <c r="AMT6" s="35"/>
      <c r="AMU6" s="35"/>
      <c r="AMV6" s="35"/>
      <c r="AMW6" s="35"/>
      <c r="AMX6" s="35"/>
      <c r="AMY6" s="35"/>
      <c r="AMZ6" s="35"/>
      <c r="ANA6" s="35"/>
      <c r="ANB6" s="35"/>
      <c r="ANC6" s="35"/>
      <c r="AND6" s="35"/>
      <c r="ANE6" s="35"/>
      <c r="ANF6" s="35"/>
      <c r="ANG6" s="35"/>
      <c r="ANH6" s="35"/>
      <c r="ANI6" s="35"/>
      <c r="ANJ6" s="35"/>
      <c r="ANK6" s="35"/>
      <c r="ANL6" s="35"/>
      <c r="ANM6" s="35"/>
      <c r="ANN6" s="35"/>
      <c r="ANO6" s="35"/>
      <c r="ANP6" s="35"/>
      <c r="ANQ6" s="35"/>
      <c r="ANR6" s="35"/>
      <c r="ANS6" s="35"/>
      <c r="ANT6" s="35"/>
      <c r="ANU6" s="35"/>
      <c r="ANV6" s="35"/>
      <c r="ANW6" s="35"/>
      <c r="ANX6" s="35"/>
      <c r="ANY6" s="35"/>
      <c r="ANZ6" s="35"/>
      <c r="AOA6" s="35"/>
      <c r="AOB6" s="35"/>
      <c r="AOC6" s="35"/>
      <c r="AOD6" s="35"/>
      <c r="AOE6" s="35"/>
      <c r="AOF6" s="35"/>
      <c r="AOG6" s="35"/>
      <c r="AOH6" s="35"/>
      <c r="AOI6" s="35"/>
      <c r="AOJ6" s="35"/>
      <c r="AOK6" s="35"/>
      <c r="AOL6" s="35"/>
      <c r="AOM6" s="35"/>
      <c r="AON6" s="35"/>
      <c r="AOO6" s="35"/>
      <c r="AOP6" s="35"/>
      <c r="AOQ6" s="35"/>
      <c r="AOR6" s="35"/>
      <c r="AOS6" s="35"/>
      <c r="AOT6" s="35"/>
      <c r="AOU6" s="35"/>
      <c r="AOV6" s="35"/>
      <c r="AOW6" s="35"/>
      <c r="AOX6" s="35"/>
      <c r="AOY6" s="35"/>
      <c r="AOZ6" s="35"/>
      <c r="APA6" s="35"/>
      <c r="APB6" s="35"/>
      <c r="APC6" s="35"/>
      <c r="APD6" s="35"/>
      <c r="APE6" s="35"/>
      <c r="APF6" s="35"/>
      <c r="APG6" s="35"/>
      <c r="APH6" s="35"/>
      <c r="API6" s="35"/>
      <c r="APJ6" s="35"/>
      <c r="APK6" s="35"/>
      <c r="APL6" s="35"/>
      <c r="APM6" s="35"/>
      <c r="APN6" s="35"/>
      <c r="APO6" s="35"/>
      <c r="APP6" s="35"/>
      <c r="APQ6" s="35"/>
      <c r="APR6" s="35"/>
      <c r="APS6" s="35"/>
      <c r="APT6" s="35"/>
      <c r="APU6" s="35"/>
      <c r="APV6" s="35"/>
      <c r="APW6" s="35"/>
      <c r="APX6" s="35"/>
      <c r="APY6" s="35"/>
      <c r="APZ6" s="35"/>
      <c r="AQA6" s="35"/>
      <c r="AQB6" s="35"/>
      <c r="AQC6" s="35"/>
      <c r="AQD6" s="35"/>
      <c r="AQE6" s="35"/>
      <c r="AQF6" s="35"/>
      <c r="AQG6" s="35"/>
      <c r="AQH6" s="35"/>
      <c r="AQI6" s="35"/>
      <c r="AQJ6" s="35"/>
      <c r="AQK6" s="35"/>
      <c r="AQL6" s="35"/>
      <c r="AQM6" s="35"/>
      <c r="AQN6" s="35"/>
      <c r="AQO6" s="35"/>
      <c r="AQP6" s="35"/>
      <c r="AQQ6" s="35"/>
      <c r="AQR6" s="35"/>
      <c r="AQS6" s="35"/>
      <c r="AQT6" s="35"/>
      <c r="AQU6" s="35"/>
      <c r="AQV6" s="35"/>
      <c r="AQW6" s="35"/>
      <c r="AQX6" s="35"/>
      <c r="AQY6" s="35"/>
      <c r="AQZ6" s="35"/>
      <c r="ARA6" s="35"/>
      <c r="ARB6" s="35"/>
      <c r="ARC6" s="35"/>
      <c r="ARD6" s="35"/>
      <c r="ARE6" s="35"/>
      <c r="ARF6" s="35"/>
      <c r="ARG6" s="35"/>
      <c r="ARH6" s="35"/>
      <c r="ARI6" s="35"/>
      <c r="ARJ6" s="35"/>
      <c r="ARK6" s="35"/>
      <c r="ARL6" s="35"/>
      <c r="ARM6" s="35"/>
      <c r="ARN6" s="35"/>
      <c r="ARO6" s="35"/>
      <c r="ARP6" s="35"/>
      <c r="ARQ6" s="35"/>
      <c r="ARR6" s="35"/>
      <c r="ARS6" s="35"/>
      <c r="ART6" s="35"/>
      <c r="ARU6" s="35"/>
      <c r="ARV6" s="35"/>
      <c r="ARW6" s="35"/>
      <c r="ARX6" s="35"/>
      <c r="ARY6" s="35"/>
      <c r="ARZ6" s="35"/>
      <c r="ASA6" s="35"/>
      <c r="ASB6" s="35"/>
      <c r="ASC6" s="35"/>
      <c r="ASD6" s="35"/>
      <c r="ASE6" s="35"/>
      <c r="ASF6" s="35"/>
      <c r="ASG6" s="35"/>
      <c r="ASH6" s="35"/>
      <c r="ASI6" s="35"/>
      <c r="ASJ6" s="35"/>
      <c r="ASK6" s="35"/>
      <c r="ASL6" s="35"/>
      <c r="ASM6" s="35"/>
      <c r="ASN6" s="35"/>
      <c r="ASO6" s="35"/>
      <c r="ASP6" s="35"/>
      <c r="ASQ6" s="35"/>
      <c r="ASR6" s="35"/>
      <c r="ASS6" s="35"/>
      <c r="AST6" s="35"/>
      <c r="ASU6" s="35"/>
      <c r="ASV6" s="35"/>
      <c r="ASW6" s="35"/>
      <c r="ASX6" s="35"/>
      <c r="ASY6" s="35"/>
      <c r="ASZ6" s="35"/>
      <c r="ATA6" s="35"/>
      <c r="ATB6" s="35"/>
      <c r="ATC6" s="35"/>
      <c r="ATD6" s="35"/>
      <c r="ATE6" s="35"/>
      <c r="ATF6" s="35"/>
      <c r="ATG6" s="35"/>
      <c r="ATH6" s="35"/>
      <c r="ATI6" s="35"/>
      <c r="ATJ6" s="35"/>
      <c r="ATK6" s="35"/>
      <c r="ATL6" s="35"/>
      <c r="ATM6" s="35"/>
      <c r="ATN6" s="35"/>
      <c r="ATO6" s="35"/>
      <c r="ATP6" s="35"/>
      <c r="ATQ6" s="35"/>
      <c r="ATR6" s="35"/>
      <c r="ATS6" s="35"/>
      <c r="ATT6" s="35"/>
      <c r="ATU6" s="35"/>
      <c r="ATV6" s="35"/>
      <c r="ATW6" s="35"/>
      <c r="ATX6" s="35"/>
      <c r="ATY6" s="35"/>
      <c r="ATZ6" s="35"/>
      <c r="AUA6" s="35"/>
      <c r="AUB6" s="35"/>
      <c r="AUC6" s="35"/>
      <c r="AUD6" s="35"/>
      <c r="AUE6" s="35"/>
      <c r="AUF6" s="35"/>
      <c r="AUG6" s="35"/>
      <c r="AUH6" s="35"/>
      <c r="AUI6" s="35"/>
      <c r="AUJ6" s="35"/>
      <c r="AUK6" s="35"/>
      <c r="AUL6" s="35"/>
      <c r="AUM6" s="35"/>
      <c r="AUN6" s="35"/>
      <c r="AUO6" s="35"/>
      <c r="AUP6" s="35"/>
      <c r="AUQ6" s="35"/>
      <c r="AUR6" s="35"/>
      <c r="AUS6" s="35"/>
      <c r="AUT6" s="35"/>
      <c r="AUU6" s="35"/>
      <c r="AUV6" s="35"/>
      <c r="AUW6" s="35"/>
      <c r="AUX6" s="35"/>
      <c r="AUY6" s="35"/>
      <c r="AUZ6" s="35"/>
      <c r="AVA6" s="35"/>
      <c r="AVB6" s="35"/>
      <c r="AVC6" s="35"/>
      <c r="AVD6" s="35"/>
      <c r="AVE6" s="35"/>
      <c r="AVF6" s="35"/>
      <c r="AVG6" s="35"/>
      <c r="AVH6" s="35"/>
      <c r="AVI6" s="35"/>
      <c r="AVJ6" s="35"/>
      <c r="AVK6" s="35"/>
      <c r="AVL6" s="35"/>
      <c r="AVM6" s="35"/>
      <c r="AVN6" s="35"/>
      <c r="AVO6" s="35"/>
      <c r="AVP6" s="35"/>
      <c r="AVQ6" s="35"/>
      <c r="AVR6" s="35"/>
      <c r="AVS6" s="35"/>
      <c r="AVT6" s="35"/>
      <c r="AVU6" s="35"/>
      <c r="AVV6" s="35"/>
      <c r="AVW6" s="35"/>
      <c r="AVX6" s="35"/>
      <c r="AVY6" s="35"/>
      <c r="AVZ6" s="35"/>
      <c r="AWA6" s="35"/>
      <c r="AWB6" s="35"/>
      <c r="AWC6" s="35"/>
      <c r="AWD6" s="35"/>
      <c r="AWE6" s="35"/>
      <c r="AWF6" s="35"/>
      <c r="AWG6" s="35"/>
      <c r="AWH6" s="35"/>
      <c r="AWI6" s="35"/>
      <c r="AWJ6" s="35"/>
      <c r="AWK6" s="35"/>
      <c r="AWL6" s="35"/>
      <c r="AWM6" s="35"/>
      <c r="AWN6" s="35"/>
      <c r="AWO6" s="35"/>
      <c r="AWP6" s="35"/>
      <c r="AWQ6" s="35"/>
      <c r="AWR6" s="35"/>
      <c r="AWS6" s="35"/>
      <c r="AWT6" s="35"/>
      <c r="AWU6" s="35"/>
      <c r="AWV6" s="35"/>
      <c r="AWW6" s="35"/>
      <c r="AWX6" s="35"/>
      <c r="AWY6" s="35"/>
      <c r="AWZ6" s="35"/>
      <c r="AXA6" s="35"/>
      <c r="AXB6" s="35"/>
      <c r="AXC6" s="35"/>
      <c r="AXD6" s="35"/>
      <c r="AXE6" s="35"/>
      <c r="AXF6" s="35"/>
      <c r="AXG6" s="35"/>
      <c r="AXH6" s="35"/>
      <c r="AXI6" s="35"/>
      <c r="AXJ6" s="35"/>
      <c r="AXK6" s="35"/>
      <c r="AXL6" s="35"/>
      <c r="AXM6" s="35"/>
      <c r="AXN6" s="35"/>
      <c r="AXO6" s="35"/>
      <c r="AXP6" s="35"/>
      <c r="AXQ6" s="35"/>
      <c r="AXR6" s="35"/>
      <c r="AXS6" s="35"/>
      <c r="AXT6" s="35"/>
      <c r="AXU6" s="35"/>
      <c r="AXV6" s="35"/>
      <c r="AXW6" s="35"/>
      <c r="AXX6" s="35"/>
      <c r="AXY6" s="35"/>
      <c r="AXZ6" s="35"/>
      <c r="AYA6" s="35"/>
      <c r="AYB6" s="35"/>
      <c r="AYC6" s="35"/>
      <c r="AYD6" s="35"/>
      <c r="AYE6" s="35"/>
      <c r="AYF6" s="35"/>
      <c r="AYG6" s="35"/>
      <c r="AYH6" s="35"/>
      <c r="AYI6" s="35"/>
      <c r="AYJ6" s="35"/>
      <c r="AYK6" s="35"/>
      <c r="AYL6" s="35"/>
      <c r="AYM6" s="35"/>
      <c r="AYN6" s="35"/>
      <c r="AYO6" s="35"/>
      <c r="AYP6" s="35"/>
      <c r="AYQ6" s="35"/>
      <c r="AYR6" s="35"/>
      <c r="AYS6" s="35"/>
      <c r="AYT6" s="35"/>
      <c r="AYU6" s="35"/>
      <c r="AYV6" s="35"/>
      <c r="AYW6" s="35"/>
      <c r="AYX6" s="35"/>
      <c r="AYY6" s="35"/>
      <c r="AYZ6" s="35"/>
      <c r="AZA6" s="35"/>
      <c r="AZB6" s="35"/>
      <c r="AZC6" s="35"/>
      <c r="AZD6" s="35"/>
      <c r="AZE6" s="35"/>
      <c r="AZF6" s="35"/>
      <c r="AZG6" s="35"/>
      <c r="AZH6" s="35"/>
      <c r="AZI6" s="35"/>
      <c r="AZJ6" s="35"/>
      <c r="AZK6" s="35"/>
      <c r="AZL6" s="35"/>
      <c r="AZM6" s="35"/>
      <c r="AZN6" s="35"/>
      <c r="AZO6" s="35"/>
      <c r="AZP6" s="35"/>
      <c r="AZQ6" s="35"/>
      <c r="AZR6" s="35"/>
      <c r="AZS6" s="35"/>
      <c r="AZT6" s="35"/>
      <c r="AZU6" s="35"/>
      <c r="AZV6" s="35"/>
      <c r="AZW6" s="35"/>
      <c r="AZX6" s="35"/>
      <c r="AZY6" s="35"/>
      <c r="AZZ6" s="35"/>
      <c r="BAA6" s="35"/>
      <c r="BAB6" s="35"/>
      <c r="BAC6" s="35"/>
      <c r="BAD6" s="35"/>
      <c r="BAE6" s="35"/>
      <c r="BAF6" s="35"/>
      <c r="BAG6" s="35"/>
      <c r="BAH6" s="35"/>
      <c r="BAI6" s="35"/>
      <c r="BAJ6" s="35"/>
      <c r="BAK6" s="35"/>
      <c r="BAL6" s="35"/>
      <c r="BAM6" s="35"/>
      <c r="BAN6" s="35"/>
      <c r="BAO6" s="35"/>
      <c r="BAP6" s="35"/>
      <c r="BAQ6" s="35"/>
      <c r="BAR6" s="35"/>
      <c r="BAS6" s="35"/>
      <c r="BAT6" s="35"/>
      <c r="BAU6" s="35"/>
      <c r="BAV6" s="35"/>
      <c r="BAW6" s="35"/>
      <c r="BAX6" s="35"/>
      <c r="BAY6" s="35"/>
      <c r="BAZ6" s="35"/>
      <c r="BBA6" s="35"/>
      <c r="BBB6" s="35"/>
      <c r="BBC6" s="35"/>
      <c r="BBD6" s="35"/>
      <c r="BBE6" s="35"/>
      <c r="BBF6" s="35"/>
      <c r="BBG6" s="35"/>
      <c r="BBH6" s="35"/>
      <c r="BBI6" s="35"/>
      <c r="BBJ6" s="35"/>
      <c r="BBK6" s="35"/>
      <c r="BBL6" s="35"/>
      <c r="BBM6" s="35"/>
      <c r="BBN6" s="35"/>
      <c r="BBO6" s="35"/>
      <c r="BBP6" s="35"/>
      <c r="BBQ6" s="35"/>
      <c r="BBR6" s="35"/>
      <c r="BBS6" s="35"/>
      <c r="BBT6" s="35"/>
      <c r="BBU6" s="35"/>
      <c r="BBV6" s="35"/>
      <c r="BBW6" s="35"/>
      <c r="BBX6" s="35"/>
      <c r="BBY6" s="35"/>
      <c r="BBZ6" s="35"/>
      <c r="BCA6" s="35"/>
      <c r="BCB6" s="35"/>
      <c r="BCC6" s="35"/>
      <c r="BCD6" s="35"/>
      <c r="BCE6" s="35"/>
      <c r="BCF6" s="35"/>
      <c r="BCG6" s="35"/>
      <c r="BCH6" s="35"/>
      <c r="BCI6" s="35"/>
      <c r="BCJ6" s="35"/>
      <c r="BCK6" s="35"/>
      <c r="BCL6" s="35"/>
      <c r="BCM6" s="35"/>
      <c r="BCN6" s="35"/>
      <c r="BCO6" s="35"/>
      <c r="BCP6" s="35"/>
      <c r="BCQ6" s="35"/>
      <c r="BCR6" s="35"/>
      <c r="BCS6" s="35"/>
      <c r="BCT6" s="35"/>
      <c r="BCU6" s="35"/>
      <c r="BCV6" s="35"/>
      <c r="BCW6" s="35"/>
      <c r="BCX6" s="35"/>
      <c r="BCY6" s="35"/>
      <c r="BCZ6" s="35"/>
      <c r="BDA6" s="35"/>
      <c r="BDB6" s="35"/>
      <c r="BDC6" s="35"/>
      <c r="BDD6" s="35"/>
      <c r="BDE6" s="35"/>
      <c r="BDF6" s="35"/>
      <c r="BDG6" s="35"/>
      <c r="BDH6" s="35"/>
      <c r="BDI6" s="35"/>
      <c r="BDJ6" s="35"/>
      <c r="BDK6" s="35"/>
      <c r="BDL6" s="35"/>
      <c r="BDM6" s="35"/>
      <c r="BDN6" s="35"/>
      <c r="BDO6" s="35"/>
      <c r="BDP6" s="35"/>
      <c r="BDQ6" s="35"/>
      <c r="BDR6" s="35"/>
      <c r="BDS6" s="35"/>
      <c r="BDT6" s="35"/>
      <c r="BDU6" s="35"/>
      <c r="BDV6" s="35"/>
      <c r="BDW6" s="35"/>
      <c r="BDX6" s="35"/>
      <c r="BDY6" s="35"/>
      <c r="BDZ6" s="35"/>
      <c r="BEA6" s="35"/>
      <c r="BEB6" s="35"/>
      <c r="BEC6" s="35"/>
      <c r="BED6" s="35"/>
      <c r="BEE6" s="35"/>
      <c r="BEF6" s="35"/>
      <c r="BEG6" s="35"/>
      <c r="BEH6" s="35"/>
      <c r="BEI6" s="35"/>
      <c r="BEJ6" s="35"/>
      <c r="BEK6" s="35"/>
      <c r="BEL6" s="35"/>
      <c r="BEM6" s="35"/>
      <c r="BEN6" s="35"/>
      <c r="BEO6" s="35"/>
      <c r="BEP6" s="35"/>
      <c r="BEQ6" s="35"/>
      <c r="BER6" s="35"/>
      <c r="BES6" s="35"/>
      <c r="BET6" s="35"/>
      <c r="BEU6" s="35"/>
      <c r="BEV6" s="35"/>
      <c r="BEW6" s="35"/>
      <c r="BEX6" s="35"/>
      <c r="BEY6" s="35"/>
      <c r="BEZ6" s="35"/>
      <c r="BFA6" s="35"/>
      <c r="BFB6" s="35"/>
      <c r="BFC6" s="35"/>
      <c r="BFD6" s="35"/>
      <c r="BFE6" s="35"/>
      <c r="BFF6" s="35"/>
      <c r="BFG6" s="35"/>
      <c r="BFH6" s="35"/>
      <c r="BFI6" s="35"/>
      <c r="BFJ6" s="35"/>
      <c r="BFK6" s="35"/>
      <c r="BFL6" s="35"/>
      <c r="BFM6" s="35"/>
      <c r="BFN6" s="35"/>
      <c r="BFO6" s="35"/>
      <c r="BFP6" s="35"/>
      <c r="BFQ6" s="35"/>
      <c r="BFR6" s="35"/>
      <c r="BFS6" s="35"/>
      <c r="BFT6" s="35"/>
      <c r="BFU6" s="35"/>
      <c r="BFV6" s="35"/>
      <c r="BFW6" s="35"/>
      <c r="BFX6" s="35"/>
      <c r="BFY6" s="35"/>
      <c r="BFZ6" s="35"/>
      <c r="BGA6" s="35"/>
      <c r="BGB6" s="35"/>
      <c r="BGC6" s="35"/>
      <c r="BGD6" s="35"/>
      <c r="BGE6" s="35"/>
      <c r="BGF6" s="35"/>
      <c r="BGG6" s="35"/>
      <c r="BGH6" s="35"/>
      <c r="BGI6" s="35"/>
      <c r="BGJ6" s="35"/>
      <c r="BGK6" s="35"/>
      <c r="BGL6" s="35"/>
      <c r="BGM6" s="35"/>
      <c r="BGN6" s="35"/>
      <c r="BGO6" s="35"/>
      <c r="BGP6" s="35"/>
      <c r="BGQ6" s="35"/>
      <c r="BGR6" s="35"/>
      <c r="BGS6" s="35"/>
      <c r="BGT6" s="35"/>
      <c r="BGU6" s="35"/>
      <c r="BGV6" s="35"/>
      <c r="BGW6" s="35"/>
      <c r="BGX6" s="35"/>
      <c r="BGY6" s="35"/>
      <c r="BGZ6" s="35"/>
      <c r="BHA6" s="35"/>
      <c r="BHB6" s="35"/>
      <c r="BHC6" s="35"/>
      <c r="BHD6" s="35"/>
      <c r="BHE6" s="35"/>
      <c r="BHF6" s="35"/>
      <c r="BHG6" s="35"/>
      <c r="BHH6" s="35"/>
      <c r="BHI6" s="35"/>
      <c r="BHJ6" s="35"/>
      <c r="BHK6" s="35"/>
      <c r="BHL6" s="35"/>
      <c r="BHM6" s="35"/>
      <c r="BHN6" s="35"/>
      <c r="BHO6" s="35"/>
      <c r="BHP6" s="35"/>
      <c r="BHQ6" s="35"/>
      <c r="BHR6" s="35"/>
      <c r="BHS6" s="35"/>
      <c r="BHT6" s="35"/>
      <c r="BHU6" s="35"/>
      <c r="BHV6" s="35"/>
      <c r="BHW6" s="35"/>
      <c r="BHX6" s="35"/>
      <c r="BHY6" s="35"/>
      <c r="BHZ6" s="35"/>
      <c r="BIA6" s="35"/>
      <c r="BIB6" s="35"/>
      <c r="BIC6" s="35"/>
      <c r="BID6" s="35"/>
      <c r="BIE6" s="35"/>
      <c r="BIF6" s="35"/>
      <c r="BIG6" s="35"/>
      <c r="BIH6" s="35"/>
      <c r="BII6" s="35"/>
      <c r="BIJ6" s="35"/>
      <c r="BIK6" s="35"/>
      <c r="BIL6" s="35"/>
      <c r="BIM6" s="35"/>
      <c r="BIN6" s="35"/>
      <c r="BIO6" s="35"/>
      <c r="BIP6" s="35"/>
      <c r="BIQ6" s="35"/>
      <c r="BIR6" s="35"/>
      <c r="BIS6" s="35"/>
      <c r="BIT6" s="35"/>
      <c r="BIU6" s="35"/>
      <c r="BIV6" s="35"/>
      <c r="BIW6" s="35"/>
      <c r="BIX6" s="35"/>
      <c r="BIY6" s="35"/>
      <c r="BIZ6" s="35"/>
      <c r="BJA6" s="35"/>
      <c r="BJB6" s="35"/>
      <c r="BJC6" s="35"/>
      <c r="BJD6" s="35"/>
      <c r="BJE6" s="35"/>
      <c r="BJF6" s="35"/>
      <c r="BJG6" s="35"/>
      <c r="BJH6" s="35"/>
      <c r="BJI6" s="35"/>
      <c r="BJJ6" s="35"/>
      <c r="BJK6" s="35"/>
      <c r="BJL6" s="35"/>
      <c r="BJM6" s="35"/>
      <c r="BJN6" s="35"/>
      <c r="BJO6" s="35"/>
      <c r="BJP6" s="35"/>
      <c r="BJQ6" s="35"/>
      <c r="BJR6" s="35"/>
      <c r="BJS6" s="35"/>
      <c r="BJT6" s="35"/>
      <c r="BJU6" s="35"/>
      <c r="BJV6" s="35"/>
      <c r="BJW6" s="35"/>
      <c r="BJX6" s="35"/>
      <c r="BJY6" s="35"/>
      <c r="BJZ6" s="35"/>
      <c r="BKA6" s="35"/>
      <c r="BKB6" s="35"/>
      <c r="BKC6" s="35"/>
      <c r="BKD6" s="35"/>
      <c r="BKE6" s="35"/>
      <c r="BKF6" s="35"/>
      <c r="BKG6" s="35"/>
      <c r="BKH6" s="35"/>
      <c r="BKI6" s="35"/>
      <c r="BKJ6" s="35"/>
      <c r="BKK6" s="35"/>
      <c r="BKL6" s="35"/>
      <c r="BKM6" s="35"/>
      <c r="BKN6" s="35"/>
      <c r="BKO6" s="35"/>
      <c r="BKP6" s="35"/>
      <c r="BKQ6" s="35"/>
      <c r="BKR6" s="35"/>
      <c r="BKS6" s="35"/>
      <c r="BKT6" s="35"/>
      <c r="BKU6" s="35"/>
      <c r="BKV6" s="35"/>
      <c r="BKW6" s="35"/>
      <c r="BKX6" s="35"/>
      <c r="BKY6" s="35"/>
      <c r="BKZ6" s="35"/>
      <c r="BLA6" s="35"/>
      <c r="BLB6" s="35"/>
      <c r="BLC6" s="35"/>
      <c r="BLD6" s="35"/>
      <c r="BLE6" s="35"/>
      <c r="BLF6" s="35"/>
      <c r="BLG6" s="35"/>
      <c r="BLH6" s="35"/>
      <c r="BLI6" s="35"/>
      <c r="BLJ6" s="35"/>
      <c r="BLK6" s="35"/>
      <c r="BLL6" s="35"/>
      <c r="BLM6" s="35"/>
      <c r="BLN6" s="35"/>
      <c r="BLO6" s="35"/>
      <c r="BLP6" s="35"/>
      <c r="BLQ6" s="35"/>
      <c r="BLR6" s="35"/>
      <c r="BLS6" s="35"/>
      <c r="BLT6" s="35"/>
      <c r="BLU6" s="35"/>
      <c r="BLV6" s="35"/>
      <c r="BLW6" s="35"/>
      <c r="BLX6" s="35"/>
      <c r="BLY6" s="35"/>
      <c r="BLZ6" s="35"/>
      <c r="BMA6" s="35"/>
      <c r="BMB6" s="35"/>
      <c r="BMC6" s="35"/>
      <c r="BMD6" s="35"/>
      <c r="BME6" s="35"/>
      <c r="BMF6" s="35"/>
      <c r="BMG6" s="35"/>
      <c r="BMH6" s="35"/>
      <c r="BMI6" s="35"/>
      <c r="BMJ6" s="35"/>
      <c r="BMK6" s="35"/>
      <c r="BML6" s="35"/>
      <c r="BMM6" s="35"/>
      <c r="BMN6" s="35"/>
      <c r="BMO6" s="35"/>
      <c r="BMP6" s="35"/>
      <c r="BMQ6" s="35"/>
      <c r="BMR6" s="35"/>
      <c r="BMS6" s="35"/>
      <c r="BMT6" s="35"/>
      <c r="BMU6" s="35"/>
      <c r="BMV6" s="35"/>
      <c r="BMW6" s="35"/>
      <c r="BMX6" s="35"/>
      <c r="BMY6" s="35"/>
      <c r="BMZ6" s="35"/>
      <c r="BNA6" s="35"/>
      <c r="BNB6" s="35"/>
      <c r="BNC6" s="35"/>
      <c r="BND6" s="35"/>
      <c r="BNE6" s="35"/>
      <c r="BNF6" s="35"/>
      <c r="BNG6" s="35"/>
      <c r="BNH6" s="35"/>
      <c r="BNI6" s="35"/>
      <c r="BNJ6" s="35"/>
      <c r="BNK6" s="35"/>
      <c r="BNL6" s="35"/>
      <c r="BNM6" s="35"/>
      <c r="BNN6" s="35"/>
      <c r="BNO6" s="35"/>
      <c r="BNP6" s="35"/>
      <c r="BNQ6" s="35"/>
      <c r="BNR6" s="35"/>
      <c r="BNS6" s="35"/>
      <c r="BNT6" s="35"/>
      <c r="BNU6" s="35"/>
      <c r="BNV6" s="35"/>
      <c r="BNW6" s="35"/>
      <c r="BNX6" s="35"/>
      <c r="BNY6" s="35"/>
      <c r="BNZ6" s="35"/>
      <c r="BOA6" s="35"/>
      <c r="BOB6" s="35"/>
      <c r="BOC6" s="35"/>
      <c r="BOD6" s="35"/>
      <c r="BOE6" s="35"/>
      <c r="BOF6" s="35"/>
      <c r="BOG6" s="35"/>
      <c r="BOH6" s="35"/>
      <c r="BOI6" s="35"/>
      <c r="BOJ6" s="35"/>
      <c r="BOK6" s="35"/>
      <c r="BOL6" s="35"/>
      <c r="BOM6" s="35"/>
      <c r="BON6" s="35"/>
      <c r="BOO6" s="35"/>
      <c r="BOP6" s="35"/>
      <c r="BOQ6" s="35"/>
      <c r="BOR6" s="35"/>
      <c r="BOS6" s="35"/>
      <c r="BOT6" s="35"/>
      <c r="BOU6" s="35"/>
      <c r="BOV6" s="35"/>
      <c r="BOW6" s="35"/>
      <c r="BOX6" s="35"/>
      <c r="BOY6" s="35"/>
      <c r="BOZ6" s="35"/>
      <c r="BPA6" s="35"/>
      <c r="BPB6" s="35"/>
      <c r="BPC6" s="35"/>
      <c r="BPD6" s="35"/>
      <c r="BPE6" s="35"/>
      <c r="BPF6" s="35"/>
      <c r="BPG6" s="35"/>
      <c r="BPH6" s="35"/>
      <c r="BPI6" s="35"/>
      <c r="BPJ6" s="35"/>
      <c r="BPK6" s="35"/>
      <c r="BPL6" s="35"/>
      <c r="BPM6" s="35"/>
      <c r="BPN6" s="35"/>
      <c r="BPO6" s="35"/>
      <c r="BPP6" s="35"/>
      <c r="BPQ6" s="35"/>
      <c r="BPR6" s="35"/>
      <c r="BPS6" s="35"/>
      <c r="BPT6" s="35"/>
      <c r="BPU6" s="35"/>
      <c r="BPV6" s="35"/>
      <c r="BPW6" s="35"/>
      <c r="BPX6" s="35"/>
      <c r="BPY6" s="35"/>
      <c r="BPZ6" s="35"/>
      <c r="BQA6" s="35"/>
      <c r="BQB6" s="35"/>
      <c r="BQC6" s="35"/>
      <c r="BQD6" s="35"/>
      <c r="BQE6" s="35"/>
      <c r="BQF6" s="35"/>
      <c r="BQG6" s="35"/>
      <c r="BQH6" s="35"/>
      <c r="BQI6" s="35"/>
      <c r="BQJ6" s="35"/>
      <c r="BQK6" s="35"/>
      <c r="BQL6" s="35"/>
      <c r="BQM6" s="35"/>
      <c r="BQN6" s="35"/>
      <c r="BQO6" s="35"/>
      <c r="BQP6" s="35"/>
      <c r="BQQ6" s="35"/>
      <c r="BQR6" s="35"/>
      <c r="BQS6" s="35"/>
      <c r="BQT6" s="35"/>
      <c r="BQU6" s="35"/>
      <c r="BQV6" s="35"/>
      <c r="BQW6" s="35"/>
      <c r="BQX6" s="35"/>
      <c r="BQY6" s="35"/>
      <c r="BQZ6" s="35"/>
      <c r="BRA6" s="35"/>
      <c r="BRB6" s="35"/>
      <c r="BRC6" s="35"/>
      <c r="BRD6" s="35"/>
      <c r="BRE6" s="35"/>
      <c r="BRF6" s="35"/>
      <c r="BRG6" s="35"/>
      <c r="BRH6" s="35"/>
      <c r="BRI6" s="35"/>
      <c r="BRJ6" s="35"/>
      <c r="BRK6" s="35"/>
      <c r="BRL6" s="35"/>
      <c r="BRM6" s="35"/>
      <c r="BRN6" s="35"/>
      <c r="BRO6" s="35"/>
      <c r="BRP6" s="35"/>
      <c r="BRQ6" s="35"/>
      <c r="BRR6" s="35"/>
      <c r="BRS6" s="35"/>
      <c r="BRT6" s="35"/>
      <c r="BRU6" s="35"/>
      <c r="BRV6" s="35"/>
      <c r="BRW6" s="35"/>
      <c r="BRX6" s="35"/>
      <c r="BRY6" s="35"/>
      <c r="BRZ6" s="35"/>
      <c r="BSA6" s="35"/>
      <c r="BSB6" s="35"/>
      <c r="BSC6" s="35"/>
      <c r="BSD6" s="35"/>
      <c r="BSE6" s="35"/>
      <c r="BSF6" s="35"/>
      <c r="BSG6" s="35"/>
      <c r="BSH6" s="35"/>
      <c r="BSI6" s="35"/>
      <c r="BSJ6" s="35"/>
      <c r="BSK6" s="35"/>
      <c r="BSL6" s="35"/>
      <c r="BSM6" s="35"/>
      <c r="BSN6" s="35"/>
      <c r="BSO6" s="35"/>
      <c r="BSP6" s="35"/>
      <c r="BSQ6" s="35"/>
      <c r="BSR6" s="35"/>
      <c r="BSS6" s="35"/>
      <c r="BST6" s="35"/>
      <c r="BSU6" s="35"/>
      <c r="BSV6" s="35"/>
      <c r="BSW6" s="35"/>
      <c r="BSX6" s="35"/>
      <c r="BSY6" s="35"/>
      <c r="BSZ6" s="35"/>
      <c r="BTA6" s="35"/>
      <c r="BTB6" s="35"/>
      <c r="BTC6" s="35"/>
      <c r="BTD6" s="35"/>
      <c r="BTE6" s="35"/>
      <c r="BTF6" s="35"/>
      <c r="BTG6" s="35"/>
      <c r="BTH6" s="35"/>
      <c r="BTI6" s="35"/>
      <c r="BTJ6" s="35"/>
      <c r="BTK6" s="35"/>
      <c r="BTL6" s="35"/>
      <c r="BTM6" s="35"/>
      <c r="BTN6" s="35"/>
      <c r="BTO6" s="35"/>
      <c r="BTP6" s="35"/>
      <c r="BTQ6" s="35"/>
      <c r="BTR6" s="35"/>
      <c r="BTS6" s="35"/>
      <c r="BTT6" s="35"/>
      <c r="BTU6" s="35"/>
      <c r="BTV6" s="35"/>
      <c r="BTW6" s="35"/>
      <c r="BTX6" s="35"/>
      <c r="BTY6" s="35"/>
      <c r="BTZ6" s="35"/>
      <c r="BUA6" s="35"/>
      <c r="BUB6" s="35"/>
      <c r="BUC6" s="35"/>
      <c r="BUD6" s="35"/>
      <c r="BUE6" s="35"/>
      <c r="BUF6" s="35"/>
      <c r="BUG6" s="35"/>
      <c r="BUH6" s="35"/>
      <c r="BUI6" s="35"/>
      <c r="BUJ6" s="35"/>
      <c r="BUK6" s="35"/>
      <c r="BUL6" s="35"/>
      <c r="BUM6" s="35"/>
      <c r="BUN6" s="35"/>
      <c r="BUO6" s="35"/>
      <c r="BUP6" s="35"/>
      <c r="BUQ6" s="35"/>
      <c r="BUR6" s="35"/>
      <c r="BUS6" s="35"/>
      <c r="BUT6" s="35"/>
      <c r="BUU6" s="35"/>
      <c r="BUV6" s="35"/>
      <c r="BUW6" s="35"/>
      <c r="BUX6" s="35"/>
      <c r="BUY6" s="35"/>
      <c r="BUZ6" s="35"/>
      <c r="BVA6" s="35"/>
      <c r="BVB6" s="35"/>
      <c r="BVC6" s="35"/>
      <c r="BVD6" s="35"/>
      <c r="BVE6" s="35"/>
      <c r="BVF6" s="35"/>
      <c r="BVG6" s="35"/>
      <c r="BVH6" s="35"/>
      <c r="BVI6" s="35"/>
      <c r="BVJ6" s="35"/>
      <c r="BVK6" s="35"/>
      <c r="BVL6" s="35"/>
      <c r="BVM6" s="35"/>
      <c r="BVN6" s="35"/>
      <c r="BVO6" s="35"/>
      <c r="BVP6" s="35"/>
      <c r="BVQ6" s="35"/>
      <c r="BVR6" s="35"/>
      <c r="BVS6" s="35"/>
      <c r="BVT6" s="35"/>
      <c r="BVU6" s="35"/>
      <c r="BVV6" s="35"/>
      <c r="BVW6" s="35"/>
      <c r="BVX6" s="35"/>
      <c r="BVY6" s="35"/>
      <c r="BVZ6" s="35"/>
      <c r="BWA6" s="35"/>
      <c r="BWB6" s="35"/>
      <c r="BWC6" s="35"/>
      <c r="BWD6" s="35"/>
      <c r="BWE6" s="35"/>
      <c r="BWF6" s="35"/>
      <c r="BWG6" s="35"/>
      <c r="BWH6" s="35"/>
      <c r="BWI6" s="35"/>
      <c r="BWJ6" s="35"/>
      <c r="BWK6" s="35"/>
      <c r="BWL6" s="35"/>
      <c r="BWM6" s="35"/>
      <c r="BWN6" s="35"/>
      <c r="BWO6" s="35"/>
      <c r="BWP6" s="35"/>
      <c r="BWQ6" s="35"/>
      <c r="BWR6" s="35"/>
      <c r="BWS6" s="35"/>
      <c r="BWT6" s="35"/>
      <c r="BWU6" s="35"/>
      <c r="BWV6" s="35"/>
      <c r="BWW6" s="35"/>
      <c r="BWX6" s="35"/>
      <c r="BWY6" s="35"/>
      <c r="BWZ6" s="35"/>
      <c r="BXA6" s="35"/>
      <c r="BXB6" s="35"/>
      <c r="BXC6" s="35"/>
      <c r="BXD6" s="35"/>
      <c r="BXE6" s="35"/>
      <c r="BXF6" s="35"/>
      <c r="BXG6" s="35"/>
      <c r="BXH6" s="35"/>
      <c r="BXI6" s="35"/>
      <c r="BXJ6" s="35"/>
      <c r="BXK6" s="35"/>
      <c r="BXL6" s="35"/>
      <c r="BXM6" s="35"/>
      <c r="BXN6" s="35"/>
      <c r="BXO6" s="35"/>
      <c r="BXP6" s="35"/>
      <c r="BXQ6" s="35"/>
      <c r="BXR6" s="35"/>
      <c r="BXS6" s="35"/>
      <c r="BXT6" s="35"/>
      <c r="BXU6" s="35"/>
      <c r="BXV6" s="35"/>
      <c r="BXW6" s="35"/>
      <c r="BXX6" s="35"/>
      <c r="BXY6" s="35"/>
      <c r="BXZ6" s="35"/>
      <c r="BYA6" s="35"/>
      <c r="BYB6" s="35"/>
      <c r="BYC6" s="35"/>
      <c r="BYD6" s="35"/>
      <c r="BYE6" s="35"/>
      <c r="BYF6" s="35"/>
      <c r="BYG6" s="35"/>
      <c r="BYH6" s="35"/>
      <c r="BYI6" s="35"/>
      <c r="BYJ6" s="35"/>
      <c r="BYK6" s="35"/>
      <c r="BYL6" s="35"/>
      <c r="BYM6" s="35"/>
      <c r="BYN6" s="35"/>
      <c r="BYO6" s="35"/>
      <c r="BYP6" s="35"/>
      <c r="BYQ6" s="35"/>
      <c r="BYR6" s="35"/>
      <c r="BYS6" s="35"/>
      <c r="BYT6" s="35"/>
      <c r="BYU6" s="35"/>
      <c r="BYV6" s="35"/>
      <c r="BYW6" s="35"/>
      <c r="BYX6" s="35"/>
      <c r="BYY6" s="35"/>
      <c r="BYZ6" s="35"/>
      <c r="BZA6" s="35"/>
      <c r="BZB6" s="35"/>
      <c r="BZC6" s="35"/>
      <c r="BZD6" s="35"/>
      <c r="BZE6" s="35"/>
      <c r="BZF6" s="35"/>
      <c r="BZG6" s="35"/>
      <c r="BZH6" s="35"/>
      <c r="BZI6" s="35"/>
      <c r="BZJ6" s="35"/>
      <c r="BZK6" s="35"/>
      <c r="BZL6" s="35"/>
      <c r="BZM6" s="35"/>
      <c r="BZN6" s="35"/>
      <c r="BZO6" s="35"/>
      <c r="BZP6" s="35"/>
      <c r="BZQ6" s="35"/>
      <c r="BZR6" s="35"/>
      <c r="BZS6" s="35"/>
      <c r="BZT6" s="35"/>
      <c r="BZU6" s="35"/>
      <c r="BZV6" s="35"/>
      <c r="BZW6" s="35"/>
      <c r="BZX6" s="35"/>
      <c r="BZY6" s="35"/>
      <c r="BZZ6" s="35"/>
      <c r="CAA6" s="35"/>
      <c r="CAB6" s="35"/>
      <c r="CAC6" s="35"/>
      <c r="CAD6" s="35"/>
      <c r="CAE6" s="35"/>
      <c r="CAF6" s="35"/>
      <c r="CAG6" s="35"/>
      <c r="CAH6" s="35"/>
      <c r="CAI6" s="35"/>
      <c r="CAJ6" s="35"/>
      <c r="CAK6" s="35"/>
      <c r="CAL6" s="35"/>
      <c r="CAM6" s="35"/>
      <c r="CAN6" s="35"/>
      <c r="CAO6" s="35"/>
      <c r="CAP6" s="35"/>
      <c r="CAQ6" s="35"/>
      <c r="CAR6" s="35"/>
      <c r="CAS6" s="35"/>
      <c r="CAT6" s="35"/>
      <c r="CAU6" s="35"/>
      <c r="CAV6" s="35"/>
      <c r="CAW6" s="35"/>
      <c r="CAX6" s="35"/>
      <c r="CAY6" s="35"/>
      <c r="CAZ6" s="35"/>
      <c r="CBA6" s="35"/>
      <c r="CBB6" s="35"/>
      <c r="CBC6" s="35"/>
      <c r="CBD6" s="35"/>
      <c r="CBE6" s="35"/>
      <c r="CBF6" s="35"/>
      <c r="CBG6" s="35"/>
      <c r="CBH6" s="35"/>
      <c r="CBI6" s="35"/>
      <c r="CBJ6" s="35"/>
      <c r="CBK6" s="35"/>
      <c r="CBL6" s="35"/>
      <c r="CBM6" s="35"/>
      <c r="CBN6" s="35"/>
      <c r="CBO6" s="35"/>
      <c r="CBP6" s="35"/>
      <c r="CBQ6" s="35"/>
      <c r="CBR6" s="35"/>
      <c r="CBS6" s="35"/>
      <c r="CBT6" s="35"/>
      <c r="CBU6" s="35"/>
      <c r="CBV6" s="35"/>
      <c r="CBW6" s="35"/>
      <c r="CBX6" s="35"/>
      <c r="CBY6" s="35"/>
      <c r="CBZ6" s="35"/>
      <c r="CCA6" s="35"/>
      <c r="CCB6" s="35"/>
      <c r="CCC6" s="35"/>
      <c r="CCD6" s="35"/>
      <c r="CCE6" s="35"/>
      <c r="CCF6" s="35"/>
      <c r="CCG6" s="35"/>
      <c r="CCH6" s="35"/>
      <c r="CCI6" s="35"/>
      <c r="CCJ6" s="35"/>
      <c r="CCK6" s="35"/>
      <c r="CCL6" s="35"/>
      <c r="CCM6" s="35"/>
      <c r="CCN6" s="35"/>
      <c r="CCO6" s="35"/>
      <c r="CCP6" s="35"/>
      <c r="CCQ6" s="35"/>
      <c r="CCR6" s="35"/>
      <c r="CCS6" s="35"/>
      <c r="CCT6" s="35"/>
      <c r="CCU6" s="35"/>
      <c r="CCV6" s="35"/>
      <c r="CCW6" s="35"/>
      <c r="CCX6" s="35"/>
      <c r="CCY6" s="35"/>
      <c r="CCZ6" s="35"/>
      <c r="CDA6" s="35"/>
      <c r="CDB6" s="35"/>
      <c r="CDC6" s="35"/>
      <c r="CDD6" s="35"/>
      <c r="CDE6" s="35"/>
      <c r="CDF6" s="35"/>
      <c r="CDG6" s="35"/>
      <c r="CDH6" s="35"/>
      <c r="CDI6" s="35"/>
      <c r="CDJ6" s="35"/>
      <c r="CDK6" s="35"/>
      <c r="CDL6" s="35"/>
      <c r="CDM6" s="35"/>
      <c r="CDN6" s="35"/>
      <c r="CDO6" s="35"/>
      <c r="CDP6" s="35"/>
      <c r="CDQ6" s="35"/>
      <c r="CDR6" s="35"/>
      <c r="CDS6" s="35"/>
      <c r="CDT6" s="35"/>
      <c r="CDU6" s="35"/>
      <c r="CDV6" s="35"/>
      <c r="CDW6" s="35"/>
      <c r="CDX6" s="35"/>
      <c r="CDY6" s="35"/>
      <c r="CDZ6" s="35"/>
      <c r="CEA6" s="35"/>
      <c r="CEB6" s="35"/>
      <c r="CEC6" s="35"/>
      <c r="CED6" s="35"/>
      <c r="CEE6" s="35"/>
      <c r="CEF6" s="35"/>
      <c r="CEG6" s="35"/>
      <c r="CEH6" s="35"/>
      <c r="CEI6" s="35"/>
      <c r="CEJ6" s="35"/>
      <c r="CEK6" s="35"/>
      <c r="CEL6" s="35"/>
      <c r="CEM6" s="35"/>
      <c r="CEN6" s="35"/>
      <c r="CEO6" s="35"/>
      <c r="CEP6" s="35"/>
      <c r="CEQ6" s="35"/>
      <c r="CER6" s="35"/>
      <c r="CES6" s="35"/>
      <c r="CET6" s="35"/>
      <c r="CEU6" s="35"/>
      <c r="CEV6" s="35"/>
      <c r="CEW6" s="35"/>
      <c r="CEX6" s="35"/>
      <c r="CEY6" s="35"/>
      <c r="CEZ6" s="35"/>
      <c r="CFA6" s="35"/>
      <c r="CFB6" s="35"/>
      <c r="CFC6" s="35"/>
      <c r="CFD6" s="35"/>
      <c r="CFE6" s="35"/>
      <c r="CFF6" s="35"/>
      <c r="CFG6" s="35"/>
      <c r="CFH6" s="35"/>
      <c r="CFI6" s="35"/>
      <c r="CFJ6" s="35"/>
      <c r="CFK6" s="35"/>
      <c r="CFL6" s="35"/>
      <c r="CFM6" s="35"/>
      <c r="CFN6" s="35"/>
      <c r="CFO6" s="35"/>
      <c r="CFP6" s="35"/>
      <c r="CFQ6" s="35"/>
      <c r="CFR6" s="35"/>
      <c r="CFS6" s="35"/>
      <c r="CFT6" s="35"/>
      <c r="CFU6" s="35"/>
      <c r="CFV6" s="35"/>
      <c r="CFW6" s="35"/>
      <c r="CFX6" s="35"/>
      <c r="CFY6" s="35"/>
      <c r="CFZ6" s="35"/>
      <c r="CGA6" s="35"/>
      <c r="CGB6" s="35"/>
      <c r="CGC6" s="35"/>
      <c r="CGD6" s="35"/>
      <c r="CGE6" s="35"/>
      <c r="CGF6" s="35"/>
      <c r="CGG6" s="35"/>
      <c r="CGH6" s="35"/>
      <c r="CGI6" s="35"/>
      <c r="CGJ6" s="35"/>
      <c r="CGK6" s="35"/>
      <c r="CGL6" s="35"/>
      <c r="CGM6" s="35"/>
      <c r="CGN6" s="35"/>
      <c r="CGO6" s="35"/>
      <c r="CGP6" s="35"/>
      <c r="CGQ6" s="35"/>
      <c r="CGR6" s="35"/>
      <c r="CGS6" s="35"/>
      <c r="CGT6" s="35"/>
      <c r="CGU6" s="35"/>
      <c r="CGV6" s="35"/>
      <c r="CGW6" s="35"/>
      <c r="CGX6" s="35"/>
      <c r="CGY6" s="35"/>
      <c r="CGZ6" s="35"/>
      <c r="CHA6" s="35"/>
      <c r="CHB6" s="35"/>
      <c r="CHC6" s="35"/>
      <c r="CHD6" s="35"/>
      <c r="CHE6" s="35"/>
      <c r="CHF6" s="35"/>
      <c r="CHG6" s="35"/>
      <c r="CHH6" s="35"/>
      <c r="CHI6" s="35"/>
      <c r="CHJ6" s="35"/>
      <c r="CHK6" s="35"/>
      <c r="CHL6" s="35"/>
      <c r="CHM6" s="35"/>
      <c r="CHN6" s="35"/>
      <c r="CHO6" s="35"/>
      <c r="CHP6" s="35"/>
      <c r="CHQ6" s="35"/>
      <c r="CHR6" s="35"/>
      <c r="CHS6" s="35"/>
      <c r="CHT6" s="35"/>
      <c r="CHU6" s="35"/>
      <c r="CHV6" s="35"/>
      <c r="CHW6" s="35"/>
      <c r="CHX6" s="35"/>
      <c r="CHY6" s="35"/>
      <c r="CHZ6" s="35"/>
      <c r="CIA6" s="35"/>
      <c r="CIB6" s="35"/>
      <c r="CIC6" s="35"/>
      <c r="CID6" s="35"/>
      <c r="CIE6" s="35"/>
      <c r="CIF6" s="35"/>
      <c r="CIG6" s="35"/>
      <c r="CIH6" s="35"/>
      <c r="CII6" s="35"/>
      <c r="CIJ6" s="35"/>
      <c r="CIK6" s="35"/>
      <c r="CIL6" s="35"/>
      <c r="CIM6" s="35"/>
      <c r="CIN6" s="35"/>
      <c r="CIO6" s="35"/>
      <c r="CIP6" s="35"/>
      <c r="CIQ6" s="35"/>
      <c r="CIR6" s="35"/>
      <c r="CIS6" s="35"/>
      <c r="CIT6" s="35"/>
      <c r="CIU6" s="35"/>
      <c r="CIV6" s="35"/>
      <c r="CIW6" s="35"/>
      <c r="CIX6" s="35"/>
      <c r="CIY6" s="35"/>
      <c r="CIZ6" s="35"/>
      <c r="CJA6" s="35"/>
      <c r="CJB6" s="35"/>
      <c r="CJC6" s="35"/>
      <c r="CJD6" s="35"/>
      <c r="CJE6" s="35"/>
      <c r="CJF6" s="35"/>
      <c r="CJG6" s="35"/>
      <c r="CJH6" s="35"/>
      <c r="CJI6" s="35"/>
      <c r="CJJ6" s="35"/>
      <c r="CJK6" s="35"/>
      <c r="CJL6" s="35"/>
      <c r="CJM6" s="35"/>
      <c r="CJN6" s="35"/>
      <c r="CJO6" s="35"/>
      <c r="CJP6" s="35"/>
      <c r="CJQ6" s="35"/>
      <c r="CJR6" s="35"/>
      <c r="CJS6" s="35"/>
      <c r="CJT6" s="35"/>
      <c r="CJU6" s="35"/>
      <c r="CJV6" s="35"/>
      <c r="CJW6" s="35"/>
      <c r="CJX6" s="35"/>
      <c r="CJY6" s="35"/>
      <c r="CJZ6" s="35"/>
      <c r="CKA6" s="35"/>
      <c r="CKB6" s="35"/>
      <c r="CKC6" s="35"/>
      <c r="CKD6" s="35"/>
      <c r="CKE6" s="35"/>
      <c r="CKF6" s="35"/>
      <c r="CKG6" s="35"/>
      <c r="CKH6" s="35"/>
      <c r="CKI6" s="35"/>
      <c r="CKJ6" s="35"/>
      <c r="CKK6" s="35"/>
      <c r="CKL6" s="35"/>
      <c r="CKM6" s="35"/>
      <c r="CKN6" s="35"/>
      <c r="CKO6" s="35"/>
      <c r="CKP6" s="35"/>
      <c r="CKQ6" s="35"/>
      <c r="CKR6" s="35"/>
      <c r="CKS6" s="35"/>
      <c r="CKT6" s="35"/>
      <c r="CKU6" s="35"/>
      <c r="CKV6" s="35"/>
      <c r="CKW6" s="35"/>
      <c r="CKX6" s="35"/>
      <c r="CKY6" s="35"/>
      <c r="CKZ6" s="35"/>
      <c r="CLA6" s="35"/>
      <c r="CLB6" s="35"/>
      <c r="CLC6" s="35"/>
      <c r="CLD6" s="35"/>
      <c r="CLE6" s="35"/>
      <c r="CLF6" s="35"/>
      <c r="CLG6" s="35"/>
      <c r="CLH6" s="35"/>
      <c r="CLI6" s="35"/>
      <c r="CLJ6" s="35"/>
      <c r="CLK6" s="35"/>
      <c r="CLL6" s="35"/>
      <c r="CLM6" s="35"/>
      <c r="CLN6" s="35"/>
      <c r="CLO6" s="35"/>
      <c r="CLP6" s="35"/>
      <c r="CLQ6" s="35"/>
      <c r="CLR6" s="35"/>
      <c r="CLS6" s="35"/>
      <c r="CLT6" s="35"/>
      <c r="CLU6" s="35"/>
      <c r="CLV6" s="35"/>
      <c r="CLW6" s="35"/>
      <c r="CLX6" s="35"/>
      <c r="CLY6" s="35"/>
      <c r="CLZ6" s="35"/>
      <c r="CMA6" s="35"/>
      <c r="CMB6" s="35"/>
      <c r="CMC6" s="35"/>
      <c r="CMD6" s="35"/>
      <c r="CME6" s="35"/>
      <c r="CMF6" s="35"/>
      <c r="CMG6" s="35"/>
      <c r="CMH6" s="35"/>
      <c r="CMI6" s="35"/>
      <c r="CMJ6" s="35"/>
      <c r="CMK6" s="35"/>
      <c r="CML6" s="35"/>
      <c r="CMM6" s="35"/>
      <c r="CMN6" s="35"/>
      <c r="CMO6" s="35"/>
      <c r="CMP6" s="35"/>
      <c r="CMQ6" s="35"/>
      <c r="CMR6" s="35"/>
      <c r="CMS6" s="35"/>
      <c r="CMT6" s="35"/>
      <c r="CMU6" s="35"/>
      <c r="CMV6" s="35"/>
      <c r="CMW6" s="35"/>
      <c r="CMX6" s="35"/>
      <c r="CMY6" s="35"/>
      <c r="CMZ6" s="35"/>
      <c r="CNA6" s="35"/>
      <c r="CNB6" s="35"/>
      <c r="CNC6" s="35"/>
      <c r="CND6" s="35"/>
      <c r="CNE6" s="35"/>
      <c r="CNF6" s="35"/>
      <c r="CNG6" s="35"/>
      <c r="CNH6" s="35"/>
      <c r="CNI6" s="35"/>
      <c r="CNJ6" s="35"/>
      <c r="CNK6" s="35"/>
      <c r="CNL6" s="35"/>
      <c r="CNM6" s="35"/>
      <c r="CNN6" s="35"/>
      <c r="CNO6" s="35"/>
      <c r="CNP6" s="35"/>
      <c r="CNQ6" s="35"/>
      <c r="CNR6" s="35"/>
      <c r="CNS6" s="35"/>
      <c r="CNT6" s="35"/>
      <c r="CNU6" s="35"/>
      <c r="CNV6" s="35"/>
      <c r="CNW6" s="35"/>
      <c r="CNX6" s="35"/>
      <c r="CNY6" s="35"/>
      <c r="CNZ6" s="35"/>
      <c r="COA6" s="35"/>
      <c r="COB6" s="35"/>
      <c r="COC6" s="35"/>
      <c r="COD6" s="35"/>
      <c r="COE6" s="35"/>
      <c r="COF6" s="35"/>
      <c r="COG6" s="35"/>
      <c r="COH6" s="35"/>
      <c r="COI6" s="35"/>
      <c r="COJ6" s="35"/>
      <c r="COK6" s="35"/>
      <c r="COL6" s="35"/>
      <c r="COM6" s="35"/>
      <c r="CON6" s="35"/>
      <c r="COO6" s="35"/>
      <c r="COP6" s="35"/>
      <c r="COQ6" s="35"/>
      <c r="COR6" s="35"/>
      <c r="COS6" s="35"/>
      <c r="COT6" s="35"/>
      <c r="COU6" s="35"/>
      <c r="COV6" s="35"/>
      <c r="COW6" s="35"/>
      <c r="COX6" s="35"/>
      <c r="COY6" s="35"/>
      <c r="COZ6" s="35"/>
      <c r="CPA6" s="35"/>
      <c r="CPB6" s="35"/>
      <c r="CPC6" s="35"/>
      <c r="CPD6" s="35"/>
      <c r="CPE6" s="35"/>
      <c r="CPF6" s="35"/>
      <c r="CPG6" s="35"/>
      <c r="CPH6" s="35"/>
      <c r="CPI6" s="35"/>
      <c r="CPJ6" s="35"/>
      <c r="CPK6" s="35"/>
      <c r="CPL6" s="35"/>
      <c r="CPM6" s="35"/>
      <c r="CPN6" s="35"/>
      <c r="CPO6" s="35"/>
      <c r="CPP6" s="35"/>
      <c r="CPQ6" s="35"/>
      <c r="CPR6" s="35"/>
      <c r="CPS6" s="35"/>
      <c r="CPT6" s="35"/>
      <c r="CPU6" s="35"/>
      <c r="CPV6" s="35"/>
      <c r="CPW6" s="35"/>
      <c r="CPX6" s="35"/>
      <c r="CPY6" s="35"/>
      <c r="CPZ6" s="35"/>
      <c r="CQA6" s="35"/>
      <c r="CQB6" s="35"/>
      <c r="CQC6" s="35"/>
      <c r="CQD6" s="35"/>
      <c r="CQE6" s="35"/>
      <c r="CQF6" s="35"/>
      <c r="CQG6" s="35"/>
      <c r="CQH6" s="35"/>
      <c r="CQI6" s="35"/>
      <c r="CQJ6" s="35"/>
      <c r="CQK6" s="35"/>
      <c r="CQL6" s="35"/>
      <c r="CQM6" s="35"/>
      <c r="CQN6" s="35"/>
      <c r="CQO6" s="35"/>
      <c r="CQP6" s="35"/>
      <c r="CQQ6" s="35"/>
      <c r="CQR6" s="35"/>
      <c r="CQS6" s="35"/>
      <c r="CQT6" s="35"/>
      <c r="CQU6" s="35"/>
      <c r="CQV6" s="35"/>
      <c r="CQW6" s="35"/>
      <c r="CQX6" s="35"/>
      <c r="CQY6" s="35"/>
      <c r="CQZ6" s="35"/>
      <c r="CRA6" s="35"/>
      <c r="CRB6" s="35"/>
      <c r="CRC6" s="35"/>
      <c r="CRD6" s="35"/>
      <c r="CRE6" s="35"/>
      <c r="CRF6" s="35"/>
      <c r="CRG6" s="35"/>
      <c r="CRH6" s="35"/>
      <c r="CRI6" s="35"/>
      <c r="CRJ6" s="35"/>
      <c r="CRK6" s="35"/>
      <c r="CRL6" s="35"/>
      <c r="CRM6" s="35"/>
      <c r="CRN6" s="35"/>
      <c r="CRO6" s="35"/>
      <c r="CRP6" s="35"/>
      <c r="CRQ6" s="35"/>
      <c r="CRR6" s="35"/>
      <c r="CRS6" s="35"/>
      <c r="CRT6" s="35"/>
      <c r="CRU6" s="35"/>
      <c r="CRV6" s="35"/>
      <c r="CRW6" s="35"/>
      <c r="CRX6" s="35"/>
      <c r="CRY6" s="35"/>
      <c r="CRZ6" s="35"/>
      <c r="CSA6" s="35"/>
      <c r="CSB6" s="35"/>
      <c r="CSC6" s="35"/>
      <c r="CSD6" s="35"/>
      <c r="CSE6" s="35"/>
      <c r="CSF6" s="35"/>
      <c r="CSG6" s="35"/>
      <c r="CSH6" s="35"/>
      <c r="CSI6" s="35"/>
      <c r="CSJ6" s="35"/>
      <c r="CSK6" s="35"/>
      <c r="CSL6" s="35"/>
      <c r="CSM6" s="35"/>
      <c r="CSN6" s="35"/>
      <c r="CSO6" s="35"/>
      <c r="CSP6" s="35"/>
      <c r="CSQ6" s="35"/>
      <c r="CSR6" s="35"/>
      <c r="CSS6" s="35"/>
      <c r="CST6" s="35"/>
      <c r="CSU6" s="35"/>
      <c r="CSV6" s="35"/>
      <c r="CSW6" s="35"/>
      <c r="CSX6" s="35"/>
      <c r="CSY6" s="35"/>
      <c r="CSZ6" s="35"/>
      <c r="CTA6" s="35"/>
      <c r="CTB6" s="35"/>
      <c r="CTC6" s="35"/>
      <c r="CTD6" s="35"/>
      <c r="CTE6" s="35"/>
      <c r="CTF6" s="35"/>
      <c r="CTG6" s="35"/>
      <c r="CTH6" s="35"/>
      <c r="CTI6" s="35"/>
      <c r="CTJ6" s="35"/>
      <c r="CTK6" s="35"/>
      <c r="CTL6" s="35"/>
      <c r="CTM6" s="35"/>
      <c r="CTN6" s="35"/>
      <c r="CTO6" s="35"/>
      <c r="CTP6" s="35"/>
      <c r="CTQ6" s="35"/>
      <c r="CTR6" s="35"/>
      <c r="CTS6" s="35"/>
      <c r="CTT6" s="35"/>
      <c r="CTU6" s="35"/>
      <c r="CTV6" s="35"/>
      <c r="CTW6" s="35"/>
      <c r="CTX6" s="35"/>
      <c r="CTY6" s="35"/>
      <c r="CTZ6" s="35"/>
      <c r="CUA6" s="35"/>
      <c r="CUB6" s="35"/>
      <c r="CUC6" s="35"/>
      <c r="CUD6" s="35"/>
      <c r="CUE6" s="35"/>
      <c r="CUF6" s="35"/>
      <c r="CUG6" s="35"/>
      <c r="CUH6" s="35"/>
      <c r="CUI6" s="35"/>
      <c r="CUJ6" s="35"/>
      <c r="CUK6" s="35"/>
      <c r="CUL6" s="35"/>
      <c r="CUM6" s="35"/>
      <c r="CUN6" s="35"/>
      <c r="CUO6" s="35"/>
      <c r="CUP6" s="35"/>
      <c r="CUQ6" s="35"/>
      <c r="CUR6" s="35"/>
      <c r="CUS6" s="35"/>
      <c r="CUT6" s="35"/>
      <c r="CUU6" s="35"/>
      <c r="CUV6" s="35"/>
      <c r="CUW6" s="35"/>
      <c r="CUX6" s="35"/>
      <c r="CUY6" s="35"/>
      <c r="CUZ6" s="35"/>
      <c r="CVA6" s="35"/>
      <c r="CVB6" s="35"/>
      <c r="CVC6" s="35"/>
      <c r="CVD6" s="35"/>
      <c r="CVE6" s="35"/>
      <c r="CVF6" s="35"/>
      <c r="CVG6" s="35"/>
      <c r="CVH6" s="35"/>
      <c r="CVI6" s="35"/>
      <c r="CVJ6" s="35"/>
      <c r="CVK6" s="35"/>
      <c r="CVL6" s="35"/>
      <c r="CVM6" s="35"/>
      <c r="CVN6" s="35"/>
      <c r="CVO6" s="35"/>
      <c r="CVP6" s="35"/>
      <c r="CVQ6" s="35"/>
      <c r="CVR6" s="35"/>
      <c r="CVS6" s="35"/>
      <c r="CVT6" s="35"/>
      <c r="CVU6" s="35"/>
      <c r="CVV6" s="35"/>
      <c r="CVW6" s="35"/>
      <c r="CVX6" s="35"/>
      <c r="CVY6" s="35"/>
      <c r="CVZ6" s="35"/>
      <c r="CWA6" s="35"/>
      <c r="CWB6" s="35"/>
      <c r="CWC6" s="35"/>
      <c r="CWD6" s="35"/>
      <c r="CWE6" s="35"/>
      <c r="CWF6" s="35"/>
      <c r="CWG6" s="35"/>
      <c r="CWH6" s="35"/>
      <c r="CWI6" s="35"/>
      <c r="CWJ6" s="35"/>
      <c r="CWK6" s="35"/>
      <c r="CWL6" s="35"/>
      <c r="CWM6" s="35"/>
      <c r="CWN6" s="35"/>
      <c r="CWO6" s="35"/>
      <c r="CWP6" s="35"/>
      <c r="CWQ6" s="35"/>
      <c r="CWR6" s="35"/>
      <c r="CWS6" s="35"/>
      <c r="CWT6" s="35"/>
      <c r="CWU6" s="35"/>
      <c r="CWV6" s="35"/>
      <c r="CWW6" s="35"/>
      <c r="CWX6" s="35"/>
      <c r="CWY6" s="35"/>
      <c r="CWZ6" s="35"/>
      <c r="CXA6" s="35"/>
      <c r="CXB6" s="35"/>
      <c r="CXC6" s="35"/>
      <c r="CXD6" s="35"/>
      <c r="CXE6" s="35"/>
      <c r="CXF6" s="35"/>
      <c r="CXG6" s="35"/>
      <c r="CXH6" s="35"/>
      <c r="CXI6" s="35"/>
      <c r="CXJ6" s="35"/>
      <c r="CXK6" s="35"/>
      <c r="CXL6" s="35"/>
      <c r="CXM6" s="35"/>
      <c r="CXN6" s="35"/>
      <c r="CXO6" s="35"/>
      <c r="CXP6" s="35"/>
      <c r="CXQ6" s="35"/>
      <c r="CXR6" s="35"/>
      <c r="CXS6" s="35"/>
      <c r="CXT6" s="35"/>
      <c r="CXU6" s="35"/>
      <c r="CXV6" s="35"/>
      <c r="CXW6" s="35"/>
      <c r="CXX6" s="35"/>
      <c r="CXY6" s="35"/>
      <c r="CXZ6" s="35"/>
      <c r="CYA6" s="35"/>
      <c r="CYB6" s="35"/>
      <c r="CYC6" s="35"/>
      <c r="CYD6" s="35"/>
      <c r="CYE6" s="35"/>
      <c r="CYF6" s="35"/>
      <c r="CYG6" s="35"/>
      <c r="CYH6" s="35"/>
      <c r="CYI6" s="35"/>
      <c r="CYJ6" s="35"/>
      <c r="CYK6" s="35"/>
      <c r="CYL6" s="35"/>
      <c r="CYM6" s="35"/>
      <c r="CYN6" s="35"/>
      <c r="CYO6" s="35"/>
      <c r="CYP6" s="35"/>
      <c r="CYQ6" s="35"/>
      <c r="CYR6" s="35"/>
      <c r="CYS6" s="35"/>
      <c r="CYT6" s="35"/>
      <c r="CYU6" s="35"/>
      <c r="CYV6" s="35"/>
      <c r="CYW6" s="35"/>
      <c r="CYX6" s="35"/>
      <c r="CYY6" s="35"/>
      <c r="CYZ6" s="35"/>
      <c r="CZA6" s="35"/>
      <c r="CZB6" s="35"/>
      <c r="CZC6" s="35"/>
      <c r="CZD6" s="35"/>
      <c r="CZE6" s="35"/>
      <c r="CZF6" s="35"/>
      <c r="CZG6" s="35"/>
      <c r="CZH6" s="35"/>
      <c r="CZI6" s="35"/>
      <c r="CZJ6" s="35"/>
      <c r="CZK6" s="35"/>
      <c r="CZL6" s="35"/>
      <c r="CZM6" s="35"/>
      <c r="CZN6" s="35"/>
      <c r="CZO6" s="35"/>
      <c r="CZP6" s="35"/>
      <c r="CZQ6" s="35"/>
      <c r="CZR6" s="35"/>
      <c r="CZS6" s="35"/>
      <c r="CZT6" s="35"/>
      <c r="CZU6" s="35"/>
      <c r="CZV6" s="35"/>
      <c r="CZW6" s="35"/>
      <c r="CZX6" s="35"/>
      <c r="CZY6" s="35"/>
      <c r="CZZ6" s="35"/>
      <c r="DAA6" s="35"/>
      <c r="DAB6" s="35"/>
      <c r="DAC6" s="35"/>
      <c r="DAD6" s="35"/>
      <c r="DAE6" s="35"/>
      <c r="DAF6" s="35"/>
      <c r="DAG6" s="35"/>
      <c r="DAH6" s="35"/>
      <c r="DAI6" s="35"/>
      <c r="DAJ6" s="35"/>
      <c r="DAK6" s="35"/>
      <c r="DAL6" s="35"/>
      <c r="DAM6" s="35"/>
      <c r="DAN6" s="35"/>
      <c r="DAO6" s="35"/>
      <c r="DAP6" s="35"/>
      <c r="DAQ6" s="35"/>
      <c r="DAR6" s="35"/>
      <c r="DAS6" s="35"/>
      <c r="DAT6" s="35"/>
      <c r="DAU6" s="35"/>
      <c r="DAV6" s="35"/>
      <c r="DAW6" s="35"/>
      <c r="DAX6" s="35"/>
      <c r="DAY6" s="35"/>
      <c r="DAZ6" s="35"/>
      <c r="DBA6" s="35"/>
      <c r="DBB6" s="35"/>
      <c r="DBC6" s="35"/>
      <c r="DBD6" s="35"/>
      <c r="DBE6" s="35"/>
      <c r="DBF6" s="35"/>
      <c r="DBG6" s="35"/>
      <c r="DBH6" s="35"/>
      <c r="DBI6" s="35"/>
      <c r="DBJ6" s="35"/>
      <c r="DBK6" s="35"/>
      <c r="DBL6" s="35"/>
      <c r="DBM6" s="35"/>
      <c r="DBN6" s="35"/>
      <c r="DBO6" s="35"/>
      <c r="DBP6" s="35"/>
      <c r="DBQ6" s="35"/>
      <c r="DBR6" s="35"/>
      <c r="DBS6" s="35"/>
      <c r="DBT6" s="35"/>
      <c r="DBU6" s="35"/>
      <c r="DBV6" s="35"/>
      <c r="DBW6" s="35"/>
      <c r="DBX6" s="35"/>
      <c r="DBY6" s="35"/>
      <c r="DBZ6" s="35"/>
      <c r="DCA6" s="35"/>
      <c r="DCB6" s="35"/>
      <c r="DCC6" s="35"/>
      <c r="DCD6" s="35"/>
      <c r="DCE6" s="35"/>
      <c r="DCF6" s="35"/>
      <c r="DCG6" s="35"/>
      <c r="DCH6" s="35"/>
      <c r="DCI6" s="35"/>
      <c r="DCJ6" s="35"/>
      <c r="DCK6" s="35"/>
      <c r="DCL6" s="35"/>
      <c r="DCM6" s="35"/>
      <c r="DCN6" s="35"/>
      <c r="DCO6" s="35"/>
      <c r="DCP6" s="35"/>
      <c r="DCQ6" s="35"/>
      <c r="DCR6" s="35"/>
      <c r="DCS6" s="35"/>
      <c r="DCT6" s="35"/>
      <c r="DCU6" s="35"/>
      <c r="DCV6" s="35"/>
      <c r="DCW6" s="35"/>
      <c r="DCX6" s="35"/>
      <c r="DCY6" s="35"/>
      <c r="DCZ6" s="35"/>
      <c r="DDA6" s="35"/>
      <c r="DDB6" s="35"/>
      <c r="DDC6" s="35"/>
      <c r="DDD6" s="35"/>
      <c r="DDE6" s="35"/>
      <c r="DDF6" s="35"/>
      <c r="DDG6" s="35"/>
      <c r="DDH6" s="35"/>
      <c r="DDI6" s="35"/>
      <c r="DDJ6" s="35"/>
      <c r="DDK6" s="35"/>
      <c r="DDL6" s="35"/>
      <c r="DDM6" s="35"/>
      <c r="DDN6" s="35"/>
      <c r="DDO6" s="35"/>
      <c r="DDP6" s="35"/>
      <c r="DDQ6" s="35"/>
      <c r="DDR6" s="35"/>
      <c r="DDS6" s="35"/>
      <c r="DDT6" s="35"/>
      <c r="DDU6" s="35"/>
      <c r="DDV6" s="35"/>
      <c r="DDW6" s="35"/>
      <c r="DDX6" s="35"/>
      <c r="DDY6" s="35"/>
      <c r="DDZ6" s="35"/>
      <c r="DEA6" s="35"/>
      <c r="DEB6" s="35"/>
      <c r="DEC6" s="35"/>
      <c r="DED6" s="35"/>
      <c r="DEE6" s="35"/>
      <c r="DEF6" s="35"/>
      <c r="DEG6" s="35"/>
      <c r="DEH6" s="35"/>
      <c r="DEI6" s="35"/>
      <c r="DEJ6" s="35"/>
      <c r="DEK6" s="35"/>
      <c r="DEL6" s="35"/>
      <c r="DEM6" s="35"/>
      <c r="DEN6" s="35"/>
      <c r="DEO6" s="35"/>
      <c r="DEP6" s="35"/>
      <c r="DEQ6" s="35"/>
      <c r="DER6" s="35"/>
      <c r="DES6" s="35"/>
      <c r="DET6" s="35"/>
      <c r="DEU6" s="35"/>
      <c r="DEV6" s="35"/>
      <c r="DEW6" s="35"/>
      <c r="DEX6" s="35"/>
      <c r="DEY6" s="35"/>
      <c r="DEZ6" s="35"/>
      <c r="DFA6" s="35"/>
      <c r="DFB6" s="35"/>
      <c r="DFC6" s="35"/>
      <c r="DFD6" s="35"/>
      <c r="DFE6" s="35"/>
      <c r="DFF6" s="35"/>
      <c r="DFG6" s="35"/>
      <c r="DFH6" s="35"/>
      <c r="DFI6" s="35"/>
      <c r="DFJ6" s="35"/>
      <c r="DFK6" s="35"/>
      <c r="DFL6" s="35"/>
      <c r="DFM6" s="35"/>
      <c r="DFN6" s="35"/>
      <c r="DFO6" s="35"/>
      <c r="DFP6" s="35"/>
      <c r="DFQ6" s="35"/>
      <c r="DFR6" s="35"/>
      <c r="DFS6" s="35"/>
      <c r="DFT6" s="35"/>
      <c r="DFU6" s="35"/>
      <c r="DFV6" s="35"/>
      <c r="DFW6" s="35"/>
      <c r="DFX6" s="35"/>
      <c r="DFY6" s="35"/>
      <c r="DFZ6" s="35"/>
      <c r="DGA6" s="35"/>
      <c r="DGB6" s="35"/>
      <c r="DGC6" s="35"/>
      <c r="DGD6" s="35"/>
      <c r="DGE6" s="35"/>
      <c r="DGF6" s="35"/>
      <c r="DGG6" s="35"/>
      <c r="DGH6" s="35"/>
      <c r="DGI6" s="35"/>
      <c r="DGJ6" s="35"/>
      <c r="DGK6" s="35"/>
      <c r="DGL6" s="35"/>
      <c r="DGM6" s="35"/>
      <c r="DGN6" s="35"/>
      <c r="DGO6" s="35"/>
      <c r="DGP6" s="35"/>
      <c r="DGQ6" s="35"/>
      <c r="DGR6" s="35"/>
      <c r="DGS6" s="35"/>
      <c r="DGT6" s="35"/>
      <c r="DGU6" s="35"/>
      <c r="DGV6" s="35"/>
      <c r="DGW6" s="35"/>
      <c r="DGX6" s="35"/>
      <c r="DGY6" s="35"/>
      <c r="DGZ6" s="35"/>
      <c r="DHA6" s="35"/>
      <c r="DHB6" s="35"/>
      <c r="DHC6" s="35"/>
      <c r="DHD6" s="35"/>
      <c r="DHE6" s="35"/>
      <c r="DHF6" s="35"/>
      <c r="DHG6" s="35"/>
      <c r="DHH6" s="35"/>
      <c r="DHI6" s="35"/>
      <c r="DHJ6" s="35"/>
      <c r="DHK6" s="35"/>
      <c r="DHL6" s="35"/>
      <c r="DHM6" s="35"/>
      <c r="DHN6" s="35"/>
      <c r="DHO6" s="35"/>
      <c r="DHP6" s="35"/>
      <c r="DHQ6" s="35"/>
      <c r="DHR6" s="35"/>
      <c r="DHS6" s="35"/>
      <c r="DHT6" s="35"/>
      <c r="DHU6" s="35"/>
      <c r="DHV6" s="35"/>
      <c r="DHW6" s="35"/>
      <c r="DHX6" s="35"/>
      <c r="DHY6" s="35"/>
      <c r="DHZ6" s="35"/>
      <c r="DIA6" s="35"/>
      <c r="DIB6" s="35"/>
      <c r="DIC6" s="35"/>
      <c r="DID6" s="35"/>
      <c r="DIE6" s="35"/>
      <c r="DIF6" s="35"/>
      <c r="DIG6" s="35"/>
      <c r="DIH6" s="35"/>
      <c r="DII6" s="35"/>
      <c r="DIJ6" s="35"/>
      <c r="DIK6" s="35"/>
      <c r="DIL6" s="35"/>
      <c r="DIM6" s="35"/>
      <c r="DIN6" s="35"/>
      <c r="DIO6" s="35"/>
      <c r="DIP6" s="35"/>
      <c r="DIQ6" s="35"/>
      <c r="DIR6" s="35"/>
      <c r="DIS6" s="35"/>
      <c r="DIT6" s="35"/>
      <c r="DIU6" s="35"/>
      <c r="DIV6" s="35"/>
      <c r="DIW6" s="35"/>
      <c r="DIX6" s="35"/>
      <c r="DIY6" s="35"/>
      <c r="DIZ6" s="35"/>
      <c r="DJA6" s="35"/>
      <c r="DJB6" s="35"/>
      <c r="DJC6" s="35"/>
      <c r="DJD6" s="35"/>
      <c r="DJE6" s="35"/>
      <c r="DJF6" s="35"/>
      <c r="DJG6" s="35"/>
      <c r="DJH6" s="35"/>
      <c r="DJI6" s="35"/>
      <c r="DJJ6" s="35"/>
      <c r="DJK6" s="35"/>
      <c r="DJL6" s="35"/>
      <c r="DJM6" s="35"/>
      <c r="DJN6" s="35"/>
      <c r="DJO6" s="35"/>
      <c r="DJP6" s="35"/>
      <c r="DJQ6" s="35"/>
      <c r="DJR6" s="35"/>
      <c r="DJS6" s="35"/>
      <c r="DJT6" s="35"/>
      <c r="DJU6" s="35"/>
      <c r="DJV6" s="35"/>
      <c r="DJW6" s="35"/>
      <c r="DJX6" s="35"/>
      <c r="DJY6" s="35"/>
      <c r="DJZ6" s="35"/>
      <c r="DKA6" s="35"/>
      <c r="DKB6" s="35"/>
      <c r="DKC6" s="35"/>
      <c r="DKD6" s="35"/>
      <c r="DKE6" s="35"/>
      <c r="DKF6" s="35"/>
      <c r="DKG6" s="35"/>
      <c r="DKH6" s="35"/>
      <c r="DKI6" s="35"/>
      <c r="DKJ6" s="35"/>
      <c r="DKK6" s="35"/>
      <c r="DKL6" s="35"/>
      <c r="DKM6" s="35"/>
      <c r="DKN6" s="35"/>
      <c r="DKO6" s="35"/>
      <c r="DKP6" s="35"/>
      <c r="DKQ6" s="35"/>
      <c r="DKR6" s="35"/>
      <c r="DKS6" s="35"/>
      <c r="DKT6" s="35"/>
      <c r="DKU6" s="35"/>
      <c r="DKV6" s="35"/>
      <c r="DKW6" s="35"/>
      <c r="DKX6" s="35"/>
      <c r="DKY6" s="35"/>
      <c r="DKZ6" s="35"/>
      <c r="DLA6" s="35"/>
      <c r="DLB6" s="35"/>
      <c r="DLC6" s="35"/>
      <c r="DLD6" s="35"/>
      <c r="DLE6" s="35"/>
      <c r="DLF6" s="35"/>
      <c r="DLG6" s="35"/>
      <c r="DLH6" s="35"/>
      <c r="DLI6" s="35"/>
      <c r="DLJ6" s="35"/>
      <c r="DLK6" s="35"/>
      <c r="DLL6" s="35"/>
      <c r="DLM6" s="35"/>
      <c r="DLN6" s="35"/>
      <c r="DLO6" s="35"/>
      <c r="DLP6" s="35"/>
      <c r="DLQ6" s="35"/>
      <c r="DLR6" s="35"/>
      <c r="DLS6" s="35"/>
      <c r="DLT6" s="35"/>
      <c r="DLU6" s="35"/>
      <c r="DLV6" s="35"/>
      <c r="DLW6" s="35"/>
      <c r="DLX6" s="35"/>
      <c r="DLY6" s="35"/>
      <c r="DLZ6" s="35"/>
      <c r="DMA6" s="35"/>
      <c r="DMB6" s="35"/>
      <c r="DMC6" s="35"/>
      <c r="DMD6" s="35"/>
      <c r="DME6" s="35"/>
      <c r="DMF6" s="35"/>
      <c r="DMG6" s="35"/>
      <c r="DMH6" s="35"/>
      <c r="DMI6" s="35"/>
      <c r="DMJ6" s="35"/>
      <c r="DMK6" s="35"/>
      <c r="DML6" s="35"/>
      <c r="DMM6" s="35"/>
      <c r="DMN6" s="35"/>
      <c r="DMO6" s="35"/>
      <c r="DMP6" s="35"/>
      <c r="DMQ6" s="35"/>
      <c r="DMR6" s="35"/>
      <c r="DMS6" s="35"/>
      <c r="DMT6" s="35"/>
      <c r="DMU6" s="35"/>
      <c r="DMV6" s="35"/>
      <c r="DMW6" s="35"/>
      <c r="DMX6" s="35"/>
      <c r="DMY6" s="35"/>
      <c r="DMZ6" s="35"/>
      <c r="DNA6" s="35"/>
      <c r="DNB6" s="35"/>
      <c r="DNC6" s="35"/>
      <c r="DND6" s="35"/>
      <c r="DNE6" s="35"/>
      <c r="DNF6" s="35"/>
      <c r="DNG6" s="35"/>
      <c r="DNH6" s="35"/>
      <c r="DNI6" s="35"/>
      <c r="DNJ6" s="35"/>
      <c r="DNK6" s="35"/>
      <c r="DNL6" s="35"/>
      <c r="DNM6" s="35"/>
      <c r="DNN6" s="35"/>
      <c r="DNO6" s="35"/>
      <c r="DNP6" s="35"/>
      <c r="DNQ6" s="35"/>
      <c r="DNR6" s="35"/>
      <c r="DNS6" s="35"/>
      <c r="DNT6" s="35"/>
      <c r="DNU6" s="35"/>
      <c r="DNV6" s="35"/>
      <c r="DNW6" s="35"/>
      <c r="DNX6" s="35"/>
      <c r="DNY6" s="35"/>
      <c r="DNZ6" s="35"/>
      <c r="DOA6" s="35"/>
      <c r="DOB6" s="35"/>
      <c r="DOC6" s="35"/>
      <c r="DOD6" s="35"/>
      <c r="DOE6" s="35"/>
      <c r="DOF6" s="35"/>
      <c r="DOG6" s="35"/>
      <c r="DOH6" s="35"/>
      <c r="DOI6" s="35"/>
      <c r="DOJ6" s="35"/>
      <c r="DOK6" s="35"/>
      <c r="DOL6" s="35"/>
      <c r="DOM6" s="35"/>
      <c r="DON6" s="35"/>
      <c r="DOO6" s="35"/>
      <c r="DOP6" s="35"/>
      <c r="DOQ6" s="35"/>
      <c r="DOR6" s="35"/>
      <c r="DOS6" s="35"/>
      <c r="DOT6" s="35"/>
      <c r="DOU6" s="35"/>
      <c r="DOV6" s="35"/>
      <c r="DOW6" s="35"/>
      <c r="DOX6" s="35"/>
      <c r="DOY6" s="35"/>
      <c r="DOZ6" s="35"/>
      <c r="DPA6" s="35"/>
      <c r="DPB6" s="35"/>
      <c r="DPC6" s="35"/>
      <c r="DPD6" s="35"/>
      <c r="DPE6" s="35"/>
      <c r="DPF6" s="35"/>
      <c r="DPG6" s="35"/>
      <c r="DPH6" s="35"/>
      <c r="DPI6" s="35"/>
      <c r="DPJ6" s="35"/>
      <c r="DPK6" s="35"/>
      <c r="DPL6" s="35"/>
      <c r="DPM6" s="35"/>
      <c r="DPN6" s="35"/>
      <c r="DPO6" s="35"/>
      <c r="DPP6" s="35"/>
      <c r="DPQ6" s="35"/>
      <c r="DPR6" s="35"/>
      <c r="DPS6" s="35"/>
      <c r="DPT6" s="35"/>
      <c r="DPU6" s="35"/>
      <c r="DPV6" s="35"/>
      <c r="DPW6" s="35"/>
      <c r="DPX6" s="35"/>
      <c r="DPY6" s="35"/>
      <c r="DPZ6" s="35"/>
      <c r="DQA6" s="35"/>
      <c r="DQB6" s="35"/>
      <c r="DQC6" s="35"/>
      <c r="DQD6" s="35"/>
      <c r="DQE6" s="35"/>
      <c r="DQF6" s="35"/>
      <c r="DQG6" s="35"/>
      <c r="DQH6" s="35"/>
      <c r="DQI6" s="35"/>
      <c r="DQJ6" s="35"/>
      <c r="DQK6" s="35"/>
      <c r="DQL6" s="35"/>
      <c r="DQM6" s="35"/>
      <c r="DQN6" s="35"/>
      <c r="DQO6" s="35"/>
      <c r="DQP6" s="35"/>
      <c r="DQQ6" s="35"/>
      <c r="DQR6" s="35"/>
      <c r="DQS6" s="35"/>
      <c r="DQT6" s="35"/>
      <c r="DQU6" s="35"/>
      <c r="DQV6" s="35"/>
      <c r="DQW6" s="35"/>
      <c r="DQX6" s="35"/>
      <c r="DQY6" s="35"/>
      <c r="DQZ6" s="35"/>
      <c r="DRA6" s="35"/>
      <c r="DRB6" s="35"/>
      <c r="DRC6" s="35"/>
      <c r="DRD6" s="35"/>
      <c r="DRE6" s="35"/>
      <c r="DRF6" s="35"/>
      <c r="DRG6" s="35"/>
      <c r="DRH6" s="35"/>
      <c r="DRI6" s="35"/>
      <c r="DRJ6" s="35"/>
      <c r="DRK6" s="35"/>
      <c r="DRL6" s="35"/>
      <c r="DRM6" s="35"/>
      <c r="DRN6" s="35"/>
      <c r="DRO6" s="35"/>
      <c r="DRP6" s="35"/>
      <c r="DRQ6" s="35"/>
      <c r="DRR6" s="35"/>
      <c r="DRS6" s="35"/>
      <c r="DRT6" s="35"/>
      <c r="DRU6" s="35"/>
      <c r="DRV6" s="35"/>
      <c r="DRW6" s="35"/>
      <c r="DRX6" s="35"/>
      <c r="DRY6" s="35"/>
      <c r="DRZ6" s="35"/>
      <c r="DSA6" s="35"/>
      <c r="DSB6" s="35"/>
      <c r="DSC6" s="35"/>
      <c r="DSD6" s="35"/>
      <c r="DSE6" s="35"/>
      <c r="DSF6" s="35"/>
      <c r="DSG6" s="35"/>
      <c r="DSH6" s="35"/>
      <c r="DSI6" s="35"/>
      <c r="DSJ6" s="35"/>
      <c r="DSK6" s="35"/>
      <c r="DSL6" s="35"/>
      <c r="DSM6" s="35"/>
      <c r="DSN6" s="35"/>
      <c r="DSO6" s="35"/>
      <c r="DSP6" s="35"/>
      <c r="DSQ6" s="35"/>
      <c r="DSR6" s="35"/>
      <c r="DSS6" s="35"/>
      <c r="DST6" s="35"/>
      <c r="DSU6" s="35"/>
      <c r="DSV6" s="35"/>
      <c r="DSW6" s="35"/>
      <c r="DSX6" s="35"/>
      <c r="DSY6" s="35"/>
      <c r="DSZ6" s="35"/>
      <c r="DTA6" s="35"/>
      <c r="DTB6" s="35"/>
      <c r="DTC6" s="35"/>
      <c r="DTD6" s="35"/>
      <c r="DTE6" s="35"/>
      <c r="DTF6" s="35"/>
      <c r="DTG6" s="35"/>
      <c r="DTH6" s="35"/>
      <c r="DTI6" s="35"/>
      <c r="DTJ6" s="35"/>
      <c r="DTK6" s="35"/>
      <c r="DTL6" s="35"/>
      <c r="DTM6" s="35"/>
      <c r="DTN6" s="35"/>
      <c r="DTO6" s="35"/>
      <c r="DTP6" s="35"/>
      <c r="DTQ6" s="35"/>
      <c r="DTR6" s="35"/>
      <c r="DTS6" s="35"/>
      <c r="DTT6" s="35"/>
      <c r="DTU6" s="35"/>
      <c r="DTV6" s="35"/>
      <c r="DTW6" s="35"/>
      <c r="DTX6" s="35"/>
      <c r="DTY6" s="35"/>
      <c r="DTZ6" s="35"/>
      <c r="DUA6" s="35"/>
      <c r="DUB6" s="35"/>
      <c r="DUC6" s="35"/>
      <c r="DUD6" s="35"/>
      <c r="DUE6" s="35"/>
      <c r="DUF6" s="35"/>
      <c r="DUG6" s="35"/>
      <c r="DUH6" s="35"/>
      <c r="DUI6" s="35"/>
      <c r="DUJ6" s="35"/>
      <c r="DUK6" s="35"/>
      <c r="DUL6" s="35"/>
      <c r="DUM6" s="35"/>
      <c r="DUN6" s="35"/>
      <c r="DUO6" s="35"/>
      <c r="DUP6" s="35"/>
      <c r="DUQ6" s="35"/>
      <c r="DUR6" s="35"/>
      <c r="DUS6" s="35"/>
      <c r="DUT6" s="35"/>
      <c r="DUU6" s="35"/>
      <c r="DUV6" s="35"/>
      <c r="DUW6" s="35"/>
      <c r="DUX6" s="35"/>
      <c r="DUY6" s="35"/>
      <c r="DUZ6" s="35"/>
      <c r="DVA6" s="35"/>
      <c r="DVB6" s="35"/>
      <c r="DVC6" s="35"/>
      <c r="DVD6" s="35"/>
      <c r="DVE6" s="35"/>
      <c r="DVF6" s="35"/>
      <c r="DVG6" s="35"/>
      <c r="DVH6" s="35"/>
      <c r="DVI6" s="35"/>
      <c r="DVJ6" s="35"/>
      <c r="DVK6" s="35"/>
      <c r="DVL6" s="35"/>
      <c r="DVM6" s="35"/>
      <c r="DVN6" s="35"/>
      <c r="DVO6" s="35"/>
      <c r="DVP6" s="35"/>
      <c r="DVQ6" s="35"/>
      <c r="DVR6" s="35"/>
      <c r="DVS6" s="35"/>
      <c r="DVT6" s="35"/>
      <c r="DVU6" s="35"/>
      <c r="DVV6" s="35"/>
      <c r="DVW6" s="35"/>
      <c r="DVX6" s="35"/>
      <c r="DVY6" s="35"/>
      <c r="DVZ6" s="35"/>
      <c r="DWA6" s="35"/>
      <c r="DWB6" s="35"/>
      <c r="DWC6" s="35"/>
      <c r="DWD6" s="35"/>
      <c r="DWE6" s="35"/>
      <c r="DWF6" s="35"/>
      <c r="DWG6" s="35"/>
      <c r="DWH6" s="35"/>
      <c r="DWI6" s="35"/>
      <c r="DWJ6" s="35"/>
      <c r="DWK6" s="35"/>
      <c r="DWL6" s="35"/>
      <c r="DWM6" s="35"/>
      <c r="DWN6" s="35"/>
      <c r="DWO6" s="35"/>
      <c r="DWP6" s="35"/>
      <c r="DWQ6" s="35"/>
      <c r="DWR6" s="35"/>
      <c r="DWS6" s="35"/>
      <c r="DWT6" s="35"/>
      <c r="DWU6" s="35"/>
      <c r="DWV6" s="35"/>
      <c r="DWW6" s="35"/>
      <c r="DWX6" s="35"/>
      <c r="DWY6" s="35"/>
      <c r="DWZ6" s="35"/>
      <c r="DXA6" s="35"/>
      <c r="DXB6" s="35"/>
      <c r="DXC6" s="35"/>
      <c r="DXD6" s="35"/>
      <c r="DXE6" s="35"/>
      <c r="DXF6" s="35"/>
      <c r="DXG6" s="35"/>
      <c r="DXH6" s="35"/>
      <c r="DXI6" s="35"/>
      <c r="DXJ6" s="35"/>
      <c r="DXK6" s="35"/>
      <c r="DXL6" s="35"/>
      <c r="DXM6" s="35"/>
      <c r="DXN6" s="35"/>
      <c r="DXO6" s="35"/>
      <c r="DXP6" s="35"/>
      <c r="DXQ6" s="35"/>
      <c r="DXR6" s="35"/>
      <c r="DXS6" s="35"/>
      <c r="DXT6" s="35"/>
      <c r="DXU6" s="35"/>
      <c r="DXV6" s="35"/>
      <c r="DXW6" s="35"/>
      <c r="DXX6" s="35"/>
      <c r="DXY6" s="35"/>
      <c r="DXZ6" s="35"/>
      <c r="DYA6" s="35"/>
      <c r="DYB6" s="35"/>
      <c r="DYC6" s="35"/>
      <c r="DYD6" s="35"/>
      <c r="DYE6" s="35"/>
      <c r="DYF6" s="35"/>
      <c r="DYG6" s="35"/>
      <c r="DYH6" s="35"/>
      <c r="DYI6" s="35"/>
      <c r="DYJ6" s="35"/>
      <c r="DYK6" s="35"/>
      <c r="DYL6" s="35"/>
      <c r="DYM6" s="35"/>
      <c r="DYN6" s="35"/>
      <c r="DYO6" s="35"/>
      <c r="DYP6" s="35"/>
      <c r="DYQ6" s="35"/>
      <c r="DYR6" s="35"/>
      <c r="DYS6" s="35"/>
      <c r="DYT6" s="35"/>
      <c r="DYU6" s="35"/>
      <c r="DYV6" s="35"/>
      <c r="DYW6" s="35"/>
      <c r="DYX6" s="35"/>
      <c r="DYY6" s="35"/>
      <c r="DYZ6" s="35"/>
      <c r="DZA6" s="35"/>
      <c r="DZB6" s="35"/>
      <c r="DZC6" s="35"/>
      <c r="DZD6" s="35"/>
      <c r="DZE6" s="35"/>
      <c r="DZF6" s="35"/>
      <c r="DZG6" s="35"/>
      <c r="DZH6" s="35"/>
      <c r="DZI6" s="35"/>
      <c r="DZJ6" s="35"/>
      <c r="DZK6" s="35"/>
      <c r="DZL6" s="35"/>
      <c r="DZM6" s="35"/>
      <c r="DZN6" s="35"/>
      <c r="DZO6" s="35"/>
      <c r="DZP6" s="35"/>
      <c r="DZQ6" s="35"/>
      <c r="DZR6" s="35"/>
      <c r="DZS6" s="35"/>
      <c r="DZT6" s="35"/>
      <c r="DZU6" s="35"/>
      <c r="DZV6" s="35"/>
      <c r="DZW6" s="35"/>
      <c r="DZX6" s="35"/>
      <c r="DZY6" s="35"/>
      <c r="DZZ6" s="35"/>
      <c r="EAA6" s="35"/>
      <c r="EAB6" s="35"/>
      <c r="EAC6" s="35"/>
      <c r="EAD6" s="35"/>
      <c r="EAE6" s="35"/>
      <c r="EAF6" s="35"/>
      <c r="EAG6" s="35"/>
      <c r="EAH6" s="35"/>
      <c r="EAI6" s="35"/>
      <c r="EAJ6" s="35"/>
      <c r="EAK6" s="35"/>
      <c r="EAL6" s="35"/>
      <c r="EAM6" s="35"/>
      <c r="EAN6" s="35"/>
      <c r="EAO6" s="35"/>
      <c r="EAP6" s="35"/>
      <c r="EAQ6" s="35"/>
      <c r="EAR6" s="35"/>
      <c r="EAS6" s="35"/>
      <c r="EAT6" s="35"/>
      <c r="EAU6" s="35"/>
      <c r="EAV6" s="35"/>
      <c r="EAW6" s="35"/>
      <c r="EAX6" s="35"/>
      <c r="EAY6" s="35"/>
      <c r="EAZ6" s="35"/>
      <c r="EBA6" s="35"/>
      <c r="EBB6" s="35"/>
      <c r="EBC6" s="35"/>
      <c r="EBD6" s="35"/>
      <c r="EBE6" s="35"/>
      <c r="EBF6" s="35"/>
      <c r="EBG6" s="35"/>
      <c r="EBH6" s="35"/>
      <c r="EBI6" s="35"/>
      <c r="EBJ6" s="35"/>
      <c r="EBK6" s="35"/>
      <c r="EBL6" s="35"/>
      <c r="EBM6" s="35"/>
      <c r="EBN6" s="35"/>
      <c r="EBO6" s="35"/>
      <c r="EBP6" s="35"/>
      <c r="EBQ6" s="35"/>
      <c r="EBR6" s="35"/>
      <c r="EBS6" s="35"/>
      <c r="EBT6" s="35"/>
      <c r="EBU6" s="35"/>
      <c r="EBV6" s="35"/>
      <c r="EBW6" s="35"/>
      <c r="EBX6" s="35"/>
      <c r="EBY6" s="35"/>
      <c r="EBZ6" s="35"/>
      <c r="ECA6" s="35"/>
      <c r="ECB6" s="35"/>
      <c r="ECC6" s="35"/>
      <c r="ECD6" s="35"/>
      <c r="ECE6" s="35"/>
      <c r="ECF6" s="35"/>
      <c r="ECG6" s="35"/>
      <c r="ECH6" s="35"/>
      <c r="ECI6" s="35"/>
      <c r="ECJ6" s="35"/>
      <c r="ECK6" s="35"/>
      <c r="ECL6" s="35"/>
      <c r="ECM6" s="35"/>
      <c r="ECN6" s="35"/>
      <c r="ECO6" s="35"/>
      <c r="ECP6" s="35"/>
      <c r="ECQ6" s="35"/>
      <c r="ECR6" s="35"/>
      <c r="ECS6" s="35"/>
      <c r="ECT6" s="35"/>
      <c r="ECU6" s="35"/>
      <c r="ECV6" s="35"/>
      <c r="ECW6" s="35"/>
      <c r="ECX6" s="35"/>
      <c r="ECY6" s="35"/>
      <c r="ECZ6" s="35"/>
      <c r="EDA6" s="35"/>
      <c r="EDB6" s="35"/>
      <c r="EDC6" s="35"/>
      <c r="EDD6" s="35"/>
      <c r="EDE6" s="35"/>
      <c r="EDF6" s="35"/>
      <c r="EDG6" s="35"/>
      <c r="EDH6" s="35"/>
      <c r="EDI6" s="35"/>
      <c r="EDJ6" s="35"/>
      <c r="EDK6" s="35"/>
      <c r="EDL6" s="35"/>
      <c r="EDM6" s="35"/>
      <c r="EDN6" s="35"/>
      <c r="EDO6" s="35"/>
      <c r="EDP6" s="35"/>
      <c r="EDQ6" s="35"/>
      <c r="EDR6" s="35"/>
      <c r="EDS6" s="35"/>
      <c r="EDT6" s="35"/>
      <c r="EDU6" s="35"/>
      <c r="EDV6" s="35"/>
      <c r="EDW6" s="35"/>
      <c r="EDX6" s="35"/>
      <c r="EDY6" s="35"/>
      <c r="EDZ6" s="35"/>
      <c r="EEA6" s="35"/>
      <c r="EEB6" s="35"/>
      <c r="EEC6" s="35"/>
      <c r="EED6" s="35"/>
      <c r="EEE6" s="35"/>
      <c r="EEF6" s="35"/>
      <c r="EEG6" s="35"/>
      <c r="EEH6" s="35"/>
      <c r="EEI6" s="35"/>
      <c r="EEJ6" s="35"/>
      <c r="EEK6" s="35"/>
      <c r="EEL6" s="35"/>
      <c r="EEM6" s="35"/>
      <c r="EEN6" s="35"/>
      <c r="EEO6" s="35"/>
      <c r="EEP6" s="35"/>
      <c r="EEQ6" s="35"/>
      <c r="EER6" s="35"/>
      <c r="EES6" s="35"/>
      <c r="EET6" s="35"/>
      <c r="EEU6" s="35"/>
      <c r="EEV6" s="35"/>
      <c r="EEW6" s="35"/>
      <c r="EEX6" s="35"/>
      <c r="EEY6" s="35"/>
      <c r="EEZ6" s="35"/>
      <c r="EFA6" s="35"/>
      <c r="EFB6" s="35"/>
      <c r="EFC6" s="35"/>
      <c r="EFD6" s="35"/>
      <c r="EFE6" s="35"/>
      <c r="EFF6" s="35"/>
      <c r="EFG6" s="35"/>
      <c r="EFH6" s="35"/>
      <c r="EFI6" s="35"/>
      <c r="EFJ6" s="35"/>
      <c r="EFK6" s="35"/>
      <c r="EFL6" s="35"/>
      <c r="EFM6" s="35"/>
      <c r="EFN6" s="35"/>
      <c r="EFO6" s="35"/>
      <c r="EFP6" s="35"/>
      <c r="EFQ6" s="35"/>
      <c r="EFR6" s="35"/>
      <c r="EFS6" s="35"/>
      <c r="EFT6" s="35"/>
      <c r="EFU6" s="35"/>
      <c r="EFV6" s="35"/>
      <c r="EFW6" s="35"/>
      <c r="EFX6" s="35"/>
      <c r="EFY6" s="35"/>
      <c r="EFZ6" s="35"/>
      <c r="EGA6" s="35"/>
      <c r="EGB6" s="35"/>
      <c r="EGC6" s="35"/>
      <c r="EGD6" s="35"/>
      <c r="EGE6" s="35"/>
      <c r="EGF6" s="35"/>
      <c r="EGG6" s="35"/>
      <c r="EGH6" s="35"/>
      <c r="EGI6" s="35"/>
      <c r="EGJ6" s="35"/>
      <c r="EGK6" s="35"/>
      <c r="EGL6" s="35"/>
      <c r="EGM6" s="35"/>
      <c r="EGN6" s="35"/>
      <c r="EGO6" s="35"/>
      <c r="EGP6" s="35"/>
      <c r="EGQ6" s="35"/>
      <c r="EGR6" s="35"/>
      <c r="EGS6" s="35"/>
      <c r="EGT6" s="35"/>
      <c r="EGU6" s="35"/>
      <c r="EGV6" s="35"/>
      <c r="EGW6" s="35"/>
      <c r="EGX6" s="35"/>
      <c r="EGY6" s="35"/>
      <c r="EGZ6" s="35"/>
      <c r="EHA6" s="35"/>
      <c r="EHB6" s="35"/>
      <c r="EHC6" s="35"/>
      <c r="EHD6" s="35"/>
      <c r="EHE6" s="35"/>
      <c r="EHF6" s="35"/>
      <c r="EHG6" s="35"/>
      <c r="EHH6" s="35"/>
      <c r="EHI6" s="35"/>
      <c r="EHJ6" s="35"/>
      <c r="EHK6" s="35"/>
      <c r="EHL6" s="35"/>
      <c r="EHM6" s="35"/>
      <c r="EHN6" s="35"/>
      <c r="EHO6" s="35"/>
      <c r="EHP6" s="35"/>
      <c r="EHQ6" s="35"/>
      <c r="EHR6" s="35"/>
      <c r="EHS6" s="35"/>
      <c r="EHT6" s="35"/>
      <c r="EHU6" s="35"/>
      <c r="EHV6" s="35"/>
      <c r="EHW6" s="35"/>
      <c r="EHX6" s="35"/>
      <c r="EHY6" s="35"/>
      <c r="EHZ6" s="35"/>
      <c r="EIA6" s="35"/>
      <c r="EIB6" s="35"/>
      <c r="EIC6" s="35"/>
      <c r="EID6" s="35"/>
      <c r="EIE6" s="35"/>
      <c r="EIF6" s="35"/>
      <c r="EIG6" s="35"/>
      <c r="EIH6" s="35"/>
      <c r="EII6" s="35"/>
      <c r="EIJ6" s="35"/>
      <c r="EIK6" s="35"/>
      <c r="EIL6" s="35"/>
      <c r="EIM6" s="35"/>
      <c r="EIN6" s="35"/>
      <c r="EIO6" s="35"/>
      <c r="EIP6" s="35"/>
      <c r="EIQ6" s="35"/>
      <c r="EIR6" s="35"/>
      <c r="EIS6" s="35"/>
      <c r="EIT6" s="35"/>
      <c r="EIU6" s="35"/>
      <c r="EIV6" s="35"/>
      <c r="EIW6" s="35"/>
      <c r="EIX6" s="35"/>
      <c r="EIY6" s="35"/>
      <c r="EIZ6" s="35"/>
      <c r="EJA6" s="35"/>
      <c r="EJB6" s="35"/>
      <c r="EJC6" s="35"/>
      <c r="EJD6" s="35"/>
      <c r="EJE6" s="35"/>
      <c r="EJF6" s="35"/>
      <c r="EJG6" s="35"/>
      <c r="EJH6" s="35"/>
      <c r="EJI6" s="35"/>
      <c r="EJJ6" s="35"/>
      <c r="EJK6" s="35"/>
      <c r="EJL6" s="35"/>
      <c r="EJM6" s="35"/>
      <c r="EJN6" s="35"/>
      <c r="EJO6" s="35"/>
      <c r="EJP6" s="35"/>
      <c r="EJQ6" s="35"/>
      <c r="EJR6" s="35"/>
      <c r="EJS6" s="35"/>
      <c r="EJT6" s="35"/>
      <c r="EJU6" s="35"/>
      <c r="EJV6" s="35"/>
      <c r="EJW6" s="35"/>
      <c r="EJX6" s="35"/>
      <c r="EJY6" s="35"/>
      <c r="EJZ6" s="35"/>
      <c r="EKA6" s="35"/>
      <c r="EKB6" s="35"/>
      <c r="EKC6" s="35"/>
      <c r="EKD6" s="35"/>
      <c r="EKE6" s="35"/>
      <c r="EKF6" s="35"/>
      <c r="EKG6" s="35"/>
      <c r="EKH6" s="35"/>
      <c r="EKI6" s="35"/>
      <c r="EKJ6" s="35"/>
      <c r="EKK6" s="35"/>
      <c r="EKL6" s="35"/>
      <c r="EKM6" s="35"/>
      <c r="EKN6" s="35"/>
      <c r="EKO6" s="35"/>
      <c r="EKP6" s="35"/>
      <c r="EKQ6" s="35"/>
      <c r="EKR6" s="35"/>
      <c r="EKS6" s="35"/>
      <c r="EKT6" s="35"/>
      <c r="EKU6" s="35"/>
      <c r="EKV6" s="35"/>
      <c r="EKW6" s="35"/>
      <c r="EKX6" s="35"/>
      <c r="EKY6" s="35"/>
      <c r="EKZ6" s="35"/>
      <c r="ELA6" s="35"/>
      <c r="ELB6" s="35"/>
      <c r="ELC6" s="35"/>
      <c r="ELD6" s="35"/>
      <c r="ELE6" s="35"/>
      <c r="ELF6" s="35"/>
      <c r="ELG6" s="35"/>
      <c r="ELH6" s="35"/>
      <c r="ELI6" s="35"/>
      <c r="ELJ6" s="35"/>
      <c r="ELK6" s="35"/>
      <c r="ELL6" s="35"/>
      <c r="ELM6" s="35"/>
      <c r="ELN6" s="35"/>
      <c r="ELO6" s="35"/>
      <c r="ELP6" s="35"/>
      <c r="ELQ6" s="35"/>
      <c r="ELR6" s="35"/>
      <c r="ELS6" s="35"/>
      <c r="ELT6" s="35"/>
      <c r="ELU6" s="35"/>
      <c r="ELV6" s="35"/>
      <c r="ELW6" s="35"/>
      <c r="ELX6" s="35"/>
      <c r="ELY6" s="35"/>
      <c r="ELZ6" s="35"/>
      <c r="EMA6" s="35"/>
      <c r="EMB6" s="35"/>
      <c r="EMC6" s="35"/>
      <c r="EMD6" s="35"/>
      <c r="EME6" s="35"/>
      <c r="EMF6" s="35"/>
      <c r="EMG6" s="35"/>
      <c r="EMH6" s="35"/>
      <c r="EMI6" s="35"/>
      <c r="EMJ6" s="35"/>
      <c r="EMK6" s="35"/>
      <c r="EML6" s="35"/>
      <c r="EMM6" s="35"/>
      <c r="EMN6" s="35"/>
      <c r="EMO6" s="35"/>
      <c r="EMP6" s="35"/>
      <c r="EMQ6" s="35"/>
      <c r="EMR6" s="35"/>
      <c r="EMS6" s="35"/>
      <c r="EMT6" s="35"/>
      <c r="EMU6" s="35"/>
      <c r="EMV6" s="35"/>
      <c r="EMW6" s="35"/>
      <c r="EMX6" s="35"/>
      <c r="EMY6" s="35"/>
      <c r="EMZ6" s="35"/>
      <c r="ENA6" s="35"/>
      <c r="ENB6" s="35"/>
      <c r="ENC6" s="35"/>
      <c r="END6" s="35"/>
      <c r="ENE6" s="35"/>
      <c r="ENF6" s="35"/>
      <c r="ENG6" s="35"/>
      <c r="ENH6" s="35"/>
      <c r="ENI6" s="35"/>
      <c r="ENJ6" s="35"/>
      <c r="ENK6" s="35"/>
      <c r="ENL6" s="35"/>
      <c r="ENM6" s="35"/>
      <c r="ENN6" s="35"/>
      <c r="ENO6" s="35"/>
      <c r="ENP6" s="35"/>
      <c r="ENQ6" s="35"/>
      <c r="ENR6" s="35"/>
      <c r="ENS6" s="35"/>
      <c r="ENT6" s="35"/>
      <c r="ENU6" s="35"/>
      <c r="ENV6" s="35"/>
      <c r="ENW6" s="35"/>
      <c r="ENX6" s="35"/>
      <c r="ENY6" s="35"/>
      <c r="ENZ6" s="35"/>
      <c r="EOA6" s="35"/>
      <c r="EOB6" s="35"/>
      <c r="EOC6" s="35"/>
      <c r="EOD6" s="35"/>
      <c r="EOE6" s="35"/>
      <c r="EOF6" s="35"/>
      <c r="EOG6" s="35"/>
      <c r="EOH6" s="35"/>
      <c r="EOI6" s="35"/>
      <c r="EOJ6" s="35"/>
      <c r="EOK6" s="35"/>
      <c r="EOL6" s="35"/>
      <c r="EOM6" s="35"/>
      <c r="EON6" s="35"/>
      <c r="EOO6" s="35"/>
      <c r="EOP6" s="35"/>
      <c r="EOQ6" s="35"/>
      <c r="EOR6" s="35"/>
      <c r="EOS6" s="35"/>
      <c r="EOT6" s="35"/>
      <c r="EOU6" s="35"/>
      <c r="EOV6" s="35"/>
      <c r="EOW6" s="35"/>
      <c r="EOX6" s="35"/>
      <c r="EOY6" s="35"/>
      <c r="EOZ6" s="35"/>
      <c r="EPA6" s="35"/>
      <c r="EPB6" s="35"/>
      <c r="EPC6" s="35"/>
      <c r="EPD6" s="35"/>
      <c r="EPE6" s="35"/>
      <c r="EPF6" s="35"/>
      <c r="EPG6" s="35"/>
      <c r="EPH6" s="35"/>
      <c r="EPI6" s="35"/>
      <c r="EPJ6" s="35"/>
      <c r="EPK6" s="35"/>
      <c r="EPL6" s="35"/>
      <c r="EPM6" s="35"/>
      <c r="EPN6" s="35"/>
      <c r="EPO6" s="35"/>
      <c r="EPP6" s="35"/>
      <c r="EPQ6" s="35"/>
      <c r="EPR6" s="35"/>
      <c r="EPS6" s="35"/>
      <c r="EPT6" s="35"/>
      <c r="EPU6" s="35"/>
      <c r="EPV6" s="35"/>
      <c r="EPW6" s="35"/>
      <c r="EPX6" s="35"/>
      <c r="EPY6" s="35"/>
      <c r="EPZ6" s="35"/>
      <c r="EQA6" s="35"/>
      <c r="EQB6" s="35"/>
      <c r="EQC6" s="35"/>
      <c r="EQD6" s="35"/>
      <c r="EQE6" s="35"/>
      <c r="EQF6" s="35"/>
      <c r="EQG6" s="35"/>
      <c r="EQH6" s="35"/>
      <c r="EQI6" s="35"/>
      <c r="EQJ6" s="35"/>
      <c r="EQK6" s="35"/>
      <c r="EQL6" s="35"/>
      <c r="EQM6" s="35"/>
      <c r="EQN6" s="35"/>
      <c r="EQO6" s="35"/>
      <c r="EQP6" s="35"/>
      <c r="EQQ6" s="35"/>
      <c r="EQR6" s="35"/>
      <c r="EQS6" s="35"/>
      <c r="EQT6" s="35"/>
      <c r="EQU6" s="35"/>
      <c r="EQV6" s="35"/>
      <c r="EQW6" s="35"/>
      <c r="EQX6" s="35"/>
      <c r="EQY6" s="35"/>
      <c r="EQZ6" s="35"/>
      <c r="ERA6" s="35"/>
      <c r="ERB6" s="35"/>
      <c r="ERC6" s="35"/>
      <c r="ERD6" s="35"/>
      <c r="ERE6" s="35"/>
      <c r="ERF6" s="35"/>
      <c r="ERG6" s="35"/>
      <c r="ERH6" s="35"/>
      <c r="ERI6" s="35"/>
      <c r="ERJ6" s="35"/>
      <c r="ERK6" s="35"/>
      <c r="ERL6" s="35"/>
      <c r="ERM6" s="35"/>
      <c r="ERN6" s="35"/>
      <c r="ERO6" s="35"/>
      <c r="ERP6" s="35"/>
      <c r="ERQ6" s="35"/>
      <c r="ERR6" s="35"/>
      <c r="ERS6" s="35"/>
      <c r="ERT6" s="35"/>
      <c r="ERU6" s="35"/>
      <c r="ERV6" s="35"/>
      <c r="ERW6" s="35"/>
      <c r="ERX6" s="35"/>
      <c r="ERY6" s="35"/>
      <c r="ERZ6" s="35"/>
      <c r="ESA6" s="35"/>
      <c r="ESB6" s="35"/>
      <c r="ESC6" s="35"/>
      <c r="ESD6" s="35"/>
      <c r="ESE6" s="35"/>
      <c r="ESF6" s="35"/>
      <c r="ESG6" s="35"/>
      <c r="ESH6" s="35"/>
      <c r="ESI6" s="35"/>
      <c r="ESJ6" s="35"/>
      <c r="ESK6" s="35"/>
      <c r="ESL6" s="35"/>
      <c r="ESM6" s="35"/>
      <c r="ESN6" s="35"/>
      <c r="ESO6" s="35"/>
      <c r="ESP6" s="35"/>
      <c r="ESQ6" s="35"/>
      <c r="ESR6" s="35"/>
      <c r="ESS6" s="35"/>
      <c r="EST6" s="35"/>
      <c r="ESU6" s="35"/>
      <c r="ESV6" s="35"/>
      <c r="ESW6" s="35"/>
      <c r="ESX6" s="35"/>
      <c r="ESY6" s="35"/>
      <c r="ESZ6" s="35"/>
      <c r="ETA6" s="35"/>
      <c r="ETB6" s="35"/>
      <c r="ETC6" s="35"/>
      <c r="ETD6" s="35"/>
      <c r="ETE6" s="35"/>
      <c r="ETF6" s="35"/>
      <c r="ETG6" s="35"/>
      <c r="ETH6" s="35"/>
      <c r="ETI6" s="35"/>
      <c r="ETJ6" s="35"/>
      <c r="ETK6" s="35"/>
      <c r="ETL6" s="35"/>
      <c r="ETM6" s="35"/>
      <c r="ETN6" s="35"/>
      <c r="ETO6" s="35"/>
      <c r="ETP6" s="35"/>
      <c r="ETQ6" s="35"/>
      <c r="ETR6" s="35"/>
      <c r="ETS6" s="35"/>
      <c r="ETT6" s="35"/>
      <c r="ETU6" s="35"/>
      <c r="ETV6" s="35"/>
      <c r="ETW6" s="35"/>
      <c r="ETX6" s="35"/>
      <c r="ETY6" s="35"/>
      <c r="ETZ6" s="35"/>
      <c r="EUA6" s="35"/>
      <c r="EUB6" s="35"/>
      <c r="EUC6" s="35"/>
      <c r="EUD6" s="35"/>
      <c r="EUE6" s="35"/>
      <c r="EUF6" s="35"/>
      <c r="EUG6" s="35"/>
      <c r="EUH6" s="35"/>
      <c r="EUI6" s="35"/>
      <c r="EUJ6" s="35"/>
      <c r="EUK6" s="35"/>
      <c r="EUL6" s="35"/>
      <c r="EUM6" s="35"/>
      <c r="EUN6" s="35"/>
      <c r="EUO6" s="35"/>
      <c r="EUP6" s="35"/>
      <c r="EUQ6" s="35"/>
      <c r="EUR6" s="35"/>
      <c r="EUS6" s="35"/>
      <c r="EUT6" s="35"/>
      <c r="EUU6" s="35"/>
      <c r="EUV6" s="35"/>
      <c r="EUW6" s="35"/>
      <c r="EUX6" s="35"/>
      <c r="EUY6" s="35"/>
      <c r="EUZ6" s="35"/>
      <c r="EVA6" s="35"/>
      <c r="EVB6" s="35"/>
      <c r="EVC6" s="35"/>
      <c r="EVD6" s="35"/>
      <c r="EVE6" s="35"/>
      <c r="EVF6" s="35"/>
      <c r="EVG6" s="35"/>
      <c r="EVH6" s="35"/>
      <c r="EVI6" s="35"/>
      <c r="EVJ6" s="35"/>
      <c r="EVK6" s="35"/>
      <c r="EVL6" s="35"/>
      <c r="EVM6" s="35"/>
      <c r="EVN6" s="35"/>
      <c r="EVO6" s="35"/>
      <c r="EVP6" s="35"/>
      <c r="EVQ6" s="35"/>
      <c r="EVR6" s="35"/>
      <c r="EVS6" s="35"/>
      <c r="EVT6" s="35"/>
      <c r="EVU6" s="35"/>
      <c r="EVV6" s="35"/>
      <c r="EVW6" s="35"/>
      <c r="EVX6" s="35"/>
      <c r="EVY6" s="35"/>
      <c r="EVZ6" s="35"/>
      <c r="EWA6" s="35"/>
      <c r="EWB6" s="35"/>
      <c r="EWC6" s="35"/>
      <c r="EWD6" s="35"/>
      <c r="EWE6" s="35"/>
      <c r="EWF6" s="35"/>
      <c r="EWG6" s="35"/>
      <c r="EWH6" s="35"/>
      <c r="EWI6" s="35"/>
      <c r="EWJ6" s="35"/>
      <c r="EWK6" s="35"/>
      <c r="EWL6" s="35"/>
      <c r="EWM6" s="35"/>
      <c r="EWN6" s="35"/>
      <c r="EWO6" s="35"/>
      <c r="EWP6" s="35"/>
      <c r="EWQ6" s="35"/>
      <c r="EWR6" s="35"/>
      <c r="EWS6" s="35"/>
      <c r="EWT6" s="35"/>
      <c r="EWU6" s="35"/>
      <c r="EWV6" s="35"/>
      <c r="EWW6" s="35"/>
      <c r="EWX6" s="35"/>
      <c r="EWY6" s="35"/>
      <c r="EWZ6" s="35"/>
      <c r="EXA6" s="35"/>
      <c r="EXB6" s="35"/>
      <c r="EXC6" s="35"/>
      <c r="EXD6" s="35"/>
      <c r="EXE6" s="35"/>
      <c r="EXF6" s="35"/>
      <c r="EXG6" s="35"/>
      <c r="EXH6" s="35"/>
      <c r="EXI6" s="35"/>
      <c r="EXJ6" s="35"/>
      <c r="EXK6" s="35"/>
      <c r="EXL6" s="35"/>
      <c r="EXM6" s="35"/>
      <c r="EXN6" s="35"/>
      <c r="EXO6" s="35"/>
      <c r="EXP6" s="35"/>
      <c r="EXQ6" s="35"/>
      <c r="EXR6" s="35"/>
      <c r="EXS6" s="35"/>
      <c r="EXT6" s="35"/>
      <c r="EXU6" s="35"/>
      <c r="EXV6" s="35"/>
      <c r="EXW6" s="35"/>
      <c r="EXX6" s="35"/>
      <c r="EXY6" s="35"/>
      <c r="EXZ6" s="35"/>
      <c r="EYA6" s="35"/>
      <c r="EYB6" s="35"/>
      <c r="EYC6" s="35"/>
      <c r="EYD6" s="35"/>
      <c r="EYE6" s="35"/>
      <c r="EYF6" s="35"/>
      <c r="EYG6" s="35"/>
      <c r="EYH6" s="35"/>
      <c r="EYI6" s="35"/>
      <c r="EYJ6" s="35"/>
      <c r="EYK6" s="35"/>
      <c r="EYL6" s="35"/>
      <c r="EYM6" s="35"/>
      <c r="EYN6" s="35"/>
      <c r="EYO6" s="35"/>
      <c r="EYP6" s="35"/>
      <c r="EYQ6" s="35"/>
      <c r="EYR6" s="35"/>
      <c r="EYS6" s="35"/>
      <c r="EYT6" s="35"/>
      <c r="EYU6" s="35"/>
      <c r="EYV6" s="35"/>
      <c r="EYW6" s="35"/>
      <c r="EYX6" s="35"/>
      <c r="EYY6" s="35"/>
      <c r="EYZ6" s="35"/>
      <c r="EZA6" s="35"/>
      <c r="EZB6" s="35"/>
      <c r="EZC6" s="35"/>
      <c r="EZD6" s="35"/>
      <c r="EZE6" s="35"/>
      <c r="EZF6" s="35"/>
      <c r="EZG6" s="35"/>
      <c r="EZH6" s="35"/>
      <c r="EZI6" s="35"/>
      <c r="EZJ6" s="35"/>
      <c r="EZK6" s="35"/>
      <c r="EZL6" s="35"/>
      <c r="EZM6" s="35"/>
      <c r="EZN6" s="35"/>
      <c r="EZO6" s="35"/>
      <c r="EZP6" s="35"/>
      <c r="EZQ6" s="35"/>
      <c r="EZR6" s="35"/>
      <c r="EZS6" s="35"/>
      <c r="EZT6" s="35"/>
      <c r="EZU6" s="35"/>
      <c r="EZV6" s="35"/>
      <c r="EZW6" s="35"/>
      <c r="EZX6" s="35"/>
      <c r="EZY6" s="35"/>
      <c r="EZZ6" s="35"/>
      <c r="FAA6" s="35"/>
      <c r="FAB6" s="35"/>
      <c r="FAC6" s="35"/>
      <c r="FAD6" s="35"/>
      <c r="FAE6" s="35"/>
      <c r="FAF6" s="35"/>
      <c r="FAG6" s="35"/>
      <c r="FAH6" s="35"/>
      <c r="FAI6" s="35"/>
      <c r="FAJ6" s="35"/>
      <c r="FAK6" s="35"/>
      <c r="FAL6" s="35"/>
      <c r="FAM6" s="35"/>
      <c r="FAN6" s="35"/>
      <c r="FAO6" s="35"/>
      <c r="FAP6" s="35"/>
      <c r="FAQ6" s="35"/>
      <c r="FAR6" s="35"/>
      <c r="FAS6" s="35"/>
      <c r="FAT6" s="35"/>
      <c r="FAU6" s="35"/>
      <c r="FAV6" s="35"/>
      <c r="FAW6" s="35"/>
      <c r="FAX6" s="35"/>
      <c r="FAY6" s="35"/>
      <c r="FAZ6" s="35"/>
      <c r="FBA6" s="35"/>
      <c r="FBB6" s="35"/>
      <c r="FBC6" s="35"/>
      <c r="FBD6" s="35"/>
      <c r="FBE6" s="35"/>
      <c r="FBF6" s="35"/>
      <c r="FBG6" s="35"/>
      <c r="FBH6" s="35"/>
      <c r="FBI6" s="35"/>
      <c r="FBJ6" s="35"/>
      <c r="FBK6" s="35"/>
      <c r="FBL6" s="35"/>
      <c r="FBM6" s="35"/>
      <c r="FBN6" s="35"/>
      <c r="FBO6" s="35"/>
      <c r="FBP6" s="35"/>
      <c r="FBQ6" s="35"/>
      <c r="FBR6" s="35"/>
      <c r="FBS6" s="35"/>
      <c r="FBT6" s="35"/>
      <c r="FBU6" s="35"/>
      <c r="FBV6" s="35"/>
      <c r="FBW6" s="35"/>
      <c r="FBX6" s="35"/>
      <c r="FBY6" s="35"/>
      <c r="FBZ6" s="35"/>
      <c r="FCA6" s="35"/>
      <c r="FCB6" s="35"/>
      <c r="FCC6" s="35"/>
      <c r="FCD6" s="35"/>
      <c r="FCE6" s="35"/>
      <c r="FCF6" s="35"/>
      <c r="FCG6" s="35"/>
      <c r="FCH6" s="35"/>
      <c r="FCI6" s="35"/>
      <c r="FCJ6" s="35"/>
      <c r="FCK6" s="35"/>
      <c r="FCL6" s="35"/>
      <c r="FCM6" s="35"/>
      <c r="FCN6" s="35"/>
      <c r="FCO6" s="35"/>
      <c r="FCP6" s="35"/>
      <c r="FCQ6" s="35"/>
      <c r="FCR6" s="35"/>
      <c r="FCS6" s="35"/>
      <c r="FCT6" s="35"/>
      <c r="FCU6" s="35"/>
      <c r="FCV6" s="35"/>
      <c r="FCW6" s="35"/>
      <c r="FCX6" s="35"/>
      <c r="FCY6" s="35"/>
      <c r="FCZ6" s="35"/>
      <c r="FDA6" s="35"/>
      <c r="FDB6" s="35"/>
      <c r="FDC6" s="35"/>
      <c r="FDD6" s="35"/>
      <c r="FDE6" s="35"/>
      <c r="FDF6" s="35"/>
      <c r="FDG6" s="35"/>
      <c r="FDH6" s="35"/>
      <c r="FDI6" s="35"/>
      <c r="FDJ6" s="35"/>
      <c r="FDK6" s="35"/>
      <c r="FDL6" s="35"/>
      <c r="FDM6" s="35"/>
      <c r="FDN6" s="35"/>
      <c r="FDO6" s="35"/>
      <c r="FDP6" s="35"/>
      <c r="FDQ6" s="35"/>
      <c r="FDR6" s="35"/>
      <c r="FDS6" s="35"/>
      <c r="FDT6" s="35"/>
      <c r="FDU6" s="35"/>
      <c r="FDV6" s="35"/>
      <c r="FDW6" s="35"/>
      <c r="FDX6" s="35"/>
      <c r="FDY6" s="35"/>
      <c r="FDZ6" s="35"/>
      <c r="FEA6" s="35"/>
      <c r="FEB6" s="35"/>
      <c r="FEC6" s="35"/>
      <c r="FED6" s="35"/>
      <c r="FEE6" s="35"/>
      <c r="FEF6" s="35"/>
      <c r="FEG6" s="35"/>
      <c r="FEH6" s="35"/>
      <c r="FEI6" s="35"/>
      <c r="FEJ6" s="35"/>
      <c r="FEK6" s="35"/>
      <c r="FEL6" s="35"/>
      <c r="FEM6" s="35"/>
      <c r="FEN6" s="35"/>
      <c r="FEO6" s="35"/>
      <c r="FEP6" s="35"/>
      <c r="FEQ6" s="35"/>
      <c r="FER6" s="35"/>
      <c r="FES6" s="35"/>
      <c r="FET6" s="35"/>
      <c r="FEU6" s="35"/>
      <c r="FEV6" s="35"/>
      <c r="FEW6" s="35"/>
      <c r="FEX6" s="35"/>
      <c r="FEY6" s="35"/>
      <c r="FEZ6" s="35"/>
      <c r="FFA6" s="35"/>
      <c r="FFB6" s="35"/>
      <c r="FFC6" s="35"/>
      <c r="FFD6" s="35"/>
      <c r="FFE6" s="35"/>
      <c r="FFF6" s="35"/>
      <c r="FFG6" s="35"/>
      <c r="FFH6" s="35"/>
      <c r="FFI6" s="35"/>
      <c r="FFJ6" s="35"/>
      <c r="FFK6" s="35"/>
      <c r="FFL6" s="35"/>
      <c r="FFM6" s="35"/>
      <c r="FFN6" s="35"/>
      <c r="FFO6" s="35"/>
      <c r="FFP6" s="35"/>
      <c r="FFQ6" s="35"/>
      <c r="FFR6" s="35"/>
      <c r="FFS6" s="35"/>
      <c r="FFT6" s="35"/>
      <c r="FFU6" s="35"/>
      <c r="FFV6" s="35"/>
      <c r="FFW6" s="35"/>
      <c r="FFX6" s="35"/>
      <c r="FFY6" s="35"/>
      <c r="FFZ6" s="35"/>
      <c r="FGA6" s="35"/>
      <c r="FGB6" s="35"/>
      <c r="FGC6" s="35"/>
      <c r="FGD6" s="35"/>
      <c r="FGE6" s="35"/>
      <c r="FGF6" s="35"/>
      <c r="FGG6" s="35"/>
      <c r="FGH6" s="35"/>
      <c r="FGI6" s="35"/>
      <c r="FGJ6" s="35"/>
      <c r="FGK6" s="35"/>
      <c r="FGL6" s="35"/>
      <c r="FGM6" s="35"/>
      <c r="FGN6" s="35"/>
      <c r="FGO6" s="35"/>
      <c r="FGP6" s="35"/>
      <c r="FGQ6" s="35"/>
      <c r="FGR6" s="35"/>
      <c r="FGS6" s="35"/>
      <c r="FGT6" s="35"/>
      <c r="FGU6" s="35"/>
      <c r="FGV6" s="35"/>
      <c r="FGW6" s="35"/>
      <c r="FGX6" s="35"/>
      <c r="FGY6" s="35"/>
      <c r="FGZ6" s="35"/>
      <c r="FHA6" s="35"/>
      <c r="FHB6" s="35"/>
      <c r="FHC6" s="35"/>
      <c r="FHD6" s="35"/>
      <c r="FHE6" s="35"/>
      <c r="FHF6" s="35"/>
      <c r="FHG6" s="35"/>
      <c r="FHH6" s="35"/>
      <c r="FHI6" s="35"/>
      <c r="FHJ6" s="35"/>
      <c r="FHK6" s="35"/>
      <c r="FHL6" s="35"/>
      <c r="FHM6" s="35"/>
      <c r="FHN6" s="35"/>
      <c r="FHO6" s="35"/>
      <c r="FHP6" s="35"/>
      <c r="FHQ6" s="35"/>
      <c r="FHR6" s="35"/>
      <c r="FHS6" s="35"/>
      <c r="FHT6" s="35"/>
      <c r="FHU6" s="35"/>
      <c r="FHV6" s="35"/>
      <c r="FHW6" s="35"/>
      <c r="FHX6" s="35"/>
      <c r="FHY6" s="35"/>
      <c r="FHZ6" s="35"/>
      <c r="FIA6" s="35"/>
      <c r="FIB6" s="35"/>
      <c r="FIC6" s="35"/>
      <c r="FID6" s="35"/>
      <c r="FIE6" s="35"/>
      <c r="FIF6" s="35"/>
      <c r="FIG6" s="35"/>
      <c r="FIH6" s="35"/>
      <c r="FII6" s="35"/>
      <c r="FIJ6" s="35"/>
      <c r="FIK6" s="35"/>
      <c r="FIL6" s="35"/>
      <c r="FIM6" s="35"/>
      <c r="FIN6" s="35"/>
      <c r="FIO6" s="35"/>
      <c r="FIP6" s="35"/>
      <c r="FIQ6" s="35"/>
      <c r="FIR6" s="35"/>
      <c r="FIS6" s="35"/>
      <c r="FIT6" s="35"/>
      <c r="FIU6" s="35"/>
      <c r="FIV6" s="35"/>
      <c r="FIW6" s="35"/>
      <c r="FIX6" s="35"/>
      <c r="FIY6" s="35"/>
      <c r="FIZ6" s="35"/>
      <c r="FJA6" s="35"/>
      <c r="FJB6" s="35"/>
      <c r="FJC6" s="35"/>
      <c r="FJD6" s="35"/>
      <c r="FJE6" s="35"/>
      <c r="FJF6" s="35"/>
      <c r="FJG6" s="35"/>
      <c r="FJH6" s="35"/>
      <c r="FJI6" s="35"/>
      <c r="FJJ6" s="35"/>
      <c r="FJK6" s="35"/>
      <c r="FJL6" s="35"/>
      <c r="FJM6" s="35"/>
      <c r="FJN6" s="35"/>
      <c r="FJO6" s="35"/>
      <c r="FJP6" s="35"/>
      <c r="FJQ6" s="35"/>
      <c r="FJR6" s="35"/>
      <c r="FJS6" s="35"/>
      <c r="FJT6" s="35"/>
      <c r="FJU6" s="35"/>
      <c r="FJV6" s="35"/>
      <c r="FJW6" s="35"/>
      <c r="FJX6" s="35"/>
      <c r="FJY6" s="35"/>
      <c r="FJZ6" s="35"/>
      <c r="FKA6" s="35"/>
      <c r="FKB6" s="35"/>
      <c r="FKC6" s="35"/>
      <c r="FKD6" s="35"/>
      <c r="FKE6" s="35"/>
      <c r="FKF6" s="35"/>
      <c r="FKG6" s="35"/>
      <c r="FKH6" s="35"/>
      <c r="FKI6" s="35"/>
      <c r="FKJ6" s="35"/>
      <c r="FKK6" s="35"/>
      <c r="FKL6" s="35"/>
      <c r="FKM6" s="35"/>
      <c r="FKN6" s="35"/>
      <c r="FKO6" s="35"/>
      <c r="FKP6" s="35"/>
      <c r="FKQ6" s="35"/>
      <c r="FKR6" s="35"/>
      <c r="FKS6" s="35"/>
      <c r="FKT6" s="35"/>
      <c r="FKU6" s="35"/>
      <c r="FKV6" s="35"/>
      <c r="FKW6" s="35"/>
      <c r="FKX6" s="35"/>
      <c r="FKY6" s="35"/>
      <c r="FKZ6" s="35"/>
      <c r="FLA6" s="35"/>
      <c r="FLB6" s="35"/>
      <c r="FLC6" s="35"/>
      <c r="FLD6" s="35"/>
      <c r="FLE6" s="35"/>
      <c r="FLF6" s="35"/>
      <c r="FLG6" s="35"/>
      <c r="FLH6" s="35"/>
      <c r="FLI6" s="35"/>
      <c r="FLJ6" s="35"/>
      <c r="FLK6" s="35"/>
      <c r="FLL6" s="35"/>
      <c r="FLM6" s="35"/>
      <c r="FLN6" s="35"/>
      <c r="FLO6" s="35"/>
      <c r="FLP6" s="35"/>
      <c r="FLQ6" s="35"/>
      <c r="FLR6" s="35"/>
      <c r="FLS6" s="35"/>
      <c r="FLT6" s="35"/>
      <c r="FLU6" s="35"/>
      <c r="FLV6" s="35"/>
      <c r="FLW6" s="35"/>
      <c r="FLX6" s="35"/>
      <c r="FLY6" s="35"/>
      <c r="FLZ6" s="35"/>
      <c r="FMA6" s="35"/>
      <c r="FMB6" s="35"/>
      <c r="FMC6" s="35"/>
      <c r="FMD6" s="35"/>
      <c r="FME6" s="35"/>
      <c r="FMF6" s="35"/>
      <c r="FMG6" s="35"/>
      <c r="FMH6" s="35"/>
      <c r="FMI6" s="35"/>
      <c r="FMJ6" s="35"/>
      <c r="FMK6" s="35"/>
      <c r="FML6" s="35"/>
      <c r="FMM6" s="35"/>
      <c r="FMN6" s="35"/>
      <c r="FMO6" s="35"/>
      <c r="FMP6" s="35"/>
      <c r="FMQ6" s="35"/>
      <c r="FMR6" s="35"/>
      <c r="FMS6" s="35"/>
      <c r="FMT6" s="35"/>
      <c r="FMU6" s="35"/>
      <c r="FMV6" s="35"/>
      <c r="FMW6" s="35"/>
      <c r="FMX6" s="35"/>
      <c r="FMY6" s="35"/>
      <c r="FMZ6" s="35"/>
      <c r="FNA6" s="35"/>
      <c r="FNB6" s="35"/>
      <c r="FNC6" s="35"/>
      <c r="FND6" s="35"/>
      <c r="FNE6" s="35"/>
      <c r="FNF6" s="35"/>
      <c r="FNG6" s="35"/>
      <c r="FNH6" s="35"/>
      <c r="FNI6" s="35"/>
      <c r="FNJ6" s="35"/>
      <c r="FNK6" s="35"/>
      <c r="FNL6" s="35"/>
      <c r="FNM6" s="35"/>
      <c r="FNN6" s="35"/>
      <c r="FNO6" s="35"/>
      <c r="FNP6" s="35"/>
      <c r="FNQ6" s="35"/>
      <c r="FNR6" s="35"/>
      <c r="FNS6" s="35"/>
      <c r="FNT6" s="35"/>
      <c r="FNU6" s="35"/>
      <c r="FNV6" s="35"/>
      <c r="FNW6" s="35"/>
      <c r="FNX6" s="35"/>
      <c r="FNY6" s="35"/>
      <c r="FNZ6" s="35"/>
      <c r="FOA6" s="35"/>
      <c r="FOB6" s="35"/>
      <c r="FOC6" s="35"/>
      <c r="FOD6" s="35"/>
      <c r="FOE6" s="35"/>
      <c r="FOF6" s="35"/>
      <c r="FOG6" s="35"/>
      <c r="FOH6" s="35"/>
      <c r="FOI6" s="35"/>
      <c r="FOJ6" s="35"/>
      <c r="FOK6" s="35"/>
      <c r="FOL6" s="35"/>
      <c r="FOM6" s="35"/>
      <c r="FON6" s="35"/>
      <c r="FOO6" s="35"/>
      <c r="FOP6" s="35"/>
      <c r="FOQ6" s="35"/>
      <c r="FOR6" s="35"/>
      <c r="FOS6" s="35"/>
      <c r="FOT6" s="35"/>
      <c r="FOU6" s="35"/>
      <c r="FOV6" s="35"/>
      <c r="FOW6" s="35"/>
      <c r="FOX6" s="35"/>
      <c r="FOY6" s="35"/>
      <c r="FOZ6" s="35"/>
      <c r="FPA6" s="35"/>
      <c r="FPB6" s="35"/>
      <c r="FPC6" s="35"/>
      <c r="FPD6" s="35"/>
      <c r="FPE6" s="35"/>
      <c r="FPF6" s="35"/>
      <c r="FPG6" s="35"/>
      <c r="FPH6" s="35"/>
      <c r="FPI6" s="35"/>
      <c r="FPJ6" s="35"/>
      <c r="FPK6" s="35"/>
      <c r="FPL6" s="35"/>
      <c r="FPM6" s="35"/>
      <c r="FPN6" s="35"/>
      <c r="FPO6" s="35"/>
      <c r="FPP6" s="35"/>
      <c r="FPQ6" s="35"/>
      <c r="FPR6" s="35"/>
      <c r="FPS6" s="35"/>
      <c r="FPT6" s="35"/>
      <c r="FPU6" s="35"/>
      <c r="FPV6" s="35"/>
      <c r="FPW6" s="35"/>
      <c r="FPX6" s="35"/>
      <c r="FPY6" s="35"/>
      <c r="FPZ6" s="35"/>
      <c r="FQA6" s="35"/>
      <c r="FQB6" s="35"/>
      <c r="FQC6" s="35"/>
      <c r="FQD6" s="35"/>
      <c r="FQE6" s="35"/>
      <c r="FQF6" s="35"/>
      <c r="FQG6" s="35"/>
      <c r="FQH6" s="35"/>
      <c r="FQI6" s="35"/>
      <c r="FQJ6" s="35"/>
      <c r="FQK6" s="35"/>
      <c r="FQL6" s="35"/>
      <c r="FQM6" s="35"/>
      <c r="FQN6" s="35"/>
      <c r="FQO6" s="35"/>
      <c r="FQP6" s="35"/>
      <c r="FQQ6" s="35"/>
      <c r="FQR6" s="35"/>
      <c r="FQS6" s="35"/>
      <c r="FQT6" s="35"/>
      <c r="FQU6" s="35"/>
      <c r="FQV6" s="35"/>
      <c r="FQW6" s="35"/>
      <c r="FQX6" s="35"/>
      <c r="FQY6" s="35"/>
      <c r="FQZ6" s="35"/>
      <c r="FRA6" s="35"/>
      <c r="FRB6" s="35"/>
      <c r="FRC6" s="35"/>
      <c r="FRD6" s="35"/>
      <c r="FRE6" s="35"/>
      <c r="FRF6" s="35"/>
      <c r="FRG6" s="35"/>
      <c r="FRH6" s="35"/>
      <c r="FRI6" s="35"/>
      <c r="FRJ6" s="35"/>
      <c r="FRK6" s="35"/>
      <c r="FRL6" s="35"/>
      <c r="FRM6" s="35"/>
      <c r="FRN6" s="35"/>
      <c r="FRO6" s="35"/>
      <c r="FRP6" s="35"/>
      <c r="FRQ6" s="35"/>
      <c r="FRR6" s="35"/>
      <c r="FRS6" s="35"/>
      <c r="FRT6" s="35"/>
      <c r="FRU6" s="35"/>
      <c r="FRV6" s="35"/>
      <c r="FRW6" s="35"/>
      <c r="FRX6" s="35"/>
      <c r="FRY6" s="35"/>
      <c r="FRZ6" s="35"/>
      <c r="FSA6" s="35"/>
      <c r="FSB6" s="35"/>
      <c r="FSC6" s="35"/>
      <c r="FSD6" s="35"/>
      <c r="FSE6" s="35"/>
      <c r="FSF6" s="35"/>
      <c r="FSG6" s="35"/>
      <c r="FSH6" s="35"/>
      <c r="FSI6" s="35"/>
      <c r="FSJ6" s="35"/>
      <c r="FSK6" s="35"/>
      <c r="FSL6" s="35"/>
      <c r="FSM6" s="35"/>
      <c r="FSN6" s="35"/>
      <c r="FSO6" s="35"/>
      <c r="FSP6" s="35"/>
      <c r="FSQ6" s="35"/>
      <c r="FSR6" s="35"/>
      <c r="FSS6" s="35"/>
      <c r="FST6" s="35"/>
      <c r="FSU6" s="35"/>
      <c r="FSV6" s="35"/>
      <c r="FSW6" s="35"/>
      <c r="FSX6" s="35"/>
      <c r="FSY6" s="35"/>
      <c r="FSZ6" s="35"/>
      <c r="FTA6" s="35"/>
      <c r="FTB6" s="35"/>
      <c r="FTC6" s="35"/>
      <c r="FTD6" s="35"/>
      <c r="FTE6" s="35"/>
      <c r="FTF6" s="35"/>
      <c r="FTG6" s="35"/>
      <c r="FTH6" s="35"/>
      <c r="FTI6" s="35"/>
      <c r="FTJ6" s="35"/>
      <c r="FTK6" s="35"/>
      <c r="FTL6" s="35"/>
      <c r="FTM6" s="35"/>
      <c r="FTN6" s="35"/>
      <c r="FTO6" s="35"/>
      <c r="FTP6" s="35"/>
      <c r="FTQ6" s="35"/>
      <c r="FTR6" s="35"/>
      <c r="FTS6" s="35"/>
      <c r="FTT6" s="35"/>
      <c r="FTU6" s="35"/>
      <c r="FTV6" s="35"/>
      <c r="FTW6" s="35"/>
      <c r="FTX6" s="35"/>
      <c r="FTY6" s="35"/>
      <c r="FTZ6" s="35"/>
      <c r="FUA6" s="35"/>
      <c r="FUB6" s="35"/>
      <c r="FUC6" s="35"/>
      <c r="FUD6" s="35"/>
      <c r="FUE6" s="35"/>
      <c r="FUF6" s="35"/>
      <c r="FUG6" s="35"/>
      <c r="FUH6" s="35"/>
      <c r="FUI6" s="35"/>
      <c r="FUJ6" s="35"/>
      <c r="FUK6" s="35"/>
      <c r="FUL6" s="35"/>
      <c r="FUM6" s="35"/>
      <c r="FUN6" s="35"/>
      <c r="FUO6" s="35"/>
      <c r="FUP6" s="35"/>
      <c r="FUQ6" s="35"/>
      <c r="FUR6" s="35"/>
      <c r="FUS6" s="35"/>
      <c r="FUT6" s="35"/>
      <c r="FUU6" s="35"/>
      <c r="FUV6" s="35"/>
      <c r="FUW6" s="35"/>
      <c r="FUX6" s="35"/>
      <c r="FUY6" s="35"/>
      <c r="FUZ6" s="35"/>
      <c r="FVA6" s="35"/>
      <c r="FVB6" s="35"/>
      <c r="FVC6" s="35"/>
      <c r="FVD6" s="35"/>
      <c r="FVE6" s="35"/>
      <c r="FVF6" s="35"/>
      <c r="FVG6" s="35"/>
      <c r="FVH6" s="35"/>
      <c r="FVI6" s="35"/>
      <c r="FVJ6" s="35"/>
      <c r="FVK6" s="35"/>
      <c r="FVL6" s="35"/>
      <c r="FVM6" s="35"/>
      <c r="FVN6" s="35"/>
      <c r="FVO6" s="35"/>
      <c r="FVP6" s="35"/>
      <c r="FVQ6" s="35"/>
      <c r="FVR6" s="35"/>
      <c r="FVS6" s="35"/>
      <c r="FVT6" s="35"/>
      <c r="FVU6" s="35"/>
      <c r="FVV6" s="35"/>
      <c r="FVW6" s="35"/>
      <c r="FVX6" s="35"/>
      <c r="FVY6" s="35"/>
      <c r="FVZ6" s="35"/>
      <c r="FWA6" s="35"/>
      <c r="FWB6" s="35"/>
      <c r="FWC6" s="35"/>
      <c r="FWD6" s="35"/>
      <c r="FWE6" s="35"/>
      <c r="FWF6" s="35"/>
      <c r="FWG6" s="35"/>
      <c r="FWH6" s="35"/>
      <c r="FWI6" s="35"/>
      <c r="FWJ6" s="35"/>
      <c r="FWK6" s="35"/>
      <c r="FWL6" s="35"/>
      <c r="FWM6" s="35"/>
      <c r="FWN6" s="35"/>
      <c r="FWO6" s="35"/>
      <c r="FWP6" s="35"/>
      <c r="FWQ6" s="35"/>
      <c r="FWR6" s="35"/>
      <c r="FWS6" s="35"/>
      <c r="FWT6" s="35"/>
      <c r="FWU6" s="35"/>
      <c r="FWV6" s="35"/>
      <c r="FWW6" s="35"/>
      <c r="FWX6" s="35"/>
      <c r="FWY6" s="35"/>
      <c r="FWZ6" s="35"/>
      <c r="FXA6" s="35"/>
      <c r="FXB6" s="35"/>
      <c r="FXC6" s="35"/>
      <c r="FXD6" s="35"/>
      <c r="FXE6" s="35"/>
      <c r="FXF6" s="35"/>
      <c r="FXG6" s="35"/>
      <c r="FXH6" s="35"/>
      <c r="FXI6" s="35"/>
      <c r="FXJ6" s="35"/>
      <c r="FXK6" s="35"/>
      <c r="FXL6" s="35"/>
      <c r="FXM6" s="35"/>
      <c r="FXN6" s="35"/>
      <c r="FXO6" s="35"/>
      <c r="FXP6" s="35"/>
      <c r="FXQ6" s="35"/>
      <c r="FXR6" s="35"/>
      <c r="FXS6" s="35"/>
      <c r="FXT6" s="35"/>
      <c r="FXU6" s="35"/>
      <c r="FXV6" s="35"/>
      <c r="FXW6" s="35"/>
      <c r="FXX6" s="35"/>
      <c r="FXY6" s="35"/>
      <c r="FXZ6" s="35"/>
      <c r="FYA6" s="35"/>
      <c r="FYB6" s="35"/>
      <c r="FYC6" s="35"/>
      <c r="FYD6" s="35"/>
      <c r="FYE6" s="35"/>
      <c r="FYF6" s="35"/>
      <c r="FYG6" s="35"/>
      <c r="FYH6" s="35"/>
      <c r="FYI6" s="35"/>
      <c r="FYJ6" s="35"/>
      <c r="FYK6" s="35"/>
      <c r="FYL6" s="35"/>
      <c r="FYM6" s="35"/>
      <c r="FYN6" s="35"/>
      <c r="FYO6" s="35"/>
      <c r="FYP6" s="35"/>
      <c r="FYQ6" s="35"/>
      <c r="FYR6" s="35"/>
      <c r="FYS6" s="35"/>
      <c r="FYT6" s="35"/>
      <c r="FYU6" s="35"/>
      <c r="FYV6" s="35"/>
      <c r="FYW6" s="35"/>
      <c r="FYX6" s="35"/>
      <c r="FYY6" s="35"/>
      <c r="FYZ6" s="35"/>
      <c r="FZA6" s="35"/>
      <c r="FZB6" s="35"/>
      <c r="FZC6" s="35"/>
      <c r="FZD6" s="35"/>
      <c r="FZE6" s="35"/>
      <c r="FZF6" s="35"/>
      <c r="FZG6" s="35"/>
      <c r="FZH6" s="35"/>
      <c r="FZI6" s="35"/>
      <c r="FZJ6" s="35"/>
      <c r="FZK6" s="35"/>
      <c r="FZL6" s="35"/>
      <c r="FZM6" s="35"/>
      <c r="FZN6" s="35"/>
      <c r="FZO6" s="35"/>
      <c r="FZP6" s="35"/>
      <c r="FZQ6" s="35"/>
      <c r="FZR6" s="35"/>
      <c r="FZS6" s="35"/>
      <c r="FZT6" s="35"/>
      <c r="FZU6" s="35"/>
      <c r="FZV6" s="35"/>
      <c r="FZW6" s="35"/>
      <c r="FZX6" s="35"/>
      <c r="FZY6" s="35"/>
      <c r="FZZ6" s="35"/>
      <c r="GAA6" s="35"/>
      <c r="GAB6" s="35"/>
      <c r="GAC6" s="35"/>
      <c r="GAD6" s="35"/>
      <c r="GAE6" s="35"/>
      <c r="GAF6" s="35"/>
      <c r="GAG6" s="35"/>
      <c r="GAH6" s="35"/>
      <c r="GAI6" s="35"/>
      <c r="GAJ6" s="35"/>
      <c r="GAK6" s="35"/>
      <c r="GAL6" s="35"/>
      <c r="GAM6" s="35"/>
      <c r="GAN6" s="35"/>
      <c r="GAO6" s="35"/>
      <c r="GAP6" s="35"/>
      <c r="GAQ6" s="35"/>
      <c r="GAR6" s="35"/>
      <c r="GAS6" s="35"/>
      <c r="GAT6" s="35"/>
      <c r="GAU6" s="35"/>
      <c r="GAV6" s="35"/>
      <c r="GAW6" s="35"/>
      <c r="GAX6" s="35"/>
      <c r="GAY6" s="35"/>
      <c r="GAZ6" s="35"/>
      <c r="GBA6" s="35"/>
      <c r="GBB6" s="35"/>
      <c r="GBC6" s="35"/>
      <c r="GBD6" s="35"/>
      <c r="GBE6" s="35"/>
      <c r="GBF6" s="35"/>
      <c r="GBG6" s="35"/>
      <c r="GBH6" s="35"/>
      <c r="GBI6" s="35"/>
      <c r="GBJ6" s="35"/>
      <c r="GBK6" s="35"/>
      <c r="GBL6" s="35"/>
      <c r="GBM6" s="35"/>
      <c r="GBN6" s="35"/>
      <c r="GBO6" s="35"/>
      <c r="GBP6" s="35"/>
      <c r="GBQ6" s="35"/>
      <c r="GBR6" s="35"/>
      <c r="GBS6" s="35"/>
      <c r="GBT6" s="35"/>
      <c r="GBU6" s="35"/>
      <c r="GBV6" s="35"/>
      <c r="GBW6" s="35"/>
      <c r="GBX6" s="35"/>
      <c r="GBY6" s="35"/>
      <c r="GBZ6" s="35"/>
      <c r="GCA6" s="35"/>
      <c r="GCB6" s="35"/>
      <c r="GCC6" s="35"/>
      <c r="GCD6" s="35"/>
      <c r="GCE6" s="35"/>
      <c r="GCF6" s="35"/>
      <c r="GCG6" s="35"/>
      <c r="GCH6" s="35"/>
      <c r="GCI6" s="35"/>
      <c r="GCJ6" s="35"/>
      <c r="GCK6" s="35"/>
      <c r="GCL6" s="35"/>
      <c r="GCM6" s="35"/>
      <c r="GCN6" s="35"/>
      <c r="GCO6" s="35"/>
      <c r="GCP6" s="35"/>
      <c r="GCQ6" s="35"/>
      <c r="GCR6" s="35"/>
      <c r="GCS6" s="35"/>
      <c r="GCT6" s="35"/>
      <c r="GCU6" s="35"/>
      <c r="GCV6" s="35"/>
      <c r="GCW6" s="35"/>
      <c r="GCX6" s="35"/>
      <c r="GCY6" s="35"/>
      <c r="GCZ6" s="35"/>
      <c r="GDA6" s="35"/>
      <c r="GDB6" s="35"/>
      <c r="GDC6" s="35"/>
      <c r="GDD6" s="35"/>
      <c r="GDE6" s="35"/>
      <c r="GDF6" s="35"/>
      <c r="GDG6" s="35"/>
      <c r="GDH6" s="35"/>
      <c r="GDI6" s="35"/>
      <c r="GDJ6" s="35"/>
      <c r="GDK6" s="35"/>
      <c r="GDL6" s="35"/>
      <c r="GDM6" s="35"/>
      <c r="GDN6" s="35"/>
      <c r="GDO6" s="35"/>
      <c r="GDP6" s="35"/>
      <c r="GDQ6" s="35"/>
      <c r="GDR6" s="35"/>
      <c r="GDS6" s="35"/>
      <c r="GDT6" s="35"/>
      <c r="GDU6" s="35"/>
      <c r="GDV6" s="35"/>
      <c r="GDW6" s="35"/>
      <c r="GDX6" s="35"/>
      <c r="GDY6" s="35"/>
      <c r="GDZ6" s="35"/>
      <c r="GEA6" s="35"/>
      <c r="GEB6" s="35"/>
      <c r="GEC6" s="35"/>
      <c r="GED6" s="35"/>
      <c r="GEE6" s="35"/>
      <c r="GEF6" s="35"/>
      <c r="GEG6" s="35"/>
      <c r="GEH6" s="35"/>
      <c r="GEI6" s="35"/>
      <c r="GEJ6" s="35"/>
      <c r="GEK6" s="35"/>
      <c r="GEL6" s="35"/>
      <c r="GEM6" s="35"/>
      <c r="GEN6" s="35"/>
      <c r="GEO6" s="35"/>
      <c r="GEP6" s="35"/>
      <c r="GEQ6" s="35"/>
      <c r="GER6" s="35"/>
      <c r="GES6" s="35"/>
      <c r="GET6" s="35"/>
      <c r="GEU6" s="35"/>
      <c r="GEV6" s="35"/>
      <c r="GEW6" s="35"/>
      <c r="GEX6" s="35"/>
      <c r="GEY6" s="35"/>
      <c r="GEZ6" s="35"/>
      <c r="GFA6" s="35"/>
      <c r="GFB6" s="35"/>
      <c r="GFC6" s="35"/>
      <c r="GFD6" s="35"/>
      <c r="GFE6" s="35"/>
      <c r="GFF6" s="35"/>
      <c r="GFG6" s="35"/>
      <c r="GFH6" s="35"/>
      <c r="GFI6" s="35"/>
      <c r="GFJ6" s="35"/>
      <c r="GFK6" s="35"/>
      <c r="GFL6" s="35"/>
      <c r="GFM6" s="35"/>
      <c r="GFN6" s="35"/>
      <c r="GFO6" s="35"/>
      <c r="GFP6" s="35"/>
      <c r="GFQ6" s="35"/>
      <c r="GFR6" s="35"/>
      <c r="GFS6" s="35"/>
      <c r="GFT6" s="35"/>
      <c r="GFU6" s="35"/>
      <c r="GFV6" s="35"/>
      <c r="GFW6" s="35"/>
      <c r="GFX6" s="35"/>
      <c r="GFY6" s="35"/>
      <c r="GFZ6" s="35"/>
      <c r="GGA6" s="35"/>
      <c r="GGB6" s="35"/>
      <c r="GGC6" s="35"/>
      <c r="GGD6" s="35"/>
      <c r="GGE6" s="35"/>
      <c r="GGF6" s="35"/>
      <c r="GGG6" s="35"/>
      <c r="GGH6" s="35"/>
      <c r="GGI6" s="35"/>
      <c r="GGJ6" s="35"/>
      <c r="GGK6" s="35"/>
      <c r="GGL6" s="35"/>
      <c r="GGM6" s="35"/>
      <c r="GGN6" s="35"/>
      <c r="GGO6" s="35"/>
      <c r="GGP6" s="35"/>
      <c r="GGQ6" s="35"/>
      <c r="GGR6" s="35"/>
      <c r="GGS6" s="35"/>
      <c r="GGT6" s="35"/>
      <c r="GGU6" s="35"/>
      <c r="GGV6" s="35"/>
      <c r="GGW6" s="35"/>
      <c r="GGX6" s="35"/>
      <c r="GGY6" s="35"/>
      <c r="GGZ6" s="35"/>
      <c r="GHA6" s="35"/>
      <c r="GHB6" s="35"/>
      <c r="GHC6" s="35"/>
      <c r="GHD6" s="35"/>
      <c r="GHE6" s="35"/>
      <c r="GHF6" s="35"/>
      <c r="GHG6" s="35"/>
      <c r="GHH6" s="35"/>
      <c r="GHI6" s="35"/>
      <c r="GHJ6" s="35"/>
      <c r="GHK6" s="35"/>
      <c r="GHL6" s="35"/>
      <c r="GHM6" s="35"/>
      <c r="GHN6" s="35"/>
      <c r="GHO6" s="35"/>
      <c r="GHP6" s="35"/>
      <c r="GHQ6" s="35"/>
      <c r="GHR6" s="35"/>
      <c r="GHS6" s="35"/>
      <c r="GHT6" s="35"/>
      <c r="GHU6" s="35"/>
      <c r="GHV6" s="35"/>
      <c r="GHW6" s="35"/>
      <c r="GHX6" s="35"/>
      <c r="GHY6" s="35"/>
      <c r="GHZ6" s="35"/>
      <c r="GIA6" s="35"/>
      <c r="GIB6" s="35"/>
      <c r="GIC6" s="35"/>
      <c r="GID6" s="35"/>
      <c r="GIE6" s="35"/>
      <c r="GIF6" s="35"/>
      <c r="GIG6" s="35"/>
      <c r="GIH6" s="35"/>
      <c r="GII6" s="35"/>
      <c r="GIJ6" s="35"/>
      <c r="GIK6" s="35"/>
      <c r="GIL6" s="35"/>
      <c r="GIM6" s="35"/>
      <c r="GIN6" s="35"/>
      <c r="GIO6" s="35"/>
      <c r="GIP6" s="35"/>
      <c r="GIQ6" s="35"/>
      <c r="GIR6" s="35"/>
      <c r="GIS6" s="35"/>
      <c r="GIT6" s="35"/>
      <c r="GIU6" s="35"/>
      <c r="GIV6" s="35"/>
      <c r="GIW6" s="35"/>
      <c r="GIX6" s="35"/>
      <c r="GIY6" s="35"/>
      <c r="GIZ6" s="35"/>
      <c r="GJA6" s="35"/>
      <c r="GJB6" s="35"/>
      <c r="GJC6" s="35"/>
      <c r="GJD6" s="35"/>
      <c r="GJE6" s="35"/>
      <c r="GJF6" s="35"/>
      <c r="GJG6" s="35"/>
      <c r="GJH6" s="35"/>
      <c r="GJI6" s="35"/>
      <c r="GJJ6" s="35"/>
      <c r="GJK6" s="35"/>
      <c r="GJL6" s="35"/>
      <c r="GJM6" s="35"/>
      <c r="GJN6" s="35"/>
      <c r="GJO6" s="35"/>
      <c r="GJP6" s="35"/>
      <c r="GJQ6" s="35"/>
      <c r="GJR6" s="35"/>
      <c r="GJS6" s="35"/>
      <c r="GJT6" s="35"/>
      <c r="GJU6" s="35"/>
      <c r="GJV6" s="35"/>
      <c r="GJW6" s="35"/>
      <c r="GJX6" s="35"/>
      <c r="GJY6" s="35"/>
      <c r="GJZ6" s="35"/>
      <c r="GKA6" s="35"/>
      <c r="GKB6" s="35"/>
      <c r="GKC6" s="35"/>
      <c r="GKD6" s="35"/>
      <c r="GKE6" s="35"/>
      <c r="GKF6" s="35"/>
      <c r="GKG6" s="35"/>
      <c r="GKH6" s="35"/>
      <c r="GKI6" s="35"/>
      <c r="GKJ6" s="35"/>
      <c r="GKK6" s="35"/>
      <c r="GKL6" s="35"/>
      <c r="GKM6" s="35"/>
      <c r="GKN6" s="35"/>
      <c r="GKO6" s="35"/>
      <c r="GKP6" s="35"/>
      <c r="GKQ6" s="35"/>
      <c r="GKR6" s="35"/>
      <c r="GKS6" s="35"/>
      <c r="GKT6" s="35"/>
      <c r="GKU6" s="35"/>
      <c r="GKV6" s="35"/>
      <c r="GKW6" s="35"/>
      <c r="GKX6" s="35"/>
      <c r="GKY6" s="35"/>
      <c r="GKZ6" s="35"/>
      <c r="GLA6" s="35"/>
      <c r="GLB6" s="35"/>
      <c r="GLC6" s="35"/>
      <c r="GLD6" s="35"/>
      <c r="GLE6" s="35"/>
      <c r="GLF6" s="35"/>
      <c r="GLG6" s="35"/>
      <c r="GLH6" s="35"/>
      <c r="GLI6" s="35"/>
      <c r="GLJ6" s="35"/>
      <c r="GLK6" s="35"/>
      <c r="GLL6" s="35"/>
      <c r="GLM6" s="35"/>
      <c r="GLN6" s="35"/>
      <c r="GLO6" s="35"/>
      <c r="GLP6" s="35"/>
      <c r="GLQ6" s="35"/>
      <c r="GLR6" s="35"/>
      <c r="GLS6" s="35"/>
      <c r="GLT6" s="35"/>
      <c r="GLU6" s="35"/>
      <c r="GLV6" s="35"/>
      <c r="GLW6" s="35"/>
      <c r="GLX6" s="35"/>
      <c r="GLY6" s="35"/>
      <c r="GLZ6" s="35"/>
      <c r="GMA6" s="35"/>
      <c r="GMB6" s="35"/>
      <c r="GMC6" s="35"/>
      <c r="GMD6" s="35"/>
      <c r="GME6" s="35"/>
      <c r="GMF6" s="35"/>
      <c r="GMG6" s="35"/>
      <c r="GMH6" s="35"/>
      <c r="GMI6" s="35"/>
      <c r="GMJ6" s="35"/>
      <c r="GMK6" s="35"/>
      <c r="GML6" s="35"/>
      <c r="GMM6" s="35"/>
      <c r="GMN6" s="35"/>
      <c r="GMO6" s="35"/>
      <c r="GMP6" s="35"/>
      <c r="GMQ6" s="35"/>
      <c r="GMR6" s="35"/>
      <c r="GMS6" s="35"/>
      <c r="GMT6" s="35"/>
      <c r="GMU6" s="35"/>
      <c r="GMV6" s="35"/>
      <c r="GMW6" s="35"/>
      <c r="GMX6" s="35"/>
      <c r="GMY6" s="35"/>
      <c r="GMZ6" s="35"/>
      <c r="GNA6" s="35"/>
      <c r="GNB6" s="35"/>
      <c r="GNC6" s="35"/>
      <c r="GND6" s="35"/>
      <c r="GNE6" s="35"/>
      <c r="GNF6" s="35"/>
      <c r="GNG6" s="35"/>
      <c r="GNH6" s="35"/>
      <c r="GNI6" s="35"/>
      <c r="GNJ6" s="35"/>
      <c r="GNK6" s="35"/>
      <c r="GNL6" s="35"/>
      <c r="GNM6" s="35"/>
      <c r="GNN6" s="35"/>
      <c r="GNO6" s="35"/>
      <c r="GNP6" s="35"/>
      <c r="GNQ6" s="35"/>
      <c r="GNR6" s="35"/>
      <c r="GNS6" s="35"/>
      <c r="GNT6" s="35"/>
      <c r="GNU6" s="35"/>
      <c r="GNV6" s="35"/>
      <c r="GNW6" s="35"/>
      <c r="GNX6" s="35"/>
      <c r="GNY6" s="35"/>
      <c r="GNZ6" s="35"/>
      <c r="GOA6" s="35"/>
      <c r="GOB6" s="35"/>
      <c r="GOC6" s="35"/>
      <c r="GOD6" s="35"/>
      <c r="GOE6" s="35"/>
      <c r="GOF6" s="35"/>
      <c r="GOG6" s="35"/>
      <c r="GOH6" s="35"/>
      <c r="GOI6" s="35"/>
      <c r="GOJ6" s="35"/>
      <c r="GOK6" s="35"/>
      <c r="GOL6" s="35"/>
      <c r="GOM6" s="35"/>
      <c r="GON6" s="35"/>
      <c r="GOO6" s="35"/>
      <c r="GOP6" s="35"/>
      <c r="GOQ6" s="35"/>
      <c r="GOR6" s="35"/>
      <c r="GOS6" s="35"/>
      <c r="GOT6" s="35"/>
      <c r="GOU6" s="35"/>
      <c r="GOV6" s="35"/>
      <c r="GOW6" s="35"/>
      <c r="GOX6" s="35"/>
      <c r="GOY6" s="35"/>
      <c r="GOZ6" s="35"/>
      <c r="GPA6" s="35"/>
      <c r="GPB6" s="35"/>
      <c r="GPC6" s="35"/>
      <c r="GPD6" s="35"/>
      <c r="GPE6" s="35"/>
      <c r="GPF6" s="35"/>
      <c r="GPG6" s="35"/>
      <c r="GPH6" s="35"/>
      <c r="GPI6" s="35"/>
      <c r="GPJ6" s="35"/>
      <c r="GPK6" s="35"/>
      <c r="GPL6" s="35"/>
      <c r="GPM6" s="35"/>
      <c r="GPN6" s="35"/>
      <c r="GPO6" s="35"/>
      <c r="GPP6" s="35"/>
      <c r="GPQ6" s="35"/>
      <c r="GPR6" s="35"/>
      <c r="GPS6" s="35"/>
      <c r="GPT6" s="35"/>
      <c r="GPU6" s="35"/>
      <c r="GPV6" s="35"/>
      <c r="GPW6" s="35"/>
      <c r="GPX6" s="35"/>
      <c r="GPY6" s="35"/>
      <c r="GPZ6" s="35"/>
      <c r="GQA6" s="35"/>
      <c r="GQB6" s="35"/>
      <c r="GQC6" s="35"/>
      <c r="GQD6" s="35"/>
      <c r="GQE6" s="35"/>
      <c r="GQF6" s="35"/>
      <c r="GQG6" s="35"/>
      <c r="GQH6" s="35"/>
      <c r="GQI6" s="35"/>
      <c r="GQJ6" s="35"/>
      <c r="GQK6" s="35"/>
      <c r="GQL6" s="35"/>
      <c r="GQM6" s="35"/>
      <c r="GQN6" s="35"/>
      <c r="GQO6" s="35"/>
      <c r="GQP6" s="35"/>
      <c r="GQQ6" s="35"/>
      <c r="GQR6" s="35"/>
      <c r="GQS6" s="35"/>
      <c r="GQT6" s="35"/>
      <c r="GQU6" s="35"/>
      <c r="GQV6" s="35"/>
      <c r="GQW6" s="35"/>
      <c r="GQX6" s="35"/>
      <c r="GQY6" s="35"/>
      <c r="GQZ6" s="35"/>
      <c r="GRA6" s="35"/>
      <c r="GRB6" s="35"/>
      <c r="GRC6" s="35"/>
      <c r="GRD6" s="35"/>
      <c r="GRE6" s="35"/>
      <c r="GRF6" s="35"/>
      <c r="GRG6" s="35"/>
      <c r="GRH6" s="35"/>
      <c r="GRI6" s="35"/>
      <c r="GRJ6" s="35"/>
      <c r="GRK6" s="35"/>
      <c r="GRL6" s="35"/>
      <c r="GRM6" s="35"/>
      <c r="GRN6" s="35"/>
      <c r="GRO6" s="35"/>
      <c r="GRP6" s="35"/>
      <c r="GRQ6" s="35"/>
      <c r="GRR6" s="35"/>
      <c r="GRS6" s="35"/>
      <c r="GRT6" s="35"/>
      <c r="GRU6" s="35"/>
      <c r="GRV6" s="35"/>
      <c r="GRW6" s="35"/>
      <c r="GRX6" s="35"/>
      <c r="GRY6" s="35"/>
      <c r="GRZ6" s="35"/>
      <c r="GSA6" s="35"/>
      <c r="GSB6" s="35"/>
      <c r="GSC6" s="35"/>
      <c r="GSD6" s="35"/>
      <c r="GSE6" s="35"/>
      <c r="GSF6" s="35"/>
      <c r="GSG6" s="35"/>
      <c r="GSH6" s="35"/>
      <c r="GSI6" s="35"/>
      <c r="GSJ6" s="35"/>
      <c r="GSK6" s="35"/>
      <c r="GSL6" s="35"/>
      <c r="GSM6" s="35"/>
      <c r="GSN6" s="35"/>
      <c r="GSO6" s="35"/>
      <c r="GSP6" s="35"/>
      <c r="GSQ6" s="35"/>
      <c r="GSR6" s="35"/>
      <c r="GSS6" s="35"/>
      <c r="GST6" s="35"/>
      <c r="GSU6" s="35"/>
      <c r="GSV6" s="35"/>
      <c r="GSW6" s="35"/>
      <c r="GSX6" s="35"/>
      <c r="GSY6" s="35"/>
      <c r="GSZ6" s="35"/>
      <c r="GTA6" s="35"/>
      <c r="GTB6" s="35"/>
      <c r="GTC6" s="35"/>
      <c r="GTD6" s="35"/>
      <c r="GTE6" s="35"/>
      <c r="GTF6" s="35"/>
      <c r="GTG6" s="35"/>
      <c r="GTH6" s="35"/>
      <c r="GTI6" s="35"/>
      <c r="GTJ6" s="35"/>
      <c r="GTK6" s="35"/>
      <c r="GTL6" s="35"/>
      <c r="GTM6" s="35"/>
      <c r="GTN6" s="35"/>
      <c r="GTO6" s="35"/>
      <c r="GTP6" s="35"/>
      <c r="GTQ6" s="35"/>
      <c r="GTR6" s="35"/>
      <c r="GTS6" s="35"/>
      <c r="GTT6" s="35"/>
      <c r="GTU6" s="35"/>
      <c r="GTV6" s="35"/>
      <c r="GTW6" s="35"/>
      <c r="GTX6" s="35"/>
      <c r="GTY6" s="35"/>
      <c r="GTZ6" s="35"/>
      <c r="GUA6" s="35"/>
      <c r="GUB6" s="35"/>
      <c r="GUC6" s="35"/>
      <c r="GUD6" s="35"/>
      <c r="GUE6" s="35"/>
      <c r="GUF6" s="35"/>
      <c r="GUG6" s="35"/>
      <c r="GUH6" s="35"/>
      <c r="GUI6" s="35"/>
      <c r="GUJ6" s="35"/>
      <c r="GUK6" s="35"/>
      <c r="GUL6" s="35"/>
      <c r="GUM6" s="35"/>
      <c r="GUN6" s="35"/>
      <c r="GUO6" s="35"/>
      <c r="GUP6" s="35"/>
      <c r="GUQ6" s="35"/>
      <c r="GUR6" s="35"/>
      <c r="GUS6" s="35"/>
      <c r="GUT6" s="35"/>
      <c r="GUU6" s="35"/>
      <c r="GUV6" s="35"/>
      <c r="GUW6" s="35"/>
      <c r="GUX6" s="35"/>
      <c r="GUY6" s="35"/>
      <c r="GUZ6" s="35"/>
      <c r="GVA6" s="35"/>
      <c r="GVB6" s="35"/>
      <c r="GVC6" s="35"/>
      <c r="GVD6" s="35"/>
      <c r="GVE6" s="35"/>
      <c r="GVF6" s="35"/>
      <c r="GVG6" s="35"/>
      <c r="GVH6" s="35"/>
      <c r="GVI6" s="35"/>
      <c r="GVJ6" s="35"/>
      <c r="GVK6" s="35"/>
      <c r="GVL6" s="35"/>
      <c r="GVM6" s="35"/>
      <c r="GVN6" s="35"/>
      <c r="GVO6" s="35"/>
      <c r="GVP6" s="35"/>
      <c r="GVQ6" s="35"/>
      <c r="GVR6" s="35"/>
      <c r="GVS6" s="35"/>
      <c r="GVT6" s="35"/>
      <c r="GVU6" s="35"/>
      <c r="GVV6" s="35"/>
      <c r="GVW6" s="35"/>
      <c r="GVX6" s="35"/>
      <c r="GVY6" s="35"/>
      <c r="GVZ6" s="35"/>
      <c r="GWA6" s="35"/>
      <c r="GWB6" s="35"/>
      <c r="GWC6" s="35"/>
      <c r="GWD6" s="35"/>
      <c r="GWE6" s="35"/>
      <c r="GWF6" s="35"/>
      <c r="GWG6" s="35"/>
      <c r="GWH6" s="35"/>
      <c r="GWI6" s="35"/>
      <c r="GWJ6" s="35"/>
      <c r="GWK6" s="35"/>
      <c r="GWL6" s="35"/>
      <c r="GWM6" s="35"/>
      <c r="GWN6" s="35"/>
      <c r="GWO6" s="35"/>
      <c r="GWP6" s="35"/>
      <c r="GWQ6" s="35"/>
      <c r="GWR6" s="35"/>
      <c r="GWS6" s="35"/>
      <c r="GWT6" s="35"/>
      <c r="GWU6" s="35"/>
      <c r="GWV6" s="35"/>
      <c r="GWW6" s="35"/>
      <c r="GWX6" s="35"/>
      <c r="GWY6" s="35"/>
      <c r="GWZ6" s="35"/>
      <c r="GXA6" s="35"/>
      <c r="GXB6" s="35"/>
      <c r="GXC6" s="35"/>
      <c r="GXD6" s="35"/>
      <c r="GXE6" s="35"/>
      <c r="GXF6" s="35"/>
      <c r="GXG6" s="35"/>
      <c r="GXH6" s="35"/>
      <c r="GXI6" s="35"/>
      <c r="GXJ6" s="35"/>
      <c r="GXK6" s="35"/>
      <c r="GXL6" s="35"/>
      <c r="GXM6" s="35"/>
      <c r="GXN6" s="35"/>
      <c r="GXO6" s="35"/>
      <c r="GXP6" s="35"/>
      <c r="GXQ6" s="35"/>
      <c r="GXR6" s="35"/>
      <c r="GXS6" s="35"/>
      <c r="GXT6" s="35"/>
      <c r="GXU6" s="35"/>
      <c r="GXV6" s="35"/>
      <c r="GXW6" s="35"/>
      <c r="GXX6" s="35"/>
      <c r="GXY6" s="35"/>
      <c r="GXZ6" s="35"/>
      <c r="GYA6" s="35"/>
      <c r="GYB6" s="35"/>
      <c r="GYC6" s="35"/>
      <c r="GYD6" s="35"/>
      <c r="GYE6" s="35"/>
      <c r="GYF6" s="35"/>
      <c r="GYG6" s="35"/>
      <c r="GYH6" s="35"/>
      <c r="GYI6" s="35"/>
      <c r="GYJ6" s="35"/>
      <c r="GYK6" s="35"/>
      <c r="GYL6" s="35"/>
      <c r="GYM6" s="35"/>
      <c r="GYN6" s="35"/>
      <c r="GYO6" s="35"/>
      <c r="GYP6" s="35"/>
      <c r="GYQ6" s="35"/>
      <c r="GYR6" s="35"/>
      <c r="GYS6" s="35"/>
      <c r="GYT6" s="35"/>
      <c r="GYU6" s="35"/>
      <c r="GYV6" s="35"/>
      <c r="GYW6" s="35"/>
      <c r="GYX6" s="35"/>
      <c r="GYY6" s="35"/>
      <c r="GYZ6" s="35"/>
      <c r="GZA6" s="35"/>
      <c r="GZB6" s="35"/>
      <c r="GZC6" s="35"/>
      <c r="GZD6" s="35"/>
      <c r="GZE6" s="35"/>
      <c r="GZF6" s="35"/>
      <c r="GZG6" s="35"/>
      <c r="GZH6" s="35"/>
      <c r="GZI6" s="35"/>
      <c r="GZJ6" s="35"/>
      <c r="GZK6" s="35"/>
      <c r="GZL6" s="35"/>
      <c r="GZM6" s="35"/>
      <c r="GZN6" s="35"/>
      <c r="GZO6" s="35"/>
      <c r="GZP6" s="35"/>
      <c r="GZQ6" s="35"/>
      <c r="GZR6" s="35"/>
      <c r="GZS6" s="35"/>
      <c r="GZT6" s="35"/>
      <c r="GZU6" s="35"/>
      <c r="GZV6" s="35"/>
      <c r="GZW6" s="35"/>
      <c r="GZX6" s="35"/>
      <c r="GZY6" s="35"/>
      <c r="GZZ6" s="35"/>
      <c r="HAA6" s="35"/>
      <c r="HAB6" s="35"/>
      <c r="HAC6" s="35"/>
      <c r="HAD6" s="35"/>
      <c r="HAE6" s="35"/>
      <c r="HAF6" s="35"/>
      <c r="HAG6" s="35"/>
      <c r="HAH6" s="35"/>
      <c r="HAI6" s="35"/>
      <c r="HAJ6" s="35"/>
      <c r="HAK6" s="35"/>
      <c r="HAL6" s="35"/>
      <c r="HAM6" s="35"/>
      <c r="HAN6" s="35"/>
      <c r="HAO6" s="35"/>
      <c r="HAP6" s="35"/>
      <c r="HAQ6" s="35"/>
      <c r="HAR6" s="35"/>
      <c r="HAS6" s="35"/>
      <c r="HAT6" s="35"/>
      <c r="HAU6" s="35"/>
      <c r="HAV6" s="35"/>
      <c r="HAW6" s="35"/>
      <c r="HAX6" s="35"/>
      <c r="HAY6" s="35"/>
      <c r="HAZ6" s="35"/>
      <c r="HBA6" s="35"/>
      <c r="HBB6" s="35"/>
      <c r="HBC6" s="35"/>
      <c r="HBD6" s="35"/>
      <c r="HBE6" s="35"/>
      <c r="HBF6" s="35"/>
      <c r="HBG6" s="35"/>
      <c r="HBH6" s="35"/>
      <c r="HBI6" s="35"/>
      <c r="HBJ6" s="35"/>
      <c r="HBK6" s="35"/>
      <c r="HBL6" s="35"/>
      <c r="HBM6" s="35"/>
      <c r="HBN6" s="35"/>
      <c r="HBO6" s="35"/>
      <c r="HBP6" s="35"/>
      <c r="HBQ6" s="35"/>
      <c r="HBR6" s="35"/>
      <c r="HBS6" s="35"/>
      <c r="HBT6" s="35"/>
      <c r="HBU6" s="35"/>
      <c r="HBV6" s="35"/>
      <c r="HBW6" s="35"/>
      <c r="HBX6" s="35"/>
      <c r="HBY6" s="35"/>
      <c r="HBZ6" s="35"/>
      <c r="HCA6" s="35"/>
      <c r="HCB6" s="35"/>
      <c r="HCC6" s="35"/>
      <c r="HCD6" s="35"/>
      <c r="HCE6" s="35"/>
      <c r="HCF6" s="35"/>
      <c r="HCG6" s="35"/>
      <c r="HCH6" s="35"/>
      <c r="HCI6" s="35"/>
      <c r="HCJ6" s="35"/>
      <c r="HCK6" s="35"/>
      <c r="HCL6" s="35"/>
      <c r="HCM6" s="35"/>
      <c r="HCN6" s="35"/>
      <c r="HCO6" s="35"/>
      <c r="HCP6" s="35"/>
      <c r="HCQ6" s="35"/>
      <c r="HCR6" s="35"/>
      <c r="HCS6" s="35"/>
      <c r="HCT6" s="35"/>
      <c r="HCU6" s="35"/>
      <c r="HCV6" s="35"/>
      <c r="HCW6" s="35"/>
      <c r="HCX6" s="35"/>
      <c r="HCY6" s="35"/>
      <c r="HCZ6" s="35"/>
      <c r="HDA6" s="35"/>
      <c r="HDB6" s="35"/>
      <c r="HDC6" s="35"/>
      <c r="HDD6" s="35"/>
      <c r="HDE6" s="35"/>
      <c r="HDF6" s="35"/>
      <c r="HDG6" s="35"/>
      <c r="HDH6" s="35"/>
      <c r="HDI6" s="35"/>
      <c r="HDJ6" s="35"/>
      <c r="HDK6" s="35"/>
      <c r="HDL6" s="35"/>
      <c r="HDM6" s="35"/>
      <c r="HDN6" s="35"/>
      <c r="HDO6" s="35"/>
      <c r="HDP6" s="35"/>
      <c r="HDQ6" s="35"/>
      <c r="HDR6" s="35"/>
      <c r="HDS6" s="35"/>
      <c r="HDT6" s="35"/>
      <c r="HDU6" s="35"/>
      <c r="HDV6" s="35"/>
      <c r="HDW6" s="35"/>
      <c r="HDX6" s="35"/>
      <c r="HDY6" s="35"/>
      <c r="HDZ6" s="35"/>
      <c r="HEA6" s="35"/>
      <c r="HEB6" s="35"/>
      <c r="HEC6" s="35"/>
      <c r="HED6" s="35"/>
      <c r="HEE6" s="35"/>
      <c r="HEF6" s="35"/>
      <c r="HEG6" s="35"/>
      <c r="HEH6" s="35"/>
      <c r="HEI6" s="35"/>
      <c r="HEJ6" s="35"/>
      <c r="HEK6" s="35"/>
      <c r="HEL6" s="35"/>
      <c r="HEM6" s="35"/>
      <c r="HEN6" s="35"/>
      <c r="HEO6" s="35"/>
      <c r="HEP6" s="35"/>
      <c r="HEQ6" s="35"/>
      <c r="HER6" s="35"/>
      <c r="HES6" s="35"/>
      <c r="HET6" s="35"/>
      <c r="HEU6" s="35"/>
      <c r="HEV6" s="35"/>
      <c r="HEW6" s="35"/>
      <c r="HEX6" s="35"/>
      <c r="HEY6" s="35"/>
      <c r="HEZ6" s="35"/>
      <c r="HFA6" s="35"/>
      <c r="HFB6" s="35"/>
      <c r="HFC6" s="35"/>
      <c r="HFD6" s="35"/>
      <c r="HFE6" s="35"/>
      <c r="HFF6" s="35"/>
      <c r="HFG6" s="35"/>
      <c r="HFH6" s="35"/>
      <c r="HFI6" s="35"/>
      <c r="HFJ6" s="35"/>
      <c r="HFK6" s="35"/>
      <c r="HFL6" s="35"/>
      <c r="HFM6" s="35"/>
      <c r="HFN6" s="35"/>
      <c r="HFO6" s="35"/>
      <c r="HFP6" s="35"/>
      <c r="HFQ6" s="35"/>
      <c r="HFR6" s="35"/>
      <c r="HFS6" s="35"/>
      <c r="HFT6" s="35"/>
      <c r="HFU6" s="35"/>
      <c r="HFV6" s="35"/>
      <c r="HFW6" s="35"/>
      <c r="HFX6" s="35"/>
      <c r="HFY6" s="35"/>
      <c r="HFZ6" s="35"/>
      <c r="HGA6" s="35"/>
      <c r="HGB6" s="35"/>
      <c r="HGC6" s="35"/>
      <c r="HGD6" s="35"/>
      <c r="HGE6" s="35"/>
      <c r="HGF6" s="35"/>
      <c r="HGG6" s="35"/>
      <c r="HGH6" s="35"/>
      <c r="HGI6" s="35"/>
      <c r="HGJ6" s="35"/>
      <c r="HGK6" s="35"/>
      <c r="HGL6" s="35"/>
      <c r="HGM6" s="35"/>
      <c r="HGN6" s="35"/>
      <c r="HGO6" s="35"/>
      <c r="HGP6" s="35"/>
      <c r="HGQ6" s="35"/>
      <c r="HGR6" s="35"/>
      <c r="HGS6" s="35"/>
      <c r="HGT6" s="35"/>
      <c r="HGU6" s="35"/>
      <c r="HGV6" s="35"/>
      <c r="HGW6" s="35"/>
      <c r="HGX6" s="35"/>
      <c r="HGY6" s="35"/>
      <c r="HGZ6" s="35"/>
      <c r="HHA6" s="35"/>
      <c r="HHB6" s="35"/>
      <c r="HHC6" s="35"/>
      <c r="HHD6" s="35"/>
      <c r="HHE6" s="35"/>
      <c r="HHF6" s="35"/>
      <c r="HHG6" s="35"/>
      <c r="HHH6" s="35"/>
      <c r="HHI6" s="35"/>
      <c r="HHJ6" s="35"/>
      <c r="HHK6" s="35"/>
      <c r="HHL6" s="35"/>
      <c r="HHM6" s="35"/>
      <c r="HHN6" s="35"/>
      <c r="HHO6" s="35"/>
      <c r="HHP6" s="35"/>
      <c r="HHQ6" s="35"/>
      <c r="HHR6" s="35"/>
      <c r="HHS6" s="35"/>
      <c r="HHT6" s="35"/>
      <c r="HHU6" s="35"/>
      <c r="HHV6" s="35"/>
      <c r="HHW6" s="35"/>
      <c r="HHX6" s="35"/>
      <c r="HHY6" s="35"/>
      <c r="HHZ6" s="35"/>
      <c r="HIA6" s="35"/>
      <c r="HIB6" s="35"/>
      <c r="HIC6" s="35"/>
      <c r="HID6" s="35"/>
      <c r="HIE6" s="35"/>
      <c r="HIF6" s="35"/>
      <c r="HIG6" s="35"/>
      <c r="HIH6" s="35"/>
      <c r="HII6" s="35"/>
      <c r="HIJ6" s="35"/>
      <c r="HIK6" s="35"/>
      <c r="HIL6" s="35"/>
      <c r="HIM6" s="35"/>
      <c r="HIN6" s="35"/>
      <c r="HIO6" s="35"/>
      <c r="HIP6" s="35"/>
      <c r="HIQ6" s="35"/>
      <c r="HIR6" s="35"/>
      <c r="HIS6" s="35"/>
      <c r="HIT6" s="35"/>
      <c r="HIU6" s="35"/>
      <c r="HIV6" s="35"/>
      <c r="HIW6" s="35"/>
      <c r="HIX6" s="35"/>
      <c r="HIY6" s="35"/>
      <c r="HIZ6" s="35"/>
      <c r="HJA6" s="35"/>
      <c r="HJB6" s="35"/>
      <c r="HJC6" s="35"/>
      <c r="HJD6" s="35"/>
      <c r="HJE6" s="35"/>
      <c r="HJF6" s="35"/>
      <c r="HJG6" s="35"/>
      <c r="HJH6" s="35"/>
      <c r="HJI6" s="35"/>
      <c r="HJJ6" s="35"/>
      <c r="HJK6" s="35"/>
      <c r="HJL6" s="35"/>
      <c r="HJM6" s="35"/>
      <c r="HJN6" s="35"/>
      <c r="HJO6" s="35"/>
      <c r="HJP6" s="35"/>
      <c r="HJQ6" s="35"/>
      <c r="HJR6" s="35"/>
      <c r="HJS6" s="35"/>
      <c r="HJT6" s="35"/>
      <c r="HJU6" s="35"/>
      <c r="HJV6" s="35"/>
      <c r="HJW6" s="35"/>
      <c r="HJX6" s="35"/>
      <c r="HJY6" s="35"/>
      <c r="HJZ6" s="35"/>
      <c r="HKA6" s="35"/>
      <c r="HKB6" s="35"/>
      <c r="HKC6" s="35"/>
      <c r="HKD6" s="35"/>
      <c r="HKE6" s="35"/>
      <c r="HKF6" s="35"/>
      <c r="HKG6" s="35"/>
      <c r="HKH6" s="35"/>
      <c r="HKI6" s="35"/>
      <c r="HKJ6" s="35"/>
      <c r="HKK6" s="35"/>
      <c r="HKL6" s="35"/>
      <c r="HKM6" s="35"/>
      <c r="HKN6" s="35"/>
      <c r="HKO6" s="35"/>
      <c r="HKP6" s="35"/>
      <c r="HKQ6" s="35"/>
      <c r="HKR6" s="35"/>
      <c r="HKS6" s="35"/>
      <c r="HKT6" s="35"/>
      <c r="HKU6" s="35"/>
      <c r="HKV6" s="35"/>
      <c r="HKW6" s="35"/>
      <c r="HKX6" s="35"/>
      <c r="HKY6" s="35"/>
      <c r="HKZ6" s="35"/>
      <c r="HLA6" s="35"/>
      <c r="HLB6" s="35"/>
      <c r="HLC6" s="35"/>
      <c r="HLD6" s="35"/>
      <c r="HLE6" s="35"/>
      <c r="HLF6" s="35"/>
      <c r="HLG6" s="35"/>
      <c r="HLH6" s="35"/>
      <c r="HLI6" s="35"/>
      <c r="HLJ6" s="35"/>
      <c r="HLK6" s="35"/>
      <c r="HLL6" s="35"/>
      <c r="HLM6" s="35"/>
      <c r="HLN6" s="35"/>
      <c r="HLO6" s="35"/>
      <c r="HLP6" s="35"/>
      <c r="HLQ6" s="35"/>
      <c r="HLR6" s="35"/>
      <c r="HLS6" s="35"/>
      <c r="HLT6" s="35"/>
      <c r="HLU6" s="35"/>
      <c r="HLV6" s="35"/>
      <c r="HLW6" s="35"/>
      <c r="HLX6" s="35"/>
      <c r="HLY6" s="35"/>
      <c r="HLZ6" s="35"/>
      <c r="HMA6" s="35"/>
      <c r="HMB6" s="35"/>
      <c r="HMC6" s="35"/>
      <c r="HMD6" s="35"/>
      <c r="HME6" s="35"/>
      <c r="HMF6" s="35"/>
      <c r="HMG6" s="35"/>
      <c r="HMH6" s="35"/>
      <c r="HMI6" s="35"/>
      <c r="HMJ6" s="35"/>
      <c r="HMK6" s="35"/>
      <c r="HML6" s="35"/>
      <c r="HMM6" s="35"/>
      <c r="HMN6" s="35"/>
      <c r="HMO6" s="35"/>
      <c r="HMP6" s="35"/>
      <c r="HMQ6" s="35"/>
      <c r="HMR6" s="35"/>
      <c r="HMS6" s="35"/>
      <c r="HMT6" s="35"/>
      <c r="HMU6" s="35"/>
      <c r="HMV6" s="35"/>
      <c r="HMW6" s="35"/>
      <c r="HMX6" s="35"/>
      <c r="HMY6" s="35"/>
      <c r="HMZ6" s="35"/>
      <c r="HNA6" s="35"/>
      <c r="HNB6" s="35"/>
      <c r="HNC6" s="35"/>
      <c r="HND6" s="35"/>
      <c r="HNE6" s="35"/>
      <c r="HNF6" s="35"/>
      <c r="HNG6" s="35"/>
      <c r="HNH6" s="35"/>
      <c r="HNI6" s="35"/>
      <c r="HNJ6" s="35"/>
      <c r="HNK6" s="35"/>
      <c r="HNL6" s="35"/>
      <c r="HNM6" s="35"/>
      <c r="HNN6" s="35"/>
      <c r="HNO6" s="35"/>
      <c r="HNP6" s="35"/>
      <c r="HNQ6" s="35"/>
      <c r="HNR6" s="35"/>
      <c r="HNS6" s="35"/>
      <c r="HNT6" s="35"/>
      <c r="HNU6" s="35"/>
      <c r="HNV6" s="35"/>
      <c r="HNW6" s="35"/>
      <c r="HNX6" s="35"/>
      <c r="HNY6" s="35"/>
      <c r="HNZ6" s="35"/>
      <c r="HOA6" s="35"/>
      <c r="HOB6" s="35"/>
      <c r="HOC6" s="35"/>
      <c r="HOD6" s="35"/>
      <c r="HOE6" s="35"/>
      <c r="HOF6" s="35"/>
      <c r="HOG6" s="35"/>
      <c r="HOH6" s="35"/>
      <c r="HOI6" s="35"/>
      <c r="HOJ6" s="35"/>
      <c r="HOK6" s="35"/>
      <c r="HOL6" s="35"/>
      <c r="HOM6" s="35"/>
      <c r="HON6" s="35"/>
      <c r="HOO6" s="35"/>
      <c r="HOP6" s="35"/>
      <c r="HOQ6" s="35"/>
      <c r="HOR6" s="35"/>
      <c r="HOS6" s="35"/>
      <c r="HOT6" s="35"/>
      <c r="HOU6" s="35"/>
      <c r="HOV6" s="35"/>
      <c r="HOW6" s="35"/>
      <c r="HOX6" s="35"/>
      <c r="HOY6" s="35"/>
      <c r="HOZ6" s="35"/>
      <c r="HPA6" s="35"/>
      <c r="HPB6" s="35"/>
      <c r="HPC6" s="35"/>
      <c r="HPD6" s="35"/>
      <c r="HPE6" s="35"/>
      <c r="HPF6" s="35"/>
      <c r="HPG6" s="35"/>
      <c r="HPH6" s="35"/>
      <c r="HPI6" s="35"/>
      <c r="HPJ6" s="35"/>
      <c r="HPK6" s="35"/>
      <c r="HPL6" s="35"/>
      <c r="HPM6" s="35"/>
      <c r="HPN6" s="35"/>
      <c r="HPO6" s="35"/>
      <c r="HPP6" s="35"/>
      <c r="HPQ6" s="35"/>
      <c r="HPR6" s="35"/>
      <c r="HPS6" s="35"/>
      <c r="HPT6" s="35"/>
      <c r="HPU6" s="35"/>
      <c r="HPV6" s="35"/>
      <c r="HPW6" s="35"/>
      <c r="HPX6" s="35"/>
      <c r="HPY6" s="35"/>
      <c r="HPZ6" s="35"/>
      <c r="HQA6" s="35"/>
      <c r="HQB6" s="35"/>
      <c r="HQC6" s="35"/>
      <c r="HQD6" s="35"/>
      <c r="HQE6" s="35"/>
      <c r="HQF6" s="35"/>
      <c r="HQG6" s="35"/>
      <c r="HQH6" s="35"/>
      <c r="HQI6" s="35"/>
      <c r="HQJ6" s="35"/>
      <c r="HQK6" s="35"/>
      <c r="HQL6" s="35"/>
      <c r="HQM6" s="35"/>
      <c r="HQN6" s="35"/>
      <c r="HQO6" s="35"/>
      <c r="HQP6" s="35"/>
      <c r="HQQ6" s="35"/>
      <c r="HQR6" s="35"/>
      <c r="HQS6" s="35"/>
      <c r="HQT6" s="35"/>
      <c r="HQU6" s="35"/>
      <c r="HQV6" s="35"/>
      <c r="HQW6" s="35"/>
      <c r="HQX6" s="35"/>
      <c r="HQY6" s="35"/>
      <c r="HQZ6" s="35"/>
      <c r="HRA6" s="35"/>
      <c r="HRB6" s="35"/>
      <c r="HRC6" s="35"/>
      <c r="HRD6" s="35"/>
      <c r="HRE6" s="35"/>
      <c r="HRF6" s="35"/>
      <c r="HRG6" s="35"/>
      <c r="HRH6" s="35"/>
      <c r="HRI6" s="35"/>
      <c r="HRJ6" s="35"/>
      <c r="HRK6" s="35"/>
      <c r="HRL6" s="35"/>
      <c r="HRM6" s="35"/>
      <c r="HRN6" s="35"/>
      <c r="HRO6" s="35"/>
      <c r="HRP6" s="35"/>
      <c r="HRQ6" s="35"/>
      <c r="HRR6" s="35"/>
      <c r="HRS6" s="35"/>
      <c r="HRT6" s="35"/>
      <c r="HRU6" s="35"/>
      <c r="HRV6" s="35"/>
      <c r="HRW6" s="35"/>
      <c r="HRX6" s="35"/>
      <c r="HRY6" s="35"/>
      <c r="HRZ6" s="35"/>
      <c r="HSA6" s="35"/>
      <c r="HSB6" s="35"/>
      <c r="HSC6" s="35"/>
      <c r="HSD6" s="35"/>
      <c r="HSE6" s="35"/>
      <c r="HSF6" s="35"/>
      <c r="HSG6" s="35"/>
      <c r="HSH6" s="35"/>
      <c r="HSI6" s="35"/>
      <c r="HSJ6" s="35"/>
      <c r="HSK6" s="35"/>
      <c r="HSL6" s="35"/>
      <c r="HSM6" s="35"/>
      <c r="HSN6" s="35"/>
      <c r="HSO6" s="35"/>
      <c r="HSP6" s="35"/>
      <c r="HSQ6" s="35"/>
      <c r="HSR6" s="35"/>
      <c r="HSS6" s="35"/>
      <c r="HST6" s="35"/>
      <c r="HSU6" s="35"/>
      <c r="HSV6" s="35"/>
      <c r="HSW6" s="35"/>
      <c r="HSX6" s="35"/>
      <c r="HSY6" s="35"/>
      <c r="HSZ6" s="35"/>
      <c r="HTA6" s="35"/>
      <c r="HTB6" s="35"/>
      <c r="HTC6" s="35"/>
      <c r="HTD6" s="35"/>
      <c r="HTE6" s="35"/>
      <c r="HTF6" s="35"/>
      <c r="HTG6" s="35"/>
      <c r="HTH6" s="35"/>
      <c r="HTI6" s="35"/>
      <c r="HTJ6" s="35"/>
      <c r="HTK6" s="35"/>
      <c r="HTL6" s="35"/>
      <c r="HTM6" s="35"/>
      <c r="HTN6" s="35"/>
      <c r="HTO6" s="35"/>
      <c r="HTP6" s="35"/>
      <c r="HTQ6" s="35"/>
      <c r="HTR6" s="35"/>
      <c r="HTS6" s="35"/>
      <c r="HTT6" s="35"/>
      <c r="HTU6" s="35"/>
      <c r="HTV6" s="35"/>
      <c r="HTW6" s="35"/>
      <c r="HTX6" s="35"/>
      <c r="HTY6" s="35"/>
      <c r="HTZ6" s="35"/>
      <c r="HUA6" s="35"/>
      <c r="HUB6" s="35"/>
      <c r="HUC6" s="35"/>
      <c r="HUD6" s="35"/>
      <c r="HUE6" s="35"/>
      <c r="HUF6" s="35"/>
      <c r="HUG6" s="35"/>
      <c r="HUH6" s="35"/>
      <c r="HUI6" s="35"/>
      <c r="HUJ6" s="35"/>
      <c r="HUK6" s="35"/>
      <c r="HUL6" s="35"/>
      <c r="HUM6" s="35"/>
      <c r="HUN6" s="35"/>
      <c r="HUO6" s="35"/>
      <c r="HUP6" s="35"/>
      <c r="HUQ6" s="35"/>
      <c r="HUR6" s="35"/>
      <c r="HUS6" s="35"/>
      <c r="HUT6" s="35"/>
      <c r="HUU6" s="35"/>
      <c r="HUV6" s="35"/>
      <c r="HUW6" s="35"/>
      <c r="HUX6" s="35"/>
      <c r="HUY6" s="35"/>
      <c r="HUZ6" s="35"/>
      <c r="HVA6" s="35"/>
      <c r="HVB6" s="35"/>
      <c r="HVC6" s="35"/>
      <c r="HVD6" s="35"/>
      <c r="HVE6" s="35"/>
      <c r="HVF6" s="35"/>
      <c r="HVG6" s="35"/>
      <c r="HVH6" s="35"/>
      <c r="HVI6" s="35"/>
      <c r="HVJ6" s="35"/>
      <c r="HVK6" s="35"/>
      <c r="HVL6" s="35"/>
      <c r="HVM6" s="35"/>
      <c r="HVN6" s="35"/>
      <c r="HVO6" s="35"/>
      <c r="HVP6" s="35"/>
      <c r="HVQ6" s="35"/>
      <c r="HVR6" s="35"/>
      <c r="HVS6" s="35"/>
      <c r="HVT6" s="35"/>
      <c r="HVU6" s="35"/>
      <c r="HVV6" s="35"/>
      <c r="HVW6" s="35"/>
      <c r="HVX6" s="35"/>
      <c r="HVY6" s="35"/>
      <c r="HVZ6" s="35"/>
      <c r="HWA6" s="35"/>
      <c r="HWB6" s="35"/>
      <c r="HWC6" s="35"/>
      <c r="HWD6" s="35"/>
      <c r="HWE6" s="35"/>
      <c r="HWF6" s="35"/>
      <c r="HWG6" s="35"/>
      <c r="HWH6" s="35"/>
      <c r="HWI6" s="35"/>
      <c r="HWJ6" s="35"/>
      <c r="HWK6" s="35"/>
      <c r="HWL6" s="35"/>
      <c r="HWM6" s="35"/>
      <c r="HWN6" s="35"/>
      <c r="HWO6" s="35"/>
      <c r="HWP6" s="35"/>
      <c r="HWQ6" s="35"/>
      <c r="HWR6" s="35"/>
      <c r="HWS6" s="35"/>
      <c r="HWT6" s="35"/>
      <c r="HWU6" s="35"/>
      <c r="HWV6" s="35"/>
      <c r="HWW6" s="35"/>
      <c r="HWX6" s="35"/>
      <c r="HWY6" s="35"/>
      <c r="HWZ6" s="35"/>
      <c r="HXA6" s="35"/>
      <c r="HXB6" s="35"/>
      <c r="HXC6" s="35"/>
      <c r="HXD6" s="35"/>
      <c r="HXE6" s="35"/>
      <c r="HXF6" s="35"/>
      <c r="HXG6" s="35"/>
      <c r="HXH6" s="35"/>
      <c r="HXI6" s="35"/>
      <c r="HXJ6" s="35"/>
      <c r="HXK6" s="35"/>
      <c r="HXL6" s="35"/>
      <c r="HXM6" s="35"/>
      <c r="HXN6" s="35"/>
      <c r="HXO6" s="35"/>
      <c r="HXP6" s="35"/>
      <c r="HXQ6" s="35"/>
      <c r="HXR6" s="35"/>
      <c r="HXS6" s="35"/>
      <c r="HXT6" s="35"/>
      <c r="HXU6" s="35"/>
      <c r="HXV6" s="35"/>
      <c r="HXW6" s="35"/>
      <c r="HXX6" s="35"/>
      <c r="HXY6" s="35"/>
      <c r="HXZ6" s="35"/>
      <c r="HYA6" s="35"/>
      <c r="HYB6" s="35"/>
      <c r="HYC6" s="35"/>
      <c r="HYD6" s="35"/>
      <c r="HYE6" s="35"/>
      <c r="HYF6" s="35"/>
      <c r="HYG6" s="35"/>
      <c r="HYH6" s="35"/>
      <c r="HYI6" s="35"/>
      <c r="HYJ6" s="35"/>
      <c r="HYK6" s="35"/>
      <c r="HYL6" s="35"/>
      <c r="HYM6" s="35"/>
      <c r="HYN6" s="35"/>
      <c r="HYO6" s="35"/>
      <c r="HYP6" s="35"/>
      <c r="HYQ6" s="35"/>
      <c r="HYR6" s="35"/>
      <c r="HYS6" s="35"/>
      <c r="HYT6" s="35"/>
      <c r="HYU6" s="35"/>
      <c r="HYV6" s="35"/>
      <c r="HYW6" s="35"/>
      <c r="HYX6" s="35"/>
      <c r="HYY6" s="35"/>
      <c r="HYZ6" s="35"/>
      <c r="HZA6" s="35"/>
      <c r="HZB6" s="35"/>
      <c r="HZC6" s="35"/>
      <c r="HZD6" s="35"/>
      <c r="HZE6" s="35"/>
      <c r="HZF6" s="35"/>
      <c r="HZG6" s="35"/>
      <c r="HZH6" s="35"/>
      <c r="HZI6" s="35"/>
      <c r="HZJ6" s="35"/>
      <c r="HZK6" s="35"/>
      <c r="HZL6" s="35"/>
      <c r="HZM6" s="35"/>
      <c r="HZN6" s="35"/>
      <c r="HZO6" s="35"/>
      <c r="HZP6" s="35"/>
      <c r="HZQ6" s="35"/>
      <c r="HZR6" s="35"/>
      <c r="HZS6" s="35"/>
      <c r="HZT6" s="35"/>
      <c r="HZU6" s="35"/>
      <c r="HZV6" s="35"/>
      <c r="HZW6" s="35"/>
      <c r="HZX6" s="35"/>
      <c r="HZY6" s="35"/>
      <c r="HZZ6" s="35"/>
      <c r="IAA6" s="35"/>
      <c r="IAB6" s="35"/>
      <c r="IAC6" s="35"/>
      <c r="IAD6" s="35"/>
      <c r="IAE6" s="35"/>
      <c r="IAF6" s="35"/>
      <c r="IAG6" s="35"/>
      <c r="IAH6" s="35"/>
      <c r="IAI6" s="35"/>
      <c r="IAJ6" s="35"/>
      <c r="IAK6" s="35"/>
      <c r="IAL6" s="35"/>
      <c r="IAM6" s="35"/>
      <c r="IAN6" s="35"/>
      <c r="IAO6" s="35"/>
      <c r="IAP6" s="35"/>
      <c r="IAQ6" s="35"/>
      <c r="IAR6" s="35"/>
      <c r="IAS6" s="35"/>
      <c r="IAT6" s="35"/>
      <c r="IAU6" s="35"/>
      <c r="IAV6" s="35"/>
      <c r="IAW6" s="35"/>
      <c r="IAX6" s="35"/>
      <c r="IAY6" s="35"/>
      <c r="IAZ6" s="35"/>
      <c r="IBA6" s="35"/>
      <c r="IBB6" s="35"/>
      <c r="IBC6" s="35"/>
      <c r="IBD6" s="35"/>
      <c r="IBE6" s="35"/>
      <c r="IBF6" s="35"/>
      <c r="IBG6" s="35"/>
      <c r="IBH6" s="35"/>
      <c r="IBI6" s="35"/>
      <c r="IBJ6" s="35"/>
      <c r="IBK6" s="35"/>
      <c r="IBL6" s="35"/>
      <c r="IBM6" s="35"/>
      <c r="IBN6" s="35"/>
      <c r="IBO6" s="35"/>
      <c r="IBP6" s="35"/>
      <c r="IBQ6" s="35"/>
      <c r="IBR6" s="35"/>
      <c r="IBS6" s="35"/>
      <c r="IBT6" s="35"/>
      <c r="IBU6" s="35"/>
      <c r="IBV6" s="35"/>
      <c r="IBW6" s="35"/>
      <c r="IBX6" s="35"/>
      <c r="IBY6" s="35"/>
      <c r="IBZ6" s="35"/>
      <c r="ICA6" s="35"/>
      <c r="ICB6" s="35"/>
      <c r="ICC6" s="35"/>
      <c r="ICD6" s="35"/>
      <c r="ICE6" s="35"/>
      <c r="ICF6" s="35"/>
      <c r="ICG6" s="35"/>
      <c r="ICH6" s="35"/>
      <c r="ICI6" s="35"/>
      <c r="ICJ6" s="35"/>
      <c r="ICK6" s="35"/>
      <c r="ICL6" s="35"/>
      <c r="ICM6" s="35"/>
      <c r="ICN6" s="35"/>
      <c r="ICO6" s="35"/>
      <c r="ICP6" s="35"/>
      <c r="ICQ6" s="35"/>
      <c r="ICR6" s="35"/>
      <c r="ICS6" s="35"/>
      <c r="ICT6" s="35"/>
      <c r="ICU6" s="35"/>
      <c r="ICV6" s="35"/>
      <c r="ICW6" s="35"/>
      <c r="ICX6" s="35"/>
      <c r="ICY6" s="35"/>
      <c r="ICZ6" s="35"/>
      <c r="IDA6" s="35"/>
      <c r="IDB6" s="35"/>
      <c r="IDC6" s="35"/>
      <c r="IDD6" s="35"/>
      <c r="IDE6" s="35"/>
      <c r="IDF6" s="35"/>
      <c r="IDG6" s="35"/>
      <c r="IDH6" s="35"/>
      <c r="IDI6" s="35"/>
      <c r="IDJ6" s="35"/>
      <c r="IDK6" s="35"/>
      <c r="IDL6" s="35"/>
      <c r="IDM6" s="35"/>
      <c r="IDN6" s="35"/>
      <c r="IDO6" s="35"/>
      <c r="IDP6" s="35"/>
      <c r="IDQ6" s="35"/>
      <c r="IDR6" s="35"/>
      <c r="IDS6" s="35"/>
      <c r="IDT6" s="35"/>
      <c r="IDU6" s="35"/>
      <c r="IDV6" s="35"/>
      <c r="IDW6" s="35"/>
      <c r="IDX6" s="35"/>
      <c r="IDY6" s="35"/>
      <c r="IDZ6" s="35"/>
      <c r="IEA6" s="35"/>
      <c r="IEB6" s="35"/>
      <c r="IEC6" s="35"/>
      <c r="IED6" s="35"/>
      <c r="IEE6" s="35"/>
      <c r="IEF6" s="35"/>
      <c r="IEG6" s="35"/>
      <c r="IEH6" s="35"/>
      <c r="IEI6" s="35"/>
      <c r="IEJ6" s="35"/>
      <c r="IEK6" s="35"/>
      <c r="IEL6" s="35"/>
      <c r="IEM6" s="35"/>
      <c r="IEN6" s="35"/>
      <c r="IEO6" s="35"/>
      <c r="IEP6" s="35"/>
      <c r="IEQ6" s="35"/>
      <c r="IER6" s="35"/>
      <c r="IES6" s="35"/>
      <c r="IET6" s="35"/>
      <c r="IEU6" s="35"/>
      <c r="IEV6" s="35"/>
      <c r="IEW6" s="35"/>
      <c r="IEX6" s="35"/>
      <c r="IEY6" s="35"/>
      <c r="IEZ6" s="35"/>
      <c r="IFA6" s="35"/>
      <c r="IFB6" s="35"/>
      <c r="IFC6" s="35"/>
      <c r="IFD6" s="35"/>
      <c r="IFE6" s="35"/>
      <c r="IFF6" s="35"/>
      <c r="IFG6" s="35"/>
      <c r="IFH6" s="35"/>
      <c r="IFI6" s="35"/>
      <c r="IFJ6" s="35"/>
      <c r="IFK6" s="35"/>
      <c r="IFL6" s="35"/>
      <c r="IFM6" s="35"/>
      <c r="IFN6" s="35"/>
      <c r="IFO6" s="35"/>
      <c r="IFP6" s="35"/>
      <c r="IFQ6" s="35"/>
      <c r="IFR6" s="35"/>
      <c r="IFS6" s="35"/>
      <c r="IFT6" s="35"/>
      <c r="IFU6" s="35"/>
      <c r="IFV6" s="35"/>
      <c r="IFW6" s="35"/>
      <c r="IFX6" s="35"/>
      <c r="IFY6" s="35"/>
      <c r="IFZ6" s="35"/>
      <c r="IGA6" s="35"/>
      <c r="IGB6" s="35"/>
      <c r="IGC6" s="35"/>
      <c r="IGD6" s="35"/>
      <c r="IGE6" s="35"/>
      <c r="IGF6" s="35"/>
      <c r="IGG6" s="35"/>
      <c r="IGH6" s="35"/>
      <c r="IGI6" s="35"/>
      <c r="IGJ6" s="35"/>
      <c r="IGK6" s="35"/>
      <c r="IGL6" s="35"/>
      <c r="IGM6" s="35"/>
      <c r="IGN6" s="35"/>
      <c r="IGO6" s="35"/>
      <c r="IGP6" s="35"/>
      <c r="IGQ6" s="35"/>
      <c r="IGR6" s="35"/>
      <c r="IGS6" s="35"/>
      <c r="IGT6" s="35"/>
      <c r="IGU6" s="35"/>
      <c r="IGV6" s="35"/>
      <c r="IGW6" s="35"/>
      <c r="IGX6" s="35"/>
      <c r="IGY6" s="35"/>
      <c r="IGZ6" s="35"/>
      <c r="IHA6" s="35"/>
      <c r="IHB6" s="35"/>
      <c r="IHC6" s="35"/>
      <c r="IHD6" s="35"/>
      <c r="IHE6" s="35"/>
      <c r="IHF6" s="35"/>
      <c r="IHG6" s="35"/>
      <c r="IHH6" s="35"/>
      <c r="IHI6" s="35"/>
      <c r="IHJ6" s="35"/>
      <c r="IHK6" s="35"/>
      <c r="IHL6" s="35"/>
      <c r="IHM6" s="35"/>
      <c r="IHN6" s="35"/>
      <c r="IHO6" s="35"/>
      <c r="IHP6" s="35"/>
      <c r="IHQ6" s="35"/>
      <c r="IHR6" s="35"/>
      <c r="IHS6" s="35"/>
      <c r="IHT6" s="35"/>
      <c r="IHU6" s="35"/>
      <c r="IHV6" s="35"/>
      <c r="IHW6" s="35"/>
      <c r="IHX6" s="35"/>
      <c r="IHY6" s="35"/>
      <c r="IHZ6" s="35"/>
      <c r="IIA6" s="35"/>
      <c r="IIB6" s="35"/>
      <c r="IIC6" s="35"/>
      <c r="IID6" s="35"/>
      <c r="IIE6" s="35"/>
      <c r="IIF6" s="35"/>
      <c r="IIG6" s="35"/>
      <c r="IIH6" s="35"/>
      <c r="III6" s="35"/>
      <c r="IIJ6" s="35"/>
      <c r="IIK6" s="35"/>
      <c r="IIL6" s="35"/>
      <c r="IIM6" s="35"/>
      <c r="IIN6" s="35"/>
      <c r="IIO6" s="35"/>
      <c r="IIP6" s="35"/>
      <c r="IIQ6" s="35"/>
      <c r="IIR6" s="35"/>
      <c r="IIS6" s="35"/>
      <c r="IIT6" s="35"/>
      <c r="IIU6" s="35"/>
      <c r="IIV6" s="35"/>
      <c r="IIW6" s="35"/>
      <c r="IIX6" s="35"/>
      <c r="IIY6" s="35"/>
      <c r="IIZ6" s="35"/>
      <c r="IJA6" s="35"/>
      <c r="IJB6" s="35"/>
      <c r="IJC6" s="35"/>
      <c r="IJD6" s="35"/>
      <c r="IJE6" s="35"/>
      <c r="IJF6" s="35"/>
      <c r="IJG6" s="35"/>
      <c r="IJH6" s="35"/>
      <c r="IJI6" s="35"/>
      <c r="IJJ6" s="35"/>
      <c r="IJK6" s="35"/>
      <c r="IJL6" s="35"/>
      <c r="IJM6" s="35"/>
      <c r="IJN6" s="35"/>
      <c r="IJO6" s="35"/>
      <c r="IJP6" s="35"/>
      <c r="IJQ6" s="35"/>
      <c r="IJR6" s="35"/>
      <c r="IJS6" s="35"/>
      <c r="IJT6" s="35"/>
      <c r="IJU6" s="35"/>
      <c r="IJV6" s="35"/>
      <c r="IJW6" s="35"/>
      <c r="IJX6" s="35"/>
      <c r="IJY6" s="35"/>
      <c r="IJZ6" s="35"/>
      <c r="IKA6" s="35"/>
      <c r="IKB6" s="35"/>
      <c r="IKC6" s="35"/>
      <c r="IKD6" s="35"/>
      <c r="IKE6" s="35"/>
      <c r="IKF6" s="35"/>
      <c r="IKG6" s="35"/>
      <c r="IKH6" s="35"/>
      <c r="IKI6" s="35"/>
      <c r="IKJ6" s="35"/>
      <c r="IKK6" s="35"/>
      <c r="IKL6" s="35"/>
      <c r="IKM6" s="35"/>
      <c r="IKN6" s="35"/>
      <c r="IKO6" s="35"/>
      <c r="IKP6" s="35"/>
      <c r="IKQ6" s="35"/>
      <c r="IKR6" s="35"/>
      <c r="IKS6" s="35"/>
      <c r="IKT6" s="35"/>
      <c r="IKU6" s="35"/>
      <c r="IKV6" s="35"/>
      <c r="IKW6" s="35"/>
      <c r="IKX6" s="35"/>
      <c r="IKY6" s="35"/>
      <c r="IKZ6" s="35"/>
      <c r="ILA6" s="35"/>
      <c r="ILB6" s="35"/>
      <c r="ILC6" s="35"/>
      <c r="ILD6" s="35"/>
      <c r="ILE6" s="35"/>
      <c r="ILF6" s="35"/>
      <c r="ILG6" s="35"/>
      <c r="ILH6" s="35"/>
      <c r="ILI6" s="35"/>
      <c r="ILJ6" s="35"/>
      <c r="ILK6" s="35"/>
      <c r="ILL6" s="35"/>
      <c r="ILM6" s="35"/>
      <c r="ILN6" s="35"/>
      <c r="ILO6" s="35"/>
      <c r="ILP6" s="35"/>
      <c r="ILQ6" s="35"/>
      <c r="ILR6" s="35"/>
      <c r="ILS6" s="35"/>
      <c r="ILT6" s="35"/>
      <c r="ILU6" s="35"/>
      <c r="ILV6" s="35"/>
      <c r="ILW6" s="35"/>
      <c r="ILX6" s="35"/>
      <c r="ILY6" s="35"/>
      <c r="ILZ6" s="35"/>
      <c r="IMA6" s="35"/>
      <c r="IMB6" s="35"/>
      <c r="IMC6" s="35"/>
      <c r="IMD6" s="35"/>
      <c r="IME6" s="35"/>
      <c r="IMF6" s="35"/>
      <c r="IMG6" s="35"/>
      <c r="IMH6" s="35"/>
      <c r="IMI6" s="35"/>
      <c r="IMJ6" s="35"/>
      <c r="IMK6" s="35"/>
      <c r="IML6" s="35"/>
      <c r="IMM6" s="35"/>
      <c r="IMN6" s="35"/>
      <c r="IMO6" s="35"/>
      <c r="IMP6" s="35"/>
      <c r="IMQ6" s="35"/>
      <c r="IMR6" s="35"/>
      <c r="IMS6" s="35"/>
      <c r="IMT6" s="35"/>
      <c r="IMU6" s="35"/>
      <c r="IMV6" s="35"/>
      <c r="IMW6" s="35"/>
      <c r="IMX6" s="35"/>
      <c r="IMY6" s="35"/>
      <c r="IMZ6" s="35"/>
      <c r="INA6" s="35"/>
      <c r="INB6" s="35"/>
      <c r="INC6" s="35"/>
      <c r="IND6" s="35"/>
      <c r="INE6" s="35"/>
      <c r="INF6" s="35"/>
      <c r="ING6" s="35"/>
      <c r="INH6" s="35"/>
      <c r="INI6" s="35"/>
      <c r="INJ6" s="35"/>
      <c r="INK6" s="35"/>
      <c r="INL6" s="35"/>
      <c r="INM6" s="35"/>
      <c r="INN6" s="35"/>
      <c r="INO6" s="35"/>
      <c r="INP6" s="35"/>
      <c r="INQ6" s="35"/>
      <c r="INR6" s="35"/>
      <c r="INS6" s="35"/>
      <c r="INT6" s="35"/>
      <c r="INU6" s="35"/>
      <c r="INV6" s="35"/>
      <c r="INW6" s="35"/>
      <c r="INX6" s="35"/>
      <c r="INY6" s="35"/>
      <c r="INZ6" s="35"/>
      <c r="IOA6" s="35"/>
      <c r="IOB6" s="35"/>
      <c r="IOC6" s="35"/>
      <c r="IOD6" s="35"/>
      <c r="IOE6" s="35"/>
      <c r="IOF6" s="35"/>
      <c r="IOG6" s="35"/>
      <c r="IOH6" s="35"/>
      <c r="IOI6" s="35"/>
      <c r="IOJ6" s="35"/>
      <c r="IOK6" s="35"/>
      <c r="IOL6" s="35"/>
      <c r="IOM6" s="35"/>
      <c r="ION6" s="35"/>
      <c r="IOO6" s="35"/>
      <c r="IOP6" s="35"/>
      <c r="IOQ6" s="35"/>
      <c r="IOR6" s="35"/>
      <c r="IOS6" s="35"/>
      <c r="IOT6" s="35"/>
      <c r="IOU6" s="35"/>
      <c r="IOV6" s="35"/>
      <c r="IOW6" s="35"/>
      <c r="IOX6" s="35"/>
      <c r="IOY6" s="35"/>
      <c r="IOZ6" s="35"/>
      <c r="IPA6" s="35"/>
      <c r="IPB6" s="35"/>
      <c r="IPC6" s="35"/>
      <c r="IPD6" s="35"/>
      <c r="IPE6" s="35"/>
      <c r="IPF6" s="35"/>
      <c r="IPG6" s="35"/>
      <c r="IPH6" s="35"/>
      <c r="IPI6" s="35"/>
      <c r="IPJ6" s="35"/>
      <c r="IPK6" s="35"/>
      <c r="IPL6" s="35"/>
      <c r="IPM6" s="35"/>
      <c r="IPN6" s="35"/>
      <c r="IPO6" s="35"/>
      <c r="IPP6" s="35"/>
      <c r="IPQ6" s="35"/>
      <c r="IPR6" s="35"/>
      <c r="IPS6" s="35"/>
      <c r="IPT6" s="35"/>
      <c r="IPU6" s="35"/>
      <c r="IPV6" s="35"/>
      <c r="IPW6" s="35"/>
      <c r="IPX6" s="35"/>
      <c r="IPY6" s="35"/>
      <c r="IPZ6" s="35"/>
      <c r="IQA6" s="35"/>
      <c r="IQB6" s="35"/>
      <c r="IQC6" s="35"/>
      <c r="IQD6" s="35"/>
      <c r="IQE6" s="35"/>
      <c r="IQF6" s="35"/>
      <c r="IQG6" s="35"/>
      <c r="IQH6" s="35"/>
      <c r="IQI6" s="35"/>
      <c r="IQJ6" s="35"/>
      <c r="IQK6" s="35"/>
      <c r="IQL6" s="35"/>
      <c r="IQM6" s="35"/>
      <c r="IQN6" s="35"/>
      <c r="IQO6" s="35"/>
      <c r="IQP6" s="35"/>
      <c r="IQQ6" s="35"/>
      <c r="IQR6" s="35"/>
      <c r="IQS6" s="35"/>
      <c r="IQT6" s="35"/>
      <c r="IQU6" s="35"/>
      <c r="IQV6" s="35"/>
      <c r="IQW6" s="35"/>
      <c r="IQX6" s="35"/>
      <c r="IQY6" s="35"/>
      <c r="IQZ6" s="35"/>
      <c r="IRA6" s="35"/>
      <c r="IRB6" s="35"/>
      <c r="IRC6" s="35"/>
      <c r="IRD6" s="35"/>
      <c r="IRE6" s="35"/>
      <c r="IRF6" s="35"/>
      <c r="IRG6" s="35"/>
      <c r="IRH6" s="35"/>
      <c r="IRI6" s="35"/>
      <c r="IRJ6" s="35"/>
      <c r="IRK6" s="35"/>
      <c r="IRL6" s="35"/>
      <c r="IRM6" s="35"/>
      <c r="IRN6" s="35"/>
      <c r="IRO6" s="35"/>
      <c r="IRP6" s="35"/>
      <c r="IRQ6" s="35"/>
      <c r="IRR6" s="35"/>
      <c r="IRS6" s="35"/>
      <c r="IRT6" s="35"/>
      <c r="IRU6" s="35"/>
      <c r="IRV6" s="35"/>
      <c r="IRW6" s="35"/>
      <c r="IRX6" s="35"/>
      <c r="IRY6" s="35"/>
      <c r="IRZ6" s="35"/>
      <c r="ISA6" s="35"/>
      <c r="ISB6" s="35"/>
      <c r="ISC6" s="35"/>
      <c r="ISD6" s="35"/>
      <c r="ISE6" s="35"/>
      <c r="ISF6" s="35"/>
      <c r="ISG6" s="35"/>
      <c r="ISH6" s="35"/>
      <c r="ISI6" s="35"/>
      <c r="ISJ6" s="35"/>
      <c r="ISK6" s="35"/>
      <c r="ISL6" s="35"/>
      <c r="ISM6" s="35"/>
      <c r="ISN6" s="35"/>
      <c r="ISO6" s="35"/>
      <c r="ISP6" s="35"/>
      <c r="ISQ6" s="35"/>
      <c r="ISR6" s="35"/>
      <c r="ISS6" s="35"/>
      <c r="IST6" s="35"/>
      <c r="ISU6" s="35"/>
      <c r="ISV6" s="35"/>
      <c r="ISW6" s="35"/>
      <c r="ISX6" s="35"/>
      <c r="ISY6" s="35"/>
      <c r="ISZ6" s="35"/>
      <c r="ITA6" s="35"/>
      <c r="ITB6" s="35"/>
      <c r="ITC6" s="35"/>
      <c r="ITD6" s="35"/>
      <c r="ITE6" s="35"/>
      <c r="ITF6" s="35"/>
      <c r="ITG6" s="35"/>
      <c r="ITH6" s="35"/>
      <c r="ITI6" s="35"/>
      <c r="ITJ6" s="35"/>
      <c r="ITK6" s="35"/>
      <c r="ITL6" s="35"/>
      <c r="ITM6" s="35"/>
      <c r="ITN6" s="35"/>
      <c r="ITO6" s="35"/>
      <c r="ITP6" s="35"/>
      <c r="ITQ6" s="35"/>
      <c r="ITR6" s="35"/>
      <c r="ITS6" s="35"/>
      <c r="ITT6" s="35"/>
      <c r="ITU6" s="35"/>
      <c r="ITV6" s="35"/>
      <c r="ITW6" s="35"/>
      <c r="ITX6" s="35"/>
      <c r="ITY6" s="35"/>
      <c r="ITZ6" s="35"/>
      <c r="IUA6" s="35"/>
      <c r="IUB6" s="35"/>
      <c r="IUC6" s="35"/>
      <c r="IUD6" s="35"/>
      <c r="IUE6" s="35"/>
      <c r="IUF6" s="35"/>
      <c r="IUG6" s="35"/>
      <c r="IUH6" s="35"/>
      <c r="IUI6" s="35"/>
      <c r="IUJ6" s="35"/>
      <c r="IUK6" s="35"/>
      <c r="IUL6" s="35"/>
      <c r="IUM6" s="35"/>
      <c r="IUN6" s="35"/>
      <c r="IUO6" s="35"/>
      <c r="IUP6" s="35"/>
      <c r="IUQ6" s="35"/>
      <c r="IUR6" s="35"/>
      <c r="IUS6" s="35"/>
      <c r="IUT6" s="35"/>
      <c r="IUU6" s="35"/>
      <c r="IUV6" s="35"/>
      <c r="IUW6" s="35"/>
      <c r="IUX6" s="35"/>
      <c r="IUY6" s="35"/>
      <c r="IUZ6" s="35"/>
      <c r="IVA6" s="35"/>
      <c r="IVB6" s="35"/>
      <c r="IVC6" s="35"/>
      <c r="IVD6" s="35"/>
      <c r="IVE6" s="35"/>
      <c r="IVF6" s="35"/>
      <c r="IVG6" s="35"/>
      <c r="IVH6" s="35"/>
      <c r="IVI6" s="35"/>
      <c r="IVJ6" s="35"/>
      <c r="IVK6" s="35"/>
      <c r="IVL6" s="35"/>
      <c r="IVM6" s="35"/>
      <c r="IVN6" s="35"/>
      <c r="IVO6" s="35"/>
      <c r="IVP6" s="35"/>
      <c r="IVQ6" s="35"/>
      <c r="IVR6" s="35"/>
      <c r="IVS6" s="35"/>
      <c r="IVT6" s="35"/>
      <c r="IVU6" s="35"/>
      <c r="IVV6" s="35"/>
      <c r="IVW6" s="35"/>
      <c r="IVX6" s="35"/>
      <c r="IVY6" s="35"/>
      <c r="IVZ6" s="35"/>
      <c r="IWA6" s="35"/>
      <c r="IWB6" s="35"/>
      <c r="IWC6" s="35"/>
      <c r="IWD6" s="35"/>
      <c r="IWE6" s="35"/>
      <c r="IWF6" s="35"/>
      <c r="IWG6" s="35"/>
      <c r="IWH6" s="35"/>
      <c r="IWI6" s="35"/>
      <c r="IWJ6" s="35"/>
      <c r="IWK6" s="35"/>
      <c r="IWL6" s="35"/>
      <c r="IWM6" s="35"/>
      <c r="IWN6" s="35"/>
      <c r="IWO6" s="35"/>
      <c r="IWP6" s="35"/>
      <c r="IWQ6" s="35"/>
      <c r="IWR6" s="35"/>
      <c r="IWS6" s="35"/>
      <c r="IWT6" s="35"/>
      <c r="IWU6" s="35"/>
      <c r="IWV6" s="35"/>
      <c r="IWW6" s="35"/>
      <c r="IWX6" s="35"/>
      <c r="IWY6" s="35"/>
      <c r="IWZ6" s="35"/>
      <c r="IXA6" s="35"/>
      <c r="IXB6" s="35"/>
      <c r="IXC6" s="35"/>
      <c r="IXD6" s="35"/>
      <c r="IXE6" s="35"/>
      <c r="IXF6" s="35"/>
      <c r="IXG6" s="35"/>
      <c r="IXH6" s="35"/>
      <c r="IXI6" s="35"/>
      <c r="IXJ6" s="35"/>
      <c r="IXK6" s="35"/>
      <c r="IXL6" s="35"/>
      <c r="IXM6" s="35"/>
      <c r="IXN6" s="35"/>
      <c r="IXO6" s="35"/>
      <c r="IXP6" s="35"/>
      <c r="IXQ6" s="35"/>
      <c r="IXR6" s="35"/>
      <c r="IXS6" s="35"/>
      <c r="IXT6" s="35"/>
      <c r="IXU6" s="35"/>
      <c r="IXV6" s="35"/>
      <c r="IXW6" s="35"/>
      <c r="IXX6" s="35"/>
      <c r="IXY6" s="35"/>
      <c r="IXZ6" s="35"/>
      <c r="IYA6" s="35"/>
      <c r="IYB6" s="35"/>
      <c r="IYC6" s="35"/>
      <c r="IYD6" s="35"/>
      <c r="IYE6" s="35"/>
      <c r="IYF6" s="35"/>
      <c r="IYG6" s="35"/>
      <c r="IYH6" s="35"/>
      <c r="IYI6" s="35"/>
      <c r="IYJ6" s="35"/>
      <c r="IYK6" s="35"/>
      <c r="IYL6" s="35"/>
      <c r="IYM6" s="35"/>
      <c r="IYN6" s="35"/>
      <c r="IYO6" s="35"/>
      <c r="IYP6" s="35"/>
      <c r="IYQ6" s="35"/>
      <c r="IYR6" s="35"/>
      <c r="IYS6" s="35"/>
      <c r="IYT6" s="35"/>
      <c r="IYU6" s="35"/>
      <c r="IYV6" s="35"/>
      <c r="IYW6" s="35"/>
      <c r="IYX6" s="35"/>
      <c r="IYY6" s="35"/>
      <c r="IYZ6" s="35"/>
      <c r="IZA6" s="35"/>
      <c r="IZB6" s="35"/>
      <c r="IZC6" s="35"/>
      <c r="IZD6" s="35"/>
      <c r="IZE6" s="35"/>
      <c r="IZF6" s="35"/>
      <c r="IZG6" s="35"/>
      <c r="IZH6" s="35"/>
      <c r="IZI6" s="35"/>
      <c r="IZJ6" s="35"/>
      <c r="IZK6" s="35"/>
      <c r="IZL6" s="35"/>
      <c r="IZM6" s="35"/>
      <c r="IZN6" s="35"/>
      <c r="IZO6" s="35"/>
      <c r="IZP6" s="35"/>
      <c r="IZQ6" s="35"/>
      <c r="IZR6" s="35"/>
      <c r="IZS6" s="35"/>
      <c r="IZT6" s="35"/>
      <c r="IZU6" s="35"/>
      <c r="IZV6" s="35"/>
      <c r="IZW6" s="35"/>
      <c r="IZX6" s="35"/>
      <c r="IZY6" s="35"/>
      <c r="IZZ6" s="35"/>
      <c r="JAA6" s="35"/>
      <c r="JAB6" s="35"/>
      <c r="JAC6" s="35"/>
      <c r="JAD6" s="35"/>
      <c r="JAE6" s="35"/>
      <c r="JAF6" s="35"/>
      <c r="JAG6" s="35"/>
      <c r="JAH6" s="35"/>
      <c r="JAI6" s="35"/>
      <c r="JAJ6" s="35"/>
      <c r="JAK6" s="35"/>
      <c r="JAL6" s="35"/>
      <c r="JAM6" s="35"/>
      <c r="JAN6" s="35"/>
      <c r="JAO6" s="35"/>
      <c r="JAP6" s="35"/>
      <c r="JAQ6" s="35"/>
      <c r="JAR6" s="35"/>
      <c r="JAS6" s="35"/>
      <c r="JAT6" s="35"/>
      <c r="JAU6" s="35"/>
      <c r="JAV6" s="35"/>
      <c r="JAW6" s="35"/>
      <c r="JAX6" s="35"/>
      <c r="JAY6" s="35"/>
      <c r="JAZ6" s="35"/>
      <c r="JBA6" s="35"/>
      <c r="JBB6" s="35"/>
      <c r="JBC6" s="35"/>
      <c r="JBD6" s="35"/>
      <c r="JBE6" s="35"/>
      <c r="JBF6" s="35"/>
      <c r="JBG6" s="35"/>
      <c r="JBH6" s="35"/>
      <c r="JBI6" s="35"/>
      <c r="JBJ6" s="35"/>
      <c r="JBK6" s="35"/>
      <c r="JBL6" s="35"/>
      <c r="JBM6" s="35"/>
      <c r="JBN6" s="35"/>
      <c r="JBO6" s="35"/>
      <c r="JBP6" s="35"/>
      <c r="JBQ6" s="35"/>
      <c r="JBR6" s="35"/>
      <c r="JBS6" s="35"/>
      <c r="JBT6" s="35"/>
      <c r="JBU6" s="35"/>
      <c r="JBV6" s="35"/>
      <c r="JBW6" s="35"/>
      <c r="JBX6" s="35"/>
      <c r="JBY6" s="35"/>
      <c r="JBZ6" s="35"/>
      <c r="JCA6" s="35"/>
      <c r="JCB6" s="35"/>
      <c r="JCC6" s="35"/>
      <c r="JCD6" s="35"/>
      <c r="JCE6" s="35"/>
      <c r="JCF6" s="35"/>
      <c r="JCG6" s="35"/>
      <c r="JCH6" s="35"/>
      <c r="JCI6" s="35"/>
      <c r="JCJ6" s="35"/>
      <c r="JCK6" s="35"/>
      <c r="JCL6" s="35"/>
      <c r="JCM6" s="35"/>
      <c r="JCN6" s="35"/>
      <c r="JCO6" s="35"/>
      <c r="JCP6" s="35"/>
      <c r="JCQ6" s="35"/>
      <c r="JCR6" s="35"/>
      <c r="JCS6" s="35"/>
      <c r="JCT6" s="35"/>
      <c r="JCU6" s="35"/>
      <c r="JCV6" s="35"/>
      <c r="JCW6" s="35"/>
      <c r="JCX6" s="35"/>
      <c r="JCY6" s="35"/>
      <c r="JCZ6" s="35"/>
      <c r="JDA6" s="35"/>
      <c r="JDB6" s="35"/>
      <c r="JDC6" s="35"/>
      <c r="JDD6" s="35"/>
      <c r="JDE6" s="35"/>
      <c r="JDF6" s="35"/>
      <c r="JDG6" s="35"/>
      <c r="JDH6" s="35"/>
      <c r="JDI6" s="35"/>
      <c r="JDJ6" s="35"/>
      <c r="JDK6" s="35"/>
      <c r="JDL6" s="35"/>
      <c r="JDM6" s="35"/>
      <c r="JDN6" s="35"/>
      <c r="JDO6" s="35"/>
      <c r="JDP6" s="35"/>
      <c r="JDQ6" s="35"/>
      <c r="JDR6" s="35"/>
      <c r="JDS6" s="35"/>
      <c r="JDT6" s="35"/>
      <c r="JDU6" s="35"/>
      <c r="JDV6" s="35"/>
      <c r="JDW6" s="35"/>
      <c r="JDX6" s="35"/>
      <c r="JDY6" s="35"/>
      <c r="JDZ6" s="35"/>
      <c r="JEA6" s="35"/>
      <c r="JEB6" s="35"/>
      <c r="JEC6" s="35"/>
      <c r="JED6" s="35"/>
      <c r="JEE6" s="35"/>
      <c r="JEF6" s="35"/>
      <c r="JEG6" s="35"/>
      <c r="JEH6" s="35"/>
      <c r="JEI6" s="35"/>
      <c r="JEJ6" s="35"/>
      <c r="JEK6" s="35"/>
      <c r="JEL6" s="35"/>
      <c r="JEM6" s="35"/>
      <c r="JEN6" s="35"/>
      <c r="JEO6" s="35"/>
      <c r="JEP6" s="35"/>
      <c r="JEQ6" s="35"/>
      <c r="JER6" s="35"/>
      <c r="JES6" s="35"/>
      <c r="JET6" s="35"/>
      <c r="JEU6" s="35"/>
      <c r="JEV6" s="35"/>
      <c r="JEW6" s="35"/>
      <c r="JEX6" s="35"/>
      <c r="JEY6" s="35"/>
      <c r="JEZ6" s="35"/>
      <c r="JFA6" s="35"/>
      <c r="JFB6" s="35"/>
      <c r="JFC6" s="35"/>
      <c r="JFD6" s="35"/>
      <c r="JFE6" s="35"/>
      <c r="JFF6" s="35"/>
      <c r="JFG6" s="35"/>
      <c r="JFH6" s="35"/>
      <c r="JFI6" s="35"/>
      <c r="JFJ6" s="35"/>
      <c r="JFK6" s="35"/>
      <c r="JFL6" s="35"/>
      <c r="JFM6" s="35"/>
      <c r="JFN6" s="35"/>
      <c r="JFO6" s="35"/>
      <c r="JFP6" s="35"/>
      <c r="JFQ6" s="35"/>
      <c r="JFR6" s="35"/>
      <c r="JFS6" s="35"/>
      <c r="JFT6" s="35"/>
      <c r="JFU6" s="35"/>
      <c r="JFV6" s="35"/>
      <c r="JFW6" s="35"/>
      <c r="JFX6" s="35"/>
      <c r="JFY6" s="35"/>
      <c r="JFZ6" s="35"/>
      <c r="JGA6" s="35"/>
      <c r="JGB6" s="35"/>
      <c r="JGC6" s="35"/>
      <c r="JGD6" s="35"/>
      <c r="JGE6" s="35"/>
      <c r="JGF6" s="35"/>
      <c r="JGG6" s="35"/>
      <c r="JGH6" s="35"/>
      <c r="JGI6" s="35"/>
      <c r="JGJ6" s="35"/>
      <c r="JGK6" s="35"/>
      <c r="JGL6" s="35"/>
      <c r="JGM6" s="35"/>
      <c r="JGN6" s="35"/>
      <c r="JGO6" s="35"/>
      <c r="JGP6" s="35"/>
      <c r="JGQ6" s="35"/>
      <c r="JGR6" s="35"/>
      <c r="JGS6" s="35"/>
      <c r="JGT6" s="35"/>
      <c r="JGU6" s="35"/>
      <c r="JGV6" s="35"/>
      <c r="JGW6" s="35"/>
      <c r="JGX6" s="35"/>
      <c r="JGY6" s="35"/>
      <c r="JGZ6" s="35"/>
      <c r="JHA6" s="35"/>
      <c r="JHB6" s="35"/>
      <c r="JHC6" s="35"/>
      <c r="JHD6" s="35"/>
      <c r="JHE6" s="35"/>
      <c r="JHF6" s="35"/>
      <c r="JHG6" s="35"/>
      <c r="JHH6" s="35"/>
      <c r="JHI6" s="35"/>
      <c r="JHJ6" s="35"/>
      <c r="JHK6" s="35"/>
      <c r="JHL6" s="35"/>
      <c r="JHM6" s="35"/>
      <c r="JHN6" s="35"/>
      <c r="JHO6" s="35"/>
      <c r="JHP6" s="35"/>
      <c r="JHQ6" s="35"/>
      <c r="JHR6" s="35"/>
      <c r="JHS6" s="35"/>
      <c r="JHT6" s="35"/>
      <c r="JHU6" s="35"/>
      <c r="JHV6" s="35"/>
      <c r="JHW6" s="35"/>
      <c r="JHX6" s="35"/>
      <c r="JHY6" s="35"/>
      <c r="JHZ6" s="35"/>
      <c r="JIA6" s="35"/>
      <c r="JIB6" s="35"/>
      <c r="JIC6" s="35"/>
      <c r="JID6" s="35"/>
      <c r="JIE6" s="35"/>
      <c r="JIF6" s="35"/>
      <c r="JIG6" s="35"/>
      <c r="JIH6" s="35"/>
      <c r="JII6" s="35"/>
      <c r="JIJ6" s="35"/>
      <c r="JIK6" s="35"/>
      <c r="JIL6" s="35"/>
      <c r="JIM6" s="35"/>
      <c r="JIN6" s="35"/>
      <c r="JIO6" s="35"/>
      <c r="JIP6" s="35"/>
      <c r="JIQ6" s="35"/>
      <c r="JIR6" s="35"/>
      <c r="JIS6" s="35"/>
      <c r="JIT6" s="35"/>
      <c r="JIU6" s="35"/>
      <c r="JIV6" s="35"/>
      <c r="JIW6" s="35"/>
      <c r="JIX6" s="35"/>
      <c r="JIY6" s="35"/>
      <c r="JIZ6" s="35"/>
      <c r="JJA6" s="35"/>
      <c r="JJB6" s="35"/>
      <c r="JJC6" s="35"/>
      <c r="JJD6" s="35"/>
      <c r="JJE6" s="35"/>
      <c r="JJF6" s="35"/>
      <c r="JJG6" s="35"/>
      <c r="JJH6" s="35"/>
      <c r="JJI6" s="35"/>
      <c r="JJJ6" s="35"/>
      <c r="JJK6" s="35"/>
      <c r="JJL6" s="35"/>
      <c r="JJM6" s="35"/>
      <c r="JJN6" s="35"/>
      <c r="JJO6" s="35"/>
      <c r="JJP6" s="35"/>
      <c r="JJQ6" s="35"/>
      <c r="JJR6" s="35"/>
      <c r="JJS6" s="35"/>
      <c r="JJT6" s="35"/>
      <c r="JJU6" s="35"/>
      <c r="JJV6" s="35"/>
      <c r="JJW6" s="35"/>
      <c r="JJX6" s="35"/>
      <c r="JJY6" s="35"/>
      <c r="JJZ6" s="35"/>
      <c r="JKA6" s="35"/>
      <c r="JKB6" s="35"/>
      <c r="JKC6" s="35"/>
      <c r="JKD6" s="35"/>
      <c r="JKE6" s="35"/>
      <c r="JKF6" s="35"/>
      <c r="JKG6" s="35"/>
      <c r="JKH6" s="35"/>
      <c r="JKI6" s="35"/>
      <c r="JKJ6" s="35"/>
      <c r="JKK6" s="35"/>
      <c r="JKL6" s="35"/>
      <c r="JKM6" s="35"/>
      <c r="JKN6" s="35"/>
      <c r="JKO6" s="35"/>
      <c r="JKP6" s="35"/>
      <c r="JKQ6" s="35"/>
      <c r="JKR6" s="35"/>
      <c r="JKS6" s="35"/>
      <c r="JKT6" s="35"/>
      <c r="JKU6" s="35"/>
      <c r="JKV6" s="35"/>
      <c r="JKW6" s="35"/>
      <c r="JKX6" s="35"/>
      <c r="JKY6" s="35"/>
      <c r="JKZ6" s="35"/>
      <c r="JLA6" s="35"/>
      <c r="JLB6" s="35"/>
      <c r="JLC6" s="35"/>
      <c r="JLD6" s="35"/>
      <c r="JLE6" s="35"/>
      <c r="JLF6" s="35"/>
      <c r="JLG6" s="35"/>
      <c r="JLH6" s="35"/>
      <c r="JLI6" s="35"/>
      <c r="JLJ6" s="35"/>
      <c r="JLK6" s="35"/>
      <c r="JLL6" s="35"/>
      <c r="JLM6" s="35"/>
      <c r="JLN6" s="35"/>
      <c r="JLO6" s="35"/>
      <c r="JLP6" s="35"/>
      <c r="JLQ6" s="35"/>
      <c r="JLR6" s="35"/>
      <c r="JLS6" s="35"/>
      <c r="JLT6" s="35"/>
      <c r="JLU6" s="35"/>
      <c r="JLV6" s="35"/>
      <c r="JLW6" s="35"/>
      <c r="JLX6" s="35"/>
      <c r="JLY6" s="35"/>
      <c r="JLZ6" s="35"/>
      <c r="JMA6" s="35"/>
      <c r="JMB6" s="35"/>
      <c r="JMC6" s="35"/>
      <c r="JMD6" s="35"/>
      <c r="JME6" s="35"/>
      <c r="JMF6" s="35"/>
      <c r="JMG6" s="35"/>
      <c r="JMH6" s="35"/>
      <c r="JMI6" s="35"/>
      <c r="JMJ6" s="35"/>
      <c r="JMK6" s="35"/>
      <c r="JML6" s="35"/>
      <c r="JMM6" s="35"/>
      <c r="JMN6" s="35"/>
      <c r="JMO6" s="35"/>
      <c r="JMP6" s="35"/>
      <c r="JMQ6" s="35"/>
      <c r="JMR6" s="35"/>
      <c r="JMS6" s="35"/>
      <c r="JMT6" s="35"/>
      <c r="JMU6" s="35"/>
      <c r="JMV6" s="35"/>
      <c r="JMW6" s="35"/>
      <c r="JMX6" s="35"/>
      <c r="JMY6" s="35"/>
      <c r="JMZ6" s="35"/>
      <c r="JNA6" s="35"/>
      <c r="JNB6" s="35"/>
      <c r="JNC6" s="35"/>
      <c r="JND6" s="35"/>
      <c r="JNE6" s="35"/>
      <c r="JNF6" s="35"/>
      <c r="JNG6" s="35"/>
      <c r="JNH6" s="35"/>
      <c r="JNI6" s="35"/>
      <c r="JNJ6" s="35"/>
      <c r="JNK6" s="35"/>
      <c r="JNL6" s="35"/>
      <c r="JNM6" s="35"/>
      <c r="JNN6" s="35"/>
      <c r="JNO6" s="35"/>
      <c r="JNP6" s="35"/>
      <c r="JNQ6" s="35"/>
      <c r="JNR6" s="35"/>
      <c r="JNS6" s="35"/>
      <c r="JNT6" s="35"/>
      <c r="JNU6" s="35"/>
      <c r="JNV6" s="35"/>
      <c r="JNW6" s="35"/>
      <c r="JNX6" s="35"/>
      <c r="JNY6" s="35"/>
      <c r="JNZ6" s="35"/>
      <c r="JOA6" s="35"/>
      <c r="JOB6" s="35"/>
      <c r="JOC6" s="35"/>
      <c r="JOD6" s="35"/>
      <c r="JOE6" s="35"/>
      <c r="JOF6" s="35"/>
      <c r="JOG6" s="35"/>
      <c r="JOH6" s="35"/>
      <c r="JOI6" s="35"/>
      <c r="JOJ6" s="35"/>
      <c r="JOK6" s="35"/>
      <c r="JOL6" s="35"/>
      <c r="JOM6" s="35"/>
      <c r="JON6" s="35"/>
      <c r="JOO6" s="35"/>
      <c r="JOP6" s="35"/>
      <c r="JOQ6" s="35"/>
      <c r="JOR6" s="35"/>
      <c r="JOS6" s="35"/>
      <c r="JOT6" s="35"/>
      <c r="JOU6" s="35"/>
      <c r="JOV6" s="35"/>
      <c r="JOW6" s="35"/>
      <c r="JOX6" s="35"/>
      <c r="JOY6" s="35"/>
      <c r="JOZ6" s="35"/>
      <c r="JPA6" s="35"/>
      <c r="JPB6" s="35"/>
      <c r="JPC6" s="35"/>
      <c r="JPD6" s="35"/>
      <c r="JPE6" s="35"/>
      <c r="JPF6" s="35"/>
      <c r="JPG6" s="35"/>
      <c r="JPH6" s="35"/>
      <c r="JPI6" s="35"/>
      <c r="JPJ6" s="35"/>
      <c r="JPK6" s="35"/>
      <c r="JPL6" s="35"/>
      <c r="JPM6" s="35"/>
      <c r="JPN6" s="35"/>
      <c r="JPO6" s="35"/>
      <c r="JPP6" s="35"/>
      <c r="JPQ6" s="35"/>
      <c r="JPR6" s="35"/>
      <c r="JPS6" s="35"/>
      <c r="JPT6" s="35"/>
      <c r="JPU6" s="35"/>
      <c r="JPV6" s="35"/>
      <c r="JPW6" s="35"/>
      <c r="JPX6" s="35"/>
      <c r="JPY6" s="35"/>
      <c r="JPZ6" s="35"/>
      <c r="JQA6" s="35"/>
      <c r="JQB6" s="35"/>
      <c r="JQC6" s="35"/>
      <c r="JQD6" s="35"/>
      <c r="JQE6" s="35"/>
      <c r="JQF6" s="35"/>
      <c r="JQG6" s="35"/>
      <c r="JQH6" s="35"/>
      <c r="JQI6" s="35"/>
      <c r="JQJ6" s="35"/>
      <c r="JQK6" s="35"/>
      <c r="JQL6" s="35"/>
      <c r="JQM6" s="35"/>
      <c r="JQN6" s="35"/>
      <c r="JQO6" s="35"/>
      <c r="JQP6" s="35"/>
      <c r="JQQ6" s="35"/>
      <c r="JQR6" s="35"/>
      <c r="JQS6" s="35"/>
      <c r="JQT6" s="35"/>
      <c r="JQU6" s="35"/>
      <c r="JQV6" s="35"/>
      <c r="JQW6" s="35"/>
      <c r="JQX6" s="35"/>
      <c r="JQY6" s="35"/>
      <c r="JQZ6" s="35"/>
      <c r="JRA6" s="35"/>
      <c r="JRB6" s="35"/>
      <c r="JRC6" s="35"/>
      <c r="JRD6" s="35"/>
      <c r="JRE6" s="35"/>
      <c r="JRF6" s="35"/>
      <c r="JRG6" s="35"/>
      <c r="JRH6" s="35"/>
      <c r="JRI6" s="35"/>
      <c r="JRJ6" s="35"/>
      <c r="JRK6" s="35"/>
      <c r="JRL6" s="35"/>
      <c r="JRM6" s="35"/>
      <c r="JRN6" s="35"/>
      <c r="JRO6" s="35"/>
      <c r="JRP6" s="35"/>
      <c r="JRQ6" s="35"/>
      <c r="JRR6" s="35"/>
      <c r="JRS6" s="35"/>
      <c r="JRT6" s="35"/>
      <c r="JRU6" s="35"/>
      <c r="JRV6" s="35"/>
      <c r="JRW6" s="35"/>
      <c r="JRX6" s="35"/>
      <c r="JRY6" s="35"/>
      <c r="JRZ6" s="35"/>
      <c r="JSA6" s="35"/>
      <c r="JSB6" s="35"/>
      <c r="JSC6" s="35"/>
      <c r="JSD6" s="35"/>
      <c r="JSE6" s="35"/>
      <c r="JSF6" s="35"/>
      <c r="JSG6" s="35"/>
      <c r="JSH6" s="35"/>
      <c r="JSI6" s="35"/>
      <c r="JSJ6" s="35"/>
      <c r="JSK6" s="35"/>
      <c r="JSL6" s="35"/>
      <c r="JSM6" s="35"/>
      <c r="JSN6" s="35"/>
      <c r="JSO6" s="35"/>
      <c r="JSP6" s="35"/>
      <c r="JSQ6" s="35"/>
      <c r="JSR6" s="35"/>
      <c r="JSS6" s="35"/>
      <c r="JST6" s="35"/>
      <c r="JSU6" s="35"/>
      <c r="JSV6" s="35"/>
      <c r="JSW6" s="35"/>
      <c r="JSX6" s="35"/>
      <c r="JSY6" s="35"/>
      <c r="JSZ6" s="35"/>
      <c r="JTA6" s="35"/>
      <c r="JTB6" s="35"/>
      <c r="JTC6" s="35"/>
      <c r="JTD6" s="35"/>
      <c r="JTE6" s="35"/>
      <c r="JTF6" s="35"/>
      <c r="JTG6" s="35"/>
      <c r="JTH6" s="35"/>
      <c r="JTI6" s="35"/>
      <c r="JTJ6" s="35"/>
      <c r="JTK6" s="35"/>
      <c r="JTL6" s="35"/>
      <c r="JTM6" s="35"/>
      <c r="JTN6" s="35"/>
      <c r="JTO6" s="35"/>
      <c r="JTP6" s="35"/>
      <c r="JTQ6" s="35"/>
      <c r="JTR6" s="35"/>
      <c r="JTS6" s="35"/>
      <c r="JTT6" s="35"/>
      <c r="JTU6" s="35"/>
      <c r="JTV6" s="35"/>
      <c r="JTW6" s="35"/>
      <c r="JTX6" s="35"/>
      <c r="JTY6" s="35"/>
      <c r="JTZ6" s="35"/>
      <c r="JUA6" s="35"/>
      <c r="JUB6" s="35"/>
      <c r="JUC6" s="35"/>
      <c r="JUD6" s="35"/>
      <c r="JUE6" s="35"/>
      <c r="JUF6" s="35"/>
      <c r="JUG6" s="35"/>
      <c r="JUH6" s="35"/>
      <c r="JUI6" s="35"/>
      <c r="JUJ6" s="35"/>
      <c r="JUK6" s="35"/>
      <c r="JUL6" s="35"/>
      <c r="JUM6" s="35"/>
      <c r="JUN6" s="35"/>
      <c r="JUO6" s="35"/>
      <c r="JUP6" s="35"/>
      <c r="JUQ6" s="35"/>
      <c r="JUR6" s="35"/>
      <c r="JUS6" s="35"/>
      <c r="JUT6" s="35"/>
      <c r="JUU6" s="35"/>
      <c r="JUV6" s="35"/>
      <c r="JUW6" s="35"/>
      <c r="JUX6" s="35"/>
      <c r="JUY6" s="35"/>
      <c r="JUZ6" s="35"/>
      <c r="JVA6" s="35"/>
      <c r="JVB6" s="35"/>
      <c r="JVC6" s="35"/>
      <c r="JVD6" s="35"/>
      <c r="JVE6" s="35"/>
      <c r="JVF6" s="35"/>
      <c r="JVG6" s="35"/>
      <c r="JVH6" s="35"/>
      <c r="JVI6" s="35"/>
      <c r="JVJ6" s="35"/>
      <c r="JVK6" s="35"/>
      <c r="JVL6" s="35"/>
      <c r="JVM6" s="35"/>
      <c r="JVN6" s="35"/>
      <c r="JVO6" s="35"/>
      <c r="JVP6" s="35"/>
      <c r="JVQ6" s="35"/>
      <c r="JVR6" s="35"/>
      <c r="JVS6" s="35"/>
      <c r="JVT6" s="35"/>
      <c r="JVU6" s="35"/>
      <c r="JVV6" s="35"/>
      <c r="JVW6" s="35"/>
      <c r="JVX6" s="35"/>
      <c r="JVY6" s="35"/>
      <c r="JVZ6" s="35"/>
      <c r="JWA6" s="35"/>
      <c r="JWB6" s="35"/>
      <c r="JWC6" s="35"/>
      <c r="JWD6" s="35"/>
      <c r="JWE6" s="35"/>
      <c r="JWF6" s="35"/>
      <c r="JWG6" s="35"/>
      <c r="JWH6" s="35"/>
      <c r="JWI6" s="35"/>
      <c r="JWJ6" s="35"/>
      <c r="JWK6" s="35"/>
      <c r="JWL6" s="35"/>
      <c r="JWM6" s="35"/>
      <c r="JWN6" s="35"/>
      <c r="JWO6" s="35"/>
      <c r="JWP6" s="35"/>
      <c r="JWQ6" s="35"/>
      <c r="JWR6" s="35"/>
      <c r="JWS6" s="35"/>
      <c r="JWT6" s="35"/>
      <c r="JWU6" s="35"/>
      <c r="JWV6" s="35"/>
      <c r="JWW6" s="35"/>
      <c r="JWX6" s="35"/>
      <c r="JWY6" s="35"/>
      <c r="JWZ6" s="35"/>
      <c r="JXA6" s="35"/>
      <c r="JXB6" s="35"/>
      <c r="JXC6" s="35"/>
      <c r="JXD6" s="35"/>
      <c r="JXE6" s="35"/>
      <c r="JXF6" s="35"/>
      <c r="JXG6" s="35"/>
      <c r="JXH6" s="35"/>
      <c r="JXI6" s="35"/>
      <c r="JXJ6" s="35"/>
      <c r="JXK6" s="35"/>
      <c r="JXL6" s="35"/>
      <c r="JXM6" s="35"/>
      <c r="JXN6" s="35"/>
      <c r="JXO6" s="35"/>
      <c r="JXP6" s="35"/>
      <c r="JXQ6" s="35"/>
      <c r="JXR6" s="35"/>
      <c r="JXS6" s="35"/>
      <c r="JXT6" s="35"/>
      <c r="JXU6" s="35"/>
      <c r="JXV6" s="35"/>
      <c r="JXW6" s="35"/>
      <c r="JXX6" s="35"/>
      <c r="JXY6" s="35"/>
      <c r="JXZ6" s="35"/>
      <c r="JYA6" s="35"/>
      <c r="JYB6" s="35"/>
      <c r="JYC6" s="35"/>
      <c r="JYD6" s="35"/>
      <c r="JYE6" s="35"/>
      <c r="JYF6" s="35"/>
      <c r="JYG6" s="35"/>
      <c r="JYH6" s="35"/>
      <c r="JYI6" s="35"/>
      <c r="JYJ6" s="35"/>
      <c r="JYK6" s="35"/>
      <c r="JYL6" s="35"/>
      <c r="JYM6" s="35"/>
      <c r="JYN6" s="35"/>
      <c r="JYO6" s="35"/>
      <c r="JYP6" s="35"/>
      <c r="JYQ6" s="35"/>
      <c r="JYR6" s="35"/>
      <c r="JYS6" s="35"/>
      <c r="JYT6" s="35"/>
      <c r="JYU6" s="35"/>
      <c r="JYV6" s="35"/>
      <c r="JYW6" s="35"/>
      <c r="JYX6" s="35"/>
      <c r="JYY6" s="35"/>
      <c r="JYZ6" s="35"/>
      <c r="JZA6" s="35"/>
      <c r="JZB6" s="35"/>
      <c r="JZC6" s="35"/>
      <c r="JZD6" s="35"/>
      <c r="JZE6" s="35"/>
      <c r="JZF6" s="35"/>
      <c r="JZG6" s="35"/>
      <c r="JZH6" s="35"/>
      <c r="JZI6" s="35"/>
      <c r="JZJ6" s="35"/>
      <c r="JZK6" s="35"/>
      <c r="JZL6" s="35"/>
      <c r="JZM6" s="35"/>
      <c r="JZN6" s="35"/>
      <c r="JZO6" s="35"/>
      <c r="JZP6" s="35"/>
      <c r="JZQ6" s="35"/>
      <c r="JZR6" s="35"/>
      <c r="JZS6" s="35"/>
      <c r="JZT6" s="35"/>
      <c r="JZU6" s="35"/>
      <c r="JZV6" s="35"/>
      <c r="JZW6" s="35"/>
      <c r="JZX6" s="35"/>
      <c r="JZY6" s="35"/>
      <c r="JZZ6" s="35"/>
      <c r="KAA6" s="35"/>
      <c r="KAB6" s="35"/>
      <c r="KAC6" s="35"/>
      <c r="KAD6" s="35"/>
      <c r="KAE6" s="35"/>
      <c r="KAF6" s="35"/>
      <c r="KAG6" s="35"/>
      <c r="KAH6" s="35"/>
      <c r="KAI6" s="35"/>
      <c r="KAJ6" s="35"/>
      <c r="KAK6" s="35"/>
      <c r="KAL6" s="35"/>
      <c r="KAM6" s="35"/>
      <c r="KAN6" s="35"/>
      <c r="KAO6" s="35"/>
      <c r="KAP6" s="35"/>
      <c r="KAQ6" s="35"/>
      <c r="KAR6" s="35"/>
      <c r="KAS6" s="35"/>
      <c r="KAT6" s="35"/>
      <c r="KAU6" s="35"/>
      <c r="KAV6" s="35"/>
      <c r="KAW6" s="35"/>
      <c r="KAX6" s="35"/>
      <c r="KAY6" s="35"/>
      <c r="KAZ6" s="35"/>
      <c r="KBA6" s="35"/>
      <c r="KBB6" s="35"/>
      <c r="KBC6" s="35"/>
      <c r="KBD6" s="35"/>
      <c r="KBE6" s="35"/>
      <c r="KBF6" s="35"/>
      <c r="KBG6" s="35"/>
      <c r="KBH6" s="35"/>
      <c r="KBI6" s="35"/>
      <c r="KBJ6" s="35"/>
      <c r="KBK6" s="35"/>
      <c r="KBL6" s="35"/>
      <c r="KBM6" s="35"/>
      <c r="KBN6" s="35"/>
      <c r="KBO6" s="35"/>
      <c r="KBP6" s="35"/>
      <c r="KBQ6" s="35"/>
      <c r="KBR6" s="35"/>
      <c r="KBS6" s="35"/>
      <c r="KBT6" s="35"/>
      <c r="KBU6" s="35"/>
      <c r="KBV6" s="35"/>
      <c r="KBW6" s="35"/>
      <c r="KBX6" s="35"/>
      <c r="KBY6" s="35"/>
      <c r="KBZ6" s="35"/>
      <c r="KCA6" s="35"/>
      <c r="KCB6" s="35"/>
      <c r="KCC6" s="35"/>
      <c r="KCD6" s="35"/>
      <c r="KCE6" s="35"/>
      <c r="KCF6" s="35"/>
      <c r="KCG6" s="35"/>
      <c r="KCH6" s="35"/>
      <c r="KCI6" s="35"/>
      <c r="KCJ6" s="35"/>
      <c r="KCK6" s="35"/>
      <c r="KCL6" s="35"/>
      <c r="KCM6" s="35"/>
      <c r="KCN6" s="35"/>
      <c r="KCO6" s="35"/>
      <c r="KCP6" s="35"/>
      <c r="KCQ6" s="35"/>
      <c r="KCR6" s="35"/>
      <c r="KCS6" s="35"/>
      <c r="KCT6" s="35"/>
      <c r="KCU6" s="35"/>
      <c r="KCV6" s="35"/>
      <c r="KCW6" s="35"/>
      <c r="KCX6" s="35"/>
      <c r="KCY6" s="35"/>
      <c r="KCZ6" s="35"/>
      <c r="KDA6" s="35"/>
      <c r="KDB6" s="35"/>
      <c r="KDC6" s="35"/>
      <c r="KDD6" s="35"/>
      <c r="KDE6" s="35"/>
      <c r="KDF6" s="35"/>
      <c r="KDG6" s="35"/>
      <c r="KDH6" s="35"/>
      <c r="KDI6" s="35"/>
      <c r="KDJ6" s="35"/>
      <c r="KDK6" s="35"/>
      <c r="KDL6" s="35"/>
      <c r="KDM6" s="35"/>
      <c r="KDN6" s="35"/>
      <c r="KDO6" s="35"/>
      <c r="KDP6" s="35"/>
      <c r="KDQ6" s="35"/>
      <c r="KDR6" s="35"/>
      <c r="KDS6" s="35"/>
      <c r="KDT6" s="35"/>
      <c r="KDU6" s="35"/>
      <c r="KDV6" s="35"/>
      <c r="KDW6" s="35"/>
      <c r="KDX6" s="35"/>
      <c r="KDY6" s="35"/>
      <c r="KDZ6" s="35"/>
      <c r="KEA6" s="35"/>
      <c r="KEB6" s="35"/>
      <c r="KEC6" s="35"/>
      <c r="KED6" s="35"/>
      <c r="KEE6" s="35"/>
      <c r="KEF6" s="35"/>
      <c r="KEG6" s="35"/>
      <c r="KEH6" s="35"/>
      <c r="KEI6" s="35"/>
      <c r="KEJ6" s="35"/>
      <c r="KEK6" s="35"/>
      <c r="KEL6" s="35"/>
      <c r="KEM6" s="35"/>
      <c r="KEN6" s="35"/>
      <c r="KEO6" s="35"/>
      <c r="KEP6" s="35"/>
      <c r="KEQ6" s="35"/>
      <c r="KER6" s="35"/>
      <c r="KES6" s="35"/>
      <c r="KET6" s="35"/>
      <c r="KEU6" s="35"/>
      <c r="KEV6" s="35"/>
      <c r="KEW6" s="35"/>
      <c r="KEX6" s="35"/>
      <c r="KEY6" s="35"/>
      <c r="KEZ6" s="35"/>
      <c r="KFA6" s="35"/>
      <c r="KFB6" s="35"/>
      <c r="KFC6" s="35"/>
      <c r="KFD6" s="35"/>
      <c r="KFE6" s="35"/>
      <c r="KFF6" s="35"/>
      <c r="KFG6" s="35"/>
      <c r="KFH6" s="35"/>
      <c r="KFI6" s="35"/>
      <c r="KFJ6" s="35"/>
      <c r="KFK6" s="35"/>
      <c r="KFL6" s="35"/>
      <c r="KFM6" s="35"/>
      <c r="KFN6" s="35"/>
      <c r="KFO6" s="35"/>
      <c r="KFP6" s="35"/>
      <c r="KFQ6" s="35"/>
      <c r="KFR6" s="35"/>
      <c r="KFS6" s="35"/>
      <c r="KFT6" s="35"/>
      <c r="KFU6" s="35"/>
      <c r="KFV6" s="35"/>
      <c r="KFW6" s="35"/>
      <c r="KFX6" s="35"/>
      <c r="KFY6" s="35"/>
      <c r="KFZ6" s="35"/>
      <c r="KGA6" s="35"/>
      <c r="KGB6" s="35"/>
      <c r="KGC6" s="35"/>
      <c r="KGD6" s="35"/>
      <c r="KGE6" s="35"/>
      <c r="KGF6" s="35"/>
      <c r="KGG6" s="35"/>
      <c r="KGH6" s="35"/>
      <c r="KGI6" s="35"/>
      <c r="KGJ6" s="35"/>
      <c r="KGK6" s="35"/>
      <c r="KGL6" s="35"/>
      <c r="KGM6" s="35"/>
      <c r="KGN6" s="35"/>
      <c r="KGO6" s="35"/>
      <c r="KGP6" s="35"/>
      <c r="KGQ6" s="35"/>
      <c r="KGR6" s="35"/>
      <c r="KGS6" s="35"/>
      <c r="KGT6" s="35"/>
      <c r="KGU6" s="35"/>
      <c r="KGV6" s="35"/>
      <c r="KGW6" s="35"/>
      <c r="KGX6" s="35"/>
      <c r="KGY6" s="35"/>
      <c r="KGZ6" s="35"/>
      <c r="KHA6" s="35"/>
      <c r="KHB6" s="35"/>
      <c r="KHC6" s="35"/>
      <c r="KHD6" s="35"/>
      <c r="KHE6" s="35"/>
      <c r="KHF6" s="35"/>
      <c r="KHG6" s="35"/>
      <c r="KHH6" s="35"/>
      <c r="KHI6" s="35"/>
      <c r="KHJ6" s="35"/>
      <c r="KHK6" s="35"/>
      <c r="KHL6" s="35"/>
      <c r="KHM6" s="35"/>
      <c r="KHN6" s="35"/>
      <c r="KHO6" s="35"/>
      <c r="KHP6" s="35"/>
      <c r="KHQ6" s="35"/>
      <c r="KHR6" s="35"/>
      <c r="KHS6" s="35"/>
      <c r="KHT6" s="35"/>
      <c r="KHU6" s="35"/>
      <c r="KHV6" s="35"/>
      <c r="KHW6" s="35"/>
      <c r="KHX6" s="35"/>
      <c r="KHY6" s="35"/>
      <c r="KHZ6" s="35"/>
      <c r="KIA6" s="35"/>
      <c r="KIB6" s="35"/>
      <c r="KIC6" s="35"/>
      <c r="KID6" s="35"/>
      <c r="KIE6" s="35"/>
      <c r="KIF6" s="35"/>
      <c r="KIG6" s="35"/>
      <c r="KIH6" s="35"/>
      <c r="KII6" s="35"/>
      <c r="KIJ6" s="35"/>
      <c r="KIK6" s="35"/>
      <c r="KIL6" s="35"/>
      <c r="KIM6" s="35"/>
      <c r="KIN6" s="35"/>
      <c r="KIO6" s="35"/>
      <c r="KIP6" s="35"/>
      <c r="KIQ6" s="35"/>
      <c r="KIR6" s="35"/>
      <c r="KIS6" s="35"/>
      <c r="KIT6" s="35"/>
      <c r="KIU6" s="35"/>
      <c r="KIV6" s="35"/>
      <c r="KIW6" s="35"/>
      <c r="KIX6" s="35"/>
      <c r="KIY6" s="35"/>
      <c r="KIZ6" s="35"/>
      <c r="KJA6" s="35"/>
      <c r="KJB6" s="35"/>
      <c r="KJC6" s="35"/>
      <c r="KJD6" s="35"/>
      <c r="KJE6" s="35"/>
      <c r="KJF6" s="35"/>
      <c r="KJG6" s="35"/>
      <c r="KJH6" s="35"/>
      <c r="KJI6" s="35"/>
      <c r="KJJ6" s="35"/>
      <c r="KJK6" s="35"/>
      <c r="KJL6" s="35"/>
      <c r="KJM6" s="35"/>
      <c r="KJN6" s="35"/>
      <c r="KJO6" s="35"/>
      <c r="KJP6" s="35"/>
      <c r="KJQ6" s="35"/>
      <c r="KJR6" s="35"/>
      <c r="KJS6" s="35"/>
      <c r="KJT6" s="35"/>
      <c r="KJU6" s="35"/>
      <c r="KJV6" s="35"/>
      <c r="KJW6" s="35"/>
      <c r="KJX6" s="35"/>
      <c r="KJY6" s="35"/>
      <c r="KJZ6" s="35"/>
      <c r="KKA6" s="35"/>
      <c r="KKB6" s="35"/>
      <c r="KKC6" s="35"/>
      <c r="KKD6" s="35"/>
      <c r="KKE6" s="35"/>
      <c r="KKF6" s="35"/>
      <c r="KKG6" s="35"/>
      <c r="KKH6" s="35"/>
      <c r="KKI6" s="35"/>
      <c r="KKJ6" s="35"/>
      <c r="KKK6" s="35"/>
      <c r="KKL6" s="35"/>
      <c r="KKM6" s="35"/>
      <c r="KKN6" s="35"/>
      <c r="KKO6" s="35"/>
      <c r="KKP6" s="35"/>
      <c r="KKQ6" s="35"/>
      <c r="KKR6" s="35"/>
      <c r="KKS6" s="35"/>
      <c r="KKT6" s="35"/>
      <c r="KKU6" s="35"/>
      <c r="KKV6" s="35"/>
      <c r="KKW6" s="35"/>
      <c r="KKX6" s="35"/>
      <c r="KKY6" s="35"/>
      <c r="KKZ6" s="35"/>
      <c r="KLA6" s="35"/>
      <c r="KLB6" s="35"/>
      <c r="KLC6" s="35"/>
      <c r="KLD6" s="35"/>
      <c r="KLE6" s="35"/>
      <c r="KLF6" s="35"/>
      <c r="KLG6" s="35"/>
      <c r="KLH6" s="35"/>
      <c r="KLI6" s="35"/>
      <c r="KLJ6" s="35"/>
      <c r="KLK6" s="35"/>
      <c r="KLL6" s="35"/>
      <c r="KLM6" s="35"/>
      <c r="KLN6" s="35"/>
      <c r="KLO6" s="35"/>
      <c r="KLP6" s="35"/>
      <c r="KLQ6" s="35"/>
      <c r="KLR6" s="35"/>
      <c r="KLS6" s="35"/>
      <c r="KLT6" s="35"/>
      <c r="KLU6" s="35"/>
      <c r="KLV6" s="35"/>
      <c r="KLW6" s="35"/>
      <c r="KLX6" s="35"/>
      <c r="KLY6" s="35"/>
      <c r="KLZ6" s="35"/>
      <c r="KMA6" s="35"/>
      <c r="KMB6" s="35"/>
      <c r="KMC6" s="35"/>
      <c r="KMD6" s="35"/>
      <c r="KME6" s="35"/>
      <c r="KMF6" s="35"/>
      <c r="KMG6" s="35"/>
      <c r="KMH6" s="35"/>
      <c r="KMI6" s="35"/>
      <c r="KMJ6" s="35"/>
      <c r="KMK6" s="35"/>
      <c r="KML6" s="35"/>
      <c r="KMM6" s="35"/>
      <c r="KMN6" s="35"/>
      <c r="KMO6" s="35"/>
      <c r="KMP6" s="35"/>
      <c r="KMQ6" s="35"/>
      <c r="KMR6" s="35"/>
      <c r="KMS6" s="35"/>
      <c r="KMT6" s="35"/>
      <c r="KMU6" s="35"/>
      <c r="KMV6" s="35"/>
      <c r="KMW6" s="35"/>
      <c r="KMX6" s="35"/>
      <c r="KMY6" s="35"/>
      <c r="KMZ6" s="35"/>
      <c r="KNA6" s="35"/>
      <c r="KNB6" s="35"/>
      <c r="KNC6" s="35"/>
      <c r="KND6" s="35"/>
      <c r="KNE6" s="35"/>
      <c r="KNF6" s="35"/>
      <c r="KNG6" s="35"/>
      <c r="KNH6" s="35"/>
      <c r="KNI6" s="35"/>
      <c r="KNJ6" s="35"/>
      <c r="KNK6" s="35"/>
      <c r="KNL6" s="35"/>
      <c r="KNM6" s="35"/>
      <c r="KNN6" s="35"/>
      <c r="KNO6" s="35"/>
      <c r="KNP6" s="35"/>
      <c r="KNQ6" s="35"/>
      <c r="KNR6" s="35"/>
      <c r="KNS6" s="35"/>
      <c r="KNT6" s="35"/>
      <c r="KNU6" s="35"/>
      <c r="KNV6" s="35"/>
      <c r="KNW6" s="35"/>
      <c r="KNX6" s="35"/>
      <c r="KNY6" s="35"/>
      <c r="KNZ6" s="35"/>
      <c r="KOA6" s="35"/>
      <c r="KOB6" s="35"/>
      <c r="KOC6" s="35"/>
      <c r="KOD6" s="35"/>
      <c r="KOE6" s="35"/>
      <c r="KOF6" s="35"/>
      <c r="KOG6" s="35"/>
      <c r="KOH6" s="35"/>
      <c r="KOI6" s="35"/>
      <c r="KOJ6" s="35"/>
      <c r="KOK6" s="35"/>
      <c r="KOL6" s="35"/>
      <c r="KOM6" s="35"/>
      <c r="KON6" s="35"/>
      <c r="KOO6" s="35"/>
      <c r="KOP6" s="35"/>
      <c r="KOQ6" s="35"/>
      <c r="KOR6" s="35"/>
      <c r="KOS6" s="35"/>
      <c r="KOT6" s="35"/>
      <c r="KOU6" s="35"/>
      <c r="KOV6" s="35"/>
      <c r="KOW6" s="35"/>
      <c r="KOX6" s="35"/>
      <c r="KOY6" s="35"/>
      <c r="KOZ6" s="35"/>
      <c r="KPA6" s="35"/>
      <c r="KPB6" s="35"/>
      <c r="KPC6" s="35"/>
      <c r="KPD6" s="35"/>
      <c r="KPE6" s="35"/>
      <c r="KPF6" s="35"/>
      <c r="KPG6" s="35"/>
      <c r="KPH6" s="35"/>
      <c r="KPI6" s="35"/>
      <c r="KPJ6" s="35"/>
      <c r="KPK6" s="35"/>
      <c r="KPL6" s="35"/>
      <c r="KPM6" s="35"/>
      <c r="KPN6" s="35"/>
      <c r="KPO6" s="35"/>
      <c r="KPP6" s="35"/>
      <c r="KPQ6" s="35"/>
      <c r="KPR6" s="35"/>
      <c r="KPS6" s="35"/>
      <c r="KPT6" s="35"/>
      <c r="KPU6" s="35"/>
      <c r="KPV6" s="35"/>
      <c r="KPW6" s="35"/>
      <c r="KPX6" s="35"/>
      <c r="KPY6" s="35"/>
      <c r="KPZ6" s="35"/>
      <c r="KQA6" s="35"/>
      <c r="KQB6" s="35"/>
      <c r="KQC6" s="35"/>
      <c r="KQD6" s="35"/>
      <c r="KQE6" s="35"/>
      <c r="KQF6" s="35"/>
      <c r="KQG6" s="35"/>
      <c r="KQH6" s="35"/>
      <c r="KQI6" s="35"/>
      <c r="KQJ6" s="35"/>
      <c r="KQK6" s="35"/>
      <c r="KQL6" s="35"/>
      <c r="KQM6" s="35"/>
      <c r="KQN6" s="35"/>
      <c r="KQO6" s="35"/>
      <c r="KQP6" s="35"/>
      <c r="KQQ6" s="35"/>
      <c r="KQR6" s="35"/>
      <c r="KQS6" s="35"/>
      <c r="KQT6" s="35"/>
      <c r="KQU6" s="35"/>
      <c r="KQV6" s="35"/>
      <c r="KQW6" s="35"/>
      <c r="KQX6" s="35"/>
      <c r="KQY6" s="35"/>
      <c r="KQZ6" s="35"/>
      <c r="KRA6" s="35"/>
      <c r="KRB6" s="35"/>
      <c r="KRC6" s="35"/>
      <c r="KRD6" s="35"/>
      <c r="KRE6" s="35"/>
      <c r="KRF6" s="35"/>
      <c r="KRG6" s="35"/>
      <c r="KRH6" s="35"/>
      <c r="KRI6" s="35"/>
      <c r="KRJ6" s="35"/>
      <c r="KRK6" s="35"/>
      <c r="KRL6" s="35"/>
      <c r="KRM6" s="35"/>
      <c r="KRN6" s="35"/>
      <c r="KRO6" s="35"/>
      <c r="KRP6" s="35"/>
      <c r="KRQ6" s="35"/>
      <c r="KRR6" s="35"/>
      <c r="KRS6" s="35"/>
      <c r="KRT6" s="35"/>
      <c r="KRU6" s="35"/>
      <c r="KRV6" s="35"/>
      <c r="KRW6" s="35"/>
      <c r="KRX6" s="35"/>
      <c r="KRY6" s="35"/>
      <c r="KRZ6" s="35"/>
      <c r="KSA6" s="35"/>
      <c r="KSB6" s="35"/>
      <c r="KSC6" s="35"/>
      <c r="KSD6" s="35"/>
      <c r="KSE6" s="35"/>
      <c r="KSF6" s="35"/>
      <c r="KSG6" s="35"/>
      <c r="KSH6" s="35"/>
      <c r="KSI6" s="35"/>
      <c r="KSJ6" s="35"/>
      <c r="KSK6" s="35"/>
      <c r="KSL6" s="35"/>
      <c r="KSM6" s="35"/>
      <c r="KSN6" s="35"/>
      <c r="KSO6" s="35"/>
      <c r="KSP6" s="35"/>
      <c r="KSQ6" s="35"/>
      <c r="KSR6" s="35"/>
      <c r="KSS6" s="35"/>
      <c r="KST6" s="35"/>
      <c r="KSU6" s="35"/>
      <c r="KSV6" s="35"/>
      <c r="KSW6" s="35"/>
      <c r="KSX6" s="35"/>
      <c r="KSY6" s="35"/>
      <c r="KSZ6" s="35"/>
      <c r="KTA6" s="35"/>
      <c r="KTB6" s="35"/>
      <c r="KTC6" s="35"/>
      <c r="KTD6" s="35"/>
      <c r="KTE6" s="35"/>
      <c r="KTF6" s="35"/>
      <c r="KTG6" s="35"/>
      <c r="KTH6" s="35"/>
      <c r="KTI6" s="35"/>
      <c r="KTJ6" s="35"/>
      <c r="KTK6" s="35"/>
      <c r="KTL6" s="35"/>
      <c r="KTM6" s="35"/>
      <c r="KTN6" s="35"/>
      <c r="KTO6" s="35"/>
      <c r="KTP6" s="35"/>
      <c r="KTQ6" s="35"/>
      <c r="KTR6" s="35"/>
      <c r="KTS6" s="35"/>
      <c r="KTT6" s="35"/>
      <c r="KTU6" s="35"/>
      <c r="KTV6" s="35"/>
      <c r="KTW6" s="35"/>
      <c r="KTX6" s="35"/>
      <c r="KTY6" s="35"/>
      <c r="KTZ6" s="35"/>
      <c r="KUA6" s="35"/>
      <c r="KUB6" s="35"/>
      <c r="KUC6" s="35"/>
      <c r="KUD6" s="35"/>
      <c r="KUE6" s="35"/>
      <c r="KUF6" s="35"/>
      <c r="KUG6" s="35"/>
      <c r="KUH6" s="35"/>
      <c r="KUI6" s="35"/>
      <c r="KUJ6" s="35"/>
      <c r="KUK6" s="35"/>
      <c r="KUL6" s="35"/>
      <c r="KUM6" s="35"/>
      <c r="KUN6" s="35"/>
      <c r="KUO6" s="35"/>
      <c r="KUP6" s="35"/>
      <c r="KUQ6" s="35"/>
      <c r="KUR6" s="35"/>
      <c r="KUS6" s="35"/>
      <c r="KUT6" s="35"/>
      <c r="KUU6" s="35"/>
      <c r="KUV6" s="35"/>
      <c r="KUW6" s="35"/>
      <c r="KUX6" s="35"/>
      <c r="KUY6" s="35"/>
      <c r="KUZ6" s="35"/>
      <c r="KVA6" s="35"/>
      <c r="KVB6" s="35"/>
      <c r="KVC6" s="35"/>
      <c r="KVD6" s="35"/>
      <c r="KVE6" s="35"/>
      <c r="KVF6" s="35"/>
      <c r="KVG6" s="35"/>
      <c r="KVH6" s="35"/>
      <c r="KVI6" s="35"/>
      <c r="KVJ6" s="35"/>
      <c r="KVK6" s="35"/>
      <c r="KVL6" s="35"/>
      <c r="KVM6" s="35"/>
      <c r="KVN6" s="35"/>
      <c r="KVO6" s="35"/>
      <c r="KVP6" s="35"/>
      <c r="KVQ6" s="35"/>
      <c r="KVR6" s="35"/>
      <c r="KVS6" s="35"/>
      <c r="KVT6" s="35"/>
      <c r="KVU6" s="35"/>
      <c r="KVV6" s="35"/>
      <c r="KVW6" s="35"/>
      <c r="KVX6" s="35"/>
      <c r="KVY6" s="35"/>
      <c r="KVZ6" s="35"/>
      <c r="KWA6" s="35"/>
      <c r="KWB6" s="35"/>
      <c r="KWC6" s="35"/>
      <c r="KWD6" s="35"/>
      <c r="KWE6" s="35"/>
      <c r="KWF6" s="35"/>
      <c r="KWG6" s="35"/>
      <c r="KWH6" s="35"/>
      <c r="KWI6" s="35"/>
      <c r="KWJ6" s="35"/>
      <c r="KWK6" s="35"/>
      <c r="KWL6" s="35"/>
      <c r="KWM6" s="35"/>
      <c r="KWN6" s="35"/>
      <c r="KWO6" s="35"/>
      <c r="KWP6" s="35"/>
      <c r="KWQ6" s="35"/>
      <c r="KWR6" s="35"/>
      <c r="KWS6" s="35"/>
      <c r="KWT6" s="35"/>
      <c r="KWU6" s="35"/>
      <c r="KWV6" s="35"/>
      <c r="KWW6" s="35"/>
      <c r="KWX6" s="35"/>
      <c r="KWY6" s="35"/>
      <c r="KWZ6" s="35"/>
      <c r="KXA6" s="35"/>
      <c r="KXB6" s="35"/>
      <c r="KXC6" s="35"/>
      <c r="KXD6" s="35"/>
      <c r="KXE6" s="35"/>
      <c r="KXF6" s="35"/>
      <c r="KXG6" s="35"/>
      <c r="KXH6" s="35"/>
      <c r="KXI6" s="35"/>
      <c r="KXJ6" s="35"/>
      <c r="KXK6" s="35"/>
      <c r="KXL6" s="35"/>
      <c r="KXM6" s="35"/>
      <c r="KXN6" s="35"/>
      <c r="KXO6" s="35"/>
      <c r="KXP6" s="35"/>
      <c r="KXQ6" s="35"/>
      <c r="KXR6" s="35"/>
      <c r="KXS6" s="35"/>
      <c r="KXT6" s="35"/>
      <c r="KXU6" s="35"/>
      <c r="KXV6" s="35"/>
      <c r="KXW6" s="35"/>
      <c r="KXX6" s="35"/>
      <c r="KXY6" s="35"/>
      <c r="KXZ6" s="35"/>
      <c r="KYA6" s="35"/>
      <c r="KYB6" s="35"/>
      <c r="KYC6" s="35"/>
      <c r="KYD6" s="35"/>
      <c r="KYE6" s="35"/>
      <c r="KYF6" s="35"/>
      <c r="KYG6" s="35"/>
      <c r="KYH6" s="35"/>
      <c r="KYI6" s="35"/>
      <c r="KYJ6" s="35"/>
      <c r="KYK6" s="35"/>
      <c r="KYL6" s="35"/>
      <c r="KYM6" s="35"/>
      <c r="KYN6" s="35"/>
      <c r="KYO6" s="35"/>
      <c r="KYP6" s="35"/>
      <c r="KYQ6" s="35"/>
      <c r="KYR6" s="35"/>
      <c r="KYS6" s="35"/>
      <c r="KYT6" s="35"/>
      <c r="KYU6" s="35"/>
      <c r="KYV6" s="35"/>
      <c r="KYW6" s="35"/>
      <c r="KYX6" s="35"/>
      <c r="KYY6" s="35"/>
      <c r="KYZ6" s="35"/>
      <c r="KZA6" s="35"/>
      <c r="KZB6" s="35"/>
      <c r="KZC6" s="35"/>
      <c r="KZD6" s="35"/>
      <c r="KZE6" s="35"/>
      <c r="KZF6" s="35"/>
      <c r="KZG6" s="35"/>
      <c r="KZH6" s="35"/>
      <c r="KZI6" s="35"/>
      <c r="KZJ6" s="35"/>
      <c r="KZK6" s="35"/>
      <c r="KZL6" s="35"/>
      <c r="KZM6" s="35"/>
      <c r="KZN6" s="35"/>
      <c r="KZO6" s="35"/>
      <c r="KZP6" s="35"/>
      <c r="KZQ6" s="35"/>
      <c r="KZR6" s="35"/>
      <c r="KZS6" s="35"/>
      <c r="KZT6" s="35"/>
      <c r="KZU6" s="35"/>
      <c r="KZV6" s="35"/>
      <c r="KZW6" s="35"/>
      <c r="KZX6" s="35"/>
      <c r="KZY6" s="35"/>
      <c r="KZZ6" s="35"/>
      <c r="LAA6" s="35"/>
      <c r="LAB6" s="35"/>
      <c r="LAC6" s="35"/>
      <c r="LAD6" s="35"/>
      <c r="LAE6" s="35"/>
      <c r="LAF6" s="35"/>
      <c r="LAG6" s="35"/>
      <c r="LAH6" s="35"/>
      <c r="LAI6" s="35"/>
      <c r="LAJ6" s="35"/>
      <c r="LAK6" s="35"/>
      <c r="LAL6" s="35"/>
      <c r="LAM6" s="35"/>
      <c r="LAN6" s="35"/>
      <c r="LAO6" s="35"/>
      <c r="LAP6" s="35"/>
      <c r="LAQ6" s="35"/>
      <c r="LAR6" s="35"/>
      <c r="LAS6" s="35"/>
      <c r="LAT6" s="35"/>
      <c r="LAU6" s="35"/>
      <c r="LAV6" s="35"/>
      <c r="LAW6" s="35"/>
      <c r="LAX6" s="35"/>
      <c r="LAY6" s="35"/>
      <c r="LAZ6" s="35"/>
      <c r="LBA6" s="35"/>
      <c r="LBB6" s="35"/>
      <c r="LBC6" s="35"/>
      <c r="LBD6" s="35"/>
      <c r="LBE6" s="35"/>
      <c r="LBF6" s="35"/>
      <c r="LBG6" s="35"/>
      <c r="LBH6" s="35"/>
      <c r="LBI6" s="35"/>
      <c r="LBJ6" s="35"/>
      <c r="LBK6" s="35"/>
      <c r="LBL6" s="35"/>
      <c r="LBM6" s="35"/>
      <c r="LBN6" s="35"/>
      <c r="LBO6" s="35"/>
      <c r="LBP6" s="35"/>
      <c r="LBQ6" s="35"/>
      <c r="LBR6" s="35"/>
      <c r="LBS6" s="35"/>
      <c r="LBT6" s="35"/>
      <c r="LBU6" s="35"/>
      <c r="LBV6" s="35"/>
      <c r="LBW6" s="35"/>
      <c r="LBX6" s="35"/>
      <c r="LBY6" s="35"/>
      <c r="LBZ6" s="35"/>
      <c r="LCA6" s="35"/>
      <c r="LCB6" s="35"/>
      <c r="LCC6" s="35"/>
      <c r="LCD6" s="35"/>
      <c r="LCE6" s="35"/>
      <c r="LCF6" s="35"/>
      <c r="LCG6" s="35"/>
      <c r="LCH6" s="35"/>
      <c r="LCI6" s="35"/>
      <c r="LCJ6" s="35"/>
      <c r="LCK6" s="35"/>
      <c r="LCL6" s="35"/>
      <c r="LCM6" s="35"/>
      <c r="LCN6" s="35"/>
      <c r="LCO6" s="35"/>
      <c r="LCP6" s="35"/>
      <c r="LCQ6" s="35"/>
      <c r="LCR6" s="35"/>
      <c r="LCS6" s="35"/>
      <c r="LCT6" s="35"/>
      <c r="LCU6" s="35"/>
      <c r="LCV6" s="35"/>
      <c r="LCW6" s="35"/>
      <c r="LCX6" s="35"/>
      <c r="LCY6" s="35"/>
      <c r="LCZ6" s="35"/>
      <c r="LDA6" s="35"/>
      <c r="LDB6" s="35"/>
      <c r="LDC6" s="35"/>
      <c r="LDD6" s="35"/>
      <c r="LDE6" s="35"/>
      <c r="LDF6" s="35"/>
      <c r="LDG6" s="35"/>
      <c r="LDH6" s="35"/>
      <c r="LDI6" s="35"/>
      <c r="LDJ6" s="35"/>
      <c r="LDK6" s="35"/>
      <c r="LDL6" s="35"/>
      <c r="LDM6" s="35"/>
      <c r="LDN6" s="35"/>
      <c r="LDO6" s="35"/>
      <c r="LDP6" s="35"/>
      <c r="LDQ6" s="35"/>
      <c r="LDR6" s="35"/>
      <c r="LDS6" s="35"/>
      <c r="LDT6" s="35"/>
      <c r="LDU6" s="35"/>
      <c r="LDV6" s="35"/>
      <c r="LDW6" s="35"/>
      <c r="LDX6" s="35"/>
      <c r="LDY6" s="35"/>
      <c r="LDZ6" s="35"/>
      <c r="LEA6" s="35"/>
      <c r="LEB6" s="35"/>
      <c r="LEC6" s="35"/>
      <c r="LED6" s="35"/>
      <c r="LEE6" s="35"/>
      <c r="LEF6" s="35"/>
      <c r="LEG6" s="35"/>
      <c r="LEH6" s="35"/>
      <c r="LEI6" s="35"/>
      <c r="LEJ6" s="35"/>
      <c r="LEK6" s="35"/>
      <c r="LEL6" s="35"/>
      <c r="LEM6" s="35"/>
      <c r="LEN6" s="35"/>
      <c r="LEO6" s="35"/>
      <c r="LEP6" s="35"/>
      <c r="LEQ6" s="35"/>
      <c r="LER6" s="35"/>
      <c r="LES6" s="35"/>
      <c r="LET6" s="35"/>
      <c r="LEU6" s="35"/>
      <c r="LEV6" s="35"/>
      <c r="LEW6" s="35"/>
      <c r="LEX6" s="35"/>
      <c r="LEY6" s="35"/>
      <c r="LEZ6" s="35"/>
      <c r="LFA6" s="35"/>
      <c r="LFB6" s="35"/>
      <c r="LFC6" s="35"/>
      <c r="LFD6" s="35"/>
      <c r="LFE6" s="35"/>
      <c r="LFF6" s="35"/>
      <c r="LFG6" s="35"/>
      <c r="LFH6" s="35"/>
      <c r="LFI6" s="35"/>
      <c r="LFJ6" s="35"/>
      <c r="LFK6" s="35"/>
      <c r="LFL6" s="35"/>
      <c r="LFM6" s="35"/>
      <c r="LFN6" s="35"/>
      <c r="LFO6" s="35"/>
      <c r="LFP6" s="35"/>
      <c r="LFQ6" s="35"/>
      <c r="LFR6" s="35"/>
      <c r="LFS6" s="35"/>
      <c r="LFT6" s="35"/>
      <c r="LFU6" s="35"/>
      <c r="LFV6" s="35"/>
      <c r="LFW6" s="35"/>
      <c r="LFX6" s="35"/>
      <c r="LFY6" s="35"/>
      <c r="LFZ6" s="35"/>
      <c r="LGA6" s="35"/>
      <c r="LGB6" s="35"/>
      <c r="LGC6" s="35"/>
      <c r="LGD6" s="35"/>
      <c r="LGE6" s="35"/>
      <c r="LGF6" s="35"/>
      <c r="LGG6" s="35"/>
      <c r="LGH6" s="35"/>
      <c r="LGI6" s="35"/>
      <c r="LGJ6" s="35"/>
      <c r="LGK6" s="35"/>
      <c r="LGL6" s="35"/>
      <c r="LGM6" s="35"/>
      <c r="LGN6" s="35"/>
      <c r="LGO6" s="35"/>
      <c r="LGP6" s="35"/>
      <c r="LGQ6" s="35"/>
      <c r="LGR6" s="35"/>
      <c r="LGS6" s="35"/>
      <c r="LGT6" s="35"/>
      <c r="LGU6" s="35"/>
      <c r="LGV6" s="35"/>
      <c r="LGW6" s="35"/>
      <c r="LGX6" s="35"/>
      <c r="LGY6" s="35"/>
      <c r="LGZ6" s="35"/>
      <c r="LHA6" s="35"/>
      <c r="LHB6" s="35"/>
      <c r="LHC6" s="35"/>
      <c r="LHD6" s="35"/>
      <c r="LHE6" s="35"/>
      <c r="LHF6" s="35"/>
      <c r="LHG6" s="35"/>
      <c r="LHH6" s="35"/>
      <c r="LHI6" s="35"/>
      <c r="LHJ6" s="35"/>
      <c r="LHK6" s="35"/>
      <c r="LHL6" s="35"/>
      <c r="LHM6" s="35"/>
      <c r="LHN6" s="35"/>
      <c r="LHO6" s="35"/>
      <c r="LHP6" s="35"/>
      <c r="LHQ6" s="35"/>
      <c r="LHR6" s="35"/>
      <c r="LHS6" s="35"/>
      <c r="LHT6" s="35"/>
      <c r="LHU6" s="35"/>
      <c r="LHV6" s="35"/>
      <c r="LHW6" s="35"/>
      <c r="LHX6" s="35"/>
      <c r="LHY6" s="35"/>
      <c r="LHZ6" s="35"/>
      <c r="LIA6" s="35"/>
      <c r="LIB6" s="35"/>
      <c r="LIC6" s="35"/>
      <c r="LID6" s="35"/>
      <c r="LIE6" s="35"/>
      <c r="LIF6" s="35"/>
      <c r="LIG6" s="35"/>
      <c r="LIH6" s="35"/>
      <c r="LII6" s="35"/>
      <c r="LIJ6" s="35"/>
      <c r="LIK6" s="35"/>
      <c r="LIL6" s="35"/>
      <c r="LIM6" s="35"/>
      <c r="LIN6" s="35"/>
      <c r="LIO6" s="35"/>
      <c r="LIP6" s="35"/>
      <c r="LIQ6" s="35"/>
      <c r="LIR6" s="35"/>
      <c r="LIS6" s="35"/>
      <c r="LIT6" s="35"/>
      <c r="LIU6" s="35"/>
      <c r="LIV6" s="35"/>
      <c r="LIW6" s="35"/>
      <c r="LIX6" s="35"/>
      <c r="LIY6" s="35"/>
      <c r="LIZ6" s="35"/>
      <c r="LJA6" s="35"/>
      <c r="LJB6" s="35"/>
      <c r="LJC6" s="35"/>
      <c r="LJD6" s="35"/>
      <c r="LJE6" s="35"/>
      <c r="LJF6" s="35"/>
      <c r="LJG6" s="35"/>
      <c r="LJH6" s="35"/>
      <c r="LJI6" s="35"/>
      <c r="LJJ6" s="35"/>
      <c r="LJK6" s="35"/>
      <c r="LJL6" s="35"/>
      <c r="LJM6" s="35"/>
      <c r="LJN6" s="35"/>
      <c r="LJO6" s="35"/>
      <c r="LJP6" s="35"/>
      <c r="LJQ6" s="35"/>
      <c r="LJR6" s="35"/>
      <c r="LJS6" s="35"/>
      <c r="LJT6" s="35"/>
      <c r="LJU6" s="35"/>
      <c r="LJV6" s="35"/>
      <c r="LJW6" s="35"/>
      <c r="LJX6" s="35"/>
      <c r="LJY6" s="35"/>
      <c r="LJZ6" s="35"/>
      <c r="LKA6" s="35"/>
      <c r="LKB6" s="35"/>
      <c r="LKC6" s="35"/>
      <c r="LKD6" s="35"/>
      <c r="LKE6" s="35"/>
      <c r="LKF6" s="35"/>
      <c r="LKG6" s="35"/>
      <c r="LKH6" s="35"/>
      <c r="LKI6" s="35"/>
      <c r="LKJ6" s="35"/>
      <c r="LKK6" s="35"/>
      <c r="LKL6" s="35"/>
      <c r="LKM6" s="35"/>
      <c r="LKN6" s="35"/>
      <c r="LKO6" s="35"/>
      <c r="LKP6" s="35"/>
      <c r="LKQ6" s="35"/>
      <c r="LKR6" s="35"/>
      <c r="LKS6" s="35"/>
      <c r="LKT6" s="35"/>
      <c r="LKU6" s="35"/>
      <c r="LKV6" s="35"/>
      <c r="LKW6" s="35"/>
      <c r="LKX6" s="35"/>
      <c r="LKY6" s="35"/>
      <c r="LKZ6" s="35"/>
      <c r="LLA6" s="35"/>
      <c r="LLB6" s="35"/>
      <c r="LLC6" s="35"/>
      <c r="LLD6" s="35"/>
      <c r="LLE6" s="35"/>
      <c r="LLF6" s="35"/>
      <c r="LLG6" s="35"/>
      <c r="LLH6" s="35"/>
      <c r="LLI6" s="35"/>
      <c r="LLJ6" s="35"/>
      <c r="LLK6" s="35"/>
      <c r="LLL6" s="35"/>
      <c r="LLM6" s="35"/>
      <c r="LLN6" s="35"/>
      <c r="LLO6" s="35"/>
      <c r="LLP6" s="35"/>
      <c r="LLQ6" s="35"/>
      <c r="LLR6" s="35"/>
      <c r="LLS6" s="35"/>
      <c r="LLT6" s="35"/>
      <c r="LLU6" s="35"/>
      <c r="LLV6" s="35"/>
      <c r="LLW6" s="35"/>
      <c r="LLX6" s="35"/>
      <c r="LLY6" s="35"/>
      <c r="LLZ6" s="35"/>
      <c r="LMA6" s="35"/>
      <c r="LMB6" s="35"/>
      <c r="LMC6" s="35"/>
      <c r="LMD6" s="35"/>
      <c r="LME6" s="35"/>
      <c r="LMF6" s="35"/>
      <c r="LMG6" s="35"/>
      <c r="LMH6" s="35"/>
      <c r="LMI6" s="35"/>
      <c r="LMJ6" s="35"/>
      <c r="LMK6" s="35"/>
      <c r="LML6" s="35"/>
      <c r="LMM6" s="35"/>
      <c r="LMN6" s="35"/>
      <c r="LMO6" s="35"/>
      <c r="LMP6" s="35"/>
      <c r="LMQ6" s="35"/>
      <c r="LMR6" s="35"/>
      <c r="LMS6" s="35"/>
      <c r="LMT6" s="35"/>
      <c r="LMU6" s="35"/>
      <c r="LMV6" s="35"/>
      <c r="LMW6" s="35"/>
      <c r="LMX6" s="35"/>
      <c r="LMY6" s="35"/>
      <c r="LMZ6" s="35"/>
      <c r="LNA6" s="35"/>
      <c r="LNB6" s="35"/>
      <c r="LNC6" s="35"/>
      <c r="LND6" s="35"/>
      <c r="LNE6" s="35"/>
      <c r="LNF6" s="35"/>
      <c r="LNG6" s="35"/>
      <c r="LNH6" s="35"/>
      <c r="LNI6" s="35"/>
      <c r="LNJ6" s="35"/>
      <c r="LNK6" s="35"/>
      <c r="LNL6" s="35"/>
      <c r="LNM6" s="35"/>
      <c r="LNN6" s="35"/>
      <c r="LNO6" s="35"/>
      <c r="LNP6" s="35"/>
      <c r="LNQ6" s="35"/>
      <c r="LNR6" s="35"/>
      <c r="LNS6" s="35"/>
      <c r="LNT6" s="35"/>
      <c r="LNU6" s="35"/>
      <c r="LNV6" s="35"/>
      <c r="LNW6" s="35"/>
      <c r="LNX6" s="35"/>
      <c r="LNY6" s="35"/>
      <c r="LNZ6" s="35"/>
      <c r="LOA6" s="35"/>
      <c r="LOB6" s="35"/>
      <c r="LOC6" s="35"/>
      <c r="LOD6" s="35"/>
      <c r="LOE6" s="35"/>
      <c r="LOF6" s="35"/>
      <c r="LOG6" s="35"/>
      <c r="LOH6" s="35"/>
      <c r="LOI6" s="35"/>
      <c r="LOJ6" s="35"/>
      <c r="LOK6" s="35"/>
      <c r="LOL6" s="35"/>
      <c r="LOM6" s="35"/>
      <c r="LON6" s="35"/>
      <c r="LOO6" s="35"/>
      <c r="LOP6" s="35"/>
      <c r="LOQ6" s="35"/>
      <c r="LOR6" s="35"/>
      <c r="LOS6" s="35"/>
      <c r="LOT6" s="35"/>
      <c r="LOU6" s="35"/>
      <c r="LOV6" s="35"/>
      <c r="LOW6" s="35"/>
      <c r="LOX6" s="35"/>
      <c r="LOY6" s="35"/>
      <c r="LOZ6" s="35"/>
      <c r="LPA6" s="35"/>
      <c r="LPB6" s="35"/>
      <c r="LPC6" s="35"/>
      <c r="LPD6" s="35"/>
      <c r="LPE6" s="35"/>
      <c r="LPF6" s="35"/>
      <c r="LPG6" s="35"/>
      <c r="LPH6" s="35"/>
      <c r="LPI6" s="35"/>
      <c r="LPJ6" s="35"/>
      <c r="LPK6" s="35"/>
      <c r="LPL6" s="35"/>
      <c r="LPM6" s="35"/>
      <c r="LPN6" s="35"/>
      <c r="LPO6" s="35"/>
      <c r="LPP6" s="35"/>
      <c r="LPQ6" s="35"/>
      <c r="LPR6" s="35"/>
      <c r="LPS6" s="35"/>
      <c r="LPT6" s="35"/>
      <c r="LPU6" s="35"/>
      <c r="LPV6" s="35"/>
      <c r="LPW6" s="35"/>
      <c r="LPX6" s="35"/>
      <c r="LPY6" s="35"/>
      <c r="LPZ6" s="35"/>
      <c r="LQA6" s="35"/>
      <c r="LQB6" s="35"/>
      <c r="LQC6" s="35"/>
      <c r="LQD6" s="35"/>
      <c r="LQE6" s="35"/>
      <c r="LQF6" s="35"/>
      <c r="LQG6" s="35"/>
      <c r="LQH6" s="35"/>
      <c r="LQI6" s="35"/>
      <c r="LQJ6" s="35"/>
      <c r="LQK6" s="35"/>
      <c r="LQL6" s="35"/>
      <c r="LQM6" s="35"/>
      <c r="LQN6" s="35"/>
      <c r="LQO6" s="35"/>
      <c r="LQP6" s="35"/>
      <c r="LQQ6" s="35"/>
      <c r="LQR6" s="35"/>
      <c r="LQS6" s="35"/>
      <c r="LQT6" s="35"/>
      <c r="LQU6" s="35"/>
      <c r="LQV6" s="35"/>
      <c r="LQW6" s="35"/>
      <c r="LQX6" s="35"/>
      <c r="LQY6" s="35"/>
      <c r="LQZ6" s="35"/>
      <c r="LRA6" s="35"/>
      <c r="LRB6" s="35"/>
      <c r="LRC6" s="35"/>
      <c r="LRD6" s="35"/>
      <c r="LRE6" s="35"/>
      <c r="LRF6" s="35"/>
      <c r="LRG6" s="35"/>
      <c r="LRH6" s="35"/>
      <c r="LRI6" s="35"/>
      <c r="LRJ6" s="35"/>
      <c r="LRK6" s="35"/>
      <c r="LRL6" s="35"/>
      <c r="LRM6" s="35"/>
      <c r="LRN6" s="35"/>
      <c r="LRO6" s="35"/>
      <c r="LRP6" s="35"/>
      <c r="LRQ6" s="35"/>
      <c r="LRR6" s="35"/>
      <c r="LRS6" s="35"/>
      <c r="LRT6" s="35"/>
      <c r="LRU6" s="35"/>
      <c r="LRV6" s="35"/>
      <c r="LRW6" s="35"/>
      <c r="LRX6" s="35"/>
      <c r="LRY6" s="35"/>
      <c r="LRZ6" s="35"/>
      <c r="LSA6" s="35"/>
      <c r="LSB6" s="35"/>
      <c r="LSC6" s="35"/>
      <c r="LSD6" s="35"/>
      <c r="LSE6" s="35"/>
      <c r="LSF6" s="35"/>
      <c r="LSG6" s="35"/>
      <c r="LSH6" s="35"/>
      <c r="LSI6" s="35"/>
      <c r="LSJ6" s="35"/>
      <c r="LSK6" s="35"/>
      <c r="LSL6" s="35"/>
      <c r="LSM6" s="35"/>
      <c r="LSN6" s="35"/>
      <c r="LSO6" s="35"/>
      <c r="LSP6" s="35"/>
      <c r="LSQ6" s="35"/>
      <c r="LSR6" s="35"/>
      <c r="LSS6" s="35"/>
      <c r="LST6" s="35"/>
      <c r="LSU6" s="35"/>
      <c r="LSV6" s="35"/>
      <c r="LSW6" s="35"/>
      <c r="LSX6" s="35"/>
      <c r="LSY6" s="35"/>
      <c r="LSZ6" s="35"/>
      <c r="LTA6" s="35"/>
      <c r="LTB6" s="35"/>
      <c r="LTC6" s="35"/>
      <c r="LTD6" s="35"/>
      <c r="LTE6" s="35"/>
      <c r="LTF6" s="35"/>
      <c r="LTG6" s="35"/>
      <c r="LTH6" s="35"/>
      <c r="LTI6" s="35"/>
      <c r="LTJ6" s="35"/>
      <c r="LTK6" s="35"/>
      <c r="LTL6" s="35"/>
      <c r="LTM6" s="35"/>
      <c r="LTN6" s="35"/>
      <c r="LTO6" s="35"/>
      <c r="LTP6" s="35"/>
      <c r="LTQ6" s="35"/>
      <c r="LTR6" s="35"/>
      <c r="LTS6" s="35"/>
      <c r="LTT6" s="35"/>
      <c r="LTU6" s="35"/>
      <c r="LTV6" s="35"/>
      <c r="LTW6" s="35"/>
      <c r="LTX6" s="35"/>
      <c r="LTY6" s="35"/>
      <c r="LTZ6" s="35"/>
      <c r="LUA6" s="35"/>
      <c r="LUB6" s="35"/>
      <c r="LUC6" s="35"/>
      <c r="LUD6" s="35"/>
      <c r="LUE6" s="35"/>
      <c r="LUF6" s="35"/>
      <c r="LUG6" s="35"/>
      <c r="LUH6" s="35"/>
      <c r="LUI6" s="35"/>
      <c r="LUJ6" s="35"/>
      <c r="LUK6" s="35"/>
      <c r="LUL6" s="35"/>
      <c r="LUM6" s="35"/>
      <c r="LUN6" s="35"/>
      <c r="LUO6" s="35"/>
      <c r="LUP6" s="35"/>
      <c r="LUQ6" s="35"/>
      <c r="LUR6" s="35"/>
      <c r="LUS6" s="35"/>
      <c r="LUT6" s="35"/>
      <c r="LUU6" s="35"/>
      <c r="LUV6" s="35"/>
      <c r="LUW6" s="35"/>
      <c r="LUX6" s="35"/>
      <c r="LUY6" s="35"/>
      <c r="LUZ6" s="35"/>
      <c r="LVA6" s="35"/>
      <c r="LVB6" s="35"/>
      <c r="LVC6" s="35"/>
      <c r="LVD6" s="35"/>
      <c r="LVE6" s="35"/>
      <c r="LVF6" s="35"/>
      <c r="LVG6" s="35"/>
      <c r="LVH6" s="35"/>
      <c r="LVI6" s="35"/>
      <c r="LVJ6" s="35"/>
      <c r="LVK6" s="35"/>
      <c r="LVL6" s="35"/>
      <c r="LVM6" s="35"/>
      <c r="LVN6" s="35"/>
      <c r="LVO6" s="35"/>
      <c r="LVP6" s="35"/>
      <c r="LVQ6" s="35"/>
      <c r="LVR6" s="35"/>
      <c r="LVS6" s="35"/>
      <c r="LVT6" s="35"/>
      <c r="LVU6" s="35"/>
      <c r="LVV6" s="35"/>
      <c r="LVW6" s="35"/>
      <c r="LVX6" s="35"/>
      <c r="LVY6" s="35"/>
      <c r="LVZ6" s="35"/>
      <c r="LWA6" s="35"/>
      <c r="LWB6" s="35"/>
      <c r="LWC6" s="35"/>
      <c r="LWD6" s="35"/>
      <c r="LWE6" s="35"/>
      <c r="LWF6" s="35"/>
      <c r="LWG6" s="35"/>
      <c r="LWH6" s="35"/>
      <c r="LWI6" s="35"/>
      <c r="LWJ6" s="35"/>
      <c r="LWK6" s="35"/>
      <c r="LWL6" s="35"/>
      <c r="LWM6" s="35"/>
      <c r="LWN6" s="35"/>
      <c r="LWO6" s="35"/>
      <c r="LWP6" s="35"/>
      <c r="LWQ6" s="35"/>
      <c r="LWR6" s="35"/>
      <c r="LWS6" s="35"/>
      <c r="LWT6" s="35"/>
      <c r="LWU6" s="35"/>
      <c r="LWV6" s="35"/>
      <c r="LWW6" s="35"/>
      <c r="LWX6" s="35"/>
      <c r="LWY6" s="35"/>
      <c r="LWZ6" s="35"/>
      <c r="LXA6" s="35"/>
      <c r="LXB6" s="35"/>
      <c r="LXC6" s="35"/>
      <c r="LXD6" s="35"/>
      <c r="LXE6" s="35"/>
      <c r="LXF6" s="35"/>
      <c r="LXG6" s="35"/>
      <c r="LXH6" s="35"/>
      <c r="LXI6" s="35"/>
      <c r="LXJ6" s="35"/>
      <c r="LXK6" s="35"/>
      <c r="LXL6" s="35"/>
      <c r="LXM6" s="35"/>
      <c r="LXN6" s="35"/>
      <c r="LXO6" s="35"/>
      <c r="LXP6" s="35"/>
      <c r="LXQ6" s="35"/>
      <c r="LXR6" s="35"/>
      <c r="LXS6" s="35"/>
      <c r="LXT6" s="35"/>
      <c r="LXU6" s="35"/>
      <c r="LXV6" s="35"/>
      <c r="LXW6" s="35"/>
      <c r="LXX6" s="35"/>
      <c r="LXY6" s="35"/>
      <c r="LXZ6" s="35"/>
      <c r="LYA6" s="35"/>
      <c r="LYB6" s="35"/>
      <c r="LYC6" s="35"/>
      <c r="LYD6" s="35"/>
      <c r="LYE6" s="35"/>
      <c r="LYF6" s="35"/>
      <c r="LYG6" s="35"/>
      <c r="LYH6" s="35"/>
      <c r="LYI6" s="35"/>
      <c r="LYJ6" s="35"/>
      <c r="LYK6" s="35"/>
      <c r="LYL6" s="35"/>
      <c r="LYM6" s="35"/>
      <c r="LYN6" s="35"/>
      <c r="LYO6" s="35"/>
      <c r="LYP6" s="35"/>
      <c r="LYQ6" s="35"/>
      <c r="LYR6" s="35"/>
      <c r="LYS6" s="35"/>
      <c r="LYT6" s="35"/>
      <c r="LYU6" s="35"/>
      <c r="LYV6" s="35"/>
      <c r="LYW6" s="35"/>
      <c r="LYX6" s="35"/>
      <c r="LYY6" s="35"/>
      <c r="LYZ6" s="35"/>
      <c r="LZA6" s="35"/>
      <c r="LZB6" s="35"/>
      <c r="LZC6" s="35"/>
      <c r="LZD6" s="35"/>
      <c r="LZE6" s="35"/>
      <c r="LZF6" s="35"/>
      <c r="LZG6" s="35"/>
      <c r="LZH6" s="35"/>
      <c r="LZI6" s="35"/>
      <c r="LZJ6" s="35"/>
      <c r="LZK6" s="35"/>
      <c r="LZL6" s="35"/>
      <c r="LZM6" s="35"/>
      <c r="LZN6" s="35"/>
      <c r="LZO6" s="35"/>
      <c r="LZP6" s="35"/>
      <c r="LZQ6" s="35"/>
      <c r="LZR6" s="35"/>
      <c r="LZS6" s="35"/>
      <c r="LZT6" s="35"/>
      <c r="LZU6" s="35"/>
      <c r="LZV6" s="35"/>
      <c r="LZW6" s="35"/>
      <c r="LZX6" s="35"/>
      <c r="LZY6" s="35"/>
      <c r="LZZ6" s="35"/>
      <c r="MAA6" s="35"/>
      <c r="MAB6" s="35"/>
      <c r="MAC6" s="35"/>
      <c r="MAD6" s="35"/>
      <c r="MAE6" s="35"/>
      <c r="MAF6" s="35"/>
      <c r="MAG6" s="35"/>
      <c r="MAH6" s="35"/>
      <c r="MAI6" s="35"/>
      <c r="MAJ6" s="35"/>
      <c r="MAK6" s="35"/>
      <c r="MAL6" s="35"/>
      <c r="MAM6" s="35"/>
      <c r="MAN6" s="35"/>
      <c r="MAO6" s="35"/>
      <c r="MAP6" s="35"/>
      <c r="MAQ6" s="35"/>
      <c r="MAR6" s="35"/>
      <c r="MAS6" s="35"/>
      <c r="MAT6" s="35"/>
      <c r="MAU6" s="35"/>
      <c r="MAV6" s="35"/>
      <c r="MAW6" s="35"/>
      <c r="MAX6" s="35"/>
      <c r="MAY6" s="35"/>
      <c r="MAZ6" s="35"/>
      <c r="MBA6" s="35"/>
      <c r="MBB6" s="35"/>
      <c r="MBC6" s="35"/>
      <c r="MBD6" s="35"/>
      <c r="MBE6" s="35"/>
      <c r="MBF6" s="35"/>
      <c r="MBG6" s="35"/>
      <c r="MBH6" s="35"/>
      <c r="MBI6" s="35"/>
      <c r="MBJ6" s="35"/>
      <c r="MBK6" s="35"/>
      <c r="MBL6" s="35"/>
      <c r="MBM6" s="35"/>
      <c r="MBN6" s="35"/>
      <c r="MBO6" s="35"/>
      <c r="MBP6" s="35"/>
      <c r="MBQ6" s="35"/>
      <c r="MBR6" s="35"/>
      <c r="MBS6" s="35"/>
      <c r="MBT6" s="35"/>
      <c r="MBU6" s="35"/>
      <c r="MBV6" s="35"/>
      <c r="MBW6" s="35"/>
      <c r="MBX6" s="35"/>
      <c r="MBY6" s="35"/>
      <c r="MBZ6" s="35"/>
      <c r="MCA6" s="35"/>
      <c r="MCB6" s="35"/>
      <c r="MCC6" s="35"/>
      <c r="MCD6" s="35"/>
      <c r="MCE6" s="35"/>
      <c r="MCF6" s="35"/>
      <c r="MCG6" s="35"/>
      <c r="MCH6" s="35"/>
      <c r="MCI6" s="35"/>
      <c r="MCJ6" s="35"/>
      <c r="MCK6" s="35"/>
      <c r="MCL6" s="35"/>
      <c r="MCM6" s="35"/>
      <c r="MCN6" s="35"/>
      <c r="MCO6" s="35"/>
      <c r="MCP6" s="35"/>
      <c r="MCQ6" s="35"/>
      <c r="MCR6" s="35"/>
      <c r="MCS6" s="35"/>
      <c r="MCT6" s="35"/>
      <c r="MCU6" s="35"/>
      <c r="MCV6" s="35"/>
      <c r="MCW6" s="35"/>
      <c r="MCX6" s="35"/>
      <c r="MCY6" s="35"/>
      <c r="MCZ6" s="35"/>
      <c r="MDA6" s="35"/>
      <c r="MDB6" s="35"/>
      <c r="MDC6" s="35"/>
      <c r="MDD6" s="35"/>
      <c r="MDE6" s="35"/>
      <c r="MDF6" s="35"/>
      <c r="MDG6" s="35"/>
      <c r="MDH6" s="35"/>
      <c r="MDI6" s="35"/>
      <c r="MDJ6" s="35"/>
      <c r="MDK6" s="35"/>
      <c r="MDL6" s="35"/>
      <c r="MDM6" s="35"/>
      <c r="MDN6" s="35"/>
      <c r="MDO6" s="35"/>
      <c r="MDP6" s="35"/>
      <c r="MDQ6" s="35"/>
      <c r="MDR6" s="35"/>
      <c r="MDS6" s="35"/>
      <c r="MDT6" s="35"/>
      <c r="MDU6" s="35"/>
      <c r="MDV6" s="35"/>
      <c r="MDW6" s="35"/>
      <c r="MDX6" s="35"/>
      <c r="MDY6" s="35"/>
      <c r="MDZ6" s="35"/>
      <c r="MEA6" s="35"/>
      <c r="MEB6" s="35"/>
      <c r="MEC6" s="35"/>
      <c r="MED6" s="35"/>
      <c r="MEE6" s="35"/>
      <c r="MEF6" s="35"/>
      <c r="MEG6" s="35"/>
      <c r="MEH6" s="35"/>
      <c r="MEI6" s="35"/>
      <c r="MEJ6" s="35"/>
      <c r="MEK6" s="35"/>
      <c r="MEL6" s="35"/>
      <c r="MEM6" s="35"/>
      <c r="MEN6" s="35"/>
      <c r="MEO6" s="35"/>
      <c r="MEP6" s="35"/>
      <c r="MEQ6" s="35"/>
      <c r="MER6" s="35"/>
      <c r="MES6" s="35"/>
      <c r="MET6" s="35"/>
      <c r="MEU6" s="35"/>
      <c r="MEV6" s="35"/>
      <c r="MEW6" s="35"/>
      <c r="MEX6" s="35"/>
      <c r="MEY6" s="35"/>
      <c r="MEZ6" s="35"/>
      <c r="MFA6" s="35"/>
      <c r="MFB6" s="35"/>
      <c r="MFC6" s="35"/>
      <c r="MFD6" s="35"/>
      <c r="MFE6" s="35"/>
      <c r="MFF6" s="35"/>
      <c r="MFG6" s="35"/>
      <c r="MFH6" s="35"/>
      <c r="MFI6" s="35"/>
      <c r="MFJ6" s="35"/>
      <c r="MFK6" s="35"/>
      <c r="MFL6" s="35"/>
      <c r="MFM6" s="35"/>
      <c r="MFN6" s="35"/>
      <c r="MFO6" s="35"/>
      <c r="MFP6" s="35"/>
      <c r="MFQ6" s="35"/>
      <c r="MFR6" s="35"/>
      <c r="MFS6" s="35"/>
      <c r="MFT6" s="35"/>
      <c r="MFU6" s="35"/>
      <c r="MFV6" s="35"/>
      <c r="MFW6" s="35"/>
      <c r="MFX6" s="35"/>
      <c r="MFY6" s="35"/>
      <c r="MFZ6" s="35"/>
      <c r="MGA6" s="35"/>
      <c r="MGB6" s="35"/>
      <c r="MGC6" s="35"/>
      <c r="MGD6" s="35"/>
      <c r="MGE6" s="35"/>
      <c r="MGF6" s="35"/>
      <c r="MGG6" s="35"/>
      <c r="MGH6" s="35"/>
      <c r="MGI6" s="35"/>
      <c r="MGJ6" s="35"/>
      <c r="MGK6" s="35"/>
      <c r="MGL6" s="35"/>
      <c r="MGM6" s="35"/>
      <c r="MGN6" s="35"/>
      <c r="MGO6" s="35"/>
      <c r="MGP6" s="35"/>
      <c r="MGQ6" s="35"/>
      <c r="MGR6" s="35"/>
      <c r="MGS6" s="35"/>
      <c r="MGT6" s="35"/>
      <c r="MGU6" s="35"/>
      <c r="MGV6" s="35"/>
      <c r="MGW6" s="35"/>
      <c r="MGX6" s="35"/>
      <c r="MGY6" s="35"/>
      <c r="MGZ6" s="35"/>
      <c r="MHA6" s="35"/>
      <c r="MHB6" s="35"/>
      <c r="MHC6" s="35"/>
      <c r="MHD6" s="35"/>
      <c r="MHE6" s="35"/>
      <c r="MHF6" s="35"/>
      <c r="MHG6" s="35"/>
      <c r="MHH6" s="35"/>
      <c r="MHI6" s="35"/>
      <c r="MHJ6" s="35"/>
      <c r="MHK6" s="35"/>
      <c r="MHL6" s="35"/>
      <c r="MHM6" s="35"/>
      <c r="MHN6" s="35"/>
      <c r="MHO6" s="35"/>
      <c r="MHP6" s="35"/>
      <c r="MHQ6" s="35"/>
      <c r="MHR6" s="35"/>
      <c r="MHS6" s="35"/>
      <c r="MHT6" s="35"/>
      <c r="MHU6" s="35"/>
      <c r="MHV6" s="35"/>
      <c r="MHW6" s="35"/>
      <c r="MHX6" s="35"/>
      <c r="MHY6" s="35"/>
      <c r="MHZ6" s="35"/>
      <c r="MIA6" s="35"/>
      <c r="MIB6" s="35"/>
      <c r="MIC6" s="35"/>
      <c r="MID6" s="35"/>
      <c r="MIE6" s="35"/>
      <c r="MIF6" s="35"/>
      <c r="MIG6" s="35"/>
      <c r="MIH6" s="35"/>
      <c r="MII6" s="35"/>
      <c r="MIJ6" s="35"/>
      <c r="MIK6" s="35"/>
      <c r="MIL6" s="35"/>
      <c r="MIM6" s="35"/>
      <c r="MIN6" s="35"/>
      <c r="MIO6" s="35"/>
      <c r="MIP6" s="35"/>
      <c r="MIQ6" s="35"/>
      <c r="MIR6" s="35"/>
      <c r="MIS6" s="35"/>
      <c r="MIT6" s="35"/>
      <c r="MIU6" s="35"/>
      <c r="MIV6" s="35"/>
      <c r="MIW6" s="35"/>
      <c r="MIX6" s="35"/>
      <c r="MIY6" s="35"/>
      <c r="MIZ6" s="35"/>
      <c r="MJA6" s="35"/>
      <c r="MJB6" s="35"/>
      <c r="MJC6" s="35"/>
      <c r="MJD6" s="35"/>
      <c r="MJE6" s="35"/>
      <c r="MJF6" s="35"/>
      <c r="MJG6" s="35"/>
      <c r="MJH6" s="35"/>
      <c r="MJI6" s="35"/>
      <c r="MJJ6" s="35"/>
      <c r="MJK6" s="35"/>
      <c r="MJL6" s="35"/>
      <c r="MJM6" s="35"/>
      <c r="MJN6" s="35"/>
      <c r="MJO6" s="35"/>
      <c r="MJP6" s="35"/>
      <c r="MJQ6" s="35"/>
      <c r="MJR6" s="35"/>
      <c r="MJS6" s="35"/>
      <c r="MJT6" s="35"/>
      <c r="MJU6" s="35"/>
      <c r="MJV6" s="35"/>
      <c r="MJW6" s="35"/>
      <c r="MJX6" s="35"/>
      <c r="MJY6" s="35"/>
      <c r="MJZ6" s="35"/>
      <c r="MKA6" s="35"/>
      <c r="MKB6" s="35"/>
      <c r="MKC6" s="35"/>
      <c r="MKD6" s="35"/>
      <c r="MKE6" s="35"/>
      <c r="MKF6" s="35"/>
      <c r="MKG6" s="35"/>
      <c r="MKH6" s="35"/>
      <c r="MKI6" s="35"/>
      <c r="MKJ6" s="35"/>
      <c r="MKK6" s="35"/>
      <c r="MKL6" s="35"/>
      <c r="MKM6" s="35"/>
      <c r="MKN6" s="35"/>
      <c r="MKO6" s="35"/>
      <c r="MKP6" s="35"/>
      <c r="MKQ6" s="35"/>
      <c r="MKR6" s="35"/>
      <c r="MKS6" s="35"/>
      <c r="MKT6" s="35"/>
      <c r="MKU6" s="35"/>
      <c r="MKV6" s="35"/>
      <c r="MKW6" s="35"/>
      <c r="MKX6" s="35"/>
      <c r="MKY6" s="35"/>
      <c r="MKZ6" s="35"/>
      <c r="MLA6" s="35"/>
      <c r="MLB6" s="35"/>
      <c r="MLC6" s="35"/>
      <c r="MLD6" s="35"/>
      <c r="MLE6" s="35"/>
      <c r="MLF6" s="35"/>
      <c r="MLG6" s="35"/>
      <c r="MLH6" s="35"/>
      <c r="MLI6" s="35"/>
      <c r="MLJ6" s="35"/>
      <c r="MLK6" s="35"/>
      <c r="MLL6" s="35"/>
      <c r="MLM6" s="35"/>
      <c r="MLN6" s="35"/>
      <c r="MLO6" s="35"/>
      <c r="MLP6" s="35"/>
      <c r="MLQ6" s="35"/>
      <c r="MLR6" s="35"/>
      <c r="MLS6" s="35"/>
      <c r="MLT6" s="35"/>
      <c r="MLU6" s="35"/>
      <c r="MLV6" s="35"/>
      <c r="MLW6" s="35"/>
      <c r="MLX6" s="35"/>
      <c r="MLY6" s="35"/>
      <c r="MLZ6" s="35"/>
      <c r="MMA6" s="35"/>
      <c r="MMB6" s="35"/>
      <c r="MMC6" s="35"/>
      <c r="MMD6" s="35"/>
      <c r="MME6" s="35"/>
      <c r="MMF6" s="35"/>
      <c r="MMG6" s="35"/>
      <c r="MMH6" s="35"/>
      <c r="MMI6" s="35"/>
      <c r="MMJ6" s="35"/>
      <c r="MMK6" s="35"/>
      <c r="MML6" s="35"/>
      <c r="MMM6" s="35"/>
      <c r="MMN6" s="35"/>
      <c r="MMO6" s="35"/>
      <c r="MMP6" s="35"/>
      <c r="MMQ6" s="35"/>
      <c r="MMR6" s="35"/>
      <c r="MMS6" s="35"/>
      <c r="MMT6" s="35"/>
      <c r="MMU6" s="35"/>
      <c r="MMV6" s="35"/>
      <c r="MMW6" s="35"/>
      <c r="MMX6" s="35"/>
      <c r="MMY6" s="35"/>
      <c r="MMZ6" s="35"/>
      <c r="MNA6" s="35"/>
      <c r="MNB6" s="35"/>
      <c r="MNC6" s="35"/>
      <c r="MND6" s="35"/>
      <c r="MNE6" s="35"/>
      <c r="MNF6" s="35"/>
      <c r="MNG6" s="35"/>
      <c r="MNH6" s="35"/>
      <c r="MNI6" s="35"/>
      <c r="MNJ6" s="35"/>
      <c r="MNK6" s="35"/>
      <c r="MNL6" s="35"/>
      <c r="MNM6" s="35"/>
      <c r="MNN6" s="35"/>
      <c r="MNO6" s="35"/>
      <c r="MNP6" s="35"/>
      <c r="MNQ6" s="35"/>
      <c r="MNR6" s="35"/>
      <c r="MNS6" s="35"/>
      <c r="MNT6" s="35"/>
      <c r="MNU6" s="35"/>
      <c r="MNV6" s="35"/>
      <c r="MNW6" s="35"/>
      <c r="MNX6" s="35"/>
      <c r="MNY6" s="35"/>
      <c r="MNZ6" s="35"/>
      <c r="MOA6" s="35"/>
      <c r="MOB6" s="35"/>
      <c r="MOC6" s="35"/>
      <c r="MOD6" s="35"/>
      <c r="MOE6" s="35"/>
      <c r="MOF6" s="35"/>
      <c r="MOG6" s="35"/>
      <c r="MOH6" s="35"/>
      <c r="MOI6" s="35"/>
      <c r="MOJ6" s="35"/>
      <c r="MOK6" s="35"/>
      <c r="MOL6" s="35"/>
      <c r="MOM6" s="35"/>
      <c r="MON6" s="35"/>
      <c r="MOO6" s="35"/>
      <c r="MOP6" s="35"/>
      <c r="MOQ6" s="35"/>
      <c r="MOR6" s="35"/>
      <c r="MOS6" s="35"/>
      <c r="MOT6" s="35"/>
      <c r="MOU6" s="35"/>
      <c r="MOV6" s="35"/>
      <c r="MOW6" s="35"/>
      <c r="MOX6" s="35"/>
      <c r="MOY6" s="35"/>
      <c r="MOZ6" s="35"/>
      <c r="MPA6" s="35"/>
      <c r="MPB6" s="35"/>
      <c r="MPC6" s="35"/>
      <c r="MPD6" s="35"/>
      <c r="MPE6" s="35"/>
      <c r="MPF6" s="35"/>
      <c r="MPG6" s="35"/>
      <c r="MPH6" s="35"/>
      <c r="MPI6" s="35"/>
      <c r="MPJ6" s="35"/>
      <c r="MPK6" s="35"/>
      <c r="MPL6" s="35"/>
      <c r="MPM6" s="35"/>
      <c r="MPN6" s="35"/>
      <c r="MPO6" s="35"/>
      <c r="MPP6" s="35"/>
      <c r="MPQ6" s="35"/>
      <c r="MPR6" s="35"/>
      <c r="MPS6" s="35"/>
      <c r="MPT6" s="35"/>
      <c r="MPU6" s="35"/>
      <c r="MPV6" s="35"/>
      <c r="MPW6" s="35"/>
      <c r="MPX6" s="35"/>
      <c r="MPY6" s="35"/>
      <c r="MPZ6" s="35"/>
      <c r="MQA6" s="35"/>
      <c r="MQB6" s="35"/>
      <c r="MQC6" s="35"/>
      <c r="MQD6" s="35"/>
      <c r="MQE6" s="35"/>
      <c r="MQF6" s="35"/>
      <c r="MQG6" s="35"/>
      <c r="MQH6" s="35"/>
      <c r="MQI6" s="35"/>
      <c r="MQJ6" s="35"/>
      <c r="MQK6" s="35"/>
      <c r="MQL6" s="35"/>
      <c r="MQM6" s="35"/>
      <c r="MQN6" s="35"/>
      <c r="MQO6" s="35"/>
      <c r="MQP6" s="35"/>
      <c r="MQQ6" s="35"/>
      <c r="MQR6" s="35"/>
      <c r="MQS6" s="35"/>
      <c r="MQT6" s="35"/>
      <c r="MQU6" s="35"/>
      <c r="MQV6" s="35"/>
      <c r="MQW6" s="35"/>
      <c r="MQX6" s="35"/>
      <c r="MQY6" s="35"/>
      <c r="MQZ6" s="35"/>
      <c r="MRA6" s="35"/>
      <c r="MRB6" s="35"/>
      <c r="MRC6" s="35"/>
      <c r="MRD6" s="35"/>
      <c r="MRE6" s="35"/>
      <c r="MRF6" s="35"/>
      <c r="MRG6" s="35"/>
      <c r="MRH6" s="35"/>
      <c r="MRI6" s="35"/>
      <c r="MRJ6" s="35"/>
      <c r="MRK6" s="35"/>
      <c r="MRL6" s="35"/>
      <c r="MRM6" s="35"/>
      <c r="MRN6" s="35"/>
      <c r="MRO6" s="35"/>
      <c r="MRP6" s="35"/>
      <c r="MRQ6" s="35"/>
      <c r="MRR6" s="35"/>
      <c r="MRS6" s="35"/>
      <c r="MRT6" s="35"/>
      <c r="MRU6" s="35"/>
      <c r="MRV6" s="35"/>
      <c r="MRW6" s="35"/>
      <c r="MRX6" s="35"/>
      <c r="MRY6" s="35"/>
      <c r="MRZ6" s="35"/>
      <c r="MSA6" s="35"/>
      <c r="MSB6" s="35"/>
      <c r="MSC6" s="35"/>
      <c r="MSD6" s="35"/>
      <c r="MSE6" s="35"/>
      <c r="MSF6" s="35"/>
      <c r="MSG6" s="35"/>
      <c r="MSH6" s="35"/>
      <c r="MSI6" s="35"/>
      <c r="MSJ6" s="35"/>
      <c r="MSK6" s="35"/>
      <c r="MSL6" s="35"/>
      <c r="MSM6" s="35"/>
      <c r="MSN6" s="35"/>
      <c r="MSO6" s="35"/>
      <c r="MSP6" s="35"/>
      <c r="MSQ6" s="35"/>
      <c r="MSR6" s="35"/>
      <c r="MSS6" s="35"/>
      <c r="MST6" s="35"/>
      <c r="MSU6" s="35"/>
      <c r="MSV6" s="35"/>
      <c r="MSW6" s="35"/>
      <c r="MSX6" s="35"/>
      <c r="MSY6" s="35"/>
      <c r="MSZ6" s="35"/>
      <c r="MTA6" s="35"/>
      <c r="MTB6" s="35"/>
      <c r="MTC6" s="35"/>
      <c r="MTD6" s="35"/>
      <c r="MTE6" s="35"/>
      <c r="MTF6" s="35"/>
      <c r="MTG6" s="35"/>
      <c r="MTH6" s="35"/>
      <c r="MTI6" s="35"/>
      <c r="MTJ6" s="35"/>
      <c r="MTK6" s="35"/>
      <c r="MTL6" s="35"/>
      <c r="MTM6" s="35"/>
      <c r="MTN6" s="35"/>
      <c r="MTO6" s="35"/>
      <c r="MTP6" s="35"/>
      <c r="MTQ6" s="35"/>
      <c r="MTR6" s="35"/>
      <c r="MTS6" s="35"/>
      <c r="MTT6" s="35"/>
      <c r="MTU6" s="35"/>
      <c r="MTV6" s="35"/>
      <c r="MTW6" s="35"/>
      <c r="MTX6" s="35"/>
      <c r="MTY6" s="35"/>
      <c r="MTZ6" s="35"/>
      <c r="MUA6" s="35"/>
      <c r="MUB6" s="35"/>
      <c r="MUC6" s="35"/>
      <c r="MUD6" s="35"/>
      <c r="MUE6" s="35"/>
      <c r="MUF6" s="35"/>
      <c r="MUG6" s="35"/>
      <c r="MUH6" s="35"/>
      <c r="MUI6" s="35"/>
      <c r="MUJ6" s="35"/>
      <c r="MUK6" s="35"/>
      <c r="MUL6" s="35"/>
      <c r="MUM6" s="35"/>
      <c r="MUN6" s="35"/>
      <c r="MUO6" s="35"/>
      <c r="MUP6" s="35"/>
      <c r="MUQ6" s="35"/>
      <c r="MUR6" s="35"/>
      <c r="MUS6" s="35"/>
      <c r="MUT6" s="35"/>
      <c r="MUU6" s="35"/>
      <c r="MUV6" s="35"/>
      <c r="MUW6" s="35"/>
      <c r="MUX6" s="35"/>
      <c r="MUY6" s="35"/>
      <c r="MUZ6" s="35"/>
      <c r="MVA6" s="35"/>
      <c r="MVB6" s="35"/>
      <c r="MVC6" s="35"/>
      <c r="MVD6" s="35"/>
      <c r="MVE6" s="35"/>
      <c r="MVF6" s="35"/>
      <c r="MVG6" s="35"/>
      <c r="MVH6" s="35"/>
      <c r="MVI6" s="35"/>
      <c r="MVJ6" s="35"/>
      <c r="MVK6" s="35"/>
      <c r="MVL6" s="35"/>
      <c r="MVM6" s="35"/>
      <c r="MVN6" s="35"/>
      <c r="MVO6" s="35"/>
      <c r="MVP6" s="35"/>
      <c r="MVQ6" s="35"/>
      <c r="MVR6" s="35"/>
      <c r="MVS6" s="35"/>
      <c r="MVT6" s="35"/>
      <c r="MVU6" s="35"/>
      <c r="MVV6" s="35"/>
      <c r="MVW6" s="35"/>
      <c r="MVX6" s="35"/>
      <c r="MVY6" s="35"/>
      <c r="MVZ6" s="35"/>
      <c r="MWA6" s="35"/>
      <c r="MWB6" s="35"/>
      <c r="MWC6" s="35"/>
      <c r="MWD6" s="35"/>
      <c r="MWE6" s="35"/>
      <c r="MWF6" s="35"/>
      <c r="MWG6" s="35"/>
      <c r="MWH6" s="35"/>
      <c r="MWI6" s="35"/>
      <c r="MWJ6" s="35"/>
      <c r="MWK6" s="35"/>
      <c r="MWL6" s="35"/>
      <c r="MWM6" s="35"/>
      <c r="MWN6" s="35"/>
      <c r="MWO6" s="35"/>
      <c r="MWP6" s="35"/>
      <c r="MWQ6" s="35"/>
      <c r="MWR6" s="35"/>
      <c r="MWS6" s="35"/>
      <c r="MWT6" s="35"/>
      <c r="MWU6" s="35"/>
      <c r="MWV6" s="35"/>
      <c r="MWW6" s="35"/>
      <c r="MWX6" s="35"/>
      <c r="MWY6" s="35"/>
      <c r="MWZ6" s="35"/>
      <c r="MXA6" s="35"/>
      <c r="MXB6" s="35"/>
      <c r="MXC6" s="35"/>
      <c r="MXD6" s="35"/>
      <c r="MXE6" s="35"/>
      <c r="MXF6" s="35"/>
      <c r="MXG6" s="35"/>
      <c r="MXH6" s="35"/>
      <c r="MXI6" s="35"/>
      <c r="MXJ6" s="35"/>
      <c r="MXK6" s="35"/>
      <c r="MXL6" s="35"/>
      <c r="MXM6" s="35"/>
      <c r="MXN6" s="35"/>
      <c r="MXO6" s="35"/>
      <c r="MXP6" s="35"/>
      <c r="MXQ6" s="35"/>
      <c r="MXR6" s="35"/>
      <c r="MXS6" s="35"/>
      <c r="MXT6" s="35"/>
      <c r="MXU6" s="35"/>
      <c r="MXV6" s="35"/>
      <c r="MXW6" s="35"/>
      <c r="MXX6" s="35"/>
      <c r="MXY6" s="35"/>
      <c r="MXZ6" s="35"/>
      <c r="MYA6" s="35"/>
      <c r="MYB6" s="35"/>
      <c r="MYC6" s="35"/>
      <c r="MYD6" s="35"/>
      <c r="MYE6" s="35"/>
      <c r="MYF6" s="35"/>
      <c r="MYG6" s="35"/>
      <c r="MYH6" s="35"/>
      <c r="MYI6" s="35"/>
      <c r="MYJ6" s="35"/>
      <c r="MYK6" s="35"/>
      <c r="MYL6" s="35"/>
      <c r="MYM6" s="35"/>
      <c r="MYN6" s="35"/>
      <c r="MYO6" s="35"/>
      <c r="MYP6" s="35"/>
      <c r="MYQ6" s="35"/>
      <c r="MYR6" s="35"/>
      <c r="MYS6" s="35"/>
      <c r="MYT6" s="35"/>
      <c r="MYU6" s="35"/>
      <c r="MYV6" s="35"/>
      <c r="MYW6" s="35"/>
      <c r="MYX6" s="35"/>
      <c r="MYY6" s="35"/>
      <c r="MYZ6" s="35"/>
      <c r="MZA6" s="35"/>
      <c r="MZB6" s="35"/>
      <c r="MZC6" s="35"/>
      <c r="MZD6" s="35"/>
      <c r="MZE6" s="35"/>
      <c r="MZF6" s="35"/>
      <c r="MZG6" s="35"/>
      <c r="MZH6" s="35"/>
      <c r="MZI6" s="35"/>
      <c r="MZJ6" s="35"/>
      <c r="MZK6" s="35"/>
      <c r="MZL6" s="35"/>
      <c r="MZM6" s="35"/>
      <c r="MZN6" s="35"/>
      <c r="MZO6" s="35"/>
      <c r="MZP6" s="35"/>
      <c r="MZQ6" s="35"/>
      <c r="MZR6" s="35"/>
      <c r="MZS6" s="35"/>
      <c r="MZT6" s="35"/>
      <c r="MZU6" s="35"/>
      <c r="MZV6" s="35"/>
      <c r="MZW6" s="35"/>
      <c r="MZX6" s="35"/>
      <c r="MZY6" s="35"/>
      <c r="MZZ6" s="35"/>
      <c r="NAA6" s="35"/>
      <c r="NAB6" s="35"/>
      <c r="NAC6" s="35"/>
      <c r="NAD6" s="35"/>
      <c r="NAE6" s="35"/>
      <c r="NAF6" s="35"/>
      <c r="NAG6" s="35"/>
      <c r="NAH6" s="35"/>
      <c r="NAI6" s="35"/>
      <c r="NAJ6" s="35"/>
      <c r="NAK6" s="35"/>
      <c r="NAL6" s="35"/>
      <c r="NAM6" s="35"/>
      <c r="NAN6" s="35"/>
      <c r="NAO6" s="35"/>
      <c r="NAP6" s="35"/>
      <c r="NAQ6" s="35"/>
      <c r="NAR6" s="35"/>
      <c r="NAS6" s="35"/>
      <c r="NAT6" s="35"/>
      <c r="NAU6" s="35"/>
      <c r="NAV6" s="35"/>
      <c r="NAW6" s="35"/>
      <c r="NAX6" s="35"/>
      <c r="NAY6" s="35"/>
      <c r="NAZ6" s="35"/>
      <c r="NBA6" s="35"/>
      <c r="NBB6" s="35"/>
      <c r="NBC6" s="35"/>
      <c r="NBD6" s="35"/>
      <c r="NBE6" s="35"/>
      <c r="NBF6" s="35"/>
      <c r="NBG6" s="35"/>
      <c r="NBH6" s="35"/>
      <c r="NBI6" s="35"/>
      <c r="NBJ6" s="35"/>
      <c r="NBK6" s="35"/>
      <c r="NBL6" s="35"/>
      <c r="NBM6" s="35"/>
      <c r="NBN6" s="35"/>
      <c r="NBO6" s="35"/>
      <c r="NBP6" s="35"/>
      <c r="NBQ6" s="35"/>
      <c r="NBR6" s="35"/>
      <c r="NBS6" s="35"/>
      <c r="NBT6" s="35"/>
      <c r="NBU6" s="35"/>
      <c r="NBV6" s="35"/>
      <c r="NBW6" s="35"/>
      <c r="NBX6" s="35"/>
      <c r="NBY6" s="35"/>
      <c r="NBZ6" s="35"/>
      <c r="NCA6" s="35"/>
      <c r="NCB6" s="35"/>
      <c r="NCC6" s="35"/>
      <c r="NCD6" s="35"/>
      <c r="NCE6" s="35"/>
      <c r="NCF6" s="35"/>
      <c r="NCG6" s="35"/>
      <c r="NCH6" s="35"/>
      <c r="NCI6" s="35"/>
      <c r="NCJ6" s="35"/>
      <c r="NCK6" s="35"/>
      <c r="NCL6" s="35"/>
      <c r="NCM6" s="35"/>
      <c r="NCN6" s="35"/>
      <c r="NCO6" s="35"/>
      <c r="NCP6" s="35"/>
      <c r="NCQ6" s="35"/>
      <c r="NCR6" s="35"/>
      <c r="NCS6" s="35"/>
      <c r="NCT6" s="35"/>
      <c r="NCU6" s="35"/>
      <c r="NCV6" s="35"/>
      <c r="NCW6" s="35"/>
      <c r="NCX6" s="35"/>
      <c r="NCY6" s="35"/>
      <c r="NCZ6" s="35"/>
      <c r="NDA6" s="35"/>
      <c r="NDB6" s="35"/>
      <c r="NDC6" s="35"/>
      <c r="NDD6" s="35"/>
      <c r="NDE6" s="35"/>
      <c r="NDF6" s="35"/>
      <c r="NDG6" s="35"/>
      <c r="NDH6" s="35"/>
      <c r="NDI6" s="35"/>
      <c r="NDJ6" s="35"/>
      <c r="NDK6" s="35"/>
      <c r="NDL6" s="35"/>
      <c r="NDM6" s="35"/>
      <c r="NDN6" s="35"/>
      <c r="NDO6" s="35"/>
      <c r="NDP6" s="35"/>
      <c r="NDQ6" s="35"/>
      <c r="NDR6" s="35"/>
      <c r="NDS6" s="35"/>
      <c r="NDT6" s="35"/>
      <c r="NDU6" s="35"/>
      <c r="NDV6" s="35"/>
      <c r="NDW6" s="35"/>
      <c r="NDX6" s="35"/>
      <c r="NDY6" s="35"/>
      <c r="NDZ6" s="35"/>
      <c r="NEA6" s="35"/>
      <c r="NEB6" s="35"/>
      <c r="NEC6" s="35"/>
      <c r="NED6" s="35"/>
      <c r="NEE6" s="35"/>
      <c r="NEF6" s="35"/>
      <c r="NEG6" s="35"/>
      <c r="NEH6" s="35"/>
      <c r="NEI6" s="35"/>
      <c r="NEJ6" s="35"/>
      <c r="NEK6" s="35"/>
      <c r="NEL6" s="35"/>
      <c r="NEM6" s="35"/>
      <c r="NEN6" s="35"/>
      <c r="NEO6" s="35"/>
      <c r="NEP6" s="35"/>
      <c r="NEQ6" s="35"/>
      <c r="NER6" s="35"/>
      <c r="NES6" s="35"/>
      <c r="NET6" s="35"/>
      <c r="NEU6" s="35"/>
      <c r="NEV6" s="35"/>
      <c r="NEW6" s="35"/>
      <c r="NEX6" s="35"/>
      <c r="NEY6" s="35"/>
      <c r="NEZ6" s="35"/>
      <c r="NFA6" s="35"/>
      <c r="NFB6" s="35"/>
      <c r="NFC6" s="35"/>
      <c r="NFD6" s="35"/>
      <c r="NFE6" s="35"/>
      <c r="NFF6" s="35"/>
      <c r="NFG6" s="35"/>
      <c r="NFH6" s="35"/>
      <c r="NFI6" s="35"/>
      <c r="NFJ6" s="35"/>
      <c r="NFK6" s="35"/>
      <c r="NFL6" s="35"/>
      <c r="NFM6" s="35"/>
      <c r="NFN6" s="35"/>
      <c r="NFO6" s="35"/>
      <c r="NFP6" s="35"/>
      <c r="NFQ6" s="35"/>
      <c r="NFR6" s="35"/>
      <c r="NFS6" s="35"/>
      <c r="NFT6" s="35"/>
      <c r="NFU6" s="35"/>
      <c r="NFV6" s="35"/>
      <c r="NFW6" s="35"/>
      <c r="NFX6" s="35"/>
      <c r="NFY6" s="35"/>
      <c r="NFZ6" s="35"/>
      <c r="NGA6" s="35"/>
      <c r="NGB6" s="35"/>
      <c r="NGC6" s="35"/>
      <c r="NGD6" s="35"/>
      <c r="NGE6" s="35"/>
      <c r="NGF6" s="35"/>
      <c r="NGG6" s="35"/>
      <c r="NGH6" s="35"/>
      <c r="NGI6" s="35"/>
      <c r="NGJ6" s="35"/>
      <c r="NGK6" s="35"/>
      <c r="NGL6" s="35"/>
      <c r="NGM6" s="35"/>
      <c r="NGN6" s="35"/>
      <c r="NGO6" s="35"/>
      <c r="NGP6" s="35"/>
      <c r="NGQ6" s="35"/>
      <c r="NGR6" s="35"/>
      <c r="NGS6" s="35"/>
      <c r="NGT6" s="35"/>
      <c r="NGU6" s="35"/>
      <c r="NGV6" s="35"/>
      <c r="NGW6" s="35"/>
      <c r="NGX6" s="35"/>
      <c r="NGY6" s="35"/>
      <c r="NGZ6" s="35"/>
      <c r="NHA6" s="35"/>
      <c r="NHB6" s="35"/>
      <c r="NHC6" s="35"/>
      <c r="NHD6" s="35"/>
      <c r="NHE6" s="35"/>
      <c r="NHF6" s="35"/>
      <c r="NHG6" s="35"/>
      <c r="NHH6" s="35"/>
      <c r="NHI6" s="35"/>
      <c r="NHJ6" s="35"/>
      <c r="NHK6" s="35"/>
      <c r="NHL6" s="35"/>
      <c r="NHM6" s="35"/>
      <c r="NHN6" s="35"/>
      <c r="NHO6" s="35"/>
      <c r="NHP6" s="35"/>
      <c r="NHQ6" s="35"/>
      <c r="NHR6" s="35"/>
      <c r="NHS6" s="35"/>
      <c r="NHT6" s="35"/>
      <c r="NHU6" s="35"/>
      <c r="NHV6" s="35"/>
      <c r="NHW6" s="35"/>
      <c r="NHX6" s="35"/>
      <c r="NHY6" s="35"/>
      <c r="NHZ6" s="35"/>
      <c r="NIA6" s="35"/>
      <c r="NIB6" s="35"/>
      <c r="NIC6" s="35"/>
      <c r="NID6" s="35"/>
      <c r="NIE6" s="35"/>
      <c r="NIF6" s="35"/>
      <c r="NIG6" s="35"/>
      <c r="NIH6" s="35"/>
      <c r="NII6" s="35"/>
      <c r="NIJ6" s="35"/>
      <c r="NIK6" s="35"/>
      <c r="NIL6" s="35"/>
      <c r="NIM6" s="35"/>
      <c r="NIN6" s="35"/>
      <c r="NIO6" s="35"/>
      <c r="NIP6" s="35"/>
      <c r="NIQ6" s="35"/>
      <c r="NIR6" s="35"/>
      <c r="NIS6" s="35"/>
      <c r="NIT6" s="35"/>
      <c r="NIU6" s="35"/>
      <c r="NIV6" s="35"/>
      <c r="NIW6" s="35"/>
      <c r="NIX6" s="35"/>
      <c r="NIY6" s="35"/>
      <c r="NIZ6" s="35"/>
      <c r="NJA6" s="35"/>
      <c r="NJB6" s="35"/>
      <c r="NJC6" s="35"/>
      <c r="NJD6" s="35"/>
      <c r="NJE6" s="35"/>
      <c r="NJF6" s="35"/>
      <c r="NJG6" s="35"/>
      <c r="NJH6" s="35"/>
      <c r="NJI6" s="35"/>
      <c r="NJJ6" s="35"/>
      <c r="NJK6" s="35"/>
      <c r="NJL6" s="35"/>
      <c r="NJM6" s="35"/>
      <c r="NJN6" s="35"/>
      <c r="NJO6" s="35"/>
      <c r="NJP6" s="35"/>
      <c r="NJQ6" s="35"/>
      <c r="NJR6" s="35"/>
      <c r="NJS6" s="35"/>
      <c r="NJT6" s="35"/>
      <c r="NJU6" s="35"/>
      <c r="NJV6" s="35"/>
      <c r="NJW6" s="35"/>
      <c r="NJX6" s="35"/>
      <c r="NJY6" s="35"/>
      <c r="NJZ6" s="35"/>
      <c r="NKA6" s="35"/>
      <c r="NKB6" s="35"/>
      <c r="NKC6" s="35"/>
      <c r="NKD6" s="35"/>
      <c r="NKE6" s="35"/>
      <c r="NKF6" s="35"/>
      <c r="NKG6" s="35"/>
      <c r="NKH6" s="35"/>
      <c r="NKI6" s="35"/>
      <c r="NKJ6" s="35"/>
      <c r="NKK6" s="35"/>
      <c r="NKL6" s="35"/>
      <c r="NKM6" s="35"/>
      <c r="NKN6" s="35"/>
      <c r="NKO6" s="35"/>
      <c r="NKP6" s="35"/>
      <c r="NKQ6" s="35"/>
      <c r="NKR6" s="35"/>
      <c r="NKS6" s="35"/>
      <c r="NKT6" s="35"/>
      <c r="NKU6" s="35"/>
      <c r="NKV6" s="35"/>
      <c r="NKW6" s="35"/>
      <c r="NKX6" s="35"/>
      <c r="NKY6" s="35"/>
      <c r="NKZ6" s="35"/>
      <c r="NLA6" s="35"/>
      <c r="NLB6" s="35"/>
      <c r="NLC6" s="35"/>
      <c r="NLD6" s="35"/>
      <c r="NLE6" s="35"/>
      <c r="NLF6" s="35"/>
      <c r="NLG6" s="35"/>
      <c r="NLH6" s="35"/>
      <c r="NLI6" s="35"/>
      <c r="NLJ6" s="35"/>
      <c r="NLK6" s="35"/>
      <c r="NLL6" s="35"/>
      <c r="NLM6" s="35"/>
      <c r="NLN6" s="35"/>
      <c r="NLO6" s="35"/>
      <c r="NLP6" s="35"/>
      <c r="NLQ6" s="35"/>
      <c r="NLR6" s="35"/>
      <c r="NLS6" s="35"/>
      <c r="NLT6" s="35"/>
      <c r="NLU6" s="35"/>
      <c r="NLV6" s="35"/>
      <c r="NLW6" s="35"/>
      <c r="NLX6" s="35"/>
      <c r="NLY6" s="35"/>
      <c r="NLZ6" s="35"/>
      <c r="NMA6" s="35"/>
      <c r="NMB6" s="35"/>
      <c r="NMC6" s="35"/>
      <c r="NMD6" s="35"/>
      <c r="NME6" s="35"/>
      <c r="NMF6" s="35"/>
      <c r="NMG6" s="35"/>
      <c r="NMH6" s="35"/>
      <c r="NMI6" s="35"/>
      <c r="NMJ6" s="35"/>
      <c r="NMK6" s="35"/>
      <c r="NML6" s="35"/>
      <c r="NMM6" s="35"/>
      <c r="NMN6" s="35"/>
      <c r="NMO6" s="35"/>
      <c r="NMP6" s="35"/>
      <c r="NMQ6" s="35"/>
      <c r="NMR6" s="35"/>
      <c r="NMS6" s="35"/>
      <c r="NMT6" s="35"/>
      <c r="NMU6" s="35"/>
      <c r="NMV6" s="35"/>
      <c r="NMW6" s="35"/>
      <c r="NMX6" s="35"/>
      <c r="NMY6" s="35"/>
      <c r="NMZ6" s="35"/>
      <c r="NNA6" s="35"/>
      <c r="NNB6" s="35"/>
      <c r="NNC6" s="35"/>
      <c r="NND6" s="35"/>
      <c r="NNE6" s="35"/>
      <c r="NNF6" s="35"/>
      <c r="NNG6" s="35"/>
      <c r="NNH6" s="35"/>
      <c r="NNI6" s="35"/>
      <c r="NNJ6" s="35"/>
      <c r="NNK6" s="35"/>
      <c r="NNL6" s="35"/>
      <c r="NNM6" s="35"/>
      <c r="NNN6" s="35"/>
      <c r="NNO6" s="35"/>
      <c r="NNP6" s="35"/>
      <c r="NNQ6" s="35"/>
      <c r="NNR6" s="35"/>
      <c r="NNS6" s="35"/>
      <c r="NNT6" s="35"/>
      <c r="NNU6" s="35"/>
      <c r="NNV6" s="35"/>
      <c r="NNW6" s="35"/>
      <c r="NNX6" s="35"/>
      <c r="NNY6" s="35"/>
      <c r="NNZ6" s="35"/>
      <c r="NOA6" s="35"/>
      <c r="NOB6" s="35"/>
      <c r="NOC6" s="35"/>
      <c r="NOD6" s="35"/>
      <c r="NOE6" s="35"/>
      <c r="NOF6" s="35"/>
      <c r="NOG6" s="35"/>
      <c r="NOH6" s="35"/>
      <c r="NOI6" s="35"/>
      <c r="NOJ6" s="35"/>
      <c r="NOK6" s="35"/>
      <c r="NOL6" s="35"/>
      <c r="NOM6" s="35"/>
      <c r="NON6" s="35"/>
      <c r="NOO6" s="35"/>
      <c r="NOP6" s="35"/>
      <c r="NOQ6" s="35"/>
      <c r="NOR6" s="35"/>
      <c r="NOS6" s="35"/>
      <c r="NOT6" s="35"/>
      <c r="NOU6" s="35"/>
      <c r="NOV6" s="35"/>
      <c r="NOW6" s="35"/>
      <c r="NOX6" s="35"/>
      <c r="NOY6" s="35"/>
      <c r="NOZ6" s="35"/>
      <c r="NPA6" s="35"/>
      <c r="NPB6" s="35"/>
      <c r="NPC6" s="35"/>
      <c r="NPD6" s="35"/>
      <c r="NPE6" s="35"/>
      <c r="NPF6" s="35"/>
      <c r="NPG6" s="35"/>
      <c r="NPH6" s="35"/>
      <c r="NPI6" s="35"/>
      <c r="NPJ6" s="35"/>
      <c r="NPK6" s="35"/>
      <c r="NPL6" s="35"/>
      <c r="NPM6" s="35"/>
      <c r="NPN6" s="35"/>
      <c r="NPO6" s="35"/>
      <c r="NPP6" s="35"/>
      <c r="NPQ6" s="35"/>
      <c r="NPR6" s="35"/>
      <c r="NPS6" s="35"/>
      <c r="NPT6" s="35"/>
      <c r="NPU6" s="35"/>
      <c r="NPV6" s="35"/>
      <c r="NPW6" s="35"/>
      <c r="NPX6" s="35"/>
      <c r="NPY6" s="35"/>
      <c r="NPZ6" s="35"/>
      <c r="NQA6" s="35"/>
      <c r="NQB6" s="35"/>
      <c r="NQC6" s="35"/>
      <c r="NQD6" s="35"/>
      <c r="NQE6" s="35"/>
      <c r="NQF6" s="35"/>
      <c r="NQG6" s="35"/>
      <c r="NQH6" s="35"/>
      <c r="NQI6" s="35"/>
      <c r="NQJ6" s="35"/>
      <c r="NQK6" s="35"/>
      <c r="NQL6" s="35"/>
      <c r="NQM6" s="35"/>
      <c r="NQN6" s="35"/>
      <c r="NQO6" s="35"/>
      <c r="NQP6" s="35"/>
      <c r="NQQ6" s="35"/>
      <c r="NQR6" s="35"/>
      <c r="NQS6" s="35"/>
      <c r="NQT6" s="35"/>
      <c r="NQU6" s="35"/>
      <c r="NQV6" s="35"/>
      <c r="NQW6" s="35"/>
      <c r="NQX6" s="35"/>
      <c r="NQY6" s="35"/>
      <c r="NQZ6" s="35"/>
      <c r="NRA6" s="35"/>
      <c r="NRB6" s="35"/>
      <c r="NRC6" s="35"/>
      <c r="NRD6" s="35"/>
      <c r="NRE6" s="35"/>
      <c r="NRF6" s="35"/>
      <c r="NRG6" s="35"/>
      <c r="NRH6" s="35"/>
      <c r="NRI6" s="35"/>
      <c r="NRJ6" s="35"/>
      <c r="NRK6" s="35"/>
      <c r="NRL6" s="35"/>
      <c r="NRM6" s="35"/>
      <c r="NRN6" s="35"/>
      <c r="NRO6" s="35"/>
      <c r="NRP6" s="35"/>
      <c r="NRQ6" s="35"/>
      <c r="NRR6" s="35"/>
      <c r="NRS6" s="35"/>
      <c r="NRT6" s="35"/>
      <c r="NRU6" s="35"/>
      <c r="NRV6" s="35"/>
      <c r="NRW6" s="35"/>
      <c r="NRX6" s="35"/>
      <c r="NRY6" s="35"/>
      <c r="NRZ6" s="35"/>
      <c r="NSA6" s="35"/>
      <c r="NSB6" s="35"/>
      <c r="NSC6" s="35"/>
      <c r="NSD6" s="35"/>
      <c r="NSE6" s="35"/>
      <c r="NSF6" s="35"/>
      <c r="NSG6" s="35"/>
      <c r="NSH6" s="35"/>
      <c r="NSI6" s="35"/>
      <c r="NSJ6" s="35"/>
      <c r="NSK6" s="35"/>
      <c r="NSL6" s="35"/>
      <c r="NSM6" s="35"/>
      <c r="NSN6" s="35"/>
      <c r="NSO6" s="35"/>
      <c r="NSP6" s="35"/>
      <c r="NSQ6" s="35"/>
      <c r="NSR6" s="35"/>
      <c r="NSS6" s="35"/>
      <c r="NST6" s="35"/>
      <c r="NSU6" s="35"/>
      <c r="NSV6" s="35"/>
      <c r="NSW6" s="35"/>
      <c r="NSX6" s="35"/>
      <c r="NSY6" s="35"/>
      <c r="NSZ6" s="35"/>
      <c r="NTA6" s="35"/>
      <c r="NTB6" s="35"/>
      <c r="NTC6" s="35"/>
      <c r="NTD6" s="35"/>
      <c r="NTE6" s="35"/>
      <c r="NTF6" s="35"/>
      <c r="NTG6" s="35"/>
      <c r="NTH6" s="35"/>
      <c r="NTI6" s="35"/>
      <c r="NTJ6" s="35"/>
      <c r="NTK6" s="35"/>
      <c r="NTL6" s="35"/>
      <c r="NTM6" s="35"/>
      <c r="NTN6" s="35"/>
      <c r="NTO6" s="35"/>
      <c r="NTP6" s="35"/>
      <c r="NTQ6" s="35"/>
      <c r="NTR6" s="35"/>
      <c r="NTS6" s="35"/>
      <c r="NTT6" s="35"/>
      <c r="NTU6" s="35"/>
      <c r="NTV6" s="35"/>
      <c r="NTW6" s="35"/>
      <c r="NTX6" s="35"/>
      <c r="NTY6" s="35"/>
      <c r="NTZ6" s="35"/>
      <c r="NUA6" s="35"/>
      <c r="NUB6" s="35"/>
      <c r="NUC6" s="35"/>
      <c r="NUD6" s="35"/>
      <c r="NUE6" s="35"/>
      <c r="NUF6" s="35"/>
      <c r="NUG6" s="35"/>
      <c r="NUH6" s="35"/>
      <c r="NUI6" s="35"/>
      <c r="NUJ6" s="35"/>
      <c r="NUK6" s="35"/>
      <c r="NUL6" s="35"/>
      <c r="NUM6" s="35"/>
      <c r="NUN6" s="35"/>
      <c r="NUO6" s="35"/>
      <c r="NUP6" s="35"/>
      <c r="NUQ6" s="35"/>
      <c r="NUR6" s="35"/>
      <c r="NUS6" s="35"/>
      <c r="NUT6" s="35"/>
      <c r="NUU6" s="35"/>
      <c r="NUV6" s="35"/>
      <c r="NUW6" s="35"/>
      <c r="NUX6" s="35"/>
      <c r="NUY6" s="35"/>
      <c r="NUZ6" s="35"/>
      <c r="NVA6" s="35"/>
      <c r="NVB6" s="35"/>
      <c r="NVC6" s="35"/>
      <c r="NVD6" s="35"/>
      <c r="NVE6" s="35"/>
      <c r="NVF6" s="35"/>
      <c r="NVG6" s="35"/>
      <c r="NVH6" s="35"/>
      <c r="NVI6" s="35"/>
      <c r="NVJ6" s="35"/>
      <c r="NVK6" s="35"/>
      <c r="NVL6" s="35"/>
      <c r="NVM6" s="35"/>
      <c r="NVN6" s="35"/>
      <c r="NVO6" s="35"/>
      <c r="NVP6" s="35"/>
      <c r="NVQ6" s="35"/>
      <c r="NVR6" s="35"/>
      <c r="NVS6" s="35"/>
      <c r="NVT6" s="35"/>
      <c r="NVU6" s="35"/>
      <c r="NVV6" s="35"/>
      <c r="NVW6" s="35"/>
      <c r="NVX6" s="35"/>
      <c r="NVY6" s="35"/>
      <c r="NVZ6" s="35"/>
      <c r="NWA6" s="35"/>
      <c r="NWB6" s="35"/>
      <c r="NWC6" s="35"/>
      <c r="NWD6" s="35"/>
      <c r="NWE6" s="35"/>
      <c r="NWF6" s="35"/>
      <c r="NWG6" s="35"/>
      <c r="NWH6" s="35"/>
      <c r="NWI6" s="35"/>
      <c r="NWJ6" s="35"/>
      <c r="NWK6" s="35"/>
      <c r="NWL6" s="35"/>
      <c r="NWM6" s="35"/>
      <c r="NWN6" s="35"/>
      <c r="NWO6" s="35"/>
      <c r="NWP6" s="35"/>
      <c r="NWQ6" s="35"/>
      <c r="NWR6" s="35"/>
      <c r="NWS6" s="35"/>
      <c r="NWT6" s="35"/>
      <c r="NWU6" s="35"/>
      <c r="NWV6" s="35"/>
      <c r="NWW6" s="35"/>
      <c r="NWX6" s="35"/>
      <c r="NWY6" s="35"/>
      <c r="NWZ6" s="35"/>
      <c r="NXA6" s="35"/>
      <c r="NXB6" s="35"/>
      <c r="NXC6" s="35"/>
      <c r="NXD6" s="35"/>
      <c r="NXE6" s="35"/>
      <c r="NXF6" s="35"/>
      <c r="NXG6" s="35"/>
      <c r="NXH6" s="35"/>
      <c r="NXI6" s="35"/>
      <c r="NXJ6" s="35"/>
      <c r="NXK6" s="35"/>
      <c r="NXL6" s="35"/>
      <c r="NXM6" s="35"/>
      <c r="NXN6" s="35"/>
      <c r="NXO6" s="35"/>
      <c r="NXP6" s="35"/>
      <c r="NXQ6" s="35"/>
      <c r="NXR6" s="35"/>
      <c r="NXS6" s="35"/>
      <c r="NXT6" s="35"/>
      <c r="NXU6" s="35"/>
      <c r="NXV6" s="35"/>
      <c r="NXW6" s="35"/>
      <c r="NXX6" s="35"/>
      <c r="NXY6" s="35"/>
      <c r="NXZ6" s="35"/>
      <c r="NYA6" s="35"/>
      <c r="NYB6" s="35"/>
      <c r="NYC6" s="35"/>
      <c r="NYD6" s="35"/>
      <c r="NYE6" s="35"/>
      <c r="NYF6" s="35"/>
      <c r="NYG6" s="35"/>
      <c r="NYH6" s="35"/>
      <c r="NYI6" s="35"/>
      <c r="NYJ6" s="35"/>
      <c r="NYK6" s="35"/>
      <c r="NYL6" s="35"/>
      <c r="NYM6" s="35"/>
      <c r="NYN6" s="35"/>
      <c r="NYO6" s="35"/>
      <c r="NYP6" s="35"/>
      <c r="NYQ6" s="35"/>
      <c r="NYR6" s="35"/>
      <c r="NYS6" s="35"/>
      <c r="NYT6" s="35"/>
      <c r="NYU6" s="35"/>
      <c r="NYV6" s="35"/>
      <c r="NYW6" s="35"/>
      <c r="NYX6" s="35"/>
      <c r="NYY6" s="35"/>
      <c r="NYZ6" s="35"/>
      <c r="NZA6" s="35"/>
      <c r="NZB6" s="35"/>
      <c r="NZC6" s="35"/>
      <c r="NZD6" s="35"/>
      <c r="NZE6" s="35"/>
      <c r="NZF6" s="35"/>
      <c r="NZG6" s="35"/>
      <c r="NZH6" s="35"/>
      <c r="NZI6" s="35"/>
      <c r="NZJ6" s="35"/>
      <c r="NZK6" s="35"/>
      <c r="NZL6" s="35"/>
      <c r="NZM6" s="35"/>
      <c r="NZN6" s="35"/>
      <c r="NZO6" s="35"/>
      <c r="NZP6" s="35"/>
      <c r="NZQ6" s="35"/>
      <c r="NZR6" s="35"/>
      <c r="NZS6" s="35"/>
      <c r="NZT6" s="35"/>
      <c r="NZU6" s="35"/>
      <c r="NZV6" s="35"/>
      <c r="NZW6" s="35"/>
      <c r="NZX6" s="35"/>
      <c r="NZY6" s="35"/>
      <c r="NZZ6" s="35"/>
      <c r="OAA6" s="35"/>
      <c r="OAB6" s="35"/>
      <c r="OAC6" s="35"/>
      <c r="OAD6" s="35"/>
      <c r="OAE6" s="35"/>
      <c r="OAF6" s="35"/>
      <c r="OAG6" s="35"/>
      <c r="OAH6" s="35"/>
      <c r="OAI6" s="35"/>
      <c r="OAJ6" s="35"/>
      <c r="OAK6" s="35"/>
      <c r="OAL6" s="35"/>
      <c r="OAM6" s="35"/>
      <c r="OAN6" s="35"/>
      <c r="OAO6" s="35"/>
      <c r="OAP6" s="35"/>
      <c r="OAQ6" s="35"/>
      <c r="OAR6" s="35"/>
      <c r="OAS6" s="35"/>
      <c r="OAT6" s="35"/>
      <c r="OAU6" s="35"/>
      <c r="OAV6" s="35"/>
      <c r="OAW6" s="35"/>
      <c r="OAX6" s="35"/>
      <c r="OAY6" s="35"/>
      <c r="OAZ6" s="35"/>
      <c r="OBA6" s="35"/>
      <c r="OBB6" s="35"/>
      <c r="OBC6" s="35"/>
      <c r="OBD6" s="35"/>
      <c r="OBE6" s="35"/>
      <c r="OBF6" s="35"/>
      <c r="OBG6" s="35"/>
      <c r="OBH6" s="35"/>
      <c r="OBI6" s="35"/>
      <c r="OBJ6" s="35"/>
      <c r="OBK6" s="35"/>
      <c r="OBL6" s="35"/>
      <c r="OBM6" s="35"/>
      <c r="OBN6" s="35"/>
      <c r="OBO6" s="35"/>
      <c r="OBP6" s="35"/>
      <c r="OBQ6" s="35"/>
      <c r="OBR6" s="35"/>
      <c r="OBS6" s="35"/>
      <c r="OBT6" s="35"/>
      <c r="OBU6" s="35"/>
      <c r="OBV6" s="35"/>
      <c r="OBW6" s="35"/>
      <c r="OBX6" s="35"/>
      <c r="OBY6" s="35"/>
      <c r="OBZ6" s="35"/>
      <c r="OCA6" s="35"/>
      <c r="OCB6" s="35"/>
      <c r="OCC6" s="35"/>
      <c r="OCD6" s="35"/>
      <c r="OCE6" s="35"/>
      <c r="OCF6" s="35"/>
      <c r="OCG6" s="35"/>
      <c r="OCH6" s="35"/>
      <c r="OCI6" s="35"/>
      <c r="OCJ6" s="35"/>
      <c r="OCK6" s="35"/>
      <c r="OCL6" s="35"/>
      <c r="OCM6" s="35"/>
      <c r="OCN6" s="35"/>
      <c r="OCO6" s="35"/>
      <c r="OCP6" s="35"/>
      <c r="OCQ6" s="35"/>
      <c r="OCR6" s="35"/>
      <c r="OCS6" s="35"/>
      <c r="OCT6" s="35"/>
      <c r="OCU6" s="35"/>
      <c r="OCV6" s="35"/>
      <c r="OCW6" s="35"/>
      <c r="OCX6" s="35"/>
      <c r="OCY6" s="35"/>
      <c r="OCZ6" s="35"/>
      <c r="ODA6" s="35"/>
      <c r="ODB6" s="35"/>
      <c r="ODC6" s="35"/>
      <c r="ODD6" s="35"/>
      <c r="ODE6" s="35"/>
      <c r="ODF6" s="35"/>
      <c r="ODG6" s="35"/>
      <c r="ODH6" s="35"/>
      <c r="ODI6" s="35"/>
      <c r="ODJ6" s="35"/>
      <c r="ODK6" s="35"/>
      <c r="ODL6" s="35"/>
      <c r="ODM6" s="35"/>
      <c r="ODN6" s="35"/>
      <c r="ODO6" s="35"/>
      <c r="ODP6" s="35"/>
      <c r="ODQ6" s="35"/>
      <c r="ODR6" s="35"/>
      <c r="ODS6" s="35"/>
      <c r="ODT6" s="35"/>
      <c r="ODU6" s="35"/>
      <c r="ODV6" s="35"/>
      <c r="ODW6" s="35"/>
      <c r="ODX6" s="35"/>
      <c r="ODY6" s="35"/>
      <c r="ODZ6" s="35"/>
      <c r="OEA6" s="35"/>
      <c r="OEB6" s="35"/>
      <c r="OEC6" s="35"/>
      <c r="OED6" s="35"/>
      <c r="OEE6" s="35"/>
      <c r="OEF6" s="35"/>
      <c r="OEG6" s="35"/>
      <c r="OEH6" s="35"/>
      <c r="OEI6" s="35"/>
      <c r="OEJ6" s="35"/>
      <c r="OEK6" s="35"/>
      <c r="OEL6" s="35"/>
      <c r="OEM6" s="35"/>
      <c r="OEN6" s="35"/>
      <c r="OEO6" s="35"/>
      <c r="OEP6" s="35"/>
      <c r="OEQ6" s="35"/>
      <c r="OER6" s="35"/>
      <c r="OES6" s="35"/>
      <c r="OET6" s="35"/>
      <c r="OEU6" s="35"/>
      <c r="OEV6" s="35"/>
      <c r="OEW6" s="35"/>
      <c r="OEX6" s="35"/>
      <c r="OEY6" s="35"/>
      <c r="OEZ6" s="35"/>
      <c r="OFA6" s="35"/>
      <c r="OFB6" s="35"/>
      <c r="OFC6" s="35"/>
      <c r="OFD6" s="35"/>
      <c r="OFE6" s="35"/>
      <c r="OFF6" s="35"/>
      <c r="OFG6" s="35"/>
      <c r="OFH6" s="35"/>
      <c r="OFI6" s="35"/>
      <c r="OFJ6" s="35"/>
      <c r="OFK6" s="35"/>
      <c r="OFL6" s="35"/>
      <c r="OFM6" s="35"/>
      <c r="OFN6" s="35"/>
      <c r="OFO6" s="35"/>
      <c r="OFP6" s="35"/>
      <c r="OFQ6" s="35"/>
      <c r="OFR6" s="35"/>
      <c r="OFS6" s="35"/>
      <c r="OFT6" s="35"/>
      <c r="OFU6" s="35"/>
      <c r="OFV6" s="35"/>
      <c r="OFW6" s="35"/>
      <c r="OFX6" s="35"/>
      <c r="OFY6" s="35"/>
      <c r="OFZ6" s="35"/>
      <c r="OGA6" s="35"/>
      <c r="OGB6" s="35"/>
      <c r="OGC6" s="35"/>
      <c r="OGD6" s="35"/>
      <c r="OGE6" s="35"/>
      <c r="OGF6" s="35"/>
      <c r="OGG6" s="35"/>
      <c r="OGH6" s="35"/>
      <c r="OGI6" s="35"/>
      <c r="OGJ6" s="35"/>
      <c r="OGK6" s="35"/>
      <c r="OGL6" s="35"/>
      <c r="OGM6" s="35"/>
      <c r="OGN6" s="35"/>
      <c r="OGO6" s="35"/>
      <c r="OGP6" s="35"/>
      <c r="OGQ6" s="35"/>
      <c r="OGR6" s="35"/>
      <c r="OGS6" s="35"/>
      <c r="OGT6" s="35"/>
      <c r="OGU6" s="35"/>
      <c r="OGV6" s="35"/>
      <c r="OGW6" s="35"/>
      <c r="OGX6" s="35"/>
      <c r="OGY6" s="35"/>
      <c r="OGZ6" s="35"/>
      <c r="OHA6" s="35"/>
      <c r="OHB6" s="35"/>
      <c r="OHC6" s="35"/>
      <c r="OHD6" s="35"/>
      <c r="OHE6" s="35"/>
      <c r="OHF6" s="35"/>
      <c r="OHG6" s="35"/>
      <c r="OHH6" s="35"/>
      <c r="OHI6" s="35"/>
      <c r="OHJ6" s="35"/>
      <c r="OHK6" s="35"/>
      <c r="OHL6" s="35"/>
      <c r="OHM6" s="35"/>
      <c r="OHN6" s="35"/>
      <c r="OHO6" s="35"/>
      <c r="OHP6" s="35"/>
      <c r="OHQ6" s="35"/>
      <c r="OHR6" s="35"/>
      <c r="OHS6" s="35"/>
      <c r="OHT6" s="35"/>
      <c r="OHU6" s="35"/>
      <c r="OHV6" s="35"/>
      <c r="OHW6" s="35"/>
      <c r="OHX6" s="35"/>
      <c r="OHY6" s="35"/>
      <c r="OHZ6" s="35"/>
      <c r="OIA6" s="35"/>
      <c r="OIB6" s="35"/>
      <c r="OIC6" s="35"/>
      <c r="OID6" s="35"/>
      <c r="OIE6" s="35"/>
      <c r="OIF6" s="35"/>
      <c r="OIG6" s="35"/>
      <c r="OIH6" s="35"/>
      <c r="OII6" s="35"/>
      <c r="OIJ6" s="35"/>
      <c r="OIK6" s="35"/>
      <c r="OIL6" s="35"/>
      <c r="OIM6" s="35"/>
      <c r="OIN6" s="35"/>
      <c r="OIO6" s="35"/>
      <c r="OIP6" s="35"/>
      <c r="OIQ6" s="35"/>
      <c r="OIR6" s="35"/>
      <c r="OIS6" s="35"/>
      <c r="OIT6" s="35"/>
      <c r="OIU6" s="35"/>
      <c r="OIV6" s="35"/>
      <c r="OIW6" s="35"/>
      <c r="OIX6" s="35"/>
      <c r="OIY6" s="35"/>
      <c r="OIZ6" s="35"/>
      <c r="OJA6" s="35"/>
      <c r="OJB6" s="35"/>
      <c r="OJC6" s="35"/>
      <c r="OJD6" s="35"/>
      <c r="OJE6" s="35"/>
      <c r="OJF6" s="35"/>
      <c r="OJG6" s="35"/>
      <c r="OJH6" s="35"/>
      <c r="OJI6" s="35"/>
      <c r="OJJ6" s="35"/>
      <c r="OJK6" s="35"/>
      <c r="OJL6" s="35"/>
      <c r="OJM6" s="35"/>
      <c r="OJN6" s="35"/>
      <c r="OJO6" s="35"/>
      <c r="OJP6" s="35"/>
      <c r="OJQ6" s="35"/>
      <c r="OJR6" s="35"/>
      <c r="OJS6" s="35"/>
      <c r="OJT6" s="35"/>
      <c r="OJU6" s="35"/>
      <c r="OJV6" s="35"/>
      <c r="OJW6" s="35"/>
      <c r="OJX6" s="35"/>
      <c r="OJY6" s="35"/>
      <c r="OJZ6" s="35"/>
      <c r="OKA6" s="35"/>
      <c r="OKB6" s="35"/>
      <c r="OKC6" s="35"/>
      <c r="OKD6" s="35"/>
      <c r="OKE6" s="35"/>
      <c r="OKF6" s="35"/>
      <c r="OKG6" s="35"/>
      <c r="OKH6" s="35"/>
      <c r="OKI6" s="35"/>
      <c r="OKJ6" s="35"/>
      <c r="OKK6" s="35"/>
      <c r="OKL6" s="35"/>
      <c r="OKM6" s="35"/>
      <c r="OKN6" s="35"/>
      <c r="OKO6" s="35"/>
      <c r="OKP6" s="35"/>
      <c r="OKQ6" s="35"/>
      <c r="OKR6" s="35"/>
      <c r="OKS6" s="35"/>
      <c r="OKT6" s="35"/>
      <c r="OKU6" s="35"/>
      <c r="OKV6" s="35"/>
      <c r="OKW6" s="35"/>
      <c r="OKX6" s="35"/>
      <c r="OKY6" s="35"/>
      <c r="OKZ6" s="35"/>
      <c r="OLA6" s="35"/>
      <c r="OLB6" s="35"/>
      <c r="OLC6" s="35"/>
      <c r="OLD6" s="35"/>
      <c r="OLE6" s="35"/>
      <c r="OLF6" s="35"/>
      <c r="OLG6" s="35"/>
      <c r="OLH6" s="35"/>
      <c r="OLI6" s="35"/>
      <c r="OLJ6" s="35"/>
      <c r="OLK6" s="35"/>
      <c r="OLL6" s="35"/>
      <c r="OLM6" s="35"/>
      <c r="OLN6" s="35"/>
      <c r="OLO6" s="35"/>
      <c r="OLP6" s="35"/>
      <c r="OLQ6" s="35"/>
      <c r="OLR6" s="35"/>
      <c r="OLS6" s="35"/>
      <c r="OLT6" s="35"/>
      <c r="OLU6" s="35"/>
      <c r="OLV6" s="35"/>
      <c r="OLW6" s="35"/>
      <c r="OLX6" s="35"/>
      <c r="OLY6" s="35"/>
      <c r="OLZ6" s="35"/>
      <c r="OMA6" s="35"/>
      <c r="OMB6" s="35"/>
      <c r="OMC6" s="35"/>
      <c r="OMD6" s="35"/>
      <c r="OME6" s="35"/>
      <c r="OMF6" s="35"/>
      <c r="OMG6" s="35"/>
      <c r="OMH6" s="35"/>
      <c r="OMI6" s="35"/>
      <c r="OMJ6" s="35"/>
      <c r="OMK6" s="35"/>
      <c r="OML6" s="35"/>
      <c r="OMM6" s="35"/>
      <c r="OMN6" s="35"/>
      <c r="OMO6" s="35"/>
      <c r="OMP6" s="35"/>
      <c r="OMQ6" s="35"/>
      <c r="OMR6" s="35"/>
      <c r="OMS6" s="35"/>
      <c r="OMT6" s="35"/>
      <c r="OMU6" s="35"/>
      <c r="OMV6" s="35"/>
      <c r="OMW6" s="35"/>
      <c r="OMX6" s="35"/>
      <c r="OMY6" s="35"/>
      <c r="OMZ6" s="35"/>
      <c r="ONA6" s="35"/>
      <c r="ONB6" s="35"/>
      <c r="ONC6" s="35"/>
      <c r="OND6" s="35"/>
      <c r="ONE6" s="35"/>
      <c r="ONF6" s="35"/>
      <c r="ONG6" s="35"/>
      <c r="ONH6" s="35"/>
      <c r="ONI6" s="35"/>
      <c r="ONJ6" s="35"/>
      <c r="ONK6" s="35"/>
      <c r="ONL6" s="35"/>
      <c r="ONM6" s="35"/>
      <c r="ONN6" s="35"/>
      <c r="ONO6" s="35"/>
      <c r="ONP6" s="35"/>
      <c r="ONQ6" s="35"/>
      <c r="ONR6" s="35"/>
      <c r="ONS6" s="35"/>
      <c r="ONT6" s="35"/>
      <c r="ONU6" s="35"/>
      <c r="ONV6" s="35"/>
      <c r="ONW6" s="35"/>
      <c r="ONX6" s="35"/>
      <c r="ONY6" s="35"/>
      <c r="ONZ6" s="35"/>
      <c r="OOA6" s="35"/>
      <c r="OOB6" s="35"/>
      <c r="OOC6" s="35"/>
      <c r="OOD6" s="35"/>
      <c r="OOE6" s="35"/>
      <c r="OOF6" s="35"/>
      <c r="OOG6" s="35"/>
      <c r="OOH6" s="35"/>
      <c r="OOI6" s="35"/>
      <c r="OOJ6" s="35"/>
      <c r="OOK6" s="35"/>
      <c r="OOL6" s="35"/>
      <c r="OOM6" s="35"/>
      <c r="OON6" s="35"/>
      <c r="OOO6" s="35"/>
      <c r="OOP6" s="35"/>
      <c r="OOQ6" s="35"/>
      <c r="OOR6" s="35"/>
      <c r="OOS6" s="35"/>
      <c r="OOT6" s="35"/>
      <c r="OOU6" s="35"/>
      <c r="OOV6" s="35"/>
      <c r="OOW6" s="35"/>
      <c r="OOX6" s="35"/>
      <c r="OOY6" s="35"/>
      <c r="OOZ6" s="35"/>
      <c r="OPA6" s="35"/>
      <c r="OPB6" s="35"/>
      <c r="OPC6" s="35"/>
      <c r="OPD6" s="35"/>
      <c r="OPE6" s="35"/>
      <c r="OPF6" s="35"/>
      <c r="OPG6" s="35"/>
      <c r="OPH6" s="35"/>
      <c r="OPI6" s="35"/>
      <c r="OPJ6" s="35"/>
      <c r="OPK6" s="35"/>
      <c r="OPL6" s="35"/>
      <c r="OPM6" s="35"/>
      <c r="OPN6" s="35"/>
      <c r="OPO6" s="35"/>
      <c r="OPP6" s="35"/>
      <c r="OPQ6" s="35"/>
      <c r="OPR6" s="35"/>
      <c r="OPS6" s="35"/>
      <c r="OPT6" s="35"/>
      <c r="OPU6" s="35"/>
      <c r="OPV6" s="35"/>
      <c r="OPW6" s="35"/>
      <c r="OPX6" s="35"/>
      <c r="OPY6" s="35"/>
      <c r="OPZ6" s="35"/>
      <c r="OQA6" s="35"/>
      <c r="OQB6" s="35"/>
      <c r="OQC6" s="35"/>
      <c r="OQD6" s="35"/>
      <c r="OQE6" s="35"/>
      <c r="OQF6" s="35"/>
      <c r="OQG6" s="35"/>
      <c r="OQH6" s="35"/>
      <c r="OQI6" s="35"/>
      <c r="OQJ6" s="35"/>
      <c r="OQK6" s="35"/>
      <c r="OQL6" s="35"/>
      <c r="OQM6" s="35"/>
      <c r="OQN6" s="35"/>
      <c r="OQO6" s="35"/>
      <c r="OQP6" s="35"/>
      <c r="OQQ6" s="35"/>
      <c r="OQR6" s="35"/>
      <c r="OQS6" s="35"/>
      <c r="OQT6" s="35"/>
      <c r="OQU6" s="35"/>
      <c r="OQV6" s="35"/>
      <c r="OQW6" s="35"/>
      <c r="OQX6" s="35"/>
      <c r="OQY6" s="35"/>
      <c r="OQZ6" s="35"/>
      <c r="ORA6" s="35"/>
      <c r="ORB6" s="35"/>
      <c r="ORC6" s="35"/>
      <c r="ORD6" s="35"/>
      <c r="ORE6" s="35"/>
      <c r="ORF6" s="35"/>
      <c r="ORG6" s="35"/>
      <c r="ORH6" s="35"/>
      <c r="ORI6" s="35"/>
      <c r="ORJ6" s="35"/>
      <c r="ORK6" s="35"/>
      <c r="ORL6" s="35"/>
      <c r="ORM6" s="35"/>
      <c r="ORN6" s="35"/>
      <c r="ORO6" s="35"/>
      <c r="ORP6" s="35"/>
      <c r="ORQ6" s="35"/>
      <c r="ORR6" s="35"/>
      <c r="ORS6" s="35"/>
      <c r="ORT6" s="35"/>
      <c r="ORU6" s="35"/>
      <c r="ORV6" s="35"/>
      <c r="ORW6" s="35"/>
      <c r="ORX6" s="35"/>
      <c r="ORY6" s="35"/>
      <c r="ORZ6" s="35"/>
      <c r="OSA6" s="35"/>
      <c r="OSB6" s="35"/>
      <c r="OSC6" s="35"/>
      <c r="OSD6" s="35"/>
      <c r="OSE6" s="35"/>
      <c r="OSF6" s="35"/>
      <c r="OSG6" s="35"/>
      <c r="OSH6" s="35"/>
      <c r="OSI6" s="35"/>
      <c r="OSJ6" s="35"/>
      <c r="OSK6" s="35"/>
      <c r="OSL6" s="35"/>
      <c r="OSM6" s="35"/>
      <c r="OSN6" s="35"/>
      <c r="OSO6" s="35"/>
      <c r="OSP6" s="35"/>
      <c r="OSQ6" s="35"/>
      <c r="OSR6" s="35"/>
      <c r="OSS6" s="35"/>
      <c r="OST6" s="35"/>
      <c r="OSU6" s="35"/>
      <c r="OSV6" s="35"/>
      <c r="OSW6" s="35"/>
      <c r="OSX6" s="35"/>
      <c r="OSY6" s="35"/>
      <c r="OSZ6" s="35"/>
      <c r="OTA6" s="35"/>
      <c r="OTB6" s="35"/>
      <c r="OTC6" s="35"/>
      <c r="OTD6" s="35"/>
      <c r="OTE6" s="35"/>
      <c r="OTF6" s="35"/>
      <c r="OTG6" s="35"/>
      <c r="OTH6" s="35"/>
      <c r="OTI6" s="35"/>
      <c r="OTJ6" s="35"/>
      <c r="OTK6" s="35"/>
      <c r="OTL6" s="35"/>
      <c r="OTM6" s="35"/>
      <c r="OTN6" s="35"/>
      <c r="OTO6" s="35"/>
      <c r="OTP6" s="35"/>
      <c r="OTQ6" s="35"/>
      <c r="OTR6" s="35"/>
      <c r="OTS6" s="35"/>
      <c r="OTT6" s="35"/>
      <c r="OTU6" s="35"/>
      <c r="OTV6" s="35"/>
      <c r="OTW6" s="35"/>
      <c r="OTX6" s="35"/>
      <c r="OTY6" s="35"/>
      <c r="OTZ6" s="35"/>
      <c r="OUA6" s="35"/>
      <c r="OUB6" s="35"/>
      <c r="OUC6" s="35"/>
      <c r="OUD6" s="35"/>
      <c r="OUE6" s="35"/>
      <c r="OUF6" s="35"/>
      <c r="OUG6" s="35"/>
      <c r="OUH6" s="35"/>
      <c r="OUI6" s="35"/>
      <c r="OUJ6" s="35"/>
      <c r="OUK6" s="35"/>
      <c r="OUL6" s="35"/>
      <c r="OUM6" s="35"/>
      <c r="OUN6" s="35"/>
      <c r="OUO6" s="35"/>
      <c r="OUP6" s="35"/>
      <c r="OUQ6" s="35"/>
      <c r="OUR6" s="35"/>
      <c r="OUS6" s="35"/>
      <c r="OUT6" s="35"/>
      <c r="OUU6" s="35"/>
      <c r="OUV6" s="35"/>
      <c r="OUW6" s="35"/>
      <c r="OUX6" s="35"/>
      <c r="OUY6" s="35"/>
      <c r="OUZ6" s="35"/>
      <c r="OVA6" s="35"/>
      <c r="OVB6" s="35"/>
      <c r="OVC6" s="35"/>
      <c r="OVD6" s="35"/>
      <c r="OVE6" s="35"/>
      <c r="OVF6" s="35"/>
      <c r="OVG6" s="35"/>
      <c r="OVH6" s="35"/>
      <c r="OVI6" s="35"/>
      <c r="OVJ6" s="35"/>
      <c r="OVK6" s="35"/>
      <c r="OVL6" s="35"/>
      <c r="OVM6" s="35"/>
      <c r="OVN6" s="35"/>
      <c r="OVO6" s="35"/>
      <c r="OVP6" s="35"/>
      <c r="OVQ6" s="35"/>
      <c r="OVR6" s="35"/>
      <c r="OVS6" s="35"/>
      <c r="OVT6" s="35"/>
      <c r="OVU6" s="35"/>
      <c r="OVV6" s="35"/>
      <c r="OVW6" s="35"/>
      <c r="OVX6" s="35"/>
      <c r="OVY6" s="35"/>
      <c r="OVZ6" s="35"/>
      <c r="OWA6" s="35"/>
      <c r="OWB6" s="35"/>
      <c r="OWC6" s="35"/>
      <c r="OWD6" s="35"/>
      <c r="OWE6" s="35"/>
      <c r="OWF6" s="35"/>
      <c r="OWG6" s="35"/>
      <c r="OWH6" s="35"/>
      <c r="OWI6" s="35"/>
      <c r="OWJ6" s="35"/>
      <c r="OWK6" s="35"/>
      <c r="OWL6" s="35"/>
      <c r="OWM6" s="35"/>
      <c r="OWN6" s="35"/>
      <c r="OWO6" s="35"/>
      <c r="OWP6" s="35"/>
      <c r="OWQ6" s="35"/>
      <c r="OWR6" s="35"/>
      <c r="OWS6" s="35"/>
      <c r="OWT6" s="35"/>
      <c r="OWU6" s="35"/>
      <c r="OWV6" s="35"/>
      <c r="OWW6" s="35"/>
      <c r="OWX6" s="35"/>
      <c r="OWY6" s="35"/>
      <c r="OWZ6" s="35"/>
      <c r="OXA6" s="35"/>
      <c r="OXB6" s="35"/>
      <c r="OXC6" s="35"/>
      <c r="OXD6" s="35"/>
      <c r="OXE6" s="35"/>
      <c r="OXF6" s="35"/>
      <c r="OXG6" s="35"/>
      <c r="OXH6" s="35"/>
      <c r="OXI6" s="35"/>
      <c r="OXJ6" s="35"/>
      <c r="OXK6" s="35"/>
      <c r="OXL6" s="35"/>
      <c r="OXM6" s="35"/>
      <c r="OXN6" s="35"/>
      <c r="OXO6" s="35"/>
      <c r="OXP6" s="35"/>
      <c r="OXQ6" s="35"/>
      <c r="OXR6" s="35"/>
      <c r="OXS6" s="35"/>
      <c r="OXT6" s="35"/>
      <c r="OXU6" s="35"/>
      <c r="OXV6" s="35"/>
      <c r="OXW6" s="35"/>
      <c r="OXX6" s="35"/>
      <c r="OXY6" s="35"/>
      <c r="OXZ6" s="35"/>
      <c r="OYA6" s="35"/>
      <c r="OYB6" s="35"/>
      <c r="OYC6" s="35"/>
      <c r="OYD6" s="35"/>
      <c r="OYE6" s="35"/>
      <c r="OYF6" s="35"/>
      <c r="OYG6" s="35"/>
      <c r="OYH6" s="35"/>
      <c r="OYI6" s="35"/>
      <c r="OYJ6" s="35"/>
      <c r="OYK6" s="35"/>
      <c r="OYL6" s="35"/>
      <c r="OYM6" s="35"/>
      <c r="OYN6" s="35"/>
      <c r="OYO6" s="35"/>
      <c r="OYP6" s="35"/>
      <c r="OYQ6" s="35"/>
      <c r="OYR6" s="35"/>
      <c r="OYS6" s="35"/>
      <c r="OYT6" s="35"/>
      <c r="OYU6" s="35"/>
      <c r="OYV6" s="35"/>
      <c r="OYW6" s="35"/>
      <c r="OYX6" s="35"/>
      <c r="OYY6" s="35"/>
      <c r="OYZ6" s="35"/>
      <c r="OZA6" s="35"/>
      <c r="OZB6" s="35"/>
      <c r="OZC6" s="35"/>
      <c r="OZD6" s="35"/>
      <c r="OZE6" s="35"/>
      <c r="OZF6" s="35"/>
      <c r="OZG6" s="35"/>
      <c r="OZH6" s="35"/>
      <c r="OZI6" s="35"/>
      <c r="OZJ6" s="35"/>
      <c r="OZK6" s="35"/>
      <c r="OZL6" s="35"/>
      <c r="OZM6" s="35"/>
      <c r="OZN6" s="35"/>
      <c r="OZO6" s="35"/>
      <c r="OZP6" s="35"/>
      <c r="OZQ6" s="35"/>
      <c r="OZR6" s="35"/>
      <c r="OZS6" s="35"/>
      <c r="OZT6" s="35"/>
      <c r="OZU6" s="35"/>
      <c r="OZV6" s="35"/>
      <c r="OZW6" s="35"/>
      <c r="OZX6" s="35"/>
      <c r="OZY6" s="35"/>
      <c r="OZZ6" s="35"/>
      <c r="PAA6" s="35"/>
      <c r="PAB6" s="35"/>
      <c r="PAC6" s="35"/>
      <c r="PAD6" s="35"/>
      <c r="PAE6" s="35"/>
      <c r="PAF6" s="35"/>
      <c r="PAG6" s="35"/>
      <c r="PAH6" s="35"/>
      <c r="PAI6" s="35"/>
      <c r="PAJ6" s="35"/>
      <c r="PAK6" s="35"/>
      <c r="PAL6" s="35"/>
      <c r="PAM6" s="35"/>
      <c r="PAN6" s="35"/>
      <c r="PAO6" s="35"/>
      <c r="PAP6" s="35"/>
      <c r="PAQ6" s="35"/>
      <c r="PAR6" s="35"/>
      <c r="PAS6" s="35"/>
      <c r="PAT6" s="35"/>
      <c r="PAU6" s="35"/>
      <c r="PAV6" s="35"/>
      <c r="PAW6" s="35"/>
      <c r="PAX6" s="35"/>
      <c r="PAY6" s="35"/>
      <c r="PAZ6" s="35"/>
      <c r="PBA6" s="35"/>
      <c r="PBB6" s="35"/>
      <c r="PBC6" s="35"/>
      <c r="PBD6" s="35"/>
      <c r="PBE6" s="35"/>
      <c r="PBF6" s="35"/>
      <c r="PBG6" s="35"/>
      <c r="PBH6" s="35"/>
      <c r="PBI6" s="35"/>
      <c r="PBJ6" s="35"/>
      <c r="PBK6" s="35"/>
      <c r="PBL6" s="35"/>
      <c r="PBM6" s="35"/>
      <c r="PBN6" s="35"/>
      <c r="PBO6" s="35"/>
      <c r="PBP6" s="35"/>
      <c r="PBQ6" s="35"/>
      <c r="PBR6" s="35"/>
      <c r="PBS6" s="35"/>
      <c r="PBT6" s="35"/>
      <c r="PBU6" s="35"/>
      <c r="PBV6" s="35"/>
      <c r="PBW6" s="35"/>
      <c r="PBX6" s="35"/>
      <c r="PBY6" s="35"/>
      <c r="PBZ6" s="35"/>
      <c r="PCA6" s="35"/>
      <c r="PCB6" s="35"/>
      <c r="PCC6" s="35"/>
      <c r="PCD6" s="35"/>
      <c r="PCE6" s="35"/>
      <c r="PCF6" s="35"/>
      <c r="PCG6" s="35"/>
      <c r="PCH6" s="35"/>
      <c r="PCI6" s="35"/>
      <c r="PCJ6" s="35"/>
      <c r="PCK6" s="35"/>
      <c r="PCL6" s="35"/>
      <c r="PCM6" s="35"/>
      <c r="PCN6" s="35"/>
      <c r="PCO6" s="35"/>
      <c r="PCP6" s="35"/>
      <c r="PCQ6" s="35"/>
      <c r="PCR6" s="35"/>
      <c r="PCS6" s="35"/>
      <c r="PCT6" s="35"/>
      <c r="PCU6" s="35"/>
      <c r="PCV6" s="35"/>
      <c r="PCW6" s="35"/>
      <c r="PCX6" s="35"/>
      <c r="PCY6" s="35"/>
      <c r="PCZ6" s="35"/>
      <c r="PDA6" s="35"/>
      <c r="PDB6" s="35"/>
      <c r="PDC6" s="35"/>
      <c r="PDD6" s="35"/>
      <c r="PDE6" s="35"/>
      <c r="PDF6" s="35"/>
      <c r="PDG6" s="35"/>
      <c r="PDH6" s="35"/>
      <c r="PDI6" s="35"/>
      <c r="PDJ6" s="35"/>
      <c r="PDK6" s="35"/>
      <c r="PDL6" s="35"/>
      <c r="PDM6" s="35"/>
      <c r="PDN6" s="35"/>
      <c r="PDO6" s="35"/>
      <c r="PDP6" s="35"/>
      <c r="PDQ6" s="35"/>
      <c r="PDR6" s="35"/>
      <c r="PDS6" s="35"/>
      <c r="PDT6" s="35"/>
      <c r="PDU6" s="35"/>
      <c r="PDV6" s="35"/>
      <c r="PDW6" s="35"/>
      <c r="PDX6" s="35"/>
      <c r="PDY6" s="35"/>
      <c r="PDZ6" s="35"/>
      <c r="PEA6" s="35"/>
      <c r="PEB6" s="35"/>
      <c r="PEC6" s="35"/>
      <c r="PED6" s="35"/>
      <c r="PEE6" s="35"/>
      <c r="PEF6" s="35"/>
      <c r="PEG6" s="35"/>
      <c r="PEH6" s="35"/>
      <c r="PEI6" s="35"/>
      <c r="PEJ6" s="35"/>
      <c r="PEK6" s="35"/>
      <c r="PEL6" s="35"/>
      <c r="PEM6" s="35"/>
      <c r="PEN6" s="35"/>
      <c r="PEO6" s="35"/>
      <c r="PEP6" s="35"/>
      <c r="PEQ6" s="35"/>
      <c r="PER6" s="35"/>
      <c r="PES6" s="35"/>
      <c r="PET6" s="35"/>
      <c r="PEU6" s="35"/>
      <c r="PEV6" s="35"/>
      <c r="PEW6" s="35"/>
      <c r="PEX6" s="35"/>
      <c r="PEY6" s="35"/>
      <c r="PEZ6" s="35"/>
      <c r="PFA6" s="35"/>
      <c r="PFB6" s="35"/>
      <c r="PFC6" s="35"/>
      <c r="PFD6" s="35"/>
      <c r="PFE6" s="35"/>
      <c r="PFF6" s="35"/>
      <c r="PFG6" s="35"/>
      <c r="PFH6" s="35"/>
      <c r="PFI6" s="35"/>
      <c r="PFJ6" s="35"/>
      <c r="PFK6" s="35"/>
      <c r="PFL6" s="35"/>
      <c r="PFM6" s="35"/>
      <c r="PFN6" s="35"/>
      <c r="PFO6" s="35"/>
      <c r="PFP6" s="35"/>
      <c r="PFQ6" s="35"/>
      <c r="PFR6" s="35"/>
      <c r="PFS6" s="35"/>
      <c r="PFT6" s="35"/>
      <c r="PFU6" s="35"/>
      <c r="PFV6" s="35"/>
      <c r="PFW6" s="35"/>
      <c r="PFX6" s="35"/>
      <c r="PFY6" s="35"/>
      <c r="PFZ6" s="35"/>
      <c r="PGA6" s="35"/>
      <c r="PGB6" s="35"/>
      <c r="PGC6" s="35"/>
      <c r="PGD6" s="35"/>
      <c r="PGE6" s="35"/>
      <c r="PGF6" s="35"/>
      <c r="PGG6" s="35"/>
      <c r="PGH6" s="35"/>
      <c r="PGI6" s="35"/>
      <c r="PGJ6" s="35"/>
      <c r="PGK6" s="35"/>
      <c r="PGL6" s="35"/>
      <c r="PGM6" s="35"/>
      <c r="PGN6" s="35"/>
      <c r="PGO6" s="35"/>
      <c r="PGP6" s="35"/>
      <c r="PGQ6" s="35"/>
      <c r="PGR6" s="35"/>
      <c r="PGS6" s="35"/>
      <c r="PGT6" s="35"/>
      <c r="PGU6" s="35"/>
      <c r="PGV6" s="35"/>
      <c r="PGW6" s="35"/>
      <c r="PGX6" s="35"/>
      <c r="PGY6" s="35"/>
      <c r="PGZ6" s="35"/>
      <c r="PHA6" s="35"/>
      <c r="PHB6" s="35"/>
      <c r="PHC6" s="35"/>
      <c r="PHD6" s="35"/>
      <c r="PHE6" s="35"/>
      <c r="PHF6" s="35"/>
      <c r="PHG6" s="35"/>
      <c r="PHH6" s="35"/>
      <c r="PHI6" s="35"/>
      <c r="PHJ6" s="35"/>
      <c r="PHK6" s="35"/>
      <c r="PHL6" s="35"/>
      <c r="PHM6" s="35"/>
      <c r="PHN6" s="35"/>
      <c r="PHO6" s="35"/>
      <c r="PHP6" s="35"/>
      <c r="PHQ6" s="35"/>
      <c r="PHR6" s="35"/>
      <c r="PHS6" s="35"/>
      <c r="PHT6" s="35"/>
      <c r="PHU6" s="35"/>
      <c r="PHV6" s="35"/>
      <c r="PHW6" s="35"/>
      <c r="PHX6" s="35"/>
      <c r="PHY6" s="35"/>
      <c r="PHZ6" s="35"/>
      <c r="PIA6" s="35"/>
      <c r="PIB6" s="35"/>
      <c r="PIC6" s="35"/>
      <c r="PID6" s="35"/>
      <c r="PIE6" s="35"/>
      <c r="PIF6" s="35"/>
      <c r="PIG6" s="35"/>
      <c r="PIH6" s="35"/>
      <c r="PII6" s="35"/>
      <c r="PIJ6" s="35"/>
      <c r="PIK6" s="35"/>
      <c r="PIL6" s="35"/>
      <c r="PIM6" s="35"/>
      <c r="PIN6" s="35"/>
      <c r="PIO6" s="35"/>
      <c r="PIP6" s="35"/>
      <c r="PIQ6" s="35"/>
      <c r="PIR6" s="35"/>
      <c r="PIS6" s="35"/>
      <c r="PIT6" s="35"/>
      <c r="PIU6" s="35"/>
      <c r="PIV6" s="35"/>
      <c r="PIW6" s="35"/>
      <c r="PIX6" s="35"/>
      <c r="PIY6" s="35"/>
      <c r="PIZ6" s="35"/>
      <c r="PJA6" s="35"/>
      <c r="PJB6" s="35"/>
      <c r="PJC6" s="35"/>
      <c r="PJD6" s="35"/>
      <c r="PJE6" s="35"/>
      <c r="PJF6" s="35"/>
      <c r="PJG6" s="35"/>
      <c r="PJH6" s="35"/>
      <c r="PJI6" s="35"/>
      <c r="PJJ6" s="35"/>
      <c r="PJK6" s="35"/>
      <c r="PJL6" s="35"/>
      <c r="PJM6" s="35"/>
      <c r="PJN6" s="35"/>
      <c r="PJO6" s="35"/>
      <c r="PJP6" s="35"/>
      <c r="PJQ6" s="35"/>
      <c r="PJR6" s="35"/>
      <c r="PJS6" s="35"/>
      <c r="PJT6" s="35"/>
      <c r="PJU6" s="35"/>
      <c r="PJV6" s="35"/>
      <c r="PJW6" s="35"/>
      <c r="PJX6" s="35"/>
      <c r="PJY6" s="35"/>
      <c r="PJZ6" s="35"/>
      <c r="PKA6" s="35"/>
      <c r="PKB6" s="35"/>
      <c r="PKC6" s="35"/>
      <c r="PKD6" s="35"/>
      <c r="PKE6" s="35"/>
      <c r="PKF6" s="35"/>
      <c r="PKG6" s="35"/>
      <c r="PKH6" s="35"/>
      <c r="PKI6" s="35"/>
      <c r="PKJ6" s="35"/>
      <c r="PKK6" s="35"/>
      <c r="PKL6" s="35"/>
      <c r="PKM6" s="35"/>
      <c r="PKN6" s="35"/>
      <c r="PKO6" s="35"/>
      <c r="PKP6" s="35"/>
      <c r="PKQ6" s="35"/>
      <c r="PKR6" s="35"/>
      <c r="PKS6" s="35"/>
      <c r="PKT6" s="35"/>
      <c r="PKU6" s="35"/>
      <c r="PKV6" s="35"/>
      <c r="PKW6" s="35"/>
      <c r="PKX6" s="35"/>
      <c r="PKY6" s="35"/>
      <c r="PKZ6" s="35"/>
      <c r="PLA6" s="35"/>
      <c r="PLB6" s="35"/>
      <c r="PLC6" s="35"/>
      <c r="PLD6" s="35"/>
      <c r="PLE6" s="35"/>
      <c r="PLF6" s="35"/>
      <c r="PLG6" s="35"/>
      <c r="PLH6" s="35"/>
      <c r="PLI6" s="35"/>
      <c r="PLJ6" s="35"/>
      <c r="PLK6" s="35"/>
      <c r="PLL6" s="35"/>
      <c r="PLM6" s="35"/>
      <c r="PLN6" s="35"/>
      <c r="PLO6" s="35"/>
      <c r="PLP6" s="35"/>
      <c r="PLQ6" s="35"/>
      <c r="PLR6" s="35"/>
      <c r="PLS6" s="35"/>
      <c r="PLT6" s="35"/>
      <c r="PLU6" s="35"/>
      <c r="PLV6" s="35"/>
      <c r="PLW6" s="35"/>
      <c r="PLX6" s="35"/>
      <c r="PLY6" s="35"/>
      <c r="PLZ6" s="35"/>
      <c r="PMA6" s="35"/>
      <c r="PMB6" s="35"/>
      <c r="PMC6" s="35"/>
      <c r="PMD6" s="35"/>
      <c r="PME6" s="35"/>
      <c r="PMF6" s="35"/>
      <c r="PMG6" s="35"/>
      <c r="PMH6" s="35"/>
      <c r="PMI6" s="35"/>
      <c r="PMJ6" s="35"/>
      <c r="PMK6" s="35"/>
      <c r="PML6" s="35"/>
      <c r="PMM6" s="35"/>
      <c r="PMN6" s="35"/>
      <c r="PMO6" s="35"/>
      <c r="PMP6" s="35"/>
      <c r="PMQ6" s="35"/>
      <c r="PMR6" s="35"/>
      <c r="PMS6" s="35"/>
      <c r="PMT6" s="35"/>
      <c r="PMU6" s="35"/>
      <c r="PMV6" s="35"/>
      <c r="PMW6" s="35"/>
      <c r="PMX6" s="35"/>
      <c r="PMY6" s="35"/>
      <c r="PMZ6" s="35"/>
      <c r="PNA6" s="35"/>
      <c r="PNB6" s="35"/>
      <c r="PNC6" s="35"/>
      <c r="PND6" s="35"/>
      <c r="PNE6" s="35"/>
      <c r="PNF6" s="35"/>
      <c r="PNG6" s="35"/>
      <c r="PNH6" s="35"/>
      <c r="PNI6" s="35"/>
      <c r="PNJ6" s="35"/>
      <c r="PNK6" s="35"/>
      <c r="PNL6" s="35"/>
      <c r="PNM6" s="35"/>
      <c r="PNN6" s="35"/>
      <c r="PNO6" s="35"/>
      <c r="PNP6" s="35"/>
      <c r="PNQ6" s="35"/>
      <c r="PNR6" s="35"/>
      <c r="PNS6" s="35"/>
      <c r="PNT6" s="35"/>
      <c r="PNU6" s="35"/>
      <c r="PNV6" s="35"/>
      <c r="PNW6" s="35"/>
      <c r="PNX6" s="35"/>
      <c r="PNY6" s="35"/>
      <c r="PNZ6" s="35"/>
      <c r="POA6" s="35"/>
      <c r="POB6" s="35"/>
      <c r="POC6" s="35"/>
      <c r="POD6" s="35"/>
      <c r="POE6" s="35"/>
      <c r="POF6" s="35"/>
      <c r="POG6" s="35"/>
      <c r="POH6" s="35"/>
      <c r="POI6" s="35"/>
      <c r="POJ6" s="35"/>
      <c r="POK6" s="35"/>
      <c r="POL6" s="35"/>
      <c r="POM6" s="35"/>
      <c r="PON6" s="35"/>
      <c r="POO6" s="35"/>
      <c r="POP6" s="35"/>
      <c r="POQ6" s="35"/>
      <c r="POR6" s="35"/>
      <c r="POS6" s="35"/>
      <c r="POT6" s="35"/>
      <c r="POU6" s="35"/>
      <c r="POV6" s="35"/>
      <c r="POW6" s="35"/>
      <c r="POX6" s="35"/>
      <c r="POY6" s="35"/>
      <c r="POZ6" s="35"/>
      <c r="PPA6" s="35"/>
      <c r="PPB6" s="35"/>
      <c r="PPC6" s="35"/>
      <c r="PPD6" s="35"/>
      <c r="PPE6" s="35"/>
      <c r="PPF6" s="35"/>
      <c r="PPG6" s="35"/>
      <c r="PPH6" s="35"/>
      <c r="PPI6" s="35"/>
      <c r="PPJ6" s="35"/>
      <c r="PPK6" s="35"/>
      <c r="PPL6" s="35"/>
      <c r="PPM6" s="35"/>
      <c r="PPN6" s="35"/>
      <c r="PPO6" s="35"/>
      <c r="PPP6" s="35"/>
      <c r="PPQ6" s="35"/>
      <c r="PPR6" s="35"/>
      <c r="PPS6" s="35"/>
      <c r="PPT6" s="35"/>
      <c r="PPU6" s="35"/>
      <c r="PPV6" s="35"/>
      <c r="PPW6" s="35"/>
      <c r="PPX6" s="35"/>
      <c r="PPY6" s="35"/>
      <c r="PPZ6" s="35"/>
      <c r="PQA6" s="35"/>
      <c r="PQB6" s="35"/>
      <c r="PQC6" s="35"/>
      <c r="PQD6" s="35"/>
      <c r="PQE6" s="35"/>
      <c r="PQF6" s="35"/>
      <c r="PQG6" s="35"/>
      <c r="PQH6" s="35"/>
      <c r="PQI6" s="35"/>
      <c r="PQJ6" s="35"/>
      <c r="PQK6" s="35"/>
      <c r="PQL6" s="35"/>
      <c r="PQM6" s="35"/>
      <c r="PQN6" s="35"/>
      <c r="PQO6" s="35"/>
      <c r="PQP6" s="35"/>
      <c r="PQQ6" s="35"/>
      <c r="PQR6" s="35"/>
      <c r="PQS6" s="35"/>
      <c r="PQT6" s="35"/>
      <c r="PQU6" s="35"/>
      <c r="PQV6" s="35"/>
      <c r="PQW6" s="35"/>
      <c r="PQX6" s="35"/>
      <c r="PQY6" s="35"/>
      <c r="PQZ6" s="35"/>
      <c r="PRA6" s="35"/>
      <c r="PRB6" s="35"/>
      <c r="PRC6" s="35"/>
      <c r="PRD6" s="35"/>
      <c r="PRE6" s="35"/>
      <c r="PRF6" s="35"/>
      <c r="PRG6" s="35"/>
      <c r="PRH6" s="35"/>
      <c r="PRI6" s="35"/>
      <c r="PRJ6" s="35"/>
      <c r="PRK6" s="35"/>
      <c r="PRL6" s="35"/>
      <c r="PRM6" s="35"/>
      <c r="PRN6" s="35"/>
      <c r="PRO6" s="35"/>
      <c r="PRP6" s="35"/>
      <c r="PRQ6" s="35"/>
      <c r="PRR6" s="35"/>
      <c r="PRS6" s="35"/>
      <c r="PRT6" s="35"/>
      <c r="PRU6" s="35"/>
      <c r="PRV6" s="35"/>
      <c r="PRW6" s="35"/>
      <c r="PRX6" s="35"/>
      <c r="PRY6" s="35"/>
      <c r="PRZ6" s="35"/>
      <c r="PSA6" s="35"/>
      <c r="PSB6" s="35"/>
      <c r="PSC6" s="35"/>
      <c r="PSD6" s="35"/>
      <c r="PSE6" s="35"/>
      <c r="PSF6" s="35"/>
      <c r="PSG6" s="35"/>
      <c r="PSH6" s="35"/>
      <c r="PSI6" s="35"/>
      <c r="PSJ6" s="35"/>
      <c r="PSK6" s="35"/>
      <c r="PSL6" s="35"/>
      <c r="PSM6" s="35"/>
      <c r="PSN6" s="35"/>
      <c r="PSO6" s="35"/>
      <c r="PSP6" s="35"/>
      <c r="PSQ6" s="35"/>
      <c r="PSR6" s="35"/>
      <c r="PSS6" s="35"/>
      <c r="PST6" s="35"/>
      <c r="PSU6" s="35"/>
      <c r="PSV6" s="35"/>
      <c r="PSW6" s="35"/>
      <c r="PSX6" s="35"/>
      <c r="PSY6" s="35"/>
      <c r="PSZ6" s="35"/>
      <c r="PTA6" s="35"/>
      <c r="PTB6" s="35"/>
      <c r="PTC6" s="35"/>
      <c r="PTD6" s="35"/>
      <c r="PTE6" s="35"/>
      <c r="PTF6" s="35"/>
      <c r="PTG6" s="35"/>
      <c r="PTH6" s="35"/>
      <c r="PTI6" s="35"/>
      <c r="PTJ6" s="35"/>
      <c r="PTK6" s="35"/>
      <c r="PTL6" s="35"/>
      <c r="PTM6" s="35"/>
      <c r="PTN6" s="35"/>
      <c r="PTO6" s="35"/>
      <c r="PTP6" s="35"/>
      <c r="PTQ6" s="35"/>
      <c r="PTR6" s="35"/>
      <c r="PTS6" s="35"/>
      <c r="PTT6" s="35"/>
      <c r="PTU6" s="35"/>
      <c r="PTV6" s="35"/>
      <c r="PTW6" s="35"/>
      <c r="PTX6" s="35"/>
      <c r="PTY6" s="35"/>
      <c r="PTZ6" s="35"/>
      <c r="PUA6" s="35"/>
      <c r="PUB6" s="35"/>
      <c r="PUC6" s="35"/>
      <c r="PUD6" s="35"/>
      <c r="PUE6" s="35"/>
      <c r="PUF6" s="35"/>
      <c r="PUG6" s="35"/>
      <c r="PUH6" s="35"/>
      <c r="PUI6" s="35"/>
      <c r="PUJ6" s="35"/>
      <c r="PUK6" s="35"/>
      <c r="PUL6" s="35"/>
      <c r="PUM6" s="35"/>
      <c r="PUN6" s="35"/>
      <c r="PUO6" s="35"/>
      <c r="PUP6" s="35"/>
      <c r="PUQ6" s="35"/>
      <c r="PUR6" s="35"/>
      <c r="PUS6" s="35"/>
      <c r="PUT6" s="35"/>
      <c r="PUU6" s="35"/>
      <c r="PUV6" s="35"/>
      <c r="PUW6" s="35"/>
      <c r="PUX6" s="35"/>
      <c r="PUY6" s="35"/>
      <c r="PUZ6" s="35"/>
      <c r="PVA6" s="35"/>
      <c r="PVB6" s="35"/>
      <c r="PVC6" s="35"/>
      <c r="PVD6" s="35"/>
      <c r="PVE6" s="35"/>
      <c r="PVF6" s="35"/>
      <c r="PVG6" s="35"/>
      <c r="PVH6" s="35"/>
      <c r="PVI6" s="35"/>
      <c r="PVJ6" s="35"/>
      <c r="PVK6" s="35"/>
      <c r="PVL6" s="35"/>
      <c r="PVM6" s="35"/>
      <c r="PVN6" s="35"/>
      <c r="PVO6" s="35"/>
      <c r="PVP6" s="35"/>
      <c r="PVQ6" s="35"/>
      <c r="PVR6" s="35"/>
      <c r="PVS6" s="35"/>
      <c r="PVT6" s="35"/>
      <c r="PVU6" s="35"/>
      <c r="PVV6" s="35"/>
      <c r="PVW6" s="35"/>
      <c r="PVX6" s="35"/>
      <c r="PVY6" s="35"/>
      <c r="PVZ6" s="35"/>
      <c r="PWA6" s="35"/>
      <c r="PWB6" s="35"/>
      <c r="PWC6" s="35"/>
      <c r="PWD6" s="35"/>
      <c r="PWE6" s="35"/>
      <c r="PWF6" s="35"/>
      <c r="PWG6" s="35"/>
      <c r="PWH6" s="35"/>
      <c r="PWI6" s="35"/>
      <c r="PWJ6" s="35"/>
      <c r="PWK6" s="35"/>
      <c r="PWL6" s="35"/>
      <c r="PWM6" s="35"/>
      <c r="PWN6" s="35"/>
      <c r="PWO6" s="35"/>
      <c r="PWP6" s="35"/>
      <c r="PWQ6" s="35"/>
      <c r="PWR6" s="35"/>
      <c r="PWS6" s="35"/>
      <c r="PWT6" s="35"/>
      <c r="PWU6" s="35"/>
      <c r="PWV6" s="35"/>
      <c r="PWW6" s="35"/>
      <c r="PWX6" s="35"/>
      <c r="PWY6" s="35"/>
      <c r="PWZ6" s="35"/>
      <c r="PXA6" s="35"/>
      <c r="PXB6" s="35"/>
      <c r="PXC6" s="35"/>
      <c r="PXD6" s="35"/>
      <c r="PXE6" s="35"/>
      <c r="PXF6" s="35"/>
      <c r="PXG6" s="35"/>
      <c r="PXH6" s="35"/>
      <c r="PXI6" s="35"/>
      <c r="PXJ6" s="35"/>
      <c r="PXK6" s="35"/>
      <c r="PXL6" s="35"/>
      <c r="PXM6" s="35"/>
      <c r="PXN6" s="35"/>
      <c r="PXO6" s="35"/>
      <c r="PXP6" s="35"/>
      <c r="PXQ6" s="35"/>
      <c r="PXR6" s="35"/>
      <c r="PXS6" s="35"/>
      <c r="PXT6" s="35"/>
      <c r="PXU6" s="35"/>
      <c r="PXV6" s="35"/>
      <c r="PXW6" s="35"/>
      <c r="PXX6" s="35"/>
      <c r="PXY6" s="35"/>
      <c r="PXZ6" s="35"/>
      <c r="PYA6" s="35"/>
      <c r="PYB6" s="35"/>
      <c r="PYC6" s="35"/>
      <c r="PYD6" s="35"/>
      <c r="PYE6" s="35"/>
      <c r="PYF6" s="35"/>
      <c r="PYG6" s="35"/>
      <c r="PYH6" s="35"/>
      <c r="PYI6" s="35"/>
      <c r="PYJ6" s="35"/>
      <c r="PYK6" s="35"/>
      <c r="PYL6" s="35"/>
      <c r="PYM6" s="35"/>
      <c r="PYN6" s="35"/>
      <c r="PYO6" s="35"/>
      <c r="PYP6" s="35"/>
      <c r="PYQ6" s="35"/>
      <c r="PYR6" s="35"/>
      <c r="PYS6" s="35"/>
      <c r="PYT6" s="35"/>
      <c r="PYU6" s="35"/>
      <c r="PYV6" s="35"/>
      <c r="PYW6" s="35"/>
      <c r="PYX6" s="35"/>
      <c r="PYY6" s="35"/>
      <c r="PYZ6" s="35"/>
      <c r="PZA6" s="35"/>
      <c r="PZB6" s="35"/>
      <c r="PZC6" s="35"/>
      <c r="PZD6" s="35"/>
      <c r="PZE6" s="35"/>
      <c r="PZF6" s="35"/>
      <c r="PZG6" s="35"/>
      <c r="PZH6" s="35"/>
      <c r="PZI6" s="35"/>
      <c r="PZJ6" s="35"/>
      <c r="PZK6" s="35"/>
      <c r="PZL6" s="35"/>
      <c r="PZM6" s="35"/>
      <c r="PZN6" s="35"/>
      <c r="PZO6" s="35"/>
      <c r="PZP6" s="35"/>
      <c r="PZQ6" s="35"/>
      <c r="PZR6" s="35"/>
      <c r="PZS6" s="35"/>
      <c r="PZT6" s="35"/>
      <c r="PZU6" s="35"/>
      <c r="PZV6" s="35"/>
      <c r="PZW6" s="35"/>
      <c r="PZX6" s="35"/>
      <c r="PZY6" s="35"/>
      <c r="PZZ6" s="35"/>
      <c r="QAA6" s="35"/>
      <c r="QAB6" s="35"/>
      <c r="QAC6" s="35"/>
      <c r="QAD6" s="35"/>
      <c r="QAE6" s="35"/>
      <c r="QAF6" s="35"/>
      <c r="QAG6" s="35"/>
      <c r="QAH6" s="35"/>
      <c r="QAI6" s="35"/>
      <c r="QAJ6" s="35"/>
      <c r="QAK6" s="35"/>
      <c r="QAL6" s="35"/>
      <c r="QAM6" s="35"/>
      <c r="QAN6" s="35"/>
      <c r="QAO6" s="35"/>
      <c r="QAP6" s="35"/>
      <c r="QAQ6" s="35"/>
      <c r="QAR6" s="35"/>
      <c r="QAS6" s="35"/>
      <c r="QAT6" s="35"/>
      <c r="QAU6" s="35"/>
      <c r="QAV6" s="35"/>
      <c r="QAW6" s="35"/>
      <c r="QAX6" s="35"/>
      <c r="QAY6" s="35"/>
      <c r="QAZ6" s="35"/>
      <c r="QBA6" s="35"/>
      <c r="QBB6" s="35"/>
      <c r="QBC6" s="35"/>
      <c r="QBD6" s="35"/>
      <c r="QBE6" s="35"/>
      <c r="QBF6" s="35"/>
      <c r="QBG6" s="35"/>
      <c r="QBH6" s="35"/>
      <c r="QBI6" s="35"/>
      <c r="QBJ6" s="35"/>
      <c r="QBK6" s="35"/>
      <c r="QBL6" s="35"/>
      <c r="QBM6" s="35"/>
      <c r="QBN6" s="35"/>
      <c r="QBO6" s="35"/>
      <c r="QBP6" s="35"/>
      <c r="QBQ6" s="35"/>
      <c r="QBR6" s="35"/>
      <c r="QBS6" s="35"/>
      <c r="QBT6" s="35"/>
      <c r="QBU6" s="35"/>
      <c r="QBV6" s="35"/>
      <c r="QBW6" s="35"/>
      <c r="QBX6" s="35"/>
      <c r="QBY6" s="35"/>
      <c r="QBZ6" s="35"/>
      <c r="QCA6" s="35"/>
      <c r="QCB6" s="35"/>
      <c r="QCC6" s="35"/>
      <c r="QCD6" s="35"/>
      <c r="QCE6" s="35"/>
      <c r="QCF6" s="35"/>
      <c r="QCG6" s="35"/>
      <c r="QCH6" s="35"/>
      <c r="QCI6" s="35"/>
      <c r="QCJ6" s="35"/>
      <c r="QCK6" s="35"/>
      <c r="QCL6" s="35"/>
      <c r="QCM6" s="35"/>
      <c r="QCN6" s="35"/>
      <c r="QCO6" s="35"/>
      <c r="QCP6" s="35"/>
      <c r="QCQ6" s="35"/>
      <c r="QCR6" s="35"/>
      <c r="QCS6" s="35"/>
      <c r="QCT6" s="35"/>
      <c r="QCU6" s="35"/>
      <c r="QCV6" s="35"/>
      <c r="QCW6" s="35"/>
      <c r="QCX6" s="35"/>
      <c r="QCY6" s="35"/>
      <c r="QCZ6" s="35"/>
      <c r="QDA6" s="35"/>
      <c r="QDB6" s="35"/>
      <c r="QDC6" s="35"/>
      <c r="QDD6" s="35"/>
      <c r="QDE6" s="35"/>
      <c r="QDF6" s="35"/>
      <c r="QDG6" s="35"/>
      <c r="QDH6" s="35"/>
      <c r="QDI6" s="35"/>
      <c r="QDJ6" s="35"/>
      <c r="QDK6" s="35"/>
      <c r="QDL6" s="35"/>
      <c r="QDM6" s="35"/>
      <c r="QDN6" s="35"/>
      <c r="QDO6" s="35"/>
      <c r="QDP6" s="35"/>
      <c r="QDQ6" s="35"/>
      <c r="QDR6" s="35"/>
      <c r="QDS6" s="35"/>
      <c r="QDT6" s="35"/>
      <c r="QDU6" s="35"/>
      <c r="QDV6" s="35"/>
      <c r="QDW6" s="35"/>
      <c r="QDX6" s="35"/>
      <c r="QDY6" s="35"/>
      <c r="QDZ6" s="35"/>
      <c r="QEA6" s="35"/>
      <c r="QEB6" s="35"/>
      <c r="QEC6" s="35"/>
      <c r="QED6" s="35"/>
      <c r="QEE6" s="35"/>
      <c r="QEF6" s="35"/>
      <c r="QEG6" s="35"/>
      <c r="QEH6" s="35"/>
      <c r="QEI6" s="35"/>
      <c r="QEJ6" s="35"/>
      <c r="QEK6" s="35"/>
      <c r="QEL6" s="35"/>
      <c r="QEM6" s="35"/>
      <c r="QEN6" s="35"/>
      <c r="QEO6" s="35"/>
      <c r="QEP6" s="35"/>
      <c r="QEQ6" s="35"/>
      <c r="QER6" s="35"/>
      <c r="QES6" s="35"/>
      <c r="QET6" s="35"/>
      <c r="QEU6" s="35"/>
      <c r="QEV6" s="35"/>
      <c r="QEW6" s="35"/>
      <c r="QEX6" s="35"/>
      <c r="QEY6" s="35"/>
      <c r="QEZ6" s="35"/>
      <c r="QFA6" s="35"/>
      <c r="QFB6" s="35"/>
      <c r="QFC6" s="35"/>
      <c r="QFD6" s="35"/>
      <c r="QFE6" s="35"/>
      <c r="QFF6" s="35"/>
      <c r="QFG6" s="35"/>
      <c r="QFH6" s="35"/>
      <c r="QFI6" s="35"/>
      <c r="QFJ6" s="35"/>
      <c r="QFK6" s="35"/>
      <c r="QFL6" s="35"/>
      <c r="QFM6" s="35"/>
      <c r="QFN6" s="35"/>
      <c r="QFO6" s="35"/>
      <c r="QFP6" s="35"/>
      <c r="QFQ6" s="35"/>
      <c r="QFR6" s="35"/>
      <c r="QFS6" s="35"/>
      <c r="QFT6" s="35"/>
      <c r="QFU6" s="35"/>
      <c r="QFV6" s="35"/>
      <c r="QFW6" s="35"/>
      <c r="QFX6" s="35"/>
      <c r="QFY6" s="35"/>
      <c r="QFZ6" s="35"/>
      <c r="QGA6" s="35"/>
      <c r="QGB6" s="35"/>
      <c r="QGC6" s="35"/>
      <c r="QGD6" s="35"/>
      <c r="QGE6" s="35"/>
      <c r="QGF6" s="35"/>
      <c r="QGG6" s="35"/>
      <c r="QGH6" s="35"/>
      <c r="QGI6" s="35"/>
      <c r="QGJ6" s="35"/>
      <c r="QGK6" s="35"/>
      <c r="QGL6" s="35"/>
      <c r="QGM6" s="35"/>
      <c r="QGN6" s="35"/>
      <c r="QGO6" s="35"/>
      <c r="QGP6" s="35"/>
      <c r="QGQ6" s="35"/>
      <c r="QGR6" s="35"/>
      <c r="QGS6" s="35"/>
      <c r="QGT6" s="35"/>
      <c r="QGU6" s="35"/>
      <c r="QGV6" s="35"/>
      <c r="QGW6" s="35"/>
      <c r="QGX6" s="35"/>
      <c r="QGY6" s="35"/>
      <c r="QGZ6" s="35"/>
      <c r="QHA6" s="35"/>
      <c r="QHB6" s="35"/>
      <c r="QHC6" s="35"/>
      <c r="QHD6" s="35"/>
      <c r="QHE6" s="35"/>
      <c r="QHF6" s="35"/>
      <c r="QHG6" s="35"/>
      <c r="QHH6" s="35"/>
      <c r="QHI6" s="35"/>
      <c r="QHJ6" s="35"/>
      <c r="QHK6" s="35"/>
      <c r="QHL6" s="35"/>
      <c r="QHM6" s="35"/>
      <c r="QHN6" s="35"/>
      <c r="QHO6" s="35"/>
      <c r="QHP6" s="35"/>
      <c r="QHQ6" s="35"/>
      <c r="QHR6" s="35"/>
      <c r="QHS6" s="35"/>
      <c r="QHT6" s="35"/>
      <c r="QHU6" s="35"/>
      <c r="QHV6" s="35"/>
      <c r="QHW6" s="35"/>
      <c r="QHX6" s="35"/>
      <c r="QHY6" s="35"/>
      <c r="QHZ6" s="35"/>
      <c r="QIA6" s="35"/>
      <c r="QIB6" s="35"/>
      <c r="QIC6" s="35"/>
      <c r="QID6" s="35"/>
      <c r="QIE6" s="35"/>
      <c r="QIF6" s="35"/>
      <c r="QIG6" s="35"/>
      <c r="QIH6" s="35"/>
      <c r="QII6" s="35"/>
      <c r="QIJ6" s="35"/>
      <c r="QIK6" s="35"/>
      <c r="QIL6" s="35"/>
      <c r="QIM6" s="35"/>
      <c r="QIN6" s="35"/>
      <c r="QIO6" s="35"/>
      <c r="QIP6" s="35"/>
      <c r="QIQ6" s="35"/>
      <c r="QIR6" s="35"/>
      <c r="QIS6" s="35"/>
      <c r="QIT6" s="35"/>
      <c r="QIU6" s="35"/>
      <c r="QIV6" s="35"/>
      <c r="QIW6" s="35"/>
      <c r="QIX6" s="35"/>
      <c r="QIY6" s="35"/>
      <c r="QIZ6" s="35"/>
      <c r="QJA6" s="35"/>
      <c r="QJB6" s="35"/>
      <c r="QJC6" s="35"/>
      <c r="QJD6" s="35"/>
      <c r="QJE6" s="35"/>
      <c r="QJF6" s="35"/>
      <c r="QJG6" s="35"/>
      <c r="QJH6" s="35"/>
      <c r="QJI6" s="35"/>
      <c r="QJJ6" s="35"/>
      <c r="QJK6" s="35"/>
      <c r="QJL6" s="35"/>
      <c r="QJM6" s="35"/>
      <c r="QJN6" s="35"/>
      <c r="QJO6" s="35"/>
      <c r="QJP6" s="35"/>
      <c r="QJQ6" s="35"/>
      <c r="QJR6" s="35"/>
      <c r="QJS6" s="35"/>
      <c r="QJT6" s="35"/>
      <c r="QJU6" s="35"/>
      <c r="QJV6" s="35"/>
      <c r="QJW6" s="35"/>
      <c r="QJX6" s="35"/>
      <c r="QJY6" s="35"/>
      <c r="QJZ6" s="35"/>
      <c r="QKA6" s="35"/>
      <c r="QKB6" s="35"/>
      <c r="QKC6" s="35"/>
      <c r="QKD6" s="35"/>
      <c r="QKE6" s="35"/>
      <c r="QKF6" s="35"/>
      <c r="QKG6" s="35"/>
      <c r="QKH6" s="35"/>
      <c r="QKI6" s="35"/>
      <c r="QKJ6" s="35"/>
      <c r="QKK6" s="35"/>
      <c r="QKL6" s="35"/>
      <c r="QKM6" s="35"/>
      <c r="QKN6" s="35"/>
      <c r="QKO6" s="35"/>
      <c r="QKP6" s="35"/>
      <c r="QKQ6" s="35"/>
      <c r="QKR6" s="35"/>
      <c r="QKS6" s="35"/>
      <c r="QKT6" s="35"/>
      <c r="QKU6" s="35"/>
      <c r="QKV6" s="35"/>
      <c r="QKW6" s="35"/>
      <c r="QKX6" s="35"/>
      <c r="QKY6" s="35"/>
      <c r="QKZ6" s="35"/>
      <c r="QLA6" s="35"/>
      <c r="QLB6" s="35"/>
      <c r="QLC6" s="35"/>
      <c r="QLD6" s="35"/>
      <c r="QLE6" s="35"/>
      <c r="QLF6" s="35"/>
      <c r="QLG6" s="35"/>
      <c r="QLH6" s="35"/>
      <c r="QLI6" s="35"/>
      <c r="QLJ6" s="35"/>
      <c r="QLK6" s="35"/>
      <c r="QLL6" s="35"/>
      <c r="QLM6" s="35"/>
      <c r="QLN6" s="35"/>
      <c r="QLO6" s="35"/>
      <c r="QLP6" s="35"/>
      <c r="QLQ6" s="35"/>
      <c r="QLR6" s="35"/>
      <c r="QLS6" s="35"/>
      <c r="QLT6" s="35"/>
      <c r="QLU6" s="35"/>
      <c r="QLV6" s="35"/>
      <c r="QLW6" s="35"/>
      <c r="QLX6" s="35"/>
      <c r="QLY6" s="35"/>
      <c r="QLZ6" s="35"/>
      <c r="QMA6" s="35"/>
      <c r="QMB6" s="35"/>
      <c r="QMC6" s="35"/>
      <c r="QMD6" s="35"/>
      <c r="QME6" s="35"/>
      <c r="QMF6" s="35"/>
      <c r="QMG6" s="35"/>
      <c r="QMH6" s="35"/>
      <c r="QMI6" s="35"/>
      <c r="QMJ6" s="35"/>
      <c r="QMK6" s="35"/>
      <c r="QML6" s="35"/>
      <c r="QMM6" s="35"/>
      <c r="QMN6" s="35"/>
      <c r="QMO6" s="35"/>
      <c r="QMP6" s="35"/>
      <c r="QMQ6" s="35"/>
      <c r="QMR6" s="35"/>
      <c r="QMS6" s="35"/>
      <c r="QMT6" s="35"/>
      <c r="QMU6" s="35"/>
      <c r="QMV6" s="35"/>
      <c r="QMW6" s="35"/>
      <c r="QMX6" s="35"/>
      <c r="QMY6" s="35"/>
      <c r="QMZ6" s="35"/>
      <c r="QNA6" s="35"/>
      <c r="QNB6" s="35"/>
      <c r="QNC6" s="35"/>
      <c r="QND6" s="35"/>
      <c r="QNE6" s="35"/>
      <c r="QNF6" s="35"/>
      <c r="QNG6" s="35"/>
      <c r="QNH6" s="35"/>
      <c r="QNI6" s="35"/>
      <c r="QNJ6" s="35"/>
      <c r="QNK6" s="35"/>
      <c r="QNL6" s="35"/>
      <c r="QNM6" s="35"/>
      <c r="QNN6" s="35"/>
      <c r="QNO6" s="35"/>
      <c r="QNP6" s="35"/>
      <c r="QNQ6" s="35"/>
      <c r="QNR6" s="35"/>
      <c r="QNS6" s="35"/>
      <c r="QNT6" s="35"/>
      <c r="QNU6" s="35"/>
      <c r="QNV6" s="35"/>
      <c r="QNW6" s="35"/>
      <c r="QNX6" s="35"/>
      <c r="QNY6" s="35"/>
      <c r="QNZ6" s="35"/>
      <c r="QOA6" s="35"/>
      <c r="QOB6" s="35"/>
      <c r="QOC6" s="35"/>
      <c r="QOD6" s="35"/>
      <c r="QOE6" s="35"/>
      <c r="QOF6" s="35"/>
      <c r="QOG6" s="35"/>
      <c r="QOH6" s="35"/>
      <c r="QOI6" s="35"/>
      <c r="QOJ6" s="35"/>
      <c r="QOK6" s="35"/>
      <c r="QOL6" s="35"/>
      <c r="QOM6" s="35"/>
      <c r="QON6" s="35"/>
      <c r="QOO6" s="35"/>
      <c r="QOP6" s="35"/>
      <c r="QOQ6" s="35"/>
      <c r="QOR6" s="35"/>
      <c r="QOS6" s="35"/>
      <c r="QOT6" s="35"/>
      <c r="QOU6" s="35"/>
      <c r="QOV6" s="35"/>
      <c r="QOW6" s="35"/>
      <c r="QOX6" s="35"/>
      <c r="QOY6" s="35"/>
      <c r="QOZ6" s="35"/>
      <c r="QPA6" s="35"/>
      <c r="QPB6" s="35"/>
      <c r="QPC6" s="35"/>
      <c r="QPD6" s="35"/>
      <c r="QPE6" s="35"/>
      <c r="QPF6" s="35"/>
      <c r="QPG6" s="35"/>
      <c r="QPH6" s="35"/>
      <c r="QPI6" s="35"/>
      <c r="QPJ6" s="35"/>
      <c r="QPK6" s="35"/>
      <c r="QPL6" s="35"/>
      <c r="QPM6" s="35"/>
      <c r="QPN6" s="35"/>
      <c r="QPO6" s="35"/>
      <c r="QPP6" s="35"/>
      <c r="QPQ6" s="35"/>
      <c r="QPR6" s="35"/>
      <c r="QPS6" s="35"/>
      <c r="QPT6" s="35"/>
      <c r="QPU6" s="35"/>
      <c r="QPV6" s="35"/>
      <c r="QPW6" s="35"/>
      <c r="QPX6" s="35"/>
      <c r="QPY6" s="35"/>
      <c r="QPZ6" s="35"/>
      <c r="QQA6" s="35"/>
      <c r="QQB6" s="35"/>
      <c r="QQC6" s="35"/>
      <c r="QQD6" s="35"/>
      <c r="QQE6" s="35"/>
      <c r="QQF6" s="35"/>
      <c r="QQG6" s="35"/>
      <c r="QQH6" s="35"/>
      <c r="QQI6" s="35"/>
      <c r="QQJ6" s="35"/>
      <c r="QQK6" s="35"/>
      <c r="QQL6" s="35"/>
      <c r="QQM6" s="35"/>
      <c r="QQN6" s="35"/>
      <c r="QQO6" s="35"/>
      <c r="QQP6" s="35"/>
      <c r="QQQ6" s="35"/>
      <c r="QQR6" s="35"/>
      <c r="QQS6" s="35"/>
      <c r="QQT6" s="35"/>
      <c r="QQU6" s="35"/>
      <c r="QQV6" s="35"/>
      <c r="QQW6" s="35"/>
      <c r="QQX6" s="35"/>
      <c r="QQY6" s="35"/>
      <c r="QQZ6" s="35"/>
      <c r="QRA6" s="35"/>
      <c r="QRB6" s="35"/>
      <c r="QRC6" s="35"/>
      <c r="QRD6" s="35"/>
      <c r="QRE6" s="35"/>
      <c r="QRF6" s="35"/>
      <c r="QRG6" s="35"/>
      <c r="QRH6" s="35"/>
      <c r="QRI6" s="35"/>
      <c r="QRJ6" s="35"/>
      <c r="QRK6" s="35"/>
      <c r="QRL6" s="35"/>
      <c r="QRM6" s="35"/>
      <c r="QRN6" s="35"/>
      <c r="QRO6" s="35"/>
      <c r="QRP6" s="35"/>
      <c r="QRQ6" s="35"/>
      <c r="QRR6" s="35"/>
      <c r="QRS6" s="35"/>
      <c r="QRT6" s="35"/>
      <c r="QRU6" s="35"/>
      <c r="QRV6" s="35"/>
      <c r="QRW6" s="35"/>
      <c r="QRX6" s="35"/>
      <c r="QRY6" s="35"/>
      <c r="QRZ6" s="35"/>
      <c r="QSA6" s="35"/>
      <c r="QSB6" s="35"/>
      <c r="QSC6" s="35"/>
      <c r="QSD6" s="35"/>
      <c r="QSE6" s="35"/>
      <c r="QSF6" s="35"/>
      <c r="QSG6" s="35"/>
      <c r="QSH6" s="35"/>
      <c r="QSI6" s="35"/>
      <c r="QSJ6" s="35"/>
      <c r="QSK6" s="35"/>
      <c r="QSL6" s="35"/>
      <c r="QSM6" s="35"/>
      <c r="QSN6" s="35"/>
      <c r="QSO6" s="35"/>
      <c r="QSP6" s="35"/>
      <c r="QSQ6" s="35"/>
      <c r="QSR6" s="35"/>
      <c r="QSS6" s="35"/>
      <c r="QST6" s="35"/>
      <c r="QSU6" s="35"/>
      <c r="QSV6" s="35"/>
      <c r="QSW6" s="35"/>
      <c r="QSX6" s="35"/>
      <c r="QSY6" s="35"/>
      <c r="QSZ6" s="35"/>
      <c r="QTA6" s="35"/>
      <c r="QTB6" s="35"/>
      <c r="QTC6" s="35"/>
      <c r="QTD6" s="35"/>
      <c r="QTE6" s="35"/>
      <c r="QTF6" s="35"/>
      <c r="QTG6" s="35"/>
      <c r="QTH6" s="35"/>
      <c r="QTI6" s="35"/>
      <c r="QTJ6" s="35"/>
      <c r="QTK6" s="35"/>
      <c r="QTL6" s="35"/>
      <c r="QTM6" s="35"/>
      <c r="QTN6" s="35"/>
      <c r="QTO6" s="35"/>
      <c r="QTP6" s="35"/>
      <c r="QTQ6" s="35"/>
      <c r="QTR6" s="35"/>
      <c r="QTS6" s="35"/>
      <c r="QTT6" s="35"/>
      <c r="QTU6" s="35"/>
      <c r="QTV6" s="35"/>
      <c r="QTW6" s="35"/>
      <c r="QTX6" s="35"/>
      <c r="QTY6" s="35"/>
      <c r="QTZ6" s="35"/>
      <c r="QUA6" s="35"/>
      <c r="QUB6" s="35"/>
      <c r="QUC6" s="35"/>
      <c r="QUD6" s="35"/>
      <c r="QUE6" s="35"/>
      <c r="QUF6" s="35"/>
      <c r="QUG6" s="35"/>
      <c r="QUH6" s="35"/>
      <c r="QUI6" s="35"/>
      <c r="QUJ6" s="35"/>
      <c r="QUK6" s="35"/>
      <c r="QUL6" s="35"/>
      <c r="QUM6" s="35"/>
      <c r="QUN6" s="35"/>
      <c r="QUO6" s="35"/>
      <c r="QUP6" s="35"/>
      <c r="QUQ6" s="35"/>
      <c r="QUR6" s="35"/>
      <c r="QUS6" s="35"/>
      <c r="QUT6" s="35"/>
      <c r="QUU6" s="35"/>
      <c r="QUV6" s="35"/>
      <c r="QUW6" s="35"/>
      <c r="QUX6" s="35"/>
      <c r="QUY6" s="35"/>
      <c r="QUZ6" s="35"/>
      <c r="QVA6" s="35"/>
      <c r="QVB6" s="35"/>
      <c r="QVC6" s="35"/>
      <c r="QVD6" s="35"/>
      <c r="QVE6" s="35"/>
      <c r="QVF6" s="35"/>
      <c r="QVG6" s="35"/>
      <c r="QVH6" s="35"/>
      <c r="QVI6" s="35"/>
      <c r="QVJ6" s="35"/>
      <c r="QVK6" s="35"/>
      <c r="QVL6" s="35"/>
      <c r="QVM6" s="35"/>
      <c r="QVN6" s="35"/>
      <c r="QVO6" s="35"/>
      <c r="QVP6" s="35"/>
      <c r="QVQ6" s="35"/>
      <c r="QVR6" s="35"/>
      <c r="QVS6" s="35"/>
      <c r="QVT6" s="35"/>
      <c r="QVU6" s="35"/>
      <c r="QVV6" s="35"/>
      <c r="QVW6" s="35"/>
      <c r="QVX6" s="35"/>
      <c r="QVY6" s="35"/>
      <c r="QVZ6" s="35"/>
      <c r="QWA6" s="35"/>
      <c r="QWB6" s="35"/>
      <c r="QWC6" s="35"/>
      <c r="QWD6" s="35"/>
      <c r="QWE6" s="35"/>
      <c r="QWF6" s="35"/>
      <c r="QWG6" s="35"/>
      <c r="QWH6" s="35"/>
      <c r="QWI6" s="35"/>
      <c r="QWJ6" s="35"/>
      <c r="QWK6" s="35"/>
      <c r="QWL6" s="35"/>
      <c r="QWM6" s="35"/>
      <c r="QWN6" s="35"/>
      <c r="QWO6" s="35"/>
      <c r="QWP6" s="35"/>
      <c r="QWQ6" s="35"/>
      <c r="QWR6" s="35"/>
      <c r="QWS6" s="35"/>
      <c r="QWT6" s="35"/>
      <c r="QWU6" s="35"/>
      <c r="QWV6" s="35"/>
      <c r="QWW6" s="35"/>
      <c r="QWX6" s="35"/>
      <c r="QWY6" s="35"/>
      <c r="QWZ6" s="35"/>
      <c r="QXA6" s="35"/>
      <c r="QXB6" s="35"/>
      <c r="QXC6" s="35"/>
      <c r="QXD6" s="35"/>
      <c r="QXE6" s="35"/>
      <c r="QXF6" s="35"/>
      <c r="QXG6" s="35"/>
      <c r="QXH6" s="35"/>
      <c r="QXI6" s="35"/>
      <c r="QXJ6" s="35"/>
      <c r="QXK6" s="35"/>
      <c r="QXL6" s="35"/>
      <c r="QXM6" s="35"/>
      <c r="QXN6" s="35"/>
      <c r="QXO6" s="35"/>
      <c r="QXP6" s="35"/>
      <c r="QXQ6" s="35"/>
      <c r="QXR6" s="35"/>
      <c r="QXS6" s="35"/>
      <c r="QXT6" s="35"/>
      <c r="QXU6" s="35"/>
      <c r="QXV6" s="35"/>
      <c r="QXW6" s="35"/>
      <c r="QXX6" s="35"/>
      <c r="QXY6" s="35"/>
      <c r="QXZ6" s="35"/>
      <c r="QYA6" s="35"/>
      <c r="QYB6" s="35"/>
      <c r="QYC6" s="35"/>
      <c r="QYD6" s="35"/>
      <c r="QYE6" s="35"/>
      <c r="QYF6" s="35"/>
      <c r="QYG6" s="35"/>
      <c r="QYH6" s="35"/>
      <c r="QYI6" s="35"/>
      <c r="QYJ6" s="35"/>
      <c r="QYK6" s="35"/>
      <c r="QYL6" s="35"/>
      <c r="QYM6" s="35"/>
      <c r="QYN6" s="35"/>
      <c r="QYO6" s="35"/>
      <c r="QYP6" s="35"/>
      <c r="QYQ6" s="35"/>
      <c r="QYR6" s="35"/>
      <c r="QYS6" s="35"/>
      <c r="QYT6" s="35"/>
      <c r="QYU6" s="35"/>
      <c r="QYV6" s="35"/>
      <c r="QYW6" s="35"/>
      <c r="QYX6" s="35"/>
      <c r="QYY6" s="35"/>
      <c r="QYZ6" s="35"/>
      <c r="QZA6" s="35"/>
      <c r="QZB6" s="35"/>
      <c r="QZC6" s="35"/>
      <c r="QZD6" s="35"/>
      <c r="QZE6" s="35"/>
      <c r="QZF6" s="35"/>
      <c r="QZG6" s="35"/>
      <c r="QZH6" s="35"/>
      <c r="QZI6" s="35"/>
      <c r="QZJ6" s="35"/>
      <c r="QZK6" s="35"/>
      <c r="QZL6" s="35"/>
      <c r="QZM6" s="35"/>
      <c r="QZN6" s="35"/>
      <c r="QZO6" s="35"/>
      <c r="QZP6" s="35"/>
      <c r="QZQ6" s="35"/>
      <c r="QZR6" s="35"/>
      <c r="QZS6" s="35"/>
      <c r="QZT6" s="35"/>
      <c r="QZU6" s="35"/>
      <c r="QZV6" s="35"/>
      <c r="QZW6" s="35"/>
      <c r="QZX6" s="35"/>
      <c r="QZY6" s="35"/>
      <c r="QZZ6" s="35"/>
      <c r="RAA6" s="35"/>
      <c r="RAB6" s="35"/>
      <c r="RAC6" s="35"/>
      <c r="RAD6" s="35"/>
      <c r="RAE6" s="35"/>
      <c r="RAF6" s="35"/>
      <c r="RAG6" s="35"/>
      <c r="RAH6" s="35"/>
      <c r="RAI6" s="35"/>
      <c r="RAJ6" s="35"/>
      <c r="RAK6" s="35"/>
      <c r="RAL6" s="35"/>
      <c r="RAM6" s="35"/>
      <c r="RAN6" s="35"/>
      <c r="RAO6" s="35"/>
      <c r="RAP6" s="35"/>
      <c r="RAQ6" s="35"/>
      <c r="RAR6" s="35"/>
      <c r="RAS6" s="35"/>
      <c r="RAT6" s="35"/>
      <c r="RAU6" s="35"/>
      <c r="RAV6" s="35"/>
      <c r="RAW6" s="35"/>
      <c r="RAX6" s="35"/>
      <c r="RAY6" s="35"/>
      <c r="RAZ6" s="35"/>
      <c r="RBA6" s="35"/>
      <c r="RBB6" s="35"/>
      <c r="RBC6" s="35"/>
      <c r="RBD6" s="35"/>
      <c r="RBE6" s="35"/>
      <c r="RBF6" s="35"/>
      <c r="RBG6" s="35"/>
      <c r="RBH6" s="35"/>
      <c r="RBI6" s="35"/>
      <c r="RBJ6" s="35"/>
      <c r="RBK6" s="35"/>
      <c r="RBL6" s="35"/>
      <c r="RBM6" s="35"/>
      <c r="RBN6" s="35"/>
      <c r="RBO6" s="35"/>
      <c r="RBP6" s="35"/>
      <c r="RBQ6" s="35"/>
      <c r="RBR6" s="35"/>
      <c r="RBS6" s="35"/>
      <c r="RBT6" s="35"/>
      <c r="RBU6" s="35"/>
      <c r="RBV6" s="35"/>
      <c r="RBW6" s="35"/>
      <c r="RBX6" s="35"/>
      <c r="RBY6" s="35"/>
      <c r="RBZ6" s="35"/>
      <c r="RCA6" s="35"/>
      <c r="RCB6" s="35"/>
      <c r="RCC6" s="35"/>
      <c r="RCD6" s="35"/>
      <c r="RCE6" s="35"/>
      <c r="RCF6" s="35"/>
      <c r="RCG6" s="35"/>
      <c r="RCH6" s="35"/>
      <c r="RCI6" s="35"/>
      <c r="RCJ6" s="35"/>
      <c r="RCK6" s="35"/>
      <c r="RCL6" s="35"/>
      <c r="RCM6" s="35"/>
      <c r="RCN6" s="35"/>
      <c r="RCO6" s="35"/>
      <c r="RCP6" s="35"/>
      <c r="RCQ6" s="35"/>
      <c r="RCR6" s="35"/>
      <c r="RCS6" s="35"/>
      <c r="RCT6" s="35"/>
      <c r="RCU6" s="35"/>
      <c r="RCV6" s="35"/>
      <c r="RCW6" s="35"/>
      <c r="RCX6" s="35"/>
      <c r="RCY6" s="35"/>
      <c r="RCZ6" s="35"/>
      <c r="RDA6" s="35"/>
      <c r="RDB6" s="35"/>
      <c r="RDC6" s="35"/>
      <c r="RDD6" s="35"/>
      <c r="RDE6" s="35"/>
      <c r="RDF6" s="35"/>
      <c r="RDG6" s="35"/>
      <c r="RDH6" s="35"/>
      <c r="RDI6" s="35"/>
      <c r="RDJ6" s="35"/>
      <c r="RDK6" s="35"/>
      <c r="RDL6" s="35"/>
      <c r="RDM6" s="35"/>
      <c r="RDN6" s="35"/>
      <c r="RDO6" s="35"/>
      <c r="RDP6" s="35"/>
      <c r="RDQ6" s="35"/>
      <c r="RDR6" s="35"/>
      <c r="RDS6" s="35"/>
      <c r="RDT6" s="35"/>
      <c r="RDU6" s="35"/>
      <c r="RDV6" s="35"/>
      <c r="RDW6" s="35"/>
      <c r="RDX6" s="35"/>
      <c r="RDY6" s="35"/>
      <c r="RDZ6" s="35"/>
      <c r="REA6" s="35"/>
      <c r="REB6" s="35"/>
      <c r="REC6" s="35"/>
      <c r="RED6" s="35"/>
      <c r="REE6" s="35"/>
      <c r="REF6" s="35"/>
      <c r="REG6" s="35"/>
      <c r="REH6" s="35"/>
      <c r="REI6" s="35"/>
      <c r="REJ6" s="35"/>
      <c r="REK6" s="35"/>
      <c r="REL6" s="35"/>
      <c r="REM6" s="35"/>
      <c r="REN6" s="35"/>
      <c r="REO6" s="35"/>
      <c r="REP6" s="35"/>
      <c r="REQ6" s="35"/>
      <c r="RER6" s="35"/>
      <c r="RES6" s="35"/>
      <c r="RET6" s="35"/>
      <c r="REU6" s="35"/>
      <c r="REV6" s="35"/>
      <c r="REW6" s="35"/>
      <c r="REX6" s="35"/>
      <c r="REY6" s="35"/>
      <c r="REZ6" s="35"/>
      <c r="RFA6" s="35"/>
      <c r="RFB6" s="35"/>
      <c r="RFC6" s="35"/>
      <c r="RFD6" s="35"/>
      <c r="RFE6" s="35"/>
      <c r="RFF6" s="35"/>
      <c r="RFG6" s="35"/>
      <c r="RFH6" s="35"/>
      <c r="RFI6" s="35"/>
      <c r="RFJ6" s="35"/>
      <c r="RFK6" s="35"/>
      <c r="RFL6" s="35"/>
      <c r="RFM6" s="35"/>
      <c r="RFN6" s="35"/>
      <c r="RFO6" s="35"/>
      <c r="RFP6" s="35"/>
      <c r="RFQ6" s="35"/>
      <c r="RFR6" s="35"/>
      <c r="RFS6" s="35"/>
      <c r="RFT6" s="35"/>
      <c r="RFU6" s="35"/>
      <c r="RFV6" s="35"/>
      <c r="RFW6" s="35"/>
      <c r="RFX6" s="35"/>
      <c r="RFY6" s="35"/>
      <c r="RFZ6" s="35"/>
      <c r="RGA6" s="35"/>
      <c r="RGB6" s="35"/>
      <c r="RGC6" s="35"/>
      <c r="RGD6" s="35"/>
      <c r="RGE6" s="35"/>
      <c r="RGF6" s="35"/>
      <c r="RGG6" s="35"/>
      <c r="RGH6" s="35"/>
      <c r="RGI6" s="35"/>
      <c r="RGJ6" s="35"/>
      <c r="RGK6" s="35"/>
      <c r="RGL6" s="35"/>
      <c r="RGM6" s="35"/>
      <c r="RGN6" s="35"/>
      <c r="RGO6" s="35"/>
      <c r="RGP6" s="35"/>
      <c r="RGQ6" s="35"/>
      <c r="RGR6" s="35"/>
      <c r="RGS6" s="35"/>
      <c r="RGT6" s="35"/>
      <c r="RGU6" s="35"/>
      <c r="RGV6" s="35"/>
      <c r="RGW6" s="35"/>
      <c r="RGX6" s="35"/>
      <c r="RGY6" s="35"/>
      <c r="RGZ6" s="35"/>
      <c r="RHA6" s="35"/>
      <c r="RHB6" s="35"/>
      <c r="RHC6" s="35"/>
      <c r="RHD6" s="35"/>
      <c r="RHE6" s="35"/>
      <c r="RHF6" s="35"/>
      <c r="RHG6" s="35"/>
      <c r="RHH6" s="35"/>
      <c r="RHI6" s="35"/>
      <c r="RHJ6" s="35"/>
      <c r="RHK6" s="35"/>
      <c r="RHL6" s="35"/>
      <c r="RHM6" s="35"/>
      <c r="RHN6" s="35"/>
      <c r="RHO6" s="35"/>
      <c r="RHP6" s="35"/>
      <c r="RHQ6" s="35"/>
      <c r="RHR6" s="35"/>
      <c r="RHS6" s="35"/>
      <c r="RHT6" s="35"/>
      <c r="RHU6" s="35"/>
      <c r="RHV6" s="35"/>
      <c r="RHW6" s="35"/>
      <c r="RHX6" s="35"/>
      <c r="RHY6" s="35"/>
      <c r="RHZ6" s="35"/>
      <c r="RIA6" s="35"/>
      <c r="RIB6" s="35"/>
      <c r="RIC6" s="35"/>
      <c r="RID6" s="35"/>
      <c r="RIE6" s="35"/>
      <c r="RIF6" s="35"/>
      <c r="RIG6" s="35"/>
      <c r="RIH6" s="35"/>
      <c r="RII6" s="35"/>
      <c r="RIJ6" s="35"/>
      <c r="RIK6" s="35"/>
      <c r="RIL6" s="35"/>
      <c r="RIM6" s="35"/>
      <c r="RIN6" s="35"/>
      <c r="RIO6" s="35"/>
      <c r="RIP6" s="35"/>
      <c r="RIQ6" s="35"/>
      <c r="RIR6" s="35"/>
      <c r="RIS6" s="35"/>
      <c r="RIT6" s="35"/>
      <c r="RIU6" s="35"/>
      <c r="RIV6" s="35"/>
      <c r="RIW6" s="35"/>
      <c r="RIX6" s="35"/>
      <c r="RIY6" s="35"/>
      <c r="RIZ6" s="35"/>
      <c r="RJA6" s="35"/>
      <c r="RJB6" s="35"/>
      <c r="RJC6" s="35"/>
      <c r="RJD6" s="35"/>
      <c r="RJE6" s="35"/>
      <c r="RJF6" s="35"/>
      <c r="RJG6" s="35"/>
      <c r="RJH6" s="35"/>
      <c r="RJI6" s="35"/>
      <c r="RJJ6" s="35"/>
      <c r="RJK6" s="35"/>
      <c r="RJL6" s="35"/>
      <c r="RJM6" s="35"/>
      <c r="RJN6" s="35"/>
      <c r="RJO6" s="35"/>
      <c r="RJP6" s="35"/>
      <c r="RJQ6" s="35"/>
      <c r="RJR6" s="35"/>
      <c r="RJS6" s="35"/>
      <c r="RJT6" s="35"/>
      <c r="RJU6" s="35"/>
      <c r="RJV6" s="35"/>
      <c r="RJW6" s="35"/>
      <c r="RJX6" s="35"/>
      <c r="RJY6" s="35"/>
      <c r="RJZ6" s="35"/>
      <c r="RKA6" s="35"/>
      <c r="RKB6" s="35"/>
      <c r="RKC6" s="35"/>
      <c r="RKD6" s="35"/>
      <c r="RKE6" s="35"/>
      <c r="RKF6" s="35"/>
      <c r="RKG6" s="35"/>
      <c r="RKH6" s="35"/>
      <c r="RKI6" s="35"/>
      <c r="RKJ6" s="35"/>
      <c r="RKK6" s="35"/>
      <c r="RKL6" s="35"/>
      <c r="RKM6" s="35"/>
      <c r="RKN6" s="35"/>
      <c r="RKO6" s="35"/>
      <c r="RKP6" s="35"/>
      <c r="RKQ6" s="35"/>
      <c r="RKR6" s="35"/>
      <c r="RKS6" s="35"/>
      <c r="RKT6" s="35"/>
      <c r="RKU6" s="35"/>
      <c r="RKV6" s="35"/>
      <c r="RKW6" s="35"/>
      <c r="RKX6" s="35"/>
      <c r="RKY6" s="35"/>
      <c r="RKZ6" s="35"/>
      <c r="RLA6" s="35"/>
      <c r="RLB6" s="35"/>
      <c r="RLC6" s="35"/>
      <c r="RLD6" s="35"/>
      <c r="RLE6" s="35"/>
      <c r="RLF6" s="35"/>
      <c r="RLG6" s="35"/>
      <c r="RLH6" s="35"/>
      <c r="RLI6" s="35"/>
      <c r="RLJ6" s="35"/>
      <c r="RLK6" s="35"/>
      <c r="RLL6" s="35"/>
      <c r="RLM6" s="35"/>
      <c r="RLN6" s="35"/>
      <c r="RLO6" s="35"/>
      <c r="RLP6" s="35"/>
      <c r="RLQ6" s="35"/>
      <c r="RLR6" s="35"/>
      <c r="RLS6" s="35"/>
      <c r="RLT6" s="35"/>
      <c r="RLU6" s="35"/>
      <c r="RLV6" s="35"/>
      <c r="RLW6" s="35"/>
      <c r="RLX6" s="35"/>
      <c r="RLY6" s="35"/>
      <c r="RLZ6" s="35"/>
      <c r="RMA6" s="35"/>
      <c r="RMB6" s="35"/>
      <c r="RMC6" s="35"/>
      <c r="RMD6" s="35"/>
      <c r="RME6" s="35"/>
      <c r="RMF6" s="35"/>
      <c r="RMG6" s="35"/>
      <c r="RMH6" s="35"/>
      <c r="RMI6" s="35"/>
      <c r="RMJ6" s="35"/>
      <c r="RMK6" s="35"/>
      <c r="RML6" s="35"/>
      <c r="RMM6" s="35"/>
      <c r="RMN6" s="35"/>
      <c r="RMO6" s="35"/>
      <c r="RMP6" s="35"/>
      <c r="RMQ6" s="35"/>
      <c r="RMR6" s="35"/>
      <c r="RMS6" s="35"/>
      <c r="RMT6" s="35"/>
      <c r="RMU6" s="35"/>
      <c r="RMV6" s="35"/>
      <c r="RMW6" s="35"/>
      <c r="RMX6" s="35"/>
      <c r="RMY6" s="35"/>
      <c r="RMZ6" s="35"/>
      <c r="RNA6" s="35"/>
      <c r="RNB6" s="35"/>
      <c r="RNC6" s="35"/>
      <c r="RND6" s="35"/>
      <c r="RNE6" s="35"/>
      <c r="RNF6" s="35"/>
      <c r="RNG6" s="35"/>
      <c r="RNH6" s="35"/>
      <c r="RNI6" s="35"/>
      <c r="RNJ6" s="35"/>
      <c r="RNK6" s="35"/>
      <c r="RNL6" s="35"/>
      <c r="RNM6" s="35"/>
      <c r="RNN6" s="35"/>
      <c r="RNO6" s="35"/>
      <c r="RNP6" s="35"/>
      <c r="RNQ6" s="35"/>
      <c r="RNR6" s="35"/>
      <c r="RNS6" s="35"/>
      <c r="RNT6" s="35"/>
      <c r="RNU6" s="35"/>
      <c r="RNV6" s="35"/>
      <c r="RNW6" s="35"/>
      <c r="RNX6" s="35"/>
      <c r="RNY6" s="35"/>
      <c r="RNZ6" s="35"/>
      <c r="ROA6" s="35"/>
      <c r="ROB6" s="35"/>
      <c r="ROC6" s="35"/>
      <c r="ROD6" s="35"/>
      <c r="ROE6" s="35"/>
      <c r="ROF6" s="35"/>
      <c r="ROG6" s="35"/>
      <c r="ROH6" s="35"/>
      <c r="ROI6" s="35"/>
      <c r="ROJ6" s="35"/>
      <c r="ROK6" s="35"/>
      <c r="ROL6" s="35"/>
      <c r="ROM6" s="35"/>
      <c r="RON6" s="35"/>
      <c r="ROO6" s="35"/>
      <c r="ROP6" s="35"/>
      <c r="ROQ6" s="35"/>
      <c r="ROR6" s="35"/>
      <c r="ROS6" s="35"/>
      <c r="ROT6" s="35"/>
      <c r="ROU6" s="35"/>
      <c r="ROV6" s="35"/>
      <c r="ROW6" s="35"/>
      <c r="ROX6" s="35"/>
      <c r="ROY6" s="35"/>
      <c r="ROZ6" s="35"/>
      <c r="RPA6" s="35"/>
      <c r="RPB6" s="35"/>
      <c r="RPC6" s="35"/>
      <c r="RPD6" s="35"/>
      <c r="RPE6" s="35"/>
      <c r="RPF6" s="35"/>
      <c r="RPG6" s="35"/>
      <c r="RPH6" s="35"/>
      <c r="RPI6" s="35"/>
      <c r="RPJ6" s="35"/>
      <c r="RPK6" s="35"/>
      <c r="RPL6" s="35"/>
      <c r="RPM6" s="35"/>
      <c r="RPN6" s="35"/>
      <c r="RPO6" s="35"/>
      <c r="RPP6" s="35"/>
      <c r="RPQ6" s="35"/>
      <c r="RPR6" s="35"/>
      <c r="RPS6" s="35"/>
      <c r="RPT6" s="35"/>
      <c r="RPU6" s="35"/>
      <c r="RPV6" s="35"/>
      <c r="RPW6" s="35"/>
      <c r="RPX6" s="35"/>
      <c r="RPY6" s="35"/>
      <c r="RPZ6" s="35"/>
      <c r="RQA6" s="35"/>
      <c r="RQB6" s="35"/>
      <c r="RQC6" s="35"/>
      <c r="RQD6" s="35"/>
      <c r="RQE6" s="35"/>
      <c r="RQF6" s="35"/>
      <c r="RQG6" s="35"/>
      <c r="RQH6" s="35"/>
      <c r="RQI6" s="35"/>
      <c r="RQJ6" s="35"/>
      <c r="RQK6" s="35"/>
      <c r="RQL6" s="35"/>
      <c r="RQM6" s="35"/>
      <c r="RQN6" s="35"/>
      <c r="RQO6" s="35"/>
      <c r="RQP6" s="35"/>
      <c r="RQQ6" s="35"/>
      <c r="RQR6" s="35"/>
      <c r="RQS6" s="35"/>
      <c r="RQT6" s="35"/>
      <c r="RQU6" s="35"/>
      <c r="RQV6" s="35"/>
      <c r="RQW6" s="35"/>
      <c r="RQX6" s="35"/>
      <c r="RQY6" s="35"/>
      <c r="RQZ6" s="35"/>
      <c r="RRA6" s="35"/>
      <c r="RRB6" s="35"/>
      <c r="RRC6" s="35"/>
      <c r="RRD6" s="35"/>
      <c r="RRE6" s="35"/>
      <c r="RRF6" s="35"/>
      <c r="RRG6" s="35"/>
      <c r="RRH6" s="35"/>
      <c r="RRI6" s="35"/>
      <c r="RRJ6" s="35"/>
      <c r="RRK6" s="35"/>
      <c r="RRL6" s="35"/>
      <c r="RRM6" s="35"/>
      <c r="RRN6" s="35"/>
      <c r="RRO6" s="35"/>
      <c r="RRP6" s="35"/>
      <c r="RRQ6" s="35"/>
      <c r="RRR6" s="35"/>
      <c r="RRS6" s="35"/>
      <c r="RRT6" s="35"/>
      <c r="RRU6" s="35"/>
      <c r="RRV6" s="35"/>
      <c r="RRW6" s="35"/>
      <c r="RRX6" s="35"/>
      <c r="RRY6" s="35"/>
      <c r="RRZ6" s="35"/>
      <c r="RSA6" s="35"/>
      <c r="RSB6" s="35"/>
      <c r="RSC6" s="35"/>
      <c r="RSD6" s="35"/>
      <c r="RSE6" s="35"/>
      <c r="RSF6" s="35"/>
      <c r="RSG6" s="35"/>
      <c r="RSH6" s="35"/>
      <c r="RSI6" s="35"/>
      <c r="RSJ6" s="35"/>
      <c r="RSK6" s="35"/>
      <c r="RSL6" s="35"/>
      <c r="RSM6" s="35"/>
      <c r="RSN6" s="35"/>
      <c r="RSO6" s="35"/>
      <c r="RSP6" s="35"/>
      <c r="RSQ6" s="35"/>
      <c r="RSR6" s="35"/>
      <c r="RSS6" s="35"/>
      <c r="RST6" s="35"/>
      <c r="RSU6" s="35"/>
      <c r="RSV6" s="35"/>
      <c r="RSW6" s="35"/>
      <c r="RSX6" s="35"/>
      <c r="RSY6" s="35"/>
      <c r="RSZ6" s="35"/>
      <c r="RTA6" s="35"/>
      <c r="RTB6" s="35"/>
      <c r="RTC6" s="35"/>
      <c r="RTD6" s="35"/>
      <c r="RTE6" s="35"/>
      <c r="RTF6" s="35"/>
      <c r="RTG6" s="35"/>
      <c r="RTH6" s="35"/>
      <c r="RTI6" s="35"/>
      <c r="RTJ6" s="35"/>
      <c r="RTK6" s="35"/>
      <c r="RTL6" s="35"/>
      <c r="RTM6" s="35"/>
      <c r="RTN6" s="35"/>
      <c r="RTO6" s="35"/>
      <c r="RTP6" s="35"/>
      <c r="RTQ6" s="35"/>
      <c r="RTR6" s="35"/>
      <c r="RTS6" s="35"/>
      <c r="RTT6" s="35"/>
      <c r="RTU6" s="35"/>
      <c r="RTV6" s="35"/>
      <c r="RTW6" s="35"/>
      <c r="RTX6" s="35"/>
      <c r="RTY6" s="35"/>
      <c r="RTZ6" s="35"/>
      <c r="RUA6" s="35"/>
      <c r="RUB6" s="35"/>
      <c r="RUC6" s="35"/>
      <c r="RUD6" s="35"/>
      <c r="RUE6" s="35"/>
      <c r="RUF6" s="35"/>
      <c r="RUG6" s="35"/>
      <c r="RUH6" s="35"/>
      <c r="RUI6" s="35"/>
      <c r="RUJ6" s="35"/>
      <c r="RUK6" s="35"/>
      <c r="RUL6" s="35"/>
      <c r="RUM6" s="35"/>
      <c r="RUN6" s="35"/>
      <c r="RUO6" s="35"/>
      <c r="RUP6" s="35"/>
      <c r="RUQ6" s="35"/>
      <c r="RUR6" s="35"/>
      <c r="RUS6" s="35"/>
      <c r="RUT6" s="35"/>
      <c r="RUU6" s="35"/>
      <c r="RUV6" s="35"/>
      <c r="RUW6" s="35"/>
      <c r="RUX6" s="35"/>
      <c r="RUY6" s="35"/>
      <c r="RUZ6" s="35"/>
      <c r="RVA6" s="35"/>
      <c r="RVB6" s="35"/>
      <c r="RVC6" s="35"/>
      <c r="RVD6" s="35"/>
      <c r="RVE6" s="35"/>
      <c r="RVF6" s="35"/>
      <c r="RVG6" s="35"/>
      <c r="RVH6" s="35"/>
      <c r="RVI6" s="35"/>
      <c r="RVJ6" s="35"/>
      <c r="RVK6" s="35"/>
      <c r="RVL6" s="35"/>
      <c r="RVM6" s="35"/>
      <c r="RVN6" s="35"/>
      <c r="RVO6" s="35"/>
      <c r="RVP6" s="35"/>
      <c r="RVQ6" s="35"/>
      <c r="RVR6" s="35"/>
      <c r="RVS6" s="35"/>
      <c r="RVT6" s="35"/>
      <c r="RVU6" s="35"/>
      <c r="RVV6" s="35"/>
      <c r="RVW6" s="35"/>
      <c r="RVX6" s="35"/>
      <c r="RVY6" s="35"/>
      <c r="RVZ6" s="35"/>
      <c r="RWA6" s="35"/>
      <c r="RWB6" s="35"/>
      <c r="RWC6" s="35"/>
      <c r="RWD6" s="35"/>
      <c r="RWE6" s="35"/>
      <c r="RWF6" s="35"/>
      <c r="RWG6" s="35"/>
      <c r="RWH6" s="35"/>
      <c r="RWI6" s="35"/>
      <c r="RWJ6" s="35"/>
      <c r="RWK6" s="35"/>
      <c r="RWL6" s="35"/>
      <c r="RWM6" s="35"/>
      <c r="RWN6" s="35"/>
      <c r="RWO6" s="35"/>
      <c r="RWP6" s="35"/>
      <c r="RWQ6" s="35"/>
      <c r="RWR6" s="35"/>
      <c r="RWS6" s="35"/>
      <c r="RWT6" s="35"/>
      <c r="RWU6" s="35"/>
      <c r="RWV6" s="35"/>
      <c r="RWW6" s="35"/>
      <c r="RWX6" s="35"/>
      <c r="RWY6" s="35"/>
      <c r="RWZ6" s="35"/>
      <c r="RXA6" s="35"/>
      <c r="RXB6" s="35"/>
      <c r="RXC6" s="35"/>
      <c r="RXD6" s="35"/>
      <c r="RXE6" s="35"/>
      <c r="RXF6" s="35"/>
      <c r="RXG6" s="35"/>
      <c r="RXH6" s="35"/>
      <c r="RXI6" s="35"/>
      <c r="RXJ6" s="35"/>
      <c r="RXK6" s="35"/>
      <c r="RXL6" s="35"/>
      <c r="RXM6" s="35"/>
      <c r="RXN6" s="35"/>
      <c r="RXO6" s="35"/>
      <c r="RXP6" s="35"/>
      <c r="RXQ6" s="35"/>
      <c r="RXR6" s="35"/>
      <c r="RXS6" s="35"/>
      <c r="RXT6" s="35"/>
      <c r="RXU6" s="35"/>
      <c r="RXV6" s="35"/>
      <c r="RXW6" s="35"/>
      <c r="RXX6" s="35"/>
      <c r="RXY6" s="35"/>
      <c r="RXZ6" s="35"/>
      <c r="RYA6" s="35"/>
      <c r="RYB6" s="35"/>
      <c r="RYC6" s="35"/>
      <c r="RYD6" s="35"/>
      <c r="RYE6" s="35"/>
      <c r="RYF6" s="35"/>
      <c r="RYG6" s="35"/>
      <c r="RYH6" s="35"/>
      <c r="RYI6" s="35"/>
      <c r="RYJ6" s="35"/>
      <c r="RYK6" s="35"/>
      <c r="RYL6" s="35"/>
      <c r="RYM6" s="35"/>
      <c r="RYN6" s="35"/>
      <c r="RYO6" s="35"/>
      <c r="RYP6" s="35"/>
      <c r="RYQ6" s="35"/>
      <c r="RYR6" s="35"/>
      <c r="RYS6" s="35"/>
      <c r="RYT6" s="35"/>
      <c r="RYU6" s="35"/>
      <c r="RYV6" s="35"/>
      <c r="RYW6" s="35"/>
      <c r="RYX6" s="35"/>
      <c r="RYY6" s="35"/>
      <c r="RYZ6" s="35"/>
      <c r="RZA6" s="35"/>
      <c r="RZB6" s="35"/>
      <c r="RZC6" s="35"/>
      <c r="RZD6" s="35"/>
      <c r="RZE6" s="35"/>
      <c r="RZF6" s="35"/>
      <c r="RZG6" s="35"/>
      <c r="RZH6" s="35"/>
      <c r="RZI6" s="35"/>
      <c r="RZJ6" s="35"/>
      <c r="RZK6" s="35"/>
      <c r="RZL6" s="35"/>
      <c r="RZM6" s="35"/>
      <c r="RZN6" s="35"/>
      <c r="RZO6" s="35"/>
      <c r="RZP6" s="35"/>
      <c r="RZQ6" s="35"/>
      <c r="RZR6" s="35"/>
      <c r="RZS6" s="35"/>
      <c r="RZT6" s="35"/>
      <c r="RZU6" s="35"/>
      <c r="RZV6" s="35"/>
      <c r="RZW6" s="35"/>
      <c r="RZX6" s="35"/>
      <c r="RZY6" s="35"/>
      <c r="RZZ6" s="35"/>
      <c r="SAA6" s="35"/>
      <c r="SAB6" s="35"/>
      <c r="SAC6" s="35"/>
      <c r="SAD6" s="35"/>
      <c r="SAE6" s="35"/>
      <c r="SAF6" s="35"/>
      <c r="SAG6" s="35"/>
      <c r="SAH6" s="35"/>
      <c r="SAI6" s="35"/>
      <c r="SAJ6" s="35"/>
      <c r="SAK6" s="35"/>
      <c r="SAL6" s="35"/>
      <c r="SAM6" s="35"/>
      <c r="SAN6" s="35"/>
      <c r="SAO6" s="35"/>
      <c r="SAP6" s="35"/>
      <c r="SAQ6" s="35"/>
      <c r="SAR6" s="35"/>
      <c r="SAS6" s="35"/>
      <c r="SAT6" s="35"/>
      <c r="SAU6" s="35"/>
      <c r="SAV6" s="35"/>
      <c r="SAW6" s="35"/>
      <c r="SAX6" s="35"/>
      <c r="SAY6" s="35"/>
      <c r="SAZ6" s="35"/>
      <c r="SBA6" s="35"/>
      <c r="SBB6" s="35"/>
      <c r="SBC6" s="35"/>
      <c r="SBD6" s="35"/>
      <c r="SBE6" s="35"/>
      <c r="SBF6" s="35"/>
      <c r="SBG6" s="35"/>
      <c r="SBH6" s="35"/>
      <c r="SBI6" s="35"/>
      <c r="SBJ6" s="35"/>
      <c r="SBK6" s="35"/>
      <c r="SBL6" s="35"/>
      <c r="SBM6" s="35"/>
      <c r="SBN6" s="35"/>
      <c r="SBO6" s="35"/>
      <c r="SBP6" s="35"/>
      <c r="SBQ6" s="35"/>
      <c r="SBR6" s="35"/>
      <c r="SBS6" s="35"/>
      <c r="SBT6" s="35"/>
      <c r="SBU6" s="35"/>
      <c r="SBV6" s="35"/>
      <c r="SBW6" s="35"/>
      <c r="SBX6" s="35"/>
      <c r="SBY6" s="35"/>
      <c r="SBZ6" s="35"/>
      <c r="SCA6" s="35"/>
      <c r="SCB6" s="35"/>
      <c r="SCC6" s="35"/>
      <c r="SCD6" s="35"/>
      <c r="SCE6" s="35"/>
      <c r="SCF6" s="35"/>
      <c r="SCG6" s="35"/>
      <c r="SCH6" s="35"/>
      <c r="SCI6" s="35"/>
      <c r="SCJ6" s="35"/>
      <c r="SCK6" s="35"/>
      <c r="SCL6" s="35"/>
      <c r="SCM6" s="35"/>
      <c r="SCN6" s="35"/>
      <c r="SCO6" s="35"/>
      <c r="SCP6" s="35"/>
      <c r="SCQ6" s="35"/>
      <c r="SCR6" s="35"/>
      <c r="SCS6" s="35"/>
      <c r="SCT6" s="35"/>
      <c r="SCU6" s="35"/>
      <c r="SCV6" s="35"/>
      <c r="SCW6" s="35"/>
      <c r="SCX6" s="35"/>
      <c r="SCY6" s="35"/>
      <c r="SCZ6" s="35"/>
      <c r="SDA6" s="35"/>
      <c r="SDB6" s="35"/>
      <c r="SDC6" s="35"/>
      <c r="SDD6" s="35"/>
      <c r="SDE6" s="35"/>
      <c r="SDF6" s="35"/>
      <c r="SDG6" s="35"/>
      <c r="SDH6" s="35"/>
      <c r="SDI6" s="35"/>
      <c r="SDJ6" s="35"/>
      <c r="SDK6" s="35"/>
      <c r="SDL6" s="35"/>
      <c r="SDM6" s="35"/>
      <c r="SDN6" s="35"/>
      <c r="SDO6" s="35"/>
      <c r="SDP6" s="35"/>
      <c r="SDQ6" s="35"/>
      <c r="SDR6" s="35"/>
      <c r="SDS6" s="35"/>
      <c r="SDT6" s="35"/>
      <c r="SDU6" s="35"/>
      <c r="SDV6" s="35"/>
      <c r="SDW6" s="35"/>
      <c r="SDX6" s="35"/>
      <c r="SDY6" s="35"/>
      <c r="SDZ6" s="35"/>
      <c r="SEA6" s="35"/>
      <c r="SEB6" s="35"/>
      <c r="SEC6" s="35"/>
      <c r="SED6" s="35"/>
      <c r="SEE6" s="35"/>
      <c r="SEF6" s="35"/>
      <c r="SEG6" s="35"/>
      <c r="SEH6" s="35"/>
      <c r="SEI6" s="35"/>
      <c r="SEJ6" s="35"/>
      <c r="SEK6" s="35"/>
      <c r="SEL6" s="35"/>
      <c r="SEM6" s="35"/>
      <c r="SEN6" s="35"/>
      <c r="SEO6" s="35"/>
      <c r="SEP6" s="35"/>
      <c r="SEQ6" s="35"/>
      <c r="SER6" s="35"/>
      <c r="SES6" s="35"/>
      <c r="SET6" s="35"/>
      <c r="SEU6" s="35"/>
      <c r="SEV6" s="35"/>
      <c r="SEW6" s="35"/>
      <c r="SEX6" s="35"/>
      <c r="SEY6" s="35"/>
      <c r="SEZ6" s="35"/>
      <c r="SFA6" s="35"/>
      <c r="SFB6" s="35"/>
      <c r="SFC6" s="35"/>
      <c r="SFD6" s="35"/>
      <c r="SFE6" s="35"/>
      <c r="SFF6" s="35"/>
      <c r="SFG6" s="35"/>
      <c r="SFH6" s="35"/>
      <c r="SFI6" s="35"/>
      <c r="SFJ6" s="35"/>
      <c r="SFK6" s="35"/>
      <c r="SFL6" s="35"/>
      <c r="SFM6" s="35"/>
      <c r="SFN6" s="35"/>
      <c r="SFO6" s="35"/>
      <c r="SFP6" s="35"/>
      <c r="SFQ6" s="35"/>
      <c r="SFR6" s="35"/>
      <c r="SFS6" s="35"/>
      <c r="SFT6" s="35"/>
      <c r="SFU6" s="35"/>
      <c r="SFV6" s="35"/>
      <c r="SFW6" s="35"/>
      <c r="SFX6" s="35"/>
      <c r="SFY6" s="35"/>
      <c r="SFZ6" s="35"/>
      <c r="SGA6" s="35"/>
      <c r="SGB6" s="35"/>
      <c r="SGC6" s="35"/>
      <c r="SGD6" s="35"/>
      <c r="SGE6" s="35"/>
      <c r="SGF6" s="35"/>
      <c r="SGG6" s="35"/>
      <c r="SGH6" s="35"/>
      <c r="SGI6" s="35"/>
      <c r="SGJ6" s="35"/>
      <c r="SGK6" s="35"/>
      <c r="SGL6" s="35"/>
      <c r="SGM6" s="35"/>
      <c r="SGN6" s="35"/>
      <c r="SGO6" s="35"/>
      <c r="SGP6" s="35"/>
      <c r="SGQ6" s="35"/>
      <c r="SGR6" s="35"/>
      <c r="SGS6" s="35"/>
      <c r="SGT6" s="35"/>
      <c r="SGU6" s="35"/>
      <c r="SGV6" s="35"/>
      <c r="SGW6" s="35"/>
      <c r="SGX6" s="35"/>
      <c r="SGY6" s="35"/>
      <c r="SGZ6" s="35"/>
      <c r="SHA6" s="35"/>
      <c r="SHB6" s="35"/>
      <c r="SHC6" s="35"/>
      <c r="SHD6" s="35"/>
      <c r="SHE6" s="35"/>
      <c r="SHF6" s="35"/>
      <c r="SHG6" s="35"/>
      <c r="SHH6" s="35"/>
      <c r="SHI6" s="35"/>
      <c r="SHJ6" s="35"/>
      <c r="SHK6" s="35"/>
      <c r="SHL6" s="35"/>
      <c r="SHM6" s="35"/>
      <c r="SHN6" s="35"/>
      <c r="SHO6" s="35"/>
      <c r="SHP6" s="35"/>
      <c r="SHQ6" s="35"/>
      <c r="SHR6" s="35"/>
      <c r="SHS6" s="35"/>
      <c r="SHT6" s="35"/>
      <c r="SHU6" s="35"/>
      <c r="SHV6" s="35"/>
      <c r="SHW6" s="35"/>
      <c r="SHX6" s="35"/>
      <c r="SHY6" s="35"/>
      <c r="SHZ6" s="35"/>
      <c r="SIA6" s="35"/>
      <c r="SIB6" s="35"/>
      <c r="SIC6" s="35"/>
      <c r="SID6" s="35"/>
      <c r="SIE6" s="35"/>
      <c r="SIF6" s="35"/>
      <c r="SIG6" s="35"/>
      <c r="SIH6" s="35"/>
      <c r="SII6" s="35"/>
      <c r="SIJ6" s="35"/>
      <c r="SIK6" s="35"/>
      <c r="SIL6" s="35"/>
      <c r="SIM6" s="35"/>
      <c r="SIN6" s="35"/>
      <c r="SIO6" s="35"/>
      <c r="SIP6" s="35"/>
      <c r="SIQ6" s="35"/>
      <c r="SIR6" s="35"/>
      <c r="SIS6" s="35"/>
      <c r="SIT6" s="35"/>
      <c r="SIU6" s="35"/>
      <c r="SIV6" s="35"/>
      <c r="SIW6" s="35"/>
      <c r="SIX6" s="35"/>
      <c r="SIY6" s="35"/>
      <c r="SIZ6" s="35"/>
      <c r="SJA6" s="35"/>
      <c r="SJB6" s="35"/>
      <c r="SJC6" s="35"/>
      <c r="SJD6" s="35"/>
      <c r="SJE6" s="35"/>
      <c r="SJF6" s="35"/>
      <c r="SJG6" s="35"/>
      <c r="SJH6" s="35"/>
      <c r="SJI6" s="35"/>
      <c r="SJJ6" s="35"/>
      <c r="SJK6" s="35"/>
      <c r="SJL6" s="35"/>
      <c r="SJM6" s="35"/>
      <c r="SJN6" s="35"/>
      <c r="SJO6" s="35"/>
      <c r="SJP6" s="35"/>
      <c r="SJQ6" s="35"/>
      <c r="SJR6" s="35"/>
      <c r="SJS6" s="35"/>
      <c r="SJT6" s="35"/>
      <c r="SJU6" s="35"/>
      <c r="SJV6" s="35"/>
      <c r="SJW6" s="35"/>
      <c r="SJX6" s="35"/>
      <c r="SJY6" s="35"/>
      <c r="SJZ6" s="35"/>
      <c r="SKA6" s="35"/>
      <c r="SKB6" s="35"/>
      <c r="SKC6" s="35"/>
      <c r="SKD6" s="35"/>
      <c r="SKE6" s="35"/>
      <c r="SKF6" s="35"/>
      <c r="SKG6" s="35"/>
      <c r="SKH6" s="35"/>
      <c r="SKI6" s="35"/>
      <c r="SKJ6" s="35"/>
      <c r="SKK6" s="35"/>
      <c r="SKL6" s="35"/>
      <c r="SKM6" s="35"/>
      <c r="SKN6" s="35"/>
      <c r="SKO6" s="35"/>
      <c r="SKP6" s="35"/>
      <c r="SKQ6" s="35"/>
      <c r="SKR6" s="35"/>
      <c r="SKS6" s="35"/>
      <c r="SKT6" s="35"/>
      <c r="SKU6" s="35"/>
      <c r="SKV6" s="35"/>
      <c r="SKW6" s="35"/>
      <c r="SKX6" s="35"/>
      <c r="SKY6" s="35"/>
      <c r="SKZ6" s="35"/>
      <c r="SLA6" s="35"/>
      <c r="SLB6" s="35"/>
      <c r="SLC6" s="35"/>
      <c r="SLD6" s="35"/>
      <c r="SLE6" s="35"/>
      <c r="SLF6" s="35"/>
      <c r="SLG6" s="35"/>
      <c r="SLH6" s="35"/>
      <c r="SLI6" s="35"/>
      <c r="SLJ6" s="35"/>
      <c r="SLK6" s="35"/>
      <c r="SLL6" s="35"/>
      <c r="SLM6" s="35"/>
      <c r="SLN6" s="35"/>
      <c r="SLO6" s="35"/>
      <c r="SLP6" s="35"/>
      <c r="SLQ6" s="35"/>
      <c r="SLR6" s="35"/>
      <c r="SLS6" s="35"/>
      <c r="SLT6" s="35"/>
      <c r="SLU6" s="35"/>
      <c r="SLV6" s="35"/>
      <c r="SLW6" s="35"/>
      <c r="SLX6" s="35"/>
      <c r="SLY6" s="35"/>
      <c r="SLZ6" s="35"/>
      <c r="SMA6" s="35"/>
      <c r="SMB6" s="35"/>
      <c r="SMC6" s="35"/>
      <c r="SMD6" s="35"/>
      <c r="SME6" s="35"/>
      <c r="SMF6" s="35"/>
      <c r="SMG6" s="35"/>
      <c r="SMH6" s="35"/>
      <c r="SMI6" s="35"/>
      <c r="SMJ6" s="35"/>
      <c r="SMK6" s="35"/>
      <c r="SML6" s="35"/>
      <c r="SMM6" s="35"/>
      <c r="SMN6" s="35"/>
      <c r="SMO6" s="35"/>
      <c r="SMP6" s="35"/>
      <c r="SMQ6" s="35"/>
      <c r="SMR6" s="35"/>
      <c r="SMS6" s="35"/>
      <c r="SMT6" s="35"/>
      <c r="SMU6" s="35"/>
      <c r="SMV6" s="35"/>
      <c r="SMW6" s="35"/>
      <c r="SMX6" s="35"/>
      <c r="SMY6" s="35"/>
      <c r="SMZ6" s="35"/>
      <c r="SNA6" s="35"/>
      <c r="SNB6" s="35"/>
      <c r="SNC6" s="35"/>
      <c r="SND6" s="35"/>
      <c r="SNE6" s="35"/>
      <c r="SNF6" s="35"/>
      <c r="SNG6" s="35"/>
      <c r="SNH6" s="35"/>
      <c r="SNI6" s="35"/>
      <c r="SNJ6" s="35"/>
      <c r="SNK6" s="35"/>
      <c r="SNL6" s="35"/>
      <c r="SNM6" s="35"/>
      <c r="SNN6" s="35"/>
      <c r="SNO6" s="35"/>
      <c r="SNP6" s="35"/>
      <c r="SNQ6" s="35"/>
      <c r="SNR6" s="35"/>
      <c r="SNS6" s="35"/>
      <c r="SNT6" s="35"/>
      <c r="SNU6" s="35"/>
      <c r="SNV6" s="35"/>
      <c r="SNW6" s="35"/>
      <c r="SNX6" s="35"/>
      <c r="SNY6" s="35"/>
      <c r="SNZ6" s="35"/>
      <c r="SOA6" s="35"/>
      <c r="SOB6" s="35"/>
      <c r="SOC6" s="35"/>
      <c r="SOD6" s="35"/>
      <c r="SOE6" s="35"/>
      <c r="SOF6" s="35"/>
      <c r="SOG6" s="35"/>
      <c r="SOH6" s="35"/>
      <c r="SOI6" s="35"/>
      <c r="SOJ6" s="35"/>
      <c r="SOK6" s="35"/>
      <c r="SOL6" s="35"/>
      <c r="SOM6" s="35"/>
      <c r="SON6" s="35"/>
      <c r="SOO6" s="35"/>
      <c r="SOP6" s="35"/>
      <c r="SOQ6" s="35"/>
      <c r="SOR6" s="35"/>
      <c r="SOS6" s="35"/>
      <c r="SOT6" s="35"/>
      <c r="SOU6" s="35"/>
      <c r="SOV6" s="35"/>
      <c r="SOW6" s="35"/>
      <c r="SOX6" s="35"/>
      <c r="SOY6" s="35"/>
      <c r="SOZ6" s="35"/>
      <c r="SPA6" s="35"/>
      <c r="SPB6" s="35"/>
      <c r="SPC6" s="35"/>
      <c r="SPD6" s="35"/>
      <c r="SPE6" s="35"/>
      <c r="SPF6" s="35"/>
      <c r="SPG6" s="35"/>
      <c r="SPH6" s="35"/>
      <c r="SPI6" s="35"/>
      <c r="SPJ6" s="35"/>
      <c r="SPK6" s="35"/>
      <c r="SPL6" s="35"/>
      <c r="SPM6" s="35"/>
      <c r="SPN6" s="35"/>
      <c r="SPO6" s="35"/>
      <c r="SPP6" s="35"/>
      <c r="SPQ6" s="35"/>
      <c r="SPR6" s="35"/>
      <c r="SPS6" s="35"/>
      <c r="SPT6" s="35"/>
      <c r="SPU6" s="35"/>
      <c r="SPV6" s="35"/>
      <c r="SPW6" s="35"/>
      <c r="SPX6" s="35"/>
      <c r="SPY6" s="35"/>
      <c r="SPZ6" s="35"/>
      <c r="SQA6" s="35"/>
      <c r="SQB6" s="35"/>
      <c r="SQC6" s="35"/>
      <c r="SQD6" s="35"/>
      <c r="SQE6" s="35"/>
      <c r="SQF6" s="35"/>
      <c r="SQG6" s="35"/>
      <c r="SQH6" s="35"/>
      <c r="SQI6" s="35"/>
      <c r="SQJ6" s="35"/>
      <c r="SQK6" s="35"/>
      <c r="SQL6" s="35"/>
      <c r="SQM6" s="35"/>
      <c r="SQN6" s="35"/>
      <c r="SQO6" s="35"/>
      <c r="SQP6" s="35"/>
      <c r="SQQ6" s="35"/>
      <c r="SQR6" s="35"/>
      <c r="SQS6" s="35"/>
      <c r="SQT6" s="35"/>
      <c r="SQU6" s="35"/>
      <c r="SQV6" s="35"/>
      <c r="SQW6" s="35"/>
      <c r="SQX6" s="35"/>
      <c r="SQY6" s="35"/>
      <c r="SQZ6" s="35"/>
      <c r="SRA6" s="35"/>
      <c r="SRB6" s="35"/>
      <c r="SRC6" s="35"/>
      <c r="SRD6" s="35"/>
      <c r="SRE6" s="35"/>
      <c r="SRF6" s="35"/>
      <c r="SRG6" s="35"/>
      <c r="SRH6" s="35"/>
      <c r="SRI6" s="35"/>
      <c r="SRJ6" s="35"/>
      <c r="SRK6" s="35"/>
      <c r="SRL6" s="35"/>
      <c r="SRM6" s="35"/>
      <c r="SRN6" s="35"/>
      <c r="SRO6" s="35"/>
      <c r="SRP6" s="35"/>
      <c r="SRQ6" s="35"/>
      <c r="SRR6" s="35"/>
      <c r="SRS6" s="35"/>
      <c r="SRT6" s="35"/>
      <c r="SRU6" s="35"/>
      <c r="SRV6" s="35"/>
      <c r="SRW6" s="35"/>
      <c r="SRX6" s="35"/>
      <c r="SRY6" s="35"/>
      <c r="SRZ6" s="35"/>
      <c r="SSA6" s="35"/>
      <c r="SSB6" s="35"/>
      <c r="SSC6" s="35"/>
      <c r="SSD6" s="35"/>
      <c r="SSE6" s="35"/>
      <c r="SSF6" s="35"/>
      <c r="SSG6" s="35"/>
      <c r="SSH6" s="35"/>
      <c r="SSI6" s="35"/>
      <c r="SSJ6" s="35"/>
      <c r="SSK6" s="35"/>
      <c r="SSL6" s="35"/>
      <c r="SSM6" s="35"/>
      <c r="SSN6" s="35"/>
      <c r="SSO6" s="35"/>
      <c r="SSP6" s="35"/>
      <c r="SSQ6" s="35"/>
      <c r="SSR6" s="35"/>
      <c r="SSS6" s="35"/>
      <c r="SST6" s="35"/>
      <c r="SSU6" s="35"/>
      <c r="SSV6" s="35"/>
      <c r="SSW6" s="35"/>
      <c r="SSX6" s="35"/>
      <c r="SSY6" s="35"/>
      <c r="SSZ6" s="35"/>
      <c r="STA6" s="35"/>
      <c r="STB6" s="35"/>
      <c r="STC6" s="35"/>
      <c r="STD6" s="35"/>
      <c r="STE6" s="35"/>
      <c r="STF6" s="35"/>
      <c r="STG6" s="35"/>
      <c r="STH6" s="35"/>
      <c r="STI6" s="35"/>
      <c r="STJ6" s="35"/>
      <c r="STK6" s="35"/>
      <c r="STL6" s="35"/>
      <c r="STM6" s="35"/>
      <c r="STN6" s="35"/>
      <c r="STO6" s="35"/>
      <c r="STP6" s="35"/>
      <c r="STQ6" s="35"/>
      <c r="STR6" s="35"/>
      <c r="STS6" s="35"/>
      <c r="STT6" s="35"/>
      <c r="STU6" s="35"/>
      <c r="STV6" s="35"/>
      <c r="STW6" s="35"/>
      <c r="STX6" s="35"/>
      <c r="STY6" s="35"/>
      <c r="STZ6" s="35"/>
      <c r="SUA6" s="35"/>
      <c r="SUB6" s="35"/>
      <c r="SUC6" s="35"/>
      <c r="SUD6" s="35"/>
      <c r="SUE6" s="35"/>
      <c r="SUF6" s="35"/>
      <c r="SUG6" s="35"/>
      <c r="SUH6" s="35"/>
      <c r="SUI6" s="35"/>
      <c r="SUJ6" s="35"/>
      <c r="SUK6" s="35"/>
      <c r="SUL6" s="35"/>
      <c r="SUM6" s="35"/>
      <c r="SUN6" s="35"/>
      <c r="SUO6" s="35"/>
      <c r="SUP6" s="35"/>
      <c r="SUQ6" s="35"/>
      <c r="SUR6" s="35"/>
      <c r="SUS6" s="35"/>
      <c r="SUT6" s="35"/>
      <c r="SUU6" s="35"/>
      <c r="SUV6" s="35"/>
      <c r="SUW6" s="35"/>
      <c r="SUX6" s="35"/>
      <c r="SUY6" s="35"/>
      <c r="SUZ6" s="35"/>
      <c r="SVA6" s="35"/>
      <c r="SVB6" s="35"/>
      <c r="SVC6" s="35"/>
      <c r="SVD6" s="35"/>
      <c r="SVE6" s="35"/>
      <c r="SVF6" s="35"/>
      <c r="SVG6" s="35"/>
      <c r="SVH6" s="35"/>
      <c r="SVI6" s="35"/>
      <c r="SVJ6" s="35"/>
      <c r="SVK6" s="35"/>
      <c r="SVL6" s="35"/>
      <c r="SVM6" s="35"/>
      <c r="SVN6" s="35"/>
      <c r="SVO6" s="35"/>
      <c r="SVP6" s="35"/>
      <c r="SVQ6" s="35"/>
      <c r="SVR6" s="35"/>
      <c r="SVS6" s="35"/>
      <c r="SVT6" s="35"/>
      <c r="SVU6" s="35"/>
      <c r="SVV6" s="35"/>
      <c r="SVW6" s="35"/>
      <c r="SVX6" s="35"/>
      <c r="SVY6" s="35"/>
      <c r="SVZ6" s="35"/>
      <c r="SWA6" s="35"/>
      <c r="SWB6" s="35"/>
      <c r="SWC6" s="35"/>
      <c r="SWD6" s="35"/>
      <c r="SWE6" s="35"/>
      <c r="SWF6" s="35"/>
      <c r="SWG6" s="35"/>
      <c r="SWH6" s="35"/>
      <c r="SWI6" s="35"/>
      <c r="SWJ6" s="35"/>
      <c r="SWK6" s="35"/>
      <c r="SWL6" s="35"/>
      <c r="SWM6" s="35"/>
      <c r="SWN6" s="35"/>
      <c r="SWO6" s="35"/>
      <c r="SWP6" s="35"/>
      <c r="SWQ6" s="35"/>
      <c r="SWR6" s="35"/>
      <c r="SWS6" s="35"/>
      <c r="SWT6" s="35"/>
      <c r="SWU6" s="35"/>
      <c r="SWV6" s="35"/>
      <c r="SWW6" s="35"/>
      <c r="SWX6" s="35"/>
      <c r="SWY6" s="35"/>
      <c r="SWZ6" s="35"/>
      <c r="SXA6" s="35"/>
      <c r="SXB6" s="35"/>
      <c r="SXC6" s="35"/>
      <c r="SXD6" s="35"/>
      <c r="SXE6" s="35"/>
      <c r="SXF6" s="35"/>
      <c r="SXG6" s="35"/>
      <c r="SXH6" s="35"/>
      <c r="SXI6" s="35"/>
      <c r="SXJ6" s="35"/>
      <c r="SXK6" s="35"/>
      <c r="SXL6" s="35"/>
      <c r="SXM6" s="35"/>
      <c r="SXN6" s="35"/>
      <c r="SXO6" s="35"/>
      <c r="SXP6" s="35"/>
      <c r="SXQ6" s="35"/>
      <c r="SXR6" s="35"/>
      <c r="SXS6" s="35"/>
      <c r="SXT6" s="35"/>
      <c r="SXU6" s="35"/>
      <c r="SXV6" s="35"/>
      <c r="SXW6" s="35"/>
      <c r="SXX6" s="35"/>
      <c r="SXY6" s="35"/>
      <c r="SXZ6" s="35"/>
      <c r="SYA6" s="35"/>
      <c r="SYB6" s="35"/>
      <c r="SYC6" s="35"/>
      <c r="SYD6" s="35"/>
      <c r="SYE6" s="35"/>
      <c r="SYF6" s="35"/>
      <c r="SYG6" s="35"/>
      <c r="SYH6" s="35"/>
      <c r="SYI6" s="35"/>
      <c r="SYJ6" s="35"/>
      <c r="SYK6" s="35"/>
      <c r="SYL6" s="35"/>
      <c r="SYM6" s="35"/>
      <c r="SYN6" s="35"/>
      <c r="SYO6" s="35"/>
      <c r="SYP6" s="35"/>
      <c r="SYQ6" s="35"/>
      <c r="SYR6" s="35"/>
      <c r="SYS6" s="35"/>
      <c r="SYT6" s="35"/>
      <c r="SYU6" s="35"/>
      <c r="SYV6" s="35"/>
      <c r="SYW6" s="35"/>
      <c r="SYX6" s="35"/>
      <c r="SYY6" s="35"/>
      <c r="SYZ6" s="35"/>
      <c r="SZA6" s="35"/>
      <c r="SZB6" s="35"/>
      <c r="SZC6" s="35"/>
      <c r="SZD6" s="35"/>
      <c r="SZE6" s="35"/>
      <c r="SZF6" s="35"/>
      <c r="SZG6" s="35"/>
      <c r="SZH6" s="35"/>
      <c r="SZI6" s="35"/>
      <c r="SZJ6" s="35"/>
      <c r="SZK6" s="35"/>
      <c r="SZL6" s="35"/>
      <c r="SZM6" s="35"/>
      <c r="SZN6" s="35"/>
      <c r="SZO6" s="35"/>
      <c r="SZP6" s="35"/>
      <c r="SZQ6" s="35"/>
      <c r="SZR6" s="35"/>
      <c r="SZS6" s="35"/>
      <c r="SZT6" s="35"/>
      <c r="SZU6" s="35"/>
      <c r="SZV6" s="35"/>
      <c r="SZW6" s="35"/>
      <c r="SZX6" s="35"/>
      <c r="SZY6" s="35"/>
      <c r="SZZ6" s="35"/>
      <c r="TAA6" s="35"/>
      <c r="TAB6" s="35"/>
      <c r="TAC6" s="35"/>
      <c r="TAD6" s="35"/>
      <c r="TAE6" s="35"/>
      <c r="TAF6" s="35"/>
      <c r="TAG6" s="35"/>
      <c r="TAH6" s="35"/>
      <c r="TAI6" s="35"/>
      <c r="TAJ6" s="35"/>
      <c r="TAK6" s="35"/>
      <c r="TAL6" s="35"/>
      <c r="TAM6" s="35"/>
      <c r="TAN6" s="35"/>
      <c r="TAO6" s="35"/>
      <c r="TAP6" s="35"/>
      <c r="TAQ6" s="35"/>
      <c r="TAR6" s="35"/>
      <c r="TAS6" s="35"/>
      <c r="TAT6" s="35"/>
      <c r="TAU6" s="35"/>
      <c r="TAV6" s="35"/>
      <c r="TAW6" s="35"/>
      <c r="TAX6" s="35"/>
      <c r="TAY6" s="35"/>
      <c r="TAZ6" s="35"/>
      <c r="TBA6" s="35"/>
      <c r="TBB6" s="35"/>
      <c r="TBC6" s="35"/>
      <c r="TBD6" s="35"/>
      <c r="TBE6" s="35"/>
      <c r="TBF6" s="35"/>
      <c r="TBG6" s="35"/>
      <c r="TBH6" s="35"/>
      <c r="TBI6" s="35"/>
      <c r="TBJ6" s="35"/>
      <c r="TBK6" s="35"/>
      <c r="TBL6" s="35"/>
      <c r="TBM6" s="35"/>
      <c r="TBN6" s="35"/>
      <c r="TBO6" s="35"/>
      <c r="TBP6" s="35"/>
      <c r="TBQ6" s="35"/>
      <c r="TBR6" s="35"/>
      <c r="TBS6" s="35"/>
      <c r="TBT6" s="35"/>
      <c r="TBU6" s="35"/>
      <c r="TBV6" s="35"/>
      <c r="TBW6" s="35"/>
      <c r="TBX6" s="35"/>
      <c r="TBY6" s="35"/>
      <c r="TBZ6" s="35"/>
      <c r="TCA6" s="35"/>
      <c r="TCB6" s="35"/>
      <c r="TCC6" s="35"/>
      <c r="TCD6" s="35"/>
      <c r="TCE6" s="35"/>
      <c r="TCF6" s="35"/>
      <c r="TCG6" s="35"/>
      <c r="TCH6" s="35"/>
      <c r="TCI6" s="35"/>
      <c r="TCJ6" s="35"/>
      <c r="TCK6" s="35"/>
      <c r="TCL6" s="35"/>
      <c r="TCM6" s="35"/>
      <c r="TCN6" s="35"/>
      <c r="TCO6" s="35"/>
      <c r="TCP6" s="35"/>
      <c r="TCQ6" s="35"/>
      <c r="TCR6" s="35"/>
      <c r="TCS6" s="35"/>
      <c r="TCT6" s="35"/>
      <c r="TCU6" s="35"/>
      <c r="TCV6" s="35"/>
      <c r="TCW6" s="35"/>
      <c r="TCX6" s="35"/>
      <c r="TCY6" s="35"/>
      <c r="TCZ6" s="35"/>
      <c r="TDA6" s="35"/>
      <c r="TDB6" s="35"/>
      <c r="TDC6" s="35"/>
      <c r="TDD6" s="35"/>
      <c r="TDE6" s="35"/>
      <c r="TDF6" s="35"/>
      <c r="TDG6" s="35"/>
      <c r="TDH6" s="35"/>
      <c r="TDI6" s="35"/>
      <c r="TDJ6" s="35"/>
      <c r="TDK6" s="35"/>
      <c r="TDL6" s="35"/>
      <c r="TDM6" s="35"/>
      <c r="TDN6" s="35"/>
      <c r="TDO6" s="35"/>
      <c r="TDP6" s="35"/>
      <c r="TDQ6" s="35"/>
      <c r="TDR6" s="35"/>
      <c r="TDS6" s="35"/>
      <c r="TDT6" s="35"/>
      <c r="TDU6" s="35"/>
      <c r="TDV6" s="35"/>
      <c r="TDW6" s="35"/>
      <c r="TDX6" s="35"/>
      <c r="TDY6" s="35"/>
      <c r="TDZ6" s="35"/>
      <c r="TEA6" s="35"/>
      <c r="TEB6" s="35"/>
      <c r="TEC6" s="35"/>
      <c r="TED6" s="35"/>
      <c r="TEE6" s="35"/>
      <c r="TEF6" s="35"/>
      <c r="TEG6" s="35"/>
      <c r="TEH6" s="35"/>
      <c r="TEI6" s="35"/>
      <c r="TEJ6" s="35"/>
      <c r="TEK6" s="35"/>
      <c r="TEL6" s="35"/>
      <c r="TEM6" s="35"/>
      <c r="TEN6" s="35"/>
      <c r="TEO6" s="35"/>
      <c r="TEP6" s="35"/>
      <c r="TEQ6" s="35"/>
      <c r="TER6" s="35"/>
      <c r="TES6" s="35"/>
      <c r="TET6" s="35"/>
      <c r="TEU6" s="35"/>
      <c r="TEV6" s="35"/>
      <c r="TEW6" s="35"/>
      <c r="TEX6" s="35"/>
      <c r="TEY6" s="35"/>
      <c r="TEZ6" s="35"/>
      <c r="TFA6" s="35"/>
      <c r="TFB6" s="35"/>
      <c r="TFC6" s="35"/>
      <c r="TFD6" s="35"/>
      <c r="TFE6" s="35"/>
      <c r="TFF6" s="35"/>
      <c r="TFG6" s="35"/>
      <c r="TFH6" s="35"/>
      <c r="TFI6" s="35"/>
      <c r="TFJ6" s="35"/>
      <c r="TFK6" s="35"/>
      <c r="TFL6" s="35"/>
      <c r="TFM6" s="35"/>
      <c r="TFN6" s="35"/>
      <c r="TFO6" s="35"/>
      <c r="TFP6" s="35"/>
      <c r="TFQ6" s="35"/>
      <c r="TFR6" s="35"/>
      <c r="TFS6" s="35"/>
      <c r="TFT6" s="35"/>
      <c r="TFU6" s="35"/>
      <c r="TFV6" s="35"/>
      <c r="TFW6" s="35"/>
      <c r="TFX6" s="35"/>
      <c r="TFY6" s="35"/>
      <c r="TFZ6" s="35"/>
      <c r="TGA6" s="35"/>
      <c r="TGB6" s="35"/>
      <c r="TGC6" s="35"/>
      <c r="TGD6" s="35"/>
      <c r="TGE6" s="35"/>
      <c r="TGF6" s="35"/>
      <c r="TGG6" s="35"/>
      <c r="TGH6" s="35"/>
      <c r="TGI6" s="35"/>
      <c r="TGJ6" s="35"/>
      <c r="TGK6" s="35"/>
      <c r="TGL6" s="35"/>
      <c r="TGM6" s="35"/>
      <c r="TGN6" s="35"/>
      <c r="TGO6" s="35"/>
      <c r="TGP6" s="35"/>
      <c r="TGQ6" s="35"/>
      <c r="TGR6" s="35"/>
      <c r="TGS6" s="35"/>
      <c r="TGT6" s="35"/>
      <c r="TGU6" s="35"/>
      <c r="TGV6" s="35"/>
      <c r="TGW6" s="35"/>
      <c r="TGX6" s="35"/>
      <c r="TGY6" s="35"/>
      <c r="TGZ6" s="35"/>
      <c r="THA6" s="35"/>
      <c r="THB6" s="35"/>
      <c r="THC6" s="35"/>
      <c r="THD6" s="35"/>
      <c r="THE6" s="35"/>
      <c r="THF6" s="35"/>
      <c r="THG6" s="35"/>
      <c r="THH6" s="35"/>
      <c r="THI6" s="35"/>
      <c r="THJ6" s="35"/>
      <c r="THK6" s="35"/>
      <c r="THL6" s="35"/>
      <c r="THM6" s="35"/>
      <c r="THN6" s="35"/>
      <c r="THO6" s="35"/>
      <c r="THP6" s="35"/>
      <c r="THQ6" s="35"/>
      <c r="THR6" s="35"/>
      <c r="THS6" s="35"/>
      <c r="THT6" s="35"/>
      <c r="THU6" s="35"/>
      <c r="THV6" s="35"/>
      <c r="THW6" s="35"/>
      <c r="THX6" s="35"/>
      <c r="THY6" s="35"/>
      <c r="THZ6" s="35"/>
      <c r="TIA6" s="35"/>
      <c r="TIB6" s="35"/>
      <c r="TIC6" s="35"/>
      <c r="TID6" s="35"/>
      <c r="TIE6" s="35"/>
      <c r="TIF6" s="35"/>
      <c r="TIG6" s="35"/>
      <c r="TIH6" s="35"/>
      <c r="TII6" s="35"/>
      <c r="TIJ6" s="35"/>
      <c r="TIK6" s="35"/>
      <c r="TIL6" s="35"/>
      <c r="TIM6" s="35"/>
      <c r="TIN6" s="35"/>
      <c r="TIO6" s="35"/>
      <c r="TIP6" s="35"/>
      <c r="TIQ6" s="35"/>
      <c r="TIR6" s="35"/>
      <c r="TIS6" s="35"/>
      <c r="TIT6" s="35"/>
      <c r="TIU6" s="35"/>
      <c r="TIV6" s="35"/>
      <c r="TIW6" s="35"/>
      <c r="TIX6" s="35"/>
      <c r="TIY6" s="35"/>
      <c r="TIZ6" s="35"/>
      <c r="TJA6" s="35"/>
      <c r="TJB6" s="35"/>
      <c r="TJC6" s="35"/>
      <c r="TJD6" s="35"/>
      <c r="TJE6" s="35"/>
      <c r="TJF6" s="35"/>
      <c r="TJG6" s="35"/>
      <c r="TJH6" s="35"/>
      <c r="TJI6" s="35"/>
      <c r="TJJ6" s="35"/>
      <c r="TJK6" s="35"/>
      <c r="TJL6" s="35"/>
      <c r="TJM6" s="35"/>
      <c r="TJN6" s="35"/>
      <c r="TJO6" s="35"/>
      <c r="TJP6" s="35"/>
      <c r="TJQ6" s="35"/>
      <c r="TJR6" s="35"/>
      <c r="TJS6" s="35"/>
      <c r="TJT6" s="35"/>
      <c r="TJU6" s="35"/>
      <c r="TJV6" s="35"/>
      <c r="TJW6" s="35"/>
      <c r="TJX6" s="35"/>
      <c r="TJY6" s="35"/>
      <c r="TJZ6" s="35"/>
      <c r="TKA6" s="35"/>
      <c r="TKB6" s="35"/>
      <c r="TKC6" s="35"/>
      <c r="TKD6" s="35"/>
      <c r="TKE6" s="35"/>
      <c r="TKF6" s="35"/>
      <c r="TKG6" s="35"/>
      <c r="TKH6" s="35"/>
      <c r="TKI6" s="35"/>
      <c r="TKJ6" s="35"/>
      <c r="TKK6" s="35"/>
      <c r="TKL6" s="35"/>
      <c r="TKM6" s="35"/>
      <c r="TKN6" s="35"/>
      <c r="TKO6" s="35"/>
      <c r="TKP6" s="35"/>
      <c r="TKQ6" s="35"/>
      <c r="TKR6" s="35"/>
      <c r="TKS6" s="35"/>
      <c r="TKT6" s="35"/>
      <c r="TKU6" s="35"/>
      <c r="TKV6" s="35"/>
      <c r="TKW6" s="35"/>
      <c r="TKX6" s="35"/>
      <c r="TKY6" s="35"/>
      <c r="TKZ6" s="35"/>
      <c r="TLA6" s="35"/>
      <c r="TLB6" s="35"/>
      <c r="TLC6" s="35"/>
      <c r="TLD6" s="35"/>
      <c r="TLE6" s="35"/>
      <c r="TLF6" s="35"/>
      <c r="TLG6" s="35"/>
      <c r="TLH6" s="35"/>
      <c r="TLI6" s="35"/>
      <c r="TLJ6" s="35"/>
      <c r="TLK6" s="35"/>
      <c r="TLL6" s="35"/>
      <c r="TLM6" s="35"/>
      <c r="TLN6" s="35"/>
      <c r="TLO6" s="35"/>
      <c r="TLP6" s="35"/>
      <c r="TLQ6" s="35"/>
      <c r="TLR6" s="35"/>
      <c r="TLS6" s="35"/>
      <c r="TLT6" s="35"/>
      <c r="TLU6" s="35"/>
      <c r="TLV6" s="35"/>
      <c r="TLW6" s="35"/>
      <c r="TLX6" s="35"/>
      <c r="TLY6" s="35"/>
      <c r="TLZ6" s="35"/>
      <c r="TMA6" s="35"/>
      <c r="TMB6" s="35"/>
      <c r="TMC6" s="35"/>
      <c r="TMD6" s="35"/>
      <c r="TME6" s="35"/>
      <c r="TMF6" s="35"/>
      <c r="TMG6" s="35"/>
      <c r="TMH6" s="35"/>
      <c r="TMI6" s="35"/>
      <c r="TMJ6" s="35"/>
      <c r="TMK6" s="35"/>
      <c r="TML6" s="35"/>
      <c r="TMM6" s="35"/>
      <c r="TMN6" s="35"/>
      <c r="TMO6" s="35"/>
      <c r="TMP6" s="35"/>
      <c r="TMQ6" s="35"/>
      <c r="TMR6" s="35"/>
      <c r="TMS6" s="35"/>
      <c r="TMT6" s="35"/>
      <c r="TMU6" s="35"/>
      <c r="TMV6" s="35"/>
      <c r="TMW6" s="35"/>
      <c r="TMX6" s="35"/>
      <c r="TMY6" s="35"/>
      <c r="TMZ6" s="35"/>
      <c r="TNA6" s="35"/>
      <c r="TNB6" s="35"/>
      <c r="TNC6" s="35"/>
      <c r="TND6" s="35"/>
      <c r="TNE6" s="35"/>
      <c r="TNF6" s="35"/>
      <c r="TNG6" s="35"/>
      <c r="TNH6" s="35"/>
      <c r="TNI6" s="35"/>
      <c r="TNJ6" s="35"/>
      <c r="TNK6" s="35"/>
      <c r="TNL6" s="35"/>
      <c r="TNM6" s="35"/>
      <c r="TNN6" s="35"/>
      <c r="TNO6" s="35"/>
      <c r="TNP6" s="35"/>
      <c r="TNQ6" s="35"/>
      <c r="TNR6" s="35"/>
      <c r="TNS6" s="35"/>
      <c r="TNT6" s="35"/>
      <c r="TNU6" s="35"/>
      <c r="TNV6" s="35"/>
      <c r="TNW6" s="35"/>
      <c r="TNX6" s="35"/>
      <c r="TNY6" s="35"/>
      <c r="TNZ6" s="35"/>
      <c r="TOA6" s="35"/>
      <c r="TOB6" s="35"/>
      <c r="TOC6" s="35"/>
      <c r="TOD6" s="35"/>
      <c r="TOE6" s="35"/>
      <c r="TOF6" s="35"/>
      <c r="TOG6" s="35"/>
      <c r="TOH6" s="35"/>
      <c r="TOI6" s="35"/>
      <c r="TOJ6" s="35"/>
      <c r="TOK6" s="35"/>
      <c r="TOL6" s="35"/>
      <c r="TOM6" s="35"/>
      <c r="TON6" s="35"/>
      <c r="TOO6" s="35"/>
      <c r="TOP6" s="35"/>
      <c r="TOQ6" s="35"/>
      <c r="TOR6" s="35"/>
      <c r="TOS6" s="35"/>
      <c r="TOT6" s="35"/>
      <c r="TOU6" s="35"/>
      <c r="TOV6" s="35"/>
      <c r="TOW6" s="35"/>
      <c r="TOX6" s="35"/>
      <c r="TOY6" s="35"/>
      <c r="TOZ6" s="35"/>
      <c r="TPA6" s="35"/>
      <c r="TPB6" s="35"/>
      <c r="TPC6" s="35"/>
      <c r="TPD6" s="35"/>
      <c r="TPE6" s="35"/>
      <c r="TPF6" s="35"/>
      <c r="TPG6" s="35"/>
      <c r="TPH6" s="35"/>
      <c r="TPI6" s="35"/>
      <c r="TPJ6" s="35"/>
      <c r="TPK6" s="35"/>
      <c r="TPL6" s="35"/>
      <c r="TPM6" s="35"/>
      <c r="TPN6" s="35"/>
      <c r="TPO6" s="35"/>
      <c r="TPP6" s="35"/>
      <c r="TPQ6" s="35"/>
      <c r="TPR6" s="35"/>
      <c r="TPS6" s="35"/>
      <c r="TPT6" s="35"/>
      <c r="TPU6" s="35"/>
      <c r="TPV6" s="35"/>
      <c r="TPW6" s="35"/>
      <c r="TPX6" s="35"/>
      <c r="TPY6" s="35"/>
      <c r="TPZ6" s="35"/>
      <c r="TQA6" s="35"/>
      <c r="TQB6" s="35"/>
      <c r="TQC6" s="35"/>
      <c r="TQD6" s="35"/>
      <c r="TQE6" s="35"/>
      <c r="TQF6" s="35"/>
      <c r="TQG6" s="35"/>
      <c r="TQH6" s="35"/>
      <c r="TQI6" s="35"/>
      <c r="TQJ6" s="35"/>
      <c r="TQK6" s="35"/>
      <c r="TQL6" s="35"/>
      <c r="TQM6" s="35"/>
      <c r="TQN6" s="35"/>
      <c r="TQO6" s="35"/>
      <c r="TQP6" s="35"/>
      <c r="TQQ6" s="35"/>
      <c r="TQR6" s="35"/>
      <c r="TQS6" s="35"/>
      <c r="TQT6" s="35"/>
      <c r="TQU6" s="35"/>
      <c r="TQV6" s="35"/>
      <c r="TQW6" s="35"/>
      <c r="TQX6" s="35"/>
      <c r="TQY6" s="35"/>
      <c r="TQZ6" s="35"/>
      <c r="TRA6" s="35"/>
      <c r="TRB6" s="35"/>
      <c r="TRC6" s="35"/>
      <c r="TRD6" s="35"/>
      <c r="TRE6" s="35"/>
      <c r="TRF6" s="35"/>
      <c r="TRG6" s="35"/>
      <c r="TRH6" s="35"/>
      <c r="TRI6" s="35"/>
      <c r="TRJ6" s="35"/>
      <c r="TRK6" s="35"/>
      <c r="TRL6" s="35"/>
      <c r="TRM6" s="35"/>
      <c r="TRN6" s="35"/>
      <c r="TRO6" s="35"/>
      <c r="TRP6" s="35"/>
      <c r="TRQ6" s="35"/>
      <c r="TRR6" s="35"/>
      <c r="TRS6" s="35"/>
      <c r="TRT6" s="35"/>
      <c r="TRU6" s="35"/>
      <c r="TRV6" s="35"/>
      <c r="TRW6" s="35"/>
      <c r="TRX6" s="35"/>
      <c r="TRY6" s="35"/>
      <c r="TRZ6" s="35"/>
      <c r="TSA6" s="35"/>
      <c r="TSB6" s="35"/>
      <c r="TSC6" s="35"/>
      <c r="TSD6" s="35"/>
      <c r="TSE6" s="35"/>
      <c r="TSF6" s="35"/>
      <c r="TSG6" s="35"/>
      <c r="TSH6" s="35"/>
      <c r="TSI6" s="35"/>
      <c r="TSJ6" s="35"/>
      <c r="TSK6" s="35"/>
      <c r="TSL6" s="35"/>
      <c r="TSM6" s="35"/>
      <c r="TSN6" s="35"/>
      <c r="TSO6" s="35"/>
      <c r="TSP6" s="35"/>
      <c r="TSQ6" s="35"/>
      <c r="TSR6" s="35"/>
      <c r="TSS6" s="35"/>
      <c r="TST6" s="35"/>
      <c r="TSU6" s="35"/>
      <c r="TSV6" s="35"/>
      <c r="TSW6" s="35"/>
      <c r="TSX6" s="35"/>
      <c r="TSY6" s="35"/>
      <c r="TSZ6" s="35"/>
      <c r="TTA6" s="35"/>
      <c r="TTB6" s="35"/>
      <c r="TTC6" s="35"/>
      <c r="TTD6" s="35"/>
      <c r="TTE6" s="35"/>
      <c r="TTF6" s="35"/>
      <c r="TTG6" s="35"/>
      <c r="TTH6" s="35"/>
      <c r="TTI6" s="35"/>
      <c r="TTJ6" s="35"/>
      <c r="TTK6" s="35"/>
      <c r="TTL6" s="35"/>
      <c r="TTM6" s="35"/>
      <c r="TTN6" s="35"/>
      <c r="TTO6" s="35"/>
      <c r="TTP6" s="35"/>
      <c r="TTQ6" s="35"/>
      <c r="TTR6" s="35"/>
      <c r="TTS6" s="35"/>
      <c r="TTT6" s="35"/>
      <c r="TTU6" s="35"/>
      <c r="TTV6" s="35"/>
      <c r="TTW6" s="35"/>
      <c r="TTX6" s="35"/>
      <c r="TTY6" s="35"/>
      <c r="TTZ6" s="35"/>
      <c r="TUA6" s="35"/>
      <c r="TUB6" s="35"/>
      <c r="TUC6" s="35"/>
      <c r="TUD6" s="35"/>
      <c r="TUE6" s="35"/>
      <c r="TUF6" s="35"/>
      <c r="TUG6" s="35"/>
      <c r="TUH6" s="35"/>
      <c r="TUI6" s="35"/>
      <c r="TUJ6" s="35"/>
      <c r="TUK6" s="35"/>
      <c r="TUL6" s="35"/>
      <c r="TUM6" s="35"/>
      <c r="TUN6" s="35"/>
      <c r="TUO6" s="35"/>
      <c r="TUP6" s="35"/>
      <c r="TUQ6" s="35"/>
      <c r="TUR6" s="35"/>
      <c r="TUS6" s="35"/>
      <c r="TUT6" s="35"/>
      <c r="TUU6" s="35"/>
      <c r="TUV6" s="35"/>
      <c r="TUW6" s="35"/>
      <c r="TUX6" s="35"/>
      <c r="TUY6" s="35"/>
      <c r="TUZ6" s="35"/>
      <c r="TVA6" s="35"/>
      <c r="TVB6" s="35"/>
      <c r="TVC6" s="35"/>
      <c r="TVD6" s="35"/>
      <c r="TVE6" s="35"/>
      <c r="TVF6" s="35"/>
      <c r="TVG6" s="35"/>
      <c r="TVH6" s="35"/>
      <c r="TVI6" s="35"/>
      <c r="TVJ6" s="35"/>
      <c r="TVK6" s="35"/>
      <c r="TVL6" s="35"/>
      <c r="TVM6" s="35"/>
      <c r="TVN6" s="35"/>
      <c r="TVO6" s="35"/>
      <c r="TVP6" s="35"/>
      <c r="TVQ6" s="35"/>
      <c r="TVR6" s="35"/>
      <c r="TVS6" s="35"/>
      <c r="TVT6" s="35"/>
      <c r="TVU6" s="35"/>
      <c r="TVV6" s="35"/>
      <c r="TVW6" s="35"/>
      <c r="TVX6" s="35"/>
      <c r="TVY6" s="35"/>
      <c r="TVZ6" s="35"/>
      <c r="TWA6" s="35"/>
      <c r="TWB6" s="35"/>
      <c r="TWC6" s="35"/>
      <c r="TWD6" s="35"/>
      <c r="TWE6" s="35"/>
      <c r="TWF6" s="35"/>
      <c r="TWG6" s="35"/>
      <c r="TWH6" s="35"/>
      <c r="TWI6" s="35"/>
      <c r="TWJ6" s="35"/>
      <c r="TWK6" s="35"/>
      <c r="TWL6" s="35"/>
      <c r="TWM6" s="35"/>
      <c r="TWN6" s="35"/>
      <c r="TWO6" s="35"/>
      <c r="TWP6" s="35"/>
      <c r="TWQ6" s="35"/>
      <c r="TWR6" s="35"/>
      <c r="TWS6" s="35"/>
      <c r="TWT6" s="35"/>
      <c r="TWU6" s="35"/>
      <c r="TWV6" s="35"/>
      <c r="TWW6" s="35"/>
      <c r="TWX6" s="35"/>
      <c r="TWY6" s="35"/>
      <c r="TWZ6" s="35"/>
      <c r="TXA6" s="35"/>
      <c r="TXB6" s="35"/>
      <c r="TXC6" s="35"/>
      <c r="TXD6" s="35"/>
      <c r="TXE6" s="35"/>
      <c r="TXF6" s="35"/>
      <c r="TXG6" s="35"/>
      <c r="TXH6" s="35"/>
      <c r="TXI6" s="35"/>
      <c r="TXJ6" s="35"/>
      <c r="TXK6" s="35"/>
      <c r="TXL6" s="35"/>
      <c r="TXM6" s="35"/>
      <c r="TXN6" s="35"/>
      <c r="TXO6" s="35"/>
      <c r="TXP6" s="35"/>
      <c r="TXQ6" s="35"/>
      <c r="TXR6" s="35"/>
      <c r="TXS6" s="35"/>
      <c r="TXT6" s="35"/>
      <c r="TXU6" s="35"/>
      <c r="TXV6" s="35"/>
      <c r="TXW6" s="35"/>
      <c r="TXX6" s="35"/>
      <c r="TXY6" s="35"/>
      <c r="TXZ6" s="35"/>
      <c r="TYA6" s="35"/>
      <c r="TYB6" s="35"/>
      <c r="TYC6" s="35"/>
      <c r="TYD6" s="35"/>
      <c r="TYE6" s="35"/>
      <c r="TYF6" s="35"/>
      <c r="TYG6" s="35"/>
      <c r="TYH6" s="35"/>
      <c r="TYI6" s="35"/>
      <c r="TYJ6" s="35"/>
      <c r="TYK6" s="35"/>
      <c r="TYL6" s="35"/>
      <c r="TYM6" s="35"/>
      <c r="TYN6" s="35"/>
      <c r="TYO6" s="35"/>
      <c r="TYP6" s="35"/>
      <c r="TYQ6" s="35"/>
      <c r="TYR6" s="35"/>
      <c r="TYS6" s="35"/>
      <c r="TYT6" s="35"/>
      <c r="TYU6" s="35"/>
      <c r="TYV6" s="35"/>
      <c r="TYW6" s="35"/>
      <c r="TYX6" s="35"/>
      <c r="TYY6" s="35"/>
      <c r="TYZ6" s="35"/>
      <c r="TZA6" s="35"/>
      <c r="TZB6" s="35"/>
      <c r="TZC6" s="35"/>
      <c r="TZD6" s="35"/>
      <c r="TZE6" s="35"/>
      <c r="TZF6" s="35"/>
      <c r="TZG6" s="35"/>
      <c r="TZH6" s="35"/>
      <c r="TZI6" s="35"/>
      <c r="TZJ6" s="35"/>
      <c r="TZK6" s="35"/>
      <c r="TZL6" s="35"/>
      <c r="TZM6" s="35"/>
      <c r="TZN6" s="35"/>
      <c r="TZO6" s="35"/>
      <c r="TZP6" s="35"/>
      <c r="TZQ6" s="35"/>
      <c r="TZR6" s="35"/>
      <c r="TZS6" s="35"/>
      <c r="TZT6" s="35"/>
      <c r="TZU6" s="35"/>
      <c r="TZV6" s="35"/>
      <c r="TZW6" s="35"/>
      <c r="TZX6" s="35"/>
      <c r="TZY6" s="35"/>
      <c r="TZZ6" s="35"/>
      <c r="UAA6" s="35"/>
      <c r="UAB6" s="35"/>
      <c r="UAC6" s="35"/>
      <c r="UAD6" s="35"/>
      <c r="UAE6" s="35"/>
      <c r="UAF6" s="35"/>
      <c r="UAG6" s="35"/>
      <c r="UAH6" s="35"/>
      <c r="UAI6" s="35"/>
      <c r="UAJ6" s="35"/>
      <c r="UAK6" s="35"/>
      <c r="UAL6" s="35"/>
      <c r="UAM6" s="35"/>
      <c r="UAN6" s="35"/>
      <c r="UAO6" s="35"/>
      <c r="UAP6" s="35"/>
      <c r="UAQ6" s="35"/>
      <c r="UAR6" s="35"/>
      <c r="UAS6" s="35"/>
      <c r="UAT6" s="35"/>
      <c r="UAU6" s="35"/>
      <c r="UAV6" s="35"/>
      <c r="UAW6" s="35"/>
      <c r="UAX6" s="35"/>
      <c r="UAY6" s="35"/>
      <c r="UAZ6" s="35"/>
      <c r="UBA6" s="35"/>
      <c r="UBB6" s="35"/>
      <c r="UBC6" s="35"/>
      <c r="UBD6" s="35"/>
      <c r="UBE6" s="35"/>
      <c r="UBF6" s="35"/>
      <c r="UBG6" s="35"/>
      <c r="UBH6" s="35"/>
      <c r="UBI6" s="35"/>
      <c r="UBJ6" s="35"/>
      <c r="UBK6" s="35"/>
      <c r="UBL6" s="35"/>
      <c r="UBM6" s="35"/>
      <c r="UBN6" s="35"/>
      <c r="UBO6" s="35"/>
      <c r="UBP6" s="35"/>
      <c r="UBQ6" s="35"/>
      <c r="UBR6" s="35"/>
      <c r="UBS6" s="35"/>
      <c r="UBT6" s="35"/>
      <c r="UBU6" s="35"/>
      <c r="UBV6" s="35"/>
      <c r="UBW6" s="35"/>
      <c r="UBX6" s="35"/>
      <c r="UBY6" s="35"/>
      <c r="UBZ6" s="35"/>
      <c r="UCA6" s="35"/>
      <c r="UCB6" s="35"/>
      <c r="UCC6" s="35"/>
      <c r="UCD6" s="35"/>
      <c r="UCE6" s="35"/>
      <c r="UCF6" s="35"/>
      <c r="UCG6" s="35"/>
      <c r="UCH6" s="35"/>
      <c r="UCI6" s="35"/>
      <c r="UCJ6" s="35"/>
      <c r="UCK6" s="35"/>
      <c r="UCL6" s="35"/>
      <c r="UCM6" s="35"/>
      <c r="UCN6" s="35"/>
      <c r="UCO6" s="35"/>
      <c r="UCP6" s="35"/>
      <c r="UCQ6" s="35"/>
      <c r="UCR6" s="35"/>
      <c r="UCS6" s="35"/>
      <c r="UCT6" s="35"/>
      <c r="UCU6" s="35"/>
      <c r="UCV6" s="35"/>
      <c r="UCW6" s="35"/>
      <c r="UCX6" s="35"/>
      <c r="UCY6" s="35"/>
      <c r="UCZ6" s="35"/>
      <c r="UDA6" s="35"/>
      <c r="UDB6" s="35"/>
      <c r="UDC6" s="35"/>
      <c r="UDD6" s="35"/>
      <c r="UDE6" s="35"/>
      <c r="UDF6" s="35"/>
      <c r="UDG6" s="35"/>
      <c r="UDH6" s="35"/>
      <c r="UDI6" s="35"/>
      <c r="UDJ6" s="35"/>
      <c r="UDK6" s="35"/>
      <c r="UDL6" s="35"/>
      <c r="UDM6" s="35"/>
      <c r="UDN6" s="35"/>
      <c r="UDO6" s="35"/>
      <c r="UDP6" s="35"/>
      <c r="UDQ6" s="35"/>
      <c r="UDR6" s="35"/>
      <c r="UDS6" s="35"/>
      <c r="UDT6" s="35"/>
      <c r="UDU6" s="35"/>
      <c r="UDV6" s="35"/>
      <c r="UDW6" s="35"/>
      <c r="UDX6" s="35"/>
      <c r="UDY6" s="35"/>
      <c r="UDZ6" s="35"/>
      <c r="UEA6" s="35"/>
      <c r="UEB6" s="35"/>
      <c r="UEC6" s="35"/>
      <c r="UED6" s="35"/>
      <c r="UEE6" s="35"/>
      <c r="UEF6" s="35"/>
      <c r="UEG6" s="35"/>
      <c r="UEH6" s="35"/>
      <c r="UEI6" s="35"/>
      <c r="UEJ6" s="35"/>
      <c r="UEK6" s="35"/>
      <c r="UEL6" s="35"/>
      <c r="UEM6" s="35"/>
      <c r="UEN6" s="35"/>
      <c r="UEO6" s="35"/>
      <c r="UEP6" s="35"/>
      <c r="UEQ6" s="35"/>
      <c r="UER6" s="35"/>
      <c r="UES6" s="35"/>
      <c r="UET6" s="35"/>
      <c r="UEU6" s="35"/>
      <c r="UEV6" s="35"/>
      <c r="UEW6" s="35"/>
      <c r="UEX6" s="35"/>
      <c r="UEY6" s="35"/>
      <c r="UEZ6" s="35"/>
      <c r="UFA6" s="35"/>
      <c r="UFB6" s="35"/>
      <c r="UFC6" s="35"/>
      <c r="UFD6" s="35"/>
      <c r="UFE6" s="35"/>
      <c r="UFF6" s="35"/>
      <c r="UFG6" s="35"/>
      <c r="UFH6" s="35"/>
      <c r="UFI6" s="35"/>
      <c r="UFJ6" s="35"/>
      <c r="UFK6" s="35"/>
      <c r="UFL6" s="35"/>
      <c r="UFM6" s="35"/>
      <c r="UFN6" s="35"/>
      <c r="UFO6" s="35"/>
      <c r="UFP6" s="35"/>
      <c r="UFQ6" s="35"/>
      <c r="UFR6" s="35"/>
      <c r="UFS6" s="35"/>
      <c r="UFT6" s="35"/>
      <c r="UFU6" s="35"/>
      <c r="UFV6" s="35"/>
      <c r="UFW6" s="35"/>
      <c r="UFX6" s="35"/>
      <c r="UFY6" s="35"/>
      <c r="UFZ6" s="35"/>
      <c r="UGA6" s="35"/>
      <c r="UGB6" s="35"/>
      <c r="UGC6" s="35"/>
      <c r="UGD6" s="35"/>
      <c r="UGE6" s="35"/>
      <c r="UGF6" s="35"/>
      <c r="UGG6" s="35"/>
      <c r="UGH6" s="35"/>
      <c r="UGI6" s="35"/>
      <c r="UGJ6" s="35"/>
      <c r="UGK6" s="35"/>
      <c r="UGL6" s="35"/>
      <c r="UGM6" s="35"/>
      <c r="UGN6" s="35"/>
      <c r="UGO6" s="35"/>
      <c r="UGP6" s="35"/>
      <c r="UGQ6" s="35"/>
      <c r="UGR6" s="35"/>
      <c r="UGS6" s="35"/>
      <c r="UGT6" s="35"/>
      <c r="UGU6" s="35"/>
      <c r="UGV6" s="35"/>
      <c r="UGW6" s="35"/>
      <c r="UGX6" s="35"/>
      <c r="UGY6" s="35"/>
      <c r="UGZ6" s="35"/>
      <c r="UHA6" s="35"/>
      <c r="UHB6" s="35"/>
      <c r="UHC6" s="35"/>
      <c r="UHD6" s="35"/>
      <c r="UHE6" s="35"/>
      <c r="UHF6" s="35"/>
      <c r="UHG6" s="35"/>
      <c r="UHH6" s="35"/>
      <c r="UHI6" s="35"/>
      <c r="UHJ6" s="35"/>
      <c r="UHK6" s="35"/>
      <c r="UHL6" s="35"/>
      <c r="UHM6" s="35"/>
      <c r="UHN6" s="35"/>
      <c r="UHO6" s="35"/>
      <c r="UHP6" s="35"/>
      <c r="UHQ6" s="35"/>
      <c r="UHR6" s="35"/>
      <c r="UHS6" s="35"/>
      <c r="UHT6" s="35"/>
      <c r="UHU6" s="35"/>
      <c r="UHV6" s="35"/>
      <c r="UHW6" s="35"/>
      <c r="UHX6" s="35"/>
      <c r="UHY6" s="35"/>
      <c r="UHZ6" s="35"/>
      <c r="UIA6" s="35"/>
      <c r="UIB6" s="35"/>
      <c r="UIC6" s="35"/>
      <c r="UID6" s="35"/>
      <c r="UIE6" s="35"/>
      <c r="UIF6" s="35"/>
      <c r="UIG6" s="35"/>
      <c r="UIH6" s="35"/>
      <c r="UII6" s="35"/>
      <c r="UIJ6" s="35"/>
      <c r="UIK6" s="35"/>
      <c r="UIL6" s="35"/>
      <c r="UIM6" s="35"/>
      <c r="UIN6" s="35"/>
      <c r="UIO6" s="35"/>
      <c r="UIP6" s="35"/>
      <c r="UIQ6" s="35"/>
      <c r="UIR6" s="35"/>
      <c r="UIS6" s="35"/>
      <c r="UIT6" s="35"/>
      <c r="UIU6" s="35"/>
      <c r="UIV6" s="35"/>
      <c r="UIW6" s="35"/>
      <c r="UIX6" s="35"/>
      <c r="UIY6" s="35"/>
      <c r="UIZ6" s="35"/>
      <c r="UJA6" s="35"/>
      <c r="UJB6" s="35"/>
      <c r="UJC6" s="35"/>
      <c r="UJD6" s="35"/>
      <c r="UJE6" s="35"/>
      <c r="UJF6" s="35"/>
      <c r="UJG6" s="35"/>
      <c r="UJH6" s="35"/>
      <c r="UJI6" s="35"/>
      <c r="UJJ6" s="35"/>
      <c r="UJK6" s="35"/>
      <c r="UJL6" s="35"/>
      <c r="UJM6" s="35"/>
      <c r="UJN6" s="35"/>
      <c r="UJO6" s="35"/>
      <c r="UJP6" s="35"/>
      <c r="UJQ6" s="35"/>
      <c r="UJR6" s="35"/>
      <c r="UJS6" s="35"/>
      <c r="UJT6" s="35"/>
      <c r="UJU6" s="35"/>
      <c r="UJV6" s="35"/>
      <c r="UJW6" s="35"/>
      <c r="UJX6" s="35"/>
      <c r="UJY6" s="35"/>
      <c r="UJZ6" s="35"/>
      <c r="UKA6" s="35"/>
      <c r="UKB6" s="35"/>
      <c r="UKC6" s="35"/>
      <c r="UKD6" s="35"/>
      <c r="UKE6" s="35"/>
      <c r="UKF6" s="35"/>
      <c r="UKG6" s="35"/>
      <c r="UKH6" s="35"/>
      <c r="UKI6" s="35"/>
      <c r="UKJ6" s="35"/>
      <c r="UKK6" s="35"/>
      <c r="UKL6" s="35"/>
      <c r="UKM6" s="35"/>
      <c r="UKN6" s="35"/>
      <c r="UKO6" s="35"/>
      <c r="UKP6" s="35"/>
      <c r="UKQ6" s="35"/>
      <c r="UKR6" s="35"/>
      <c r="UKS6" s="35"/>
      <c r="UKT6" s="35"/>
      <c r="UKU6" s="35"/>
      <c r="UKV6" s="35"/>
      <c r="UKW6" s="35"/>
      <c r="UKX6" s="35"/>
      <c r="UKY6" s="35"/>
      <c r="UKZ6" s="35"/>
      <c r="ULA6" s="35"/>
      <c r="ULB6" s="35"/>
      <c r="ULC6" s="35"/>
      <c r="ULD6" s="35"/>
      <c r="ULE6" s="35"/>
      <c r="ULF6" s="35"/>
      <c r="ULG6" s="35"/>
      <c r="ULH6" s="35"/>
      <c r="ULI6" s="35"/>
      <c r="ULJ6" s="35"/>
      <c r="ULK6" s="35"/>
      <c r="ULL6" s="35"/>
      <c r="ULM6" s="35"/>
      <c r="ULN6" s="35"/>
      <c r="ULO6" s="35"/>
      <c r="ULP6" s="35"/>
      <c r="ULQ6" s="35"/>
      <c r="ULR6" s="35"/>
      <c r="ULS6" s="35"/>
      <c r="ULT6" s="35"/>
      <c r="ULU6" s="35"/>
      <c r="ULV6" s="35"/>
      <c r="ULW6" s="35"/>
      <c r="ULX6" s="35"/>
      <c r="ULY6" s="35"/>
      <c r="ULZ6" s="35"/>
      <c r="UMA6" s="35"/>
      <c r="UMB6" s="35"/>
      <c r="UMC6" s="35"/>
      <c r="UMD6" s="35"/>
      <c r="UME6" s="35"/>
      <c r="UMF6" s="35"/>
      <c r="UMG6" s="35"/>
      <c r="UMH6" s="35"/>
      <c r="UMI6" s="35"/>
      <c r="UMJ6" s="35"/>
      <c r="UMK6" s="35"/>
      <c r="UML6" s="35"/>
      <c r="UMM6" s="35"/>
      <c r="UMN6" s="35"/>
      <c r="UMO6" s="35"/>
      <c r="UMP6" s="35"/>
      <c r="UMQ6" s="35"/>
      <c r="UMR6" s="35"/>
      <c r="UMS6" s="35"/>
      <c r="UMT6" s="35"/>
      <c r="UMU6" s="35"/>
      <c r="UMV6" s="35"/>
      <c r="UMW6" s="35"/>
      <c r="UMX6" s="35"/>
      <c r="UMY6" s="35"/>
      <c r="UMZ6" s="35"/>
      <c r="UNA6" s="35"/>
      <c r="UNB6" s="35"/>
      <c r="UNC6" s="35"/>
      <c r="UND6" s="35"/>
      <c r="UNE6" s="35"/>
      <c r="UNF6" s="35"/>
      <c r="UNG6" s="35"/>
      <c r="UNH6" s="35"/>
      <c r="UNI6" s="35"/>
      <c r="UNJ6" s="35"/>
      <c r="UNK6" s="35"/>
      <c r="UNL6" s="35"/>
      <c r="UNM6" s="35"/>
      <c r="UNN6" s="35"/>
      <c r="UNO6" s="35"/>
      <c r="UNP6" s="35"/>
      <c r="UNQ6" s="35"/>
      <c r="UNR6" s="35"/>
      <c r="UNS6" s="35"/>
      <c r="UNT6" s="35"/>
      <c r="UNU6" s="35"/>
      <c r="UNV6" s="35"/>
      <c r="UNW6" s="35"/>
      <c r="UNX6" s="35"/>
      <c r="UNY6" s="35"/>
      <c r="UNZ6" s="35"/>
      <c r="UOA6" s="35"/>
      <c r="UOB6" s="35"/>
      <c r="UOC6" s="35"/>
      <c r="UOD6" s="35"/>
      <c r="UOE6" s="35"/>
      <c r="UOF6" s="35"/>
      <c r="UOG6" s="35"/>
      <c r="UOH6" s="35"/>
      <c r="UOI6" s="35"/>
      <c r="UOJ6" s="35"/>
      <c r="UOK6" s="35"/>
      <c r="UOL6" s="35"/>
      <c r="UOM6" s="35"/>
      <c r="UON6" s="35"/>
      <c r="UOO6" s="35"/>
      <c r="UOP6" s="35"/>
      <c r="UOQ6" s="35"/>
      <c r="UOR6" s="35"/>
      <c r="UOS6" s="35"/>
      <c r="UOT6" s="35"/>
      <c r="UOU6" s="35"/>
      <c r="UOV6" s="35"/>
      <c r="UOW6" s="35"/>
      <c r="UOX6" s="35"/>
      <c r="UOY6" s="35"/>
      <c r="UOZ6" s="35"/>
      <c r="UPA6" s="35"/>
      <c r="UPB6" s="35"/>
      <c r="UPC6" s="35"/>
      <c r="UPD6" s="35"/>
      <c r="UPE6" s="35"/>
      <c r="UPF6" s="35"/>
      <c r="UPG6" s="35"/>
      <c r="UPH6" s="35"/>
      <c r="UPI6" s="35"/>
      <c r="UPJ6" s="35"/>
      <c r="UPK6" s="35"/>
      <c r="UPL6" s="35"/>
      <c r="UPM6" s="35"/>
      <c r="UPN6" s="35"/>
      <c r="UPO6" s="35"/>
      <c r="UPP6" s="35"/>
      <c r="UPQ6" s="35"/>
      <c r="UPR6" s="35"/>
      <c r="UPS6" s="35"/>
      <c r="UPT6" s="35"/>
      <c r="UPU6" s="35"/>
      <c r="UPV6" s="35"/>
      <c r="UPW6" s="35"/>
      <c r="UPX6" s="35"/>
      <c r="UPY6" s="35"/>
      <c r="UPZ6" s="35"/>
      <c r="UQA6" s="35"/>
      <c r="UQB6" s="35"/>
      <c r="UQC6" s="35"/>
      <c r="UQD6" s="35"/>
      <c r="UQE6" s="35"/>
      <c r="UQF6" s="35"/>
      <c r="UQG6" s="35"/>
      <c r="UQH6" s="35"/>
      <c r="UQI6" s="35"/>
      <c r="UQJ6" s="35"/>
      <c r="UQK6" s="35"/>
      <c r="UQL6" s="35"/>
      <c r="UQM6" s="35"/>
      <c r="UQN6" s="35"/>
      <c r="UQO6" s="35"/>
      <c r="UQP6" s="35"/>
      <c r="UQQ6" s="35"/>
      <c r="UQR6" s="35"/>
      <c r="UQS6" s="35"/>
      <c r="UQT6" s="35"/>
      <c r="UQU6" s="35"/>
      <c r="UQV6" s="35"/>
      <c r="UQW6" s="35"/>
      <c r="UQX6" s="35"/>
      <c r="UQY6" s="35"/>
      <c r="UQZ6" s="35"/>
      <c r="URA6" s="35"/>
      <c r="URB6" s="35"/>
      <c r="URC6" s="35"/>
      <c r="URD6" s="35"/>
      <c r="URE6" s="35"/>
      <c r="URF6" s="35"/>
      <c r="URG6" s="35"/>
      <c r="URH6" s="35"/>
      <c r="URI6" s="35"/>
      <c r="URJ6" s="35"/>
      <c r="URK6" s="35"/>
      <c r="URL6" s="35"/>
      <c r="URM6" s="35"/>
      <c r="URN6" s="35"/>
      <c r="URO6" s="35"/>
      <c r="URP6" s="35"/>
      <c r="URQ6" s="35"/>
      <c r="URR6" s="35"/>
      <c r="URS6" s="35"/>
      <c r="URT6" s="35"/>
      <c r="URU6" s="35"/>
      <c r="URV6" s="35"/>
      <c r="URW6" s="35"/>
      <c r="URX6" s="35"/>
      <c r="URY6" s="35"/>
      <c r="URZ6" s="35"/>
      <c r="USA6" s="35"/>
      <c r="USB6" s="35"/>
      <c r="USC6" s="35"/>
      <c r="USD6" s="35"/>
      <c r="USE6" s="35"/>
      <c r="USF6" s="35"/>
      <c r="USG6" s="35"/>
      <c r="USH6" s="35"/>
      <c r="USI6" s="35"/>
      <c r="USJ6" s="35"/>
      <c r="USK6" s="35"/>
      <c r="USL6" s="35"/>
      <c r="USM6" s="35"/>
      <c r="USN6" s="35"/>
      <c r="USO6" s="35"/>
      <c r="USP6" s="35"/>
      <c r="USQ6" s="35"/>
      <c r="USR6" s="35"/>
      <c r="USS6" s="35"/>
      <c r="UST6" s="35"/>
      <c r="USU6" s="35"/>
      <c r="USV6" s="35"/>
      <c r="USW6" s="35"/>
      <c r="USX6" s="35"/>
      <c r="USY6" s="35"/>
      <c r="USZ6" s="35"/>
      <c r="UTA6" s="35"/>
      <c r="UTB6" s="35"/>
      <c r="UTC6" s="35"/>
      <c r="UTD6" s="35"/>
      <c r="UTE6" s="35"/>
      <c r="UTF6" s="35"/>
      <c r="UTG6" s="35"/>
      <c r="UTH6" s="35"/>
      <c r="UTI6" s="35"/>
      <c r="UTJ6" s="35"/>
      <c r="UTK6" s="35"/>
      <c r="UTL6" s="35"/>
      <c r="UTM6" s="35"/>
      <c r="UTN6" s="35"/>
      <c r="UTO6" s="35"/>
      <c r="UTP6" s="35"/>
      <c r="UTQ6" s="35"/>
      <c r="UTR6" s="35"/>
      <c r="UTS6" s="35"/>
      <c r="UTT6" s="35"/>
      <c r="UTU6" s="35"/>
      <c r="UTV6" s="35"/>
      <c r="UTW6" s="35"/>
      <c r="UTX6" s="35"/>
      <c r="UTY6" s="35"/>
      <c r="UTZ6" s="35"/>
      <c r="UUA6" s="35"/>
      <c r="UUB6" s="35"/>
      <c r="UUC6" s="35"/>
      <c r="UUD6" s="35"/>
      <c r="UUE6" s="35"/>
      <c r="UUF6" s="35"/>
      <c r="UUG6" s="35"/>
      <c r="UUH6" s="35"/>
      <c r="UUI6" s="35"/>
      <c r="UUJ6" s="35"/>
      <c r="UUK6" s="35"/>
      <c r="UUL6" s="35"/>
      <c r="UUM6" s="35"/>
      <c r="UUN6" s="35"/>
      <c r="UUO6" s="35"/>
      <c r="UUP6" s="35"/>
      <c r="UUQ6" s="35"/>
      <c r="UUR6" s="35"/>
      <c r="UUS6" s="35"/>
      <c r="UUT6" s="35"/>
      <c r="UUU6" s="35"/>
      <c r="UUV6" s="35"/>
      <c r="UUW6" s="35"/>
      <c r="UUX6" s="35"/>
      <c r="UUY6" s="35"/>
      <c r="UUZ6" s="35"/>
      <c r="UVA6" s="35"/>
      <c r="UVB6" s="35"/>
      <c r="UVC6" s="35"/>
      <c r="UVD6" s="35"/>
      <c r="UVE6" s="35"/>
      <c r="UVF6" s="35"/>
      <c r="UVG6" s="35"/>
      <c r="UVH6" s="35"/>
      <c r="UVI6" s="35"/>
      <c r="UVJ6" s="35"/>
      <c r="UVK6" s="35"/>
      <c r="UVL6" s="35"/>
      <c r="UVM6" s="35"/>
      <c r="UVN6" s="35"/>
      <c r="UVO6" s="35"/>
      <c r="UVP6" s="35"/>
      <c r="UVQ6" s="35"/>
      <c r="UVR6" s="35"/>
      <c r="UVS6" s="35"/>
      <c r="UVT6" s="35"/>
      <c r="UVU6" s="35"/>
      <c r="UVV6" s="35"/>
      <c r="UVW6" s="35"/>
      <c r="UVX6" s="35"/>
      <c r="UVY6" s="35"/>
      <c r="UVZ6" s="35"/>
      <c r="UWA6" s="35"/>
      <c r="UWB6" s="35"/>
      <c r="UWC6" s="35"/>
      <c r="UWD6" s="35"/>
      <c r="UWE6" s="35"/>
      <c r="UWF6" s="35"/>
      <c r="UWG6" s="35"/>
      <c r="UWH6" s="35"/>
      <c r="UWI6" s="35"/>
      <c r="UWJ6" s="35"/>
      <c r="UWK6" s="35"/>
      <c r="UWL6" s="35"/>
      <c r="UWM6" s="35"/>
      <c r="UWN6" s="35"/>
      <c r="UWO6" s="35"/>
      <c r="UWP6" s="35"/>
      <c r="UWQ6" s="35"/>
      <c r="UWR6" s="35"/>
      <c r="UWS6" s="35"/>
      <c r="UWT6" s="35"/>
      <c r="UWU6" s="35"/>
      <c r="UWV6" s="35"/>
      <c r="UWW6" s="35"/>
      <c r="UWX6" s="35"/>
      <c r="UWY6" s="35"/>
      <c r="UWZ6" s="35"/>
      <c r="UXA6" s="35"/>
      <c r="UXB6" s="35"/>
      <c r="UXC6" s="35"/>
      <c r="UXD6" s="35"/>
      <c r="UXE6" s="35"/>
      <c r="UXF6" s="35"/>
      <c r="UXG6" s="35"/>
      <c r="UXH6" s="35"/>
      <c r="UXI6" s="35"/>
      <c r="UXJ6" s="35"/>
      <c r="UXK6" s="35"/>
      <c r="UXL6" s="35"/>
      <c r="UXM6" s="35"/>
      <c r="UXN6" s="35"/>
      <c r="UXO6" s="35"/>
      <c r="UXP6" s="35"/>
      <c r="UXQ6" s="35"/>
      <c r="UXR6" s="35"/>
      <c r="UXS6" s="35"/>
      <c r="UXT6" s="35"/>
      <c r="UXU6" s="35"/>
      <c r="UXV6" s="35"/>
      <c r="UXW6" s="35"/>
      <c r="UXX6" s="35"/>
      <c r="UXY6" s="35"/>
      <c r="UXZ6" s="35"/>
      <c r="UYA6" s="35"/>
      <c r="UYB6" s="35"/>
      <c r="UYC6" s="35"/>
      <c r="UYD6" s="35"/>
      <c r="UYE6" s="35"/>
      <c r="UYF6" s="35"/>
      <c r="UYG6" s="35"/>
      <c r="UYH6" s="35"/>
      <c r="UYI6" s="35"/>
      <c r="UYJ6" s="35"/>
      <c r="UYK6" s="35"/>
      <c r="UYL6" s="35"/>
      <c r="UYM6" s="35"/>
      <c r="UYN6" s="35"/>
      <c r="UYO6" s="35"/>
      <c r="UYP6" s="35"/>
      <c r="UYQ6" s="35"/>
      <c r="UYR6" s="35"/>
      <c r="UYS6" s="35"/>
      <c r="UYT6" s="35"/>
      <c r="UYU6" s="35"/>
      <c r="UYV6" s="35"/>
      <c r="UYW6" s="35"/>
      <c r="UYX6" s="35"/>
      <c r="UYY6" s="35"/>
      <c r="UYZ6" s="35"/>
      <c r="UZA6" s="35"/>
      <c r="UZB6" s="35"/>
      <c r="UZC6" s="35"/>
      <c r="UZD6" s="35"/>
      <c r="UZE6" s="35"/>
      <c r="UZF6" s="35"/>
      <c r="UZG6" s="35"/>
      <c r="UZH6" s="35"/>
      <c r="UZI6" s="35"/>
      <c r="UZJ6" s="35"/>
      <c r="UZK6" s="35"/>
      <c r="UZL6" s="35"/>
      <c r="UZM6" s="35"/>
      <c r="UZN6" s="35"/>
      <c r="UZO6" s="35"/>
      <c r="UZP6" s="35"/>
      <c r="UZQ6" s="35"/>
      <c r="UZR6" s="35"/>
      <c r="UZS6" s="35"/>
      <c r="UZT6" s="35"/>
      <c r="UZU6" s="35"/>
      <c r="UZV6" s="35"/>
      <c r="UZW6" s="35"/>
      <c r="UZX6" s="35"/>
      <c r="UZY6" s="35"/>
      <c r="UZZ6" s="35"/>
      <c r="VAA6" s="35"/>
      <c r="VAB6" s="35"/>
      <c r="VAC6" s="35"/>
      <c r="VAD6" s="35"/>
      <c r="VAE6" s="35"/>
      <c r="VAF6" s="35"/>
      <c r="VAG6" s="35"/>
      <c r="VAH6" s="35"/>
      <c r="VAI6" s="35"/>
      <c r="VAJ6" s="35"/>
      <c r="VAK6" s="35"/>
      <c r="VAL6" s="35"/>
      <c r="VAM6" s="35"/>
      <c r="VAN6" s="35"/>
      <c r="VAO6" s="35"/>
      <c r="VAP6" s="35"/>
      <c r="VAQ6" s="35"/>
      <c r="VAR6" s="35"/>
      <c r="VAS6" s="35"/>
      <c r="VAT6" s="35"/>
      <c r="VAU6" s="35"/>
      <c r="VAV6" s="35"/>
      <c r="VAW6" s="35"/>
      <c r="VAX6" s="35"/>
      <c r="VAY6" s="35"/>
      <c r="VAZ6" s="35"/>
      <c r="VBA6" s="35"/>
      <c r="VBB6" s="35"/>
      <c r="VBC6" s="35"/>
      <c r="VBD6" s="35"/>
      <c r="VBE6" s="35"/>
      <c r="VBF6" s="35"/>
      <c r="VBG6" s="35"/>
      <c r="VBH6" s="35"/>
      <c r="VBI6" s="35"/>
      <c r="VBJ6" s="35"/>
      <c r="VBK6" s="35"/>
      <c r="VBL6" s="35"/>
      <c r="VBM6" s="35"/>
      <c r="VBN6" s="35"/>
      <c r="VBO6" s="35"/>
      <c r="VBP6" s="35"/>
      <c r="VBQ6" s="35"/>
      <c r="VBR6" s="35"/>
      <c r="VBS6" s="35"/>
      <c r="VBT6" s="35"/>
      <c r="VBU6" s="35"/>
      <c r="VBV6" s="35"/>
      <c r="VBW6" s="35"/>
      <c r="VBX6" s="35"/>
      <c r="VBY6" s="35"/>
      <c r="VBZ6" s="35"/>
      <c r="VCA6" s="35"/>
      <c r="VCB6" s="35"/>
      <c r="VCC6" s="35"/>
      <c r="VCD6" s="35"/>
      <c r="VCE6" s="35"/>
      <c r="VCF6" s="35"/>
      <c r="VCG6" s="35"/>
      <c r="VCH6" s="35"/>
      <c r="VCI6" s="35"/>
      <c r="VCJ6" s="35"/>
      <c r="VCK6" s="35"/>
      <c r="VCL6" s="35"/>
      <c r="VCM6" s="35"/>
      <c r="VCN6" s="35"/>
      <c r="VCO6" s="35"/>
      <c r="VCP6" s="35"/>
      <c r="VCQ6" s="35"/>
      <c r="VCR6" s="35"/>
      <c r="VCS6" s="35"/>
      <c r="VCT6" s="35"/>
      <c r="VCU6" s="35"/>
      <c r="VCV6" s="35"/>
      <c r="VCW6" s="35"/>
      <c r="VCX6" s="35"/>
      <c r="VCY6" s="35"/>
      <c r="VCZ6" s="35"/>
      <c r="VDA6" s="35"/>
      <c r="VDB6" s="35"/>
      <c r="VDC6" s="35"/>
      <c r="VDD6" s="35"/>
      <c r="VDE6" s="35"/>
      <c r="VDF6" s="35"/>
      <c r="VDG6" s="35"/>
      <c r="VDH6" s="35"/>
      <c r="VDI6" s="35"/>
      <c r="VDJ6" s="35"/>
      <c r="VDK6" s="35"/>
      <c r="VDL6" s="35"/>
      <c r="VDM6" s="35"/>
      <c r="VDN6" s="35"/>
      <c r="VDO6" s="35"/>
      <c r="VDP6" s="35"/>
      <c r="VDQ6" s="35"/>
      <c r="VDR6" s="35"/>
      <c r="VDS6" s="35"/>
      <c r="VDT6" s="35"/>
      <c r="VDU6" s="35"/>
      <c r="VDV6" s="35"/>
      <c r="VDW6" s="35"/>
      <c r="VDX6" s="35"/>
      <c r="VDY6" s="35"/>
      <c r="VDZ6" s="35"/>
      <c r="VEA6" s="35"/>
      <c r="VEB6" s="35"/>
      <c r="VEC6" s="35"/>
      <c r="VED6" s="35"/>
      <c r="VEE6" s="35"/>
      <c r="VEF6" s="35"/>
      <c r="VEG6" s="35"/>
      <c r="VEH6" s="35"/>
      <c r="VEI6" s="35"/>
      <c r="VEJ6" s="35"/>
      <c r="VEK6" s="35"/>
      <c r="VEL6" s="35"/>
      <c r="VEM6" s="35"/>
      <c r="VEN6" s="35"/>
      <c r="VEO6" s="35"/>
      <c r="VEP6" s="35"/>
      <c r="VEQ6" s="35"/>
      <c r="VER6" s="35"/>
      <c r="VES6" s="35"/>
      <c r="VET6" s="35"/>
      <c r="VEU6" s="35"/>
      <c r="VEV6" s="35"/>
      <c r="VEW6" s="35"/>
      <c r="VEX6" s="35"/>
      <c r="VEY6" s="35"/>
      <c r="VEZ6" s="35"/>
      <c r="VFA6" s="35"/>
      <c r="VFB6" s="35"/>
      <c r="VFC6" s="35"/>
      <c r="VFD6" s="35"/>
      <c r="VFE6" s="35"/>
      <c r="VFF6" s="35"/>
      <c r="VFG6" s="35"/>
      <c r="VFH6" s="35"/>
      <c r="VFI6" s="35"/>
      <c r="VFJ6" s="35"/>
      <c r="VFK6" s="35"/>
      <c r="VFL6" s="35"/>
      <c r="VFM6" s="35"/>
      <c r="VFN6" s="35"/>
      <c r="VFO6" s="35"/>
      <c r="VFP6" s="35"/>
      <c r="VFQ6" s="35"/>
      <c r="VFR6" s="35"/>
      <c r="VFS6" s="35"/>
      <c r="VFT6" s="35"/>
      <c r="VFU6" s="35"/>
      <c r="VFV6" s="35"/>
      <c r="VFW6" s="35"/>
      <c r="VFX6" s="35"/>
      <c r="VFY6" s="35"/>
      <c r="VFZ6" s="35"/>
      <c r="VGA6" s="35"/>
      <c r="VGB6" s="35"/>
      <c r="VGC6" s="35"/>
      <c r="VGD6" s="35"/>
      <c r="VGE6" s="35"/>
      <c r="VGF6" s="35"/>
      <c r="VGG6" s="35"/>
      <c r="VGH6" s="35"/>
      <c r="VGI6" s="35"/>
      <c r="VGJ6" s="35"/>
      <c r="VGK6" s="35"/>
      <c r="VGL6" s="35"/>
      <c r="VGM6" s="35"/>
      <c r="VGN6" s="35"/>
      <c r="VGO6" s="35"/>
      <c r="VGP6" s="35"/>
      <c r="VGQ6" s="35"/>
      <c r="VGR6" s="35"/>
      <c r="VGS6" s="35"/>
      <c r="VGT6" s="35"/>
      <c r="VGU6" s="35"/>
      <c r="VGV6" s="35"/>
      <c r="VGW6" s="35"/>
      <c r="VGX6" s="35"/>
      <c r="VGY6" s="35"/>
      <c r="VGZ6" s="35"/>
      <c r="VHA6" s="35"/>
      <c r="VHB6" s="35"/>
      <c r="VHC6" s="35"/>
      <c r="VHD6" s="35"/>
      <c r="VHE6" s="35"/>
      <c r="VHF6" s="35"/>
      <c r="VHG6" s="35"/>
      <c r="VHH6" s="35"/>
      <c r="VHI6" s="35"/>
      <c r="VHJ6" s="35"/>
      <c r="VHK6" s="35"/>
      <c r="VHL6" s="35"/>
      <c r="VHM6" s="35"/>
      <c r="VHN6" s="35"/>
      <c r="VHO6" s="35"/>
      <c r="VHP6" s="35"/>
      <c r="VHQ6" s="35"/>
      <c r="VHR6" s="35"/>
      <c r="VHS6" s="35"/>
      <c r="VHT6" s="35"/>
      <c r="VHU6" s="35"/>
      <c r="VHV6" s="35"/>
      <c r="VHW6" s="35"/>
      <c r="VHX6" s="35"/>
      <c r="VHY6" s="35"/>
      <c r="VHZ6" s="35"/>
      <c r="VIA6" s="35"/>
      <c r="VIB6" s="35"/>
      <c r="VIC6" s="35"/>
      <c r="VID6" s="35"/>
      <c r="VIE6" s="35"/>
      <c r="VIF6" s="35"/>
      <c r="VIG6" s="35"/>
      <c r="VIH6" s="35"/>
      <c r="VII6" s="35"/>
      <c r="VIJ6" s="35"/>
      <c r="VIK6" s="35"/>
      <c r="VIL6" s="35"/>
      <c r="VIM6" s="35"/>
      <c r="VIN6" s="35"/>
      <c r="VIO6" s="35"/>
      <c r="VIP6" s="35"/>
      <c r="VIQ6" s="35"/>
      <c r="VIR6" s="35"/>
      <c r="VIS6" s="35"/>
      <c r="VIT6" s="35"/>
      <c r="VIU6" s="35"/>
      <c r="VIV6" s="35"/>
      <c r="VIW6" s="35"/>
      <c r="VIX6" s="35"/>
      <c r="VIY6" s="35"/>
      <c r="VIZ6" s="35"/>
      <c r="VJA6" s="35"/>
      <c r="VJB6" s="35"/>
      <c r="VJC6" s="35"/>
      <c r="VJD6" s="35"/>
      <c r="VJE6" s="35"/>
      <c r="VJF6" s="35"/>
      <c r="VJG6" s="35"/>
      <c r="VJH6" s="35"/>
      <c r="VJI6" s="35"/>
      <c r="VJJ6" s="35"/>
      <c r="VJK6" s="35"/>
      <c r="VJL6" s="35"/>
      <c r="VJM6" s="35"/>
      <c r="VJN6" s="35"/>
      <c r="VJO6" s="35"/>
      <c r="VJP6" s="35"/>
      <c r="VJQ6" s="35"/>
      <c r="VJR6" s="35"/>
      <c r="VJS6" s="35"/>
      <c r="VJT6" s="35"/>
      <c r="VJU6" s="35"/>
      <c r="VJV6" s="35"/>
      <c r="VJW6" s="35"/>
      <c r="VJX6" s="35"/>
      <c r="VJY6" s="35"/>
      <c r="VJZ6" s="35"/>
      <c r="VKA6" s="35"/>
      <c r="VKB6" s="35"/>
      <c r="VKC6" s="35"/>
      <c r="VKD6" s="35"/>
      <c r="VKE6" s="35"/>
      <c r="VKF6" s="35"/>
      <c r="VKG6" s="35"/>
      <c r="VKH6" s="35"/>
      <c r="VKI6" s="35"/>
      <c r="VKJ6" s="35"/>
      <c r="VKK6" s="35"/>
      <c r="VKL6" s="35"/>
      <c r="VKM6" s="35"/>
      <c r="VKN6" s="35"/>
      <c r="VKO6" s="35"/>
      <c r="VKP6" s="35"/>
      <c r="VKQ6" s="35"/>
      <c r="VKR6" s="35"/>
      <c r="VKS6" s="35"/>
      <c r="VKT6" s="35"/>
      <c r="VKU6" s="35"/>
      <c r="VKV6" s="35"/>
      <c r="VKW6" s="35"/>
      <c r="VKX6" s="35"/>
      <c r="VKY6" s="35"/>
      <c r="VKZ6" s="35"/>
      <c r="VLA6" s="35"/>
      <c r="VLB6" s="35"/>
      <c r="VLC6" s="35"/>
      <c r="VLD6" s="35"/>
      <c r="VLE6" s="35"/>
      <c r="VLF6" s="35"/>
      <c r="VLG6" s="35"/>
      <c r="VLH6" s="35"/>
      <c r="VLI6" s="35"/>
      <c r="VLJ6" s="35"/>
      <c r="VLK6" s="35"/>
      <c r="VLL6" s="35"/>
      <c r="VLM6" s="35"/>
      <c r="VLN6" s="35"/>
      <c r="VLO6" s="35"/>
      <c r="VLP6" s="35"/>
      <c r="VLQ6" s="35"/>
      <c r="VLR6" s="35"/>
      <c r="VLS6" s="35"/>
      <c r="VLT6" s="35"/>
      <c r="VLU6" s="35"/>
      <c r="VLV6" s="35"/>
      <c r="VLW6" s="35"/>
      <c r="VLX6" s="35"/>
      <c r="VLY6" s="35"/>
      <c r="VLZ6" s="35"/>
      <c r="VMA6" s="35"/>
      <c r="VMB6" s="35"/>
      <c r="VMC6" s="35"/>
      <c r="VMD6" s="35"/>
      <c r="VME6" s="35"/>
      <c r="VMF6" s="35"/>
      <c r="VMG6" s="35"/>
      <c r="VMH6" s="35"/>
      <c r="VMI6" s="35"/>
      <c r="VMJ6" s="35"/>
      <c r="VMK6" s="35"/>
      <c r="VML6" s="35"/>
      <c r="VMM6" s="35"/>
      <c r="VMN6" s="35"/>
      <c r="VMO6" s="35"/>
      <c r="VMP6" s="35"/>
      <c r="VMQ6" s="35"/>
      <c r="VMR6" s="35"/>
      <c r="VMS6" s="35"/>
      <c r="VMT6" s="35"/>
      <c r="VMU6" s="35"/>
      <c r="VMV6" s="35"/>
      <c r="VMW6" s="35"/>
      <c r="VMX6" s="35"/>
      <c r="VMY6" s="35"/>
      <c r="VMZ6" s="35"/>
      <c r="VNA6" s="35"/>
      <c r="VNB6" s="35"/>
      <c r="VNC6" s="35"/>
      <c r="VND6" s="35"/>
      <c r="VNE6" s="35"/>
      <c r="VNF6" s="35"/>
      <c r="VNG6" s="35"/>
      <c r="VNH6" s="35"/>
      <c r="VNI6" s="35"/>
      <c r="VNJ6" s="35"/>
      <c r="VNK6" s="35"/>
      <c r="VNL6" s="35"/>
      <c r="VNM6" s="35"/>
      <c r="VNN6" s="35"/>
      <c r="VNO6" s="35"/>
      <c r="VNP6" s="35"/>
      <c r="VNQ6" s="35"/>
      <c r="VNR6" s="35"/>
      <c r="VNS6" s="35"/>
      <c r="VNT6" s="35"/>
      <c r="VNU6" s="35"/>
      <c r="VNV6" s="35"/>
      <c r="VNW6" s="35"/>
      <c r="VNX6" s="35"/>
      <c r="VNY6" s="35"/>
      <c r="VNZ6" s="35"/>
      <c r="VOA6" s="35"/>
      <c r="VOB6" s="35"/>
      <c r="VOC6" s="35"/>
      <c r="VOD6" s="35"/>
      <c r="VOE6" s="35"/>
      <c r="VOF6" s="35"/>
      <c r="VOG6" s="35"/>
      <c r="VOH6" s="35"/>
      <c r="VOI6" s="35"/>
      <c r="VOJ6" s="35"/>
      <c r="VOK6" s="35"/>
      <c r="VOL6" s="35"/>
      <c r="VOM6" s="35"/>
      <c r="VON6" s="35"/>
      <c r="VOO6" s="35"/>
      <c r="VOP6" s="35"/>
      <c r="VOQ6" s="35"/>
      <c r="VOR6" s="35"/>
      <c r="VOS6" s="35"/>
      <c r="VOT6" s="35"/>
      <c r="VOU6" s="35"/>
      <c r="VOV6" s="35"/>
      <c r="VOW6" s="35"/>
      <c r="VOX6" s="35"/>
      <c r="VOY6" s="35"/>
      <c r="VOZ6" s="35"/>
      <c r="VPA6" s="35"/>
      <c r="VPB6" s="35"/>
      <c r="VPC6" s="35"/>
      <c r="VPD6" s="35"/>
      <c r="VPE6" s="35"/>
      <c r="VPF6" s="35"/>
      <c r="VPG6" s="35"/>
      <c r="VPH6" s="35"/>
      <c r="VPI6" s="35"/>
      <c r="VPJ6" s="35"/>
      <c r="VPK6" s="35"/>
      <c r="VPL6" s="35"/>
      <c r="VPM6" s="35"/>
      <c r="VPN6" s="35"/>
      <c r="VPO6" s="35"/>
      <c r="VPP6" s="35"/>
      <c r="VPQ6" s="35"/>
      <c r="VPR6" s="35"/>
      <c r="VPS6" s="35"/>
      <c r="VPT6" s="35"/>
      <c r="VPU6" s="35"/>
      <c r="VPV6" s="35"/>
      <c r="VPW6" s="35"/>
      <c r="VPX6" s="35"/>
      <c r="VPY6" s="35"/>
      <c r="VPZ6" s="35"/>
      <c r="VQA6" s="35"/>
      <c r="VQB6" s="35"/>
      <c r="VQC6" s="35"/>
      <c r="VQD6" s="35"/>
      <c r="VQE6" s="35"/>
      <c r="VQF6" s="35"/>
      <c r="VQG6" s="35"/>
      <c r="VQH6" s="35"/>
      <c r="VQI6" s="35"/>
      <c r="VQJ6" s="35"/>
      <c r="VQK6" s="35"/>
      <c r="VQL6" s="35"/>
      <c r="VQM6" s="35"/>
      <c r="VQN6" s="35"/>
      <c r="VQO6" s="35"/>
      <c r="VQP6" s="35"/>
      <c r="VQQ6" s="35"/>
      <c r="VQR6" s="35"/>
      <c r="VQS6" s="35"/>
      <c r="VQT6" s="35"/>
      <c r="VQU6" s="35"/>
      <c r="VQV6" s="35"/>
      <c r="VQW6" s="35"/>
      <c r="VQX6" s="35"/>
      <c r="VQY6" s="35"/>
      <c r="VQZ6" s="35"/>
      <c r="VRA6" s="35"/>
      <c r="VRB6" s="35"/>
      <c r="VRC6" s="35"/>
      <c r="VRD6" s="35"/>
      <c r="VRE6" s="35"/>
      <c r="VRF6" s="35"/>
      <c r="VRG6" s="35"/>
      <c r="VRH6" s="35"/>
      <c r="VRI6" s="35"/>
      <c r="VRJ6" s="35"/>
      <c r="VRK6" s="35"/>
      <c r="VRL6" s="35"/>
      <c r="VRM6" s="35"/>
      <c r="VRN6" s="35"/>
      <c r="VRO6" s="35"/>
      <c r="VRP6" s="35"/>
      <c r="VRQ6" s="35"/>
      <c r="VRR6" s="35"/>
      <c r="VRS6" s="35"/>
      <c r="VRT6" s="35"/>
      <c r="VRU6" s="35"/>
      <c r="VRV6" s="35"/>
      <c r="VRW6" s="35"/>
      <c r="VRX6" s="35"/>
      <c r="VRY6" s="35"/>
      <c r="VRZ6" s="35"/>
      <c r="VSA6" s="35"/>
      <c r="VSB6" s="35"/>
      <c r="VSC6" s="35"/>
      <c r="VSD6" s="35"/>
      <c r="VSE6" s="35"/>
      <c r="VSF6" s="35"/>
      <c r="VSG6" s="35"/>
      <c r="VSH6" s="35"/>
      <c r="VSI6" s="35"/>
      <c r="VSJ6" s="35"/>
      <c r="VSK6" s="35"/>
      <c r="VSL6" s="35"/>
      <c r="VSM6" s="35"/>
      <c r="VSN6" s="35"/>
      <c r="VSO6" s="35"/>
      <c r="VSP6" s="35"/>
      <c r="VSQ6" s="35"/>
      <c r="VSR6" s="35"/>
      <c r="VSS6" s="35"/>
      <c r="VST6" s="35"/>
      <c r="VSU6" s="35"/>
      <c r="VSV6" s="35"/>
      <c r="VSW6" s="35"/>
      <c r="VSX6" s="35"/>
      <c r="VSY6" s="35"/>
      <c r="VSZ6" s="35"/>
      <c r="VTA6" s="35"/>
      <c r="VTB6" s="35"/>
      <c r="VTC6" s="35"/>
      <c r="VTD6" s="35"/>
      <c r="VTE6" s="35"/>
      <c r="VTF6" s="35"/>
      <c r="VTG6" s="35"/>
      <c r="VTH6" s="35"/>
      <c r="VTI6" s="35"/>
      <c r="VTJ6" s="35"/>
      <c r="VTK6" s="35"/>
      <c r="VTL6" s="35"/>
      <c r="VTM6" s="35"/>
      <c r="VTN6" s="35"/>
      <c r="VTO6" s="35"/>
      <c r="VTP6" s="35"/>
      <c r="VTQ6" s="35"/>
      <c r="VTR6" s="35"/>
      <c r="VTS6" s="35"/>
      <c r="VTT6" s="35"/>
      <c r="VTU6" s="35"/>
      <c r="VTV6" s="35"/>
      <c r="VTW6" s="35"/>
      <c r="VTX6" s="35"/>
      <c r="VTY6" s="35"/>
      <c r="VTZ6" s="35"/>
      <c r="VUA6" s="35"/>
      <c r="VUB6" s="35"/>
      <c r="VUC6" s="35"/>
      <c r="VUD6" s="35"/>
      <c r="VUE6" s="35"/>
      <c r="VUF6" s="35"/>
      <c r="VUG6" s="35"/>
      <c r="VUH6" s="35"/>
      <c r="VUI6" s="35"/>
      <c r="VUJ6" s="35"/>
      <c r="VUK6" s="35"/>
      <c r="VUL6" s="35"/>
      <c r="VUM6" s="35"/>
      <c r="VUN6" s="35"/>
      <c r="VUO6" s="35"/>
      <c r="VUP6" s="35"/>
      <c r="VUQ6" s="35"/>
      <c r="VUR6" s="35"/>
      <c r="VUS6" s="35"/>
      <c r="VUT6" s="35"/>
      <c r="VUU6" s="35"/>
      <c r="VUV6" s="35"/>
      <c r="VUW6" s="35"/>
      <c r="VUX6" s="35"/>
      <c r="VUY6" s="35"/>
      <c r="VUZ6" s="35"/>
      <c r="VVA6" s="35"/>
      <c r="VVB6" s="35"/>
      <c r="VVC6" s="35"/>
      <c r="VVD6" s="35"/>
      <c r="VVE6" s="35"/>
      <c r="VVF6" s="35"/>
      <c r="VVG6" s="35"/>
      <c r="VVH6" s="35"/>
      <c r="VVI6" s="35"/>
      <c r="VVJ6" s="35"/>
      <c r="VVK6" s="35"/>
      <c r="VVL6" s="35"/>
      <c r="VVM6" s="35"/>
      <c r="VVN6" s="35"/>
      <c r="VVO6" s="35"/>
      <c r="VVP6" s="35"/>
      <c r="VVQ6" s="35"/>
      <c r="VVR6" s="35"/>
      <c r="VVS6" s="35"/>
      <c r="VVT6" s="35"/>
      <c r="VVU6" s="35"/>
      <c r="VVV6" s="35"/>
      <c r="VVW6" s="35"/>
      <c r="VVX6" s="35"/>
      <c r="VVY6" s="35"/>
      <c r="VVZ6" s="35"/>
      <c r="VWA6" s="35"/>
      <c r="VWB6" s="35"/>
      <c r="VWC6" s="35"/>
      <c r="VWD6" s="35"/>
      <c r="VWE6" s="35"/>
      <c r="VWF6" s="35"/>
      <c r="VWG6" s="35"/>
      <c r="VWH6" s="35"/>
      <c r="VWI6" s="35"/>
      <c r="VWJ6" s="35"/>
      <c r="VWK6" s="35"/>
      <c r="VWL6" s="35"/>
      <c r="VWM6" s="35"/>
      <c r="VWN6" s="35"/>
      <c r="VWO6" s="35"/>
      <c r="VWP6" s="35"/>
      <c r="VWQ6" s="35"/>
      <c r="VWR6" s="35"/>
      <c r="VWS6" s="35"/>
      <c r="VWT6" s="35"/>
      <c r="VWU6" s="35"/>
      <c r="VWV6" s="35"/>
      <c r="VWW6" s="35"/>
      <c r="VWX6" s="35"/>
      <c r="VWY6" s="35"/>
      <c r="VWZ6" s="35"/>
      <c r="VXA6" s="35"/>
      <c r="VXB6" s="35"/>
      <c r="VXC6" s="35"/>
      <c r="VXD6" s="35"/>
      <c r="VXE6" s="35"/>
      <c r="VXF6" s="35"/>
      <c r="VXG6" s="35"/>
      <c r="VXH6" s="35"/>
      <c r="VXI6" s="35"/>
      <c r="VXJ6" s="35"/>
      <c r="VXK6" s="35"/>
      <c r="VXL6" s="35"/>
      <c r="VXM6" s="35"/>
      <c r="VXN6" s="35"/>
      <c r="VXO6" s="35"/>
      <c r="VXP6" s="35"/>
      <c r="VXQ6" s="35"/>
      <c r="VXR6" s="35"/>
      <c r="VXS6" s="35"/>
      <c r="VXT6" s="35"/>
      <c r="VXU6" s="35"/>
      <c r="VXV6" s="35"/>
      <c r="VXW6" s="35"/>
      <c r="VXX6" s="35"/>
      <c r="VXY6" s="35"/>
      <c r="VXZ6" s="35"/>
      <c r="VYA6" s="35"/>
      <c r="VYB6" s="35"/>
      <c r="VYC6" s="35"/>
      <c r="VYD6" s="35"/>
      <c r="VYE6" s="35"/>
      <c r="VYF6" s="35"/>
      <c r="VYG6" s="35"/>
      <c r="VYH6" s="35"/>
      <c r="VYI6" s="35"/>
      <c r="VYJ6" s="35"/>
      <c r="VYK6" s="35"/>
      <c r="VYL6" s="35"/>
      <c r="VYM6" s="35"/>
      <c r="VYN6" s="35"/>
      <c r="VYO6" s="35"/>
      <c r="VYP6" s="35"/>
      <c r="VYQ6" s="35"/>
      <c r="VYR6" s="35"/>
      <c r="VYS6" s="35"/>
      <c r="VYT6" s="35"/>
      <c r="VYU6" s="35"/>
      <c r="VYV6" s="35"/>
      <c r="VYW6" s="35"/>
      <c r="VYX6" s="35"/>
      <c r="VYY6" s="35"/>
      <c r="VYZ6" s="35"/>
      <c r="VZA6" s="35"/>
      <c r="VZB6" s="35"/>
      <c r="VZC6" s="35"/>
      <c r="VZD6" s="35"/>
      <c r="VZE6" s="35"/>
      <c r="VZF6" s="35"/>
      <c r="VZG6" s="35"/>
      <c r="VZH6" s="35"/>
      <c r="VZI6" s="35"/>
      <c r="VZJ6" s="35"/>
      <c r="VZK6" s="35"/>
      <c r="VZL6" s="35"/>
      <c r="VZM6" s="35"/>
      <c r="VZN6" s="35"/>
      <c r="VZO6" s="35"/>
      <c r="VZP6" s="35"/>
      <c r="VZQ6" s="35"/>
      <c r="VZR6" s="35"/>
      <c r="VZS6" s="35"/>
      <c r="VZT6" s="35"/>
      <c r="VZU6" s="35"/>
      <c r="VZV6" s="35"/>
      <c r="VZW6" s="35"/>
      <c r="VZX6" s="35"/>
      <c r="VZY6" s="35"/>
      <c r="VZZ6" s="35"/>
      <c r="WAA6" s="35"/>
      <c r="WAB6" s="35"/>
      <c r="WAC6" s="35"/>
      <c r="WAD6" s="35"/>
      <c r="WAE6" s="35"/>
      <c r="WAF6" s="35"/>
      <c r="WAG6" s="35"/>
      <c r="WAH6" s="35"/>
      <c r="WAI6" s="35"/>
      <c r="WAJ6" s="35"/>
      <c r="WAK6" s="35"/>
      <c r="WAL6" s="35"/>
      <c r="WAM6" s="35"/>
      <c r="WAN6" s="35"/>
      <c r="WAO6" s="35"/>
      <c r="WAP6" s="35"/>
      <c r="WAQ6" s="35"/>
      <c r="WAR6" s="35"/>
      <c r="WAS6" s="35"/>
      <c r="WAT6" s="35"/>
      <c r="WAU6" s="35"/>
      <c r="WAV6" s="35"/>
      <c r="WAW6" s="35"/>
      <c r="WAX6" s="35"/>
      <c r="WAY6" s="35"/>
      <c r="WAZ6" s="35"/>
      <c r="WBA6" s="35"/>
      <c r="WBB6" s="35"/>
      <c r="WBC6" s="35"/>
      <c r="WBD6" s="35"/>
      <c r="WBE6" s="35"/>
      <c r="WBF6" s="35"/>
      <c r="WBG6" s="35"/>
      <c r="WBH6" s="35"/>
      <c r="WBI6" s="35"/>
      <c r="WBJ6" s="35"/>
      <c r="WBK6" s="35"/>
      <c r="WBL6" s="35"/>
      <c r="WBM6" s="35"/>
      <c r="WBN6" s="35"/>
      <c r="WBO6" s="35"/>
      <c r="WBP6" s="35"/>
      <c r="WBQ6" s="35"/>
      <c r="WBR6" s="35"/>
      <c r="WBS6" s="35"/>
      <c r="WBT6" s="35"/>
      <c r="WBU6" s="35"/>
      <c r="WBV6" s="35"/>
      <c r="WBW6" s="35"/>
      <c r="WBX6" s="35"/>
      <c r="WBY6" s="35"/>
      <c r="WBZ6" s="35"/>
      <c r="WCA6" s="35"/>
      <c r="WCB6" s="35"/>
      <c r="WCC6" s="35"/>
      <c r="WCD6" s="35"/>
      <c r="WCE6" s="35"/>
      <c r="WCF6" s="35"/>
      <c r="WCG6" s="35"/>
      <c r="WCH6" s="35"/>
      <c r="WCI6" s="35"/>
      <c r="WCJ6" s="35"/>
      <c r="WCK6" s="35"/>
      <c r="WCL6" s="35"/>
      <c r="WCM6" s="35"/>
      <c r="WCN6" s="35"/>
      <c r="WCO6" s="35"/>
      <c r="WCP6" s="35"/>
      <c r="WCQ6" s="35"/>
      <c r="WCR6" s="35"/>
      <c r="WCS6" s="35"/>
      <c r="WCT6" s="35"/>
      <c r="WCU6" s="35"/>
      <c r="WCV6" s="35"/>
      <c r="WCW6" s="35"/>
      <c r="WCX6" s="35"/>
      <c r="WCY6" s="35"/>
      <c r="WCZ6" s="35"/>
      <c r="WDA6" s="35"/>
      <c r="WDB6" s="35"/>
      <c r="WDC6" s="35"/>
      <c r="WDD6" s="35"/>
      <c r="WDE6" s="35"/>
      <c r="WDF6" s="35"/>
      <c r="WDG6" s="35"/>
      <c r="WDH6" s="35"/>
      <c r="WDI6" s="35"/>
      <c r="WDJ6" s="35"/>
      <c r="WDK6" s="35"/>
      <c r="WDL6" s="35"/>
      <c r="WDM6" s="35"/>
      <c r="WDN6" s="35"/>
      <c r="WDO6" s="35"/>
      <c r="WDP6" s="35"/>
      <c r="WDQ6" s="35"/>
      <c r="WDR6" s="35"/>
      <c r="WDS6" s="35"/>
      <c r="WDT6" s="35"/>
      <c r="WDU6" s="35"/>
      <c r="WDV6" s="35"/>
      <c r="WDW6" s="35"/>
      <c r="WDX6" s="35"/>
      <c r="WDY6" s="35"/>
      <c r="WDZ6" s="35"/>
      <c r="WEA6" s="35"/>
      <c r="WEB6" s="35"/>
      <c r="WEC6" s="35"/>
      <c r="WED6" s="35"/>
      <c r="WEE6" s="35"/>
      <c r="WEF6" s="35"/>
      <c r="WEG6" s="35"/>
      <c r="WEH6" s="35"/>
      <c r="WEI6" s="35"/>
      <c r="WEJ6" s="35"/>
      <c r="WEK6" s="35"/>
      <c r="WEL6" s="35"/>
      <c r="WEM6" s="35"/>
      <c r="WEN6" s="35"/>
      <c r="WEO6" s="35"/>
      <c r="WEP6" s="35"/>
      <c r="WEQ6" s="35"/>
      <c r="WER6" s="35"/>
      <c r="WES6" s="35"/>
      <c r="WET6" s="35"/>
      <c r="WEU6" s="35"/>
      <c r="WEV6" s="35"/>
      <c r="WEW6" s="35"/>
      <c r="WEX6" s="35"/>
      <c r="WEY6" s="35"/>
      <c r="WEZ6" s="35"/>
      <c r="WFA6" s="35"/>
      <c r="WFB6" s="35"/>
      <c r="WFC6" s="35"/>
      <c r="WFD6" s="35"/>
      <c r="WFE6" s="35"/>
      <c r="WFF6" s="35"/>
      <c r="WFG6" s="35"/>
      <c r="WFH6" s="35"/>
      <c r="WFI6" s="35"/>
      <c r="WFJ6" s="35"/>
      <c r="WFK6" s="35"/>
      <c r="WFL6" s="35"/>
      <c r="WFM6" s="35"/>
      <c r="WFN6" s="35"/>
      <c r="WFO6" s="35"/>
      <c r="WFP6" s="35"/>
      <c r="WFQ6" s="35"/>
      <c r="WFR6" s="35"/>
      <c r="WFS6" s="35"/>
      <c r="WFT6" s="35"/>
      <c r="WFU6" s="35"/>
      <c r="WFV6" s="35"/>
      <c r="WFW6" s="35"/>
      <c r="WFX6" s="35"/>
      <c r="WFY6" s="35"/>
      <c r="WFZ6" s="35"/>
      <c r="WGA6" s="35"/>
      <c r="WGB6" s="35"/>
      <c r="WGC6" s="35"/>
      <c r="WGD6" s="35"/>
      <c r="WGE6" s="35"/>
      <c r="WGF6" s="35"/>
      <c r="WGG6" s="35"/>
      <c r="WGH6" s="35"/>
      <c r="WGI6" s="35"/>
      <c r="WGJ6" s="35"/>
      <c r="WGK6" s="35"/>
      <c r="WGL6" s="35"/>
      <c r="WGM6" s="35"/>
      <c r="WGN6" s="35"/>
      <c r="WGO6" s="35"/>
      <c r="WGP6" s="35"/>
      <c r="WGQ6" s="35"/>
      <c r="WGR6" s="35"/>
      <c r="WGS6" s="35"/>
      <c r="WGT6" s="35"/>
      <c r="WGU6" s="35"/>
      <c r="WGV6" s="35"/>
      <c r="WGW6" s="35"/>
      <c r="WGX6" s="35"/>
      <c r="WGY6" s="35"/>
      <c r="WGZ6" s="35"/>
      <c r="WHA6" s="35"/>
      <c r="WHB6" s="35"/>
      <c r="WHC6" s="35"/>
      <c r="WHD6" s="35"/>
      <c r="WHE6" s="35"/>
      <c r="WHF6" s="35"/>
      <c r="WHG6" s="35"/>
      <c r="WHH6" s="35"/>
      <c r="WHI6" s="35"/>
      <c r="WHJ6" s="35"/>
      <c r="WHK6" s="35"/>
      <c r="WHL6" s="35"/>
      <c r="WHM6" s="35"/>
      <c r="WHN6" s="35"/>
      <c r="WHO6" s="35"/>
      <c r="WHP6" s="35"/>
      <c r="WHQ6" s="35"/>
      <c r="WHR6" s="35"/>
      <c r="WHS6" s="35"/>
      <c r="WHT6" s="35"/>
      <c r="WHU6" s="35"/>
      <c r="WHV6" s="35"/>
      <c r="WHW6" s="35"/>
      <c r="WHX6" s="35"/>
      <c r="WHY6" s="35"/>
      <c r="WHZ6" s="35"/>
      <c r="WIA6" s="35"/>
      <c r="WIB6" s="35"/>
      <c r="WIC6" s="35"/>
      <c r="WID6" s="35"/>
      <c r="WIE6" s="35"/>
      <c r="WIF6" s="35"/>
      <c r="WIG6" s="35"/>
      <c r="WIH6" s="35"/>
      <c r="WII6" s="35"/>
      <c r="WIJ6" s="35"/>
      <c r="WIK6" s="35"/>
      <c r="WIL6" s="35"/>
      <c r="WIM6" s="35"/>
      <c r="WIN6" s="35"/>
      <c r="WIO6" s="35"/>
      <c r="WIP6" s="35"/>
      <c r="WIQ6" s="35"/>
      <c r="WIR6" s="35"/>
      <c r="WIS6" s="35"/>
      <c r="WIT6" s="35"/>
      <c r="WIU6" s="35"/>
      <c r="WIV6" s="35"/>
      <c r="WIW6" s="35"/>
      <c r="WIX6" s="35"/>
      <c r="WIY6" s="35"/>
      <c r="WIZ6" s="35"/>
      <c r="WJA6" s="35"/>
      <c r="WJB6" s="35"/>
      <c r="WJC6" s="35"/>
      <c r="WJD6" s="35"/>
      <c r="WJE6" s="35"/>
      <c r="WJF6" s="35"/>
      <c r="WJG6" s="35"/>
      <c r="WJH6" s="35"/>
      <c r="WJI6" s="35"/>
      <c r="WJJ6" s="35"/>
      <c r="WJK6" s="35"/>
      <c r="WJL6" s="35"/>
      <c r="WJM6" s="35"/>
      <c r="WJN6" s="35"/>
      <c r="WJO6" s="35"/>
      <c r="WJP6" s="35"/>
      <c r="WJQ6" s="35"/>
      <c r="WJR6" s="35"/>
      <c r="WJS6" s="35"/>
      <c r="WJT6" s="35"/>
      <c r="WJU6" s="35"/>
      <c r="WJV6" s="35"/>
      <c r="WJW6" s="35"/>
      <c r="WJX6" s="35"/>
      <c r="WJY6" s="35"/>
      <c r="WJZ6" s="35"/>
      <c r="WKA6" s="35"/>
      <c r="WKB6" s="35"/>
      <c r="WKC6" s="35"/>
      <c r="WKD6" s="35"/>
      <c r="WKE6" s="35"/>
      <c r="WKF6" s="35"/>
      <c r="WKG6" s="35"/>
      <c r="WKH6" s="35"/>
      <c r="WKI6" s="35"/>
      <c r="WKJ6" s="35"/>
      <c r="WKK6" s="35"/>
      <c r="WKL6" s="35"/>
      <c r="WKM6" s="35"/>
      <c r="WKN6" s="35"/>
      <c r="WKO6" s="35"/>
      <c r="WKP6" s="35"/>
      <c r="WKQ6" s="35"/>
      <c r="WKR6" s="35"/>
      <c r="WKS6" s="35"/>
      <c r="WKT6" s="35"/>
      <c r="WKU6" s="35"/>
      <c r="WKV6" s="35"/>
      <c r="WKW6" s="35"/>
      <c r="WKX6" s="35"/>
      <c r="WKY6" s="35"/>
      <c r="WKZ6" s="35"/>
      <c r="WLA6" s="35"/>
      <c r="WLB6" s="35"/>
      <c r="WLC6" s="35"/>
      <c r="WLD6" s="35"/>
      <c r="WLE6" s="35"/>
      <c r="WLF6" s="35"/>
      <c r="WLG6" s="35"/>
      <c r="WLH6" s="35"/>
      <c r="WLI6" s="35"/>
      <c r="WLJ6" s="35"/>
      <c r="WLK6" s="35"/>
      <c r="WLL6" s="35"/>
      <c r="WLM6" s="35"/>
      <c r="WLN6" s="35"/>
      <c r="WLO6" s="35"/>
      <c r="WLP6" s="35"/>
      <c r="WLQ6" s="35"/>
      <c r="WLR6" s="35"/>
      <c r="WLS6" s="35"/>
      <c r="WLT6" s="35"/>
      <c r="WLU6" s="35"/>
      <c r="WLV6" s="35"/>
      <c r="WLW6" s="35"/>
      <c r="WLX6" s="35"/>
      <c r="WLY6" s="35"/>
      <c r="WLZ6" s="35"/>
      <c r="WMA6" s="35"/>
      <c r="WMB6" s="35"/>
      <c r="WMC6" s="35"/>
      <c r="WMD6" s="35"/>
      <c r="WME6" s="35"/>
      <c r="WMF6" s="35"/>
      <c r="WMG6" s="35"/>
      <c r="WMH6" s="35"/>
      <c r="WMI6" s="35"/>
      <c r="WMJ6" s="35"/>
      <c r="WMK6" s="35"/>
      <c r="WML6" s="35"/>
      <c r="WMM6" s="35"/>
      <c r="WMN6" s="35"/>
      <c r="WMO6" s="35"/>
      <c r="WMP6" s="35"/>
      <c r="WMQ6" s="35"/>
      <c r="WMR6" s="35"/>
      <c r="WMS6" s="35"/>
      <c r="WMT6" s="35"/>
      <c r="WMU6" s="35"/>
      <c r="WMV6" s="35"/>
      <c r="WMW6" s="35"/>
      <c r="WMX6" s="35"/>
      <c r="WMY6" s="35"/>
      <c r="WMZ6" s="35"/>
      <c r="WNA6" s="35"/>
      <c r="WNB6" s="35"/>
      <c r="WNC6" s="35"/>
      <c r="WND6" s="35"/>
      <c r="WNE6" s="35"/>
      <c r="WNF6" s="35"/>
      <c r="WNG6" s="35"/>
      <c r="WNH6" s="35"/>
      <c r="WNI6" s="35"/>
      <c r="WNJ6" s="35"/>
      <c r="WNK6" s="35"/>
      <c r="WNL6" s="35"/>
      <c r="WNM6" s="35"/>
      <c r="WNN6" s="35"/>
      <c r="WNO6" s="35"/>
      <c r="WNP6" s="35"/>
      <c r="WNQ6" s="35"/>
      <c r="WNR6" s="35"/>
      <c r="WNS6" s="35"/>
      <c r="WNT6" s="35"/>
      <c r="WNU6" s="35"/>
      <c r="WNV6" s="35"/>
      <c r="WNW6" s="35"/>
      <c r="WNX6" s="35"/>
      <c r="WNY6" s="35"/>
      <c r="WNZ6" s="35"/>
      <c r="WOA6" s="35"/>
      <c r="WOB6" s="35"/>
      <c r="WOC6" s="35"/>
      <c r="WOD6" s="35"/>
      <c r="WOE6" s="35"/>
      <c r="WOF6" s="35"/>
      <c r="WOG6" s="35"/>
      <c r="WOH6" s="35"/>
      <c r="WOI6" s="35"/>
      <c r="WOJ6" s="35"/>
      <c r="WOK6" s="35"/>
      <c r="WOL6" s="35"/>
      <c r="WOM6" s="35"/>
      <c r="WON6" s="35"/>
      <c r="WOO6" s="35"/>
      <c r="WOP6" s="35"/>
      <c r="WOQ6" s="35"/>
      <c r="WOR6" s="35"/>
      <c r="WOS6" s="35"/>
      <c r="WOT6" s="35"/>
      <c r="WOU6" s="35"/>
      <c r="WOV6" s="35"/>
      <c r="WOW6" s="35"/>
      <c r="WOX6" s="35"/>
      <c r="WOY6" s="35"/>
      <c r="WOZ6" s="35"/>
      <c r="WPA6" s="35"/>
      <c r="WPB6" s="35"/>
      <c r="WPC6" s="35"/>
      <c r="WPD6" s="35"/>
      <c r="WPE6" s="35"/>
      <c r="WPF6" s="35"/>
      <c r="WPG6" s="35"/>
      <c r="WPH6" s="35"/>
      <c r="WPI6" s="35"/>
      <c r="WPJ6" s="35"/>
      <c r="WPK6" s="35"/>
      <c r="WPL6" s="35"/>
      <c r="WPM6" s="35"/>
      <c r="WPN6" s="35"/>
      <c r="WPO6" s="35"/>
      <c r="WPP6" s="35"/>
      <c r="WPQ6" s="35"/>
      <c r="WPR6" s="35"/>
      <c r="WPS6" s="35"/>
      <c r="WPT6" s="35"/>
      <c r="WPU6" s="35"/>
      <c r="WPV6" s="35"/>
      <c r="WPW6" s="35"/>
      <c r="WPX6" s="35"/>
      <c r="WPY6" s="35"/>
      <c r="WPZ6" s="35"/>
      <c r="WQA6" s="35"/>
      <c r="WQB6" s="35"/>
      <c r="WQC6" s="35"/>
      <c r="WQD6" s="35"/>
      <c r="WQE6" s="35"/>
      <c r="WQF6" s="35"/>
      <c r="WQG6" s="35"/>
      <c r="WQH6" s="35"/>
      <c r="WQI6" s="35"/>
      <c r="WQJ6" s="35"/>
      <c r="WQK6" s="35"/>
      <c r="WQL6" s="35"/>
      <c r="WQM6" s="35"/>
      <c r="WQN6" s="35"/>
      <c r="WQO6" s="35"/>
      <c r="WQP6" s="35"/>
      <c r="WQQ6" s="35"/>
      <c r="WQR6" s="35"/>
      <c r="WQS6" s="35"/>
      <c r="WQT6" s="35"/>
      <c r="WQU6" s="35"/>
      <c r="WQV6" s="35"/>
      <c r="WQW6" s="35"/>
      <c r="WQX6" s="35"/>
      <c r="WQY6" s="35"/>
      <c r="WQZ6" s="35"/>
      <c r="WRA6" s="35"/>
      <c r="WRB6" s="35"/>
      <c r="WRC6" s="35"/>
      <c r="WRD6" s="35"/>
      <c r="WRE6" s="35"/>
      <c r="WRF6" s="35"/>
      <c r="WRG6" s="35"/>
      <c r="WRH6" s="35"/>
      <c r="WRI6" s="35"/>
      <c r="WRJ6" s="35"/>
      <c r="WRK6" s="35"/>
      <c r="WRL6" s="35"/>
      <c r="WRM6" s="35"/>
      <c r="WRN6" s="35"/>
      <c r="WRO6" s="35"/>
      <c r="WRP6" s="35"/>
      <c r="WRQ6" s="35"/>
      <c r="WRR6" s="35"/>
      <c r="WRS6" s="35"/>
      <c r="WRT6" s="35"/>
      <c r="WRU6" s="35"/>
      <c r="WRV6" s="35"/>
      <c r="WRW6" s="35"/>
      <c r="WRX6" s="35"/>
      <c r="WRY6" s="35"/>
      <c r="WRZ6" s="35"/>
      <c r="WSA6" s="35"/>
      <c r="WSB6" s="35"/>
      <c r="WSC6" s="35"/>
      <c r="WSD6" s="35"/>
      <c r="WSE6" s="35"/>
      <c r="WSF6" s="35"/>
      <c r="WSG6" s="35"/>
      <c r="WSH6" s="35"/>
      <c r="WSI6" s="35"/>
      <c r="WSJ6" s="35"/>
      <c r="WSK6" s="35"/>
      <c r="WSL6" s="35"/>
      <c r="WSM6" s="35"/>
      <c r="WSN6" s="35"/>
      <c r="WSO6" s="35"/>
      <c r="WSP6" s="35"/>
      <c r="WSQ6" s="35"/>
      <c r="WSR6" s="35"/>
      <c r="WSS6" s="35"/>
      <c r="WST6" s="35"/>
      <c r="WSU6" s="35"/>
      <c r="WSV6" s="35"/>
      <c r="WSW6" s="35"/>
      <c r="WSX6" s="35"/>
      <c r="WSY6" s="35"/>
      <c r="WSZ6" s="35"/>
      <c r="WTA6" s="35"/>
      <c r="WTB6" s="35"/>
      <c r="WTC6" s="35"/>
      <c r="WTD6" s="35"/>
      <c r="WTE6" s="35"/>
      <c r="WTF6" s="35"/>
      <c r="WTG6" s="35"/>
      <c r="WTH6" s="35"/>
      <c r="WTI6" s="35"/>
      <c r="WTJ6" s="35"/>
      <c r="WTK6" s="35"/>
      <c r="WTL6" s="35"/>
      <c r="WTM6" s="35"/>
      <c r="WTN6" s="35"/>
      <c r="WTO6" s="35"/>
      <c r="WTP6" s="35"/>
      <c r="WTQ6" s="35"/>
      <c r="WTR6" s="35"/>
      <c r="WTS6" s="35"/>
      <c r="WTT6" s="35"/>
      <c r="WTU6" s="35"/>
      <c r="WTV6" s="35"/>
      <c r="WTW6" s="35"/>
      <c r="WTX6" s="35"/>
      <c r="WTY6" s="35"/>
      <c r="WTZ6" s="35"/>
      <c r="WUA6" s="35"/>
      <c r="WUB6" s="35"/>
      <c r="WUC6" s="35"/>
      <c r="WUD6" s="35"/>
      <c r="WUE6" s="35"/>
      <c r="WUF6" s="35"/>
      <c r="WUG6" s="35"/>
      <c r="WUH6" s="35"/>
      <c r="WUI6" s="35"/>
      <c r="WUJ6" s="35"/>
      <c r="WUK6" s="35"/>
      <c r="WUL6" s="35"/>
      <c r="WUM6" s="35"/>
      <c r="WUN6" s="35"/>
      <c r="WUO6" s="35"/>
      <c r="WUP6" s="35"/>
      <c r="WUQ6" s="35"/>
      <c r="WUR6" s="35"/>
      <c r="WUS6" s="35"/>
      <c r="WUT6" s="35"/>
      <c r="WUU6" s="35"/>
      <c r="WUV6" s="35"/>
      <c r="WUW6" s="35"/>
      <c r="WUX6" s="35"/>
      <c r="WUY6" s="35"/>
      <c r="WUZ6" s="35"/>
      <c r="WVA6" s="35"/>
      <c r="WVB6" s="35"/>
      <c r="WVC6" s="35"/>
      <c r="WVD6" s="35"/>
      <c r="WVE6" s="35"/>
      <c r="WVF6" s="35"/>
      <c r="WVG6" s="35"/>
      <c r="WVH6" s="35"/>
      <c r="WVI6" s="35"/>
      <c r="WVJ6" s="35"/>
      <c r="WVK6" s="35"/>
      <c r="WVL6" s="35"/>
      <c r="WVM6" s="35"/>
      <c r="WVN6" s="35"/>
      <c r="WVO6" s="35"/>
      <c r="WVP6" s="35"/>
      <c r="WVQ6" s="35"/>
      <c r="WVR6" s="35"/>
      <c r="WVS6" s="35"/>
      <c r="WVT6" s="35"/>
      <c r="WVU6" s="35"/>
      <c r="WVV6" s="35"/>
      <c r="WVW6" s="35"/>
      <c r="WVX6" s="35"/>
      <c r="WVY6" s="35"/>
      <c r="WVZ6" s="35"/>
      <c r="WWA6" s="35"/>
      <c r="WWB6" s="35"/>
      <c r="WWC6" s="35"/>
      <c r="WWD6" s="35"/>
      <c r="WWE6" s="35"/>
      <c r="WWF6" s="35"/>
      <c r="WWG6" s="35"/>
      <c r="WWH6" s="35"/>
      <c r="WWI6" s="35"/>
      <c r="WWJ6" s="35"/>
      <c r="WWK6" s="35"/>
      <c r="WWL6" s="35"/>
      <c r="WWM6" s="35"/>
      <c r="WWN6" s="35"/>
      <c r="WWO6" s="35"/>
      <c r="WWP6" s="35"/>
      <c r="WWQ6" s="35"/>
      <c r="WWR6" s="35"/>
      <c r="WWS6" s="35"/>
      <c r="WWT6" s="35"/>
      <c r="WWU6" s="35"/>
      <c r="WWV6" s="35"/>
      <c r="WWW6" s="35"/>
      <c r="WWX6" s="35"/>
      <c r="WWY6" s="35"/>
      <c r="WWZ6" s="35"/>
      <c r="WXA6" s="35"/>
      <c r="WXB6" s="35"/>
      <c r="WXC6" s="35"/>
      <c r="WXD6" s="35"/>
      <c r="WXE6" s="35"/>
      <c r="WXF6" s="35"/>
      <c r="WXG6" s="35"/>
      <c r="WXH6" s="35"/>
      <c r="WXI6" s="35"/>
      <c r="WXJ6" s="35"/>
      <c r="WXK6" s="35"/>
      <c r="WXL6" s="35"/>
      <c r="WXM6" s="35"/>
      <c r="WXN6" s="35"/>
      <c r="WXO6" s="35"/>
      <c r="WXP6" s="35"/>
      <c r="WXQ6" s="35"/>
      <c r="WXR6" s="35"/>
      <c r="WXS6" s="35"/>
      <c r="WXT6" s="35"/>
      <c r="WXU6" s="35"/>
      <c r="WXV6" s="35"/>
      <c r="WXW6" s="35"/>
      <c r="WXX6" s="35"/>
      <c r="WXY6" s="35"/>
      <c r="WXZ6" s="35"/>
      <c r="WYA6" s="35"/>
      <c r="WYB6" s="35"/>
      <c r="WYC6" s="35"/>
      <c r="WYD6" s="35"/>
      <c r="WYE6" s="35"/>
      <c r="WYF6" s="35"/>
      <c r="WYG6" s="35"/>
      <c r="WYH6" s="35"/>
      <c r="WYI6" s="35"/>
      <c r="WYJ6" s="35"/>
      <c r="WYK6" s="35"/>
      <c r="WYL6" s="35"/>
      <c r="WYM6" s="35"/>
      <c r="WYN6" s="35"/>
      <c r="WYO6" s="35"/>
      <c r="WYP6" s="35"/>
      <c r="WYQ6" s="35"/>
      <c r="WYR6" s="35"/>
      <c r="WYS6" s="35"/>
      <c r="WYT6" s="35"/>
      <c r="WYU6" s="35"/>
      <c r="WYV6" s="35"/>
      <c r="WYW6" s="35"/>
      <c r="WYX6" s="35"/>
      <c r="WYY6" s="35"/>
      <c r="WYZ6" s="35"/>
      <c r="WZA6" s="35"/>
      <c r="WZB6" s="35"/>
      <c r="WZC6" s="35"/>
      <c r="WZD6" s="35"/>
      <c r="WZE6" s="35"/>
      <c r="WZF6" s="35"/>
      <c r="WZG6" s="35"/>
      <c r="WZH6" s="35"/>
      <c r="WZI6" s="35"/>
      <c r="WZJ6" s="35"/>
      <c r="WZK6" s="35"/>
      <c r="WZL6" s="35"/>
      <c r="WZM6" s="35"/>
      <c r="WZN6" s="35"/>
      <c r="WZO6" s="35"/>
      <c r="WZP6" s="35"/>
      <c r="WZQ6" s="35"/>
      <c r="WZR6" s="35"/>
      <c r="WZS6" s="35"/>
      <c r="WZT6" s="35"/>
      <c r="WZU6" s="35"/>
      <c r="WZV6" s="35"/>
      <c r="WZW6" s="35"/>
      <c r="WZX6" s="35"/>
      <c r="WZY6" s="35"/>
      <c r="WZZ6" s="35"/>
      <c r="XAA6" s="35"/>
      <c r="XAB6" s="35"/>
      <c r="XAC6" s="35"/>
      <c r="XAD6" s="35"/>
      <c r="XAE6" s="35"/>
      <c r="XAF6" s="35"/>
      <c r="XAG6" s="35"/>
      <c r="XAH6" s="35"/>
      <c r="XAI6" s="35"/>
      <c r="XAJ6" s="35"/>
      <c r="XAK6" s="35"/>
      <c r="XAL6" s="35"/>
      <c r="XAM6" s="35"/>
      <c r="XAN6" s="35"/>
      <c r="XAO6" s="35"/>
      <c r="XAP6" s="35"/>
      <c r="XAQ6" s="35"/>
      <c r="XAR6" s="35"/>
      <c r="XAS6" s="35"/>
      <c r="XAT6" s="35"/>
      <c r="XAU6" s="35"/>
      <c r="XAV6" s="35"/>
      <c r="XAW6" s="35"/>
      <c r="XAX6" s="35"/>
      <c r="XAY6" s="35"/>
      <c r="XAZ6" s="35"/>
      <c r="XBA6" s="35"/>
      <c r="XBB6" s="35"/>
      <c r="XBC6" s="35"/>
      <c r="XBD6" s="35"/>
      <c r="XBE6" s="35"/>
      <c r="XBF6" s="35"/>
      <c r="XBG6" s="35"/>
      <c r="XBH6" s="35"/>
      <c r="XBI6" s="35"/>
      <c r="XBJ6" s="35"/>
      <c r="XBK6" s="35"/>
      <c r="XBL6" s="35"/>
      <c r="XBM6" s="35"/>
      <c r="XBN6" s="35"/>
      <c r="XBO6" s="35"/>
      <c r="XBP6" s="35"/>
      <c r="XBQ6" s="35"/>
      <c r="XBR6" s="35"/>
      <c r="XBS6" s="35"/>
      <c r="XBT6" s="35"/>
      <c r="XBU6" s="35"/>
      <c r="XBV6" s="35"/>
      <c r="XBW6" s="35"/>
      <c r="XBX6" s="35"/>
      <c r="XBY6" s="35"/>
      <c r="XBZ6" s="35"/>
      <c r="XCA6" s="35"/>
      <c r="XCB6" s="35"/>
      <c r="XCC6" s="35"/>
      <c r="XCD6" s="35"/>
      <c r="XCE6" s="35"/>
      <c r="XCF6" s="35"/>
      <c r="XCG6" s="35"/>
      <c r="XCH6" s="35"/>
      <c r="XCI6" s="35"/>
      <c r="XCJ6" s="35"/>
      <c r="XCK6" s="35"/>
      <c r="XCL6" s="35"/>
      <c r="XCM6" s="35"/>
      <c r="XCN6" s="35"/>
      <c r="XCO6" s="35"/>
      <c r="XCP6" s="35"/>
      <c r="XCQ6" s="35"/>
      <c r="XCR6" s="35"/>
      <c r="XCS6" s="35"/>
      <c r="XCT6" s="35"/>
      <c r="XCU6" s="35"/>
      <c r="XCV6" s="35"/>
      <c r="XCW6" s="35"/>
      <c r="XCX6" s="35"/>
      <c r="XCY6" s="35"/>
      <c r="XCZ6" s="35"/>
      <c r="XDA6" s="35"/>
      <c r="XDB6" s="35"/>
      <c r="XDC6" s="35"/>
      <c r="XDD6" s="35"/>
      <c r="XDE6" s="35"/>
      <c r="XDF6" s="35"/>
      <c r="XDG6" s="35"/>
      <c r="XDH6" s="35"/>
      <c r="XDI6" s="35"/>
      <c r="XDJ6" s="35"/>
      <c r="XDK6" s="35"/>
      <c r="XDL6" s="35"/>
      <c r="XDM6" s="35"/>
      <c r="XDN6" s="35"/>
      <c r="XDO6" s="35"/>
      <c r="XDP6" s="35"/>
      <c r="XDQ6" s="35"/>
      <c r="XDR6" s="35"/>
      <c r="XDS6" s="35"/>
      <c r="XDT6" s="35"/>
      <c r="XDU6" s="35"/>
      <c r="XDV6" s="35"/>
      <c r="XDW6" s="35"/>
      <c r="XDX6" s="35"/>
      <c r="XDY6" s="35"/>
      <c r="XDZ6" s="35"/>
      <c r="XEA6" s="35"/>
      <c r="XEB6" s="35"/>
      <c r="XEC6" s="35"/>
      <c r="XED6" s="35"/>
      <c r="XEE6" s="35"/>
      <c r="XEF6" s="35"/>
      <c r="XEG6" s="35"/>
      <c r="XEH6" s="35"/>
      <c r="XEI6" s="35"/>
      <c r="XEJ6" s="35"/>
      <c r="XEK6" s="35"/>
      <c r="XEL6" s="35"/>
      <c r="XEM6" s="35"/>
      <c r="XEN6" s="35"/>
      <c r="XEO6" s="35"/>
      <c r="XEP6" s="35"/>
      <c r="XEQ6" s="35"/>
      <c r="XER6" s="35"/>
      <c r="XES6" s="35"/>
      <c r="XET6" s="35"/>
      <c r="XEU6" s="35"/>
      <c r="XEV6" s="35"/>
      <c r="XEW6" s="35"/>
      <c r="XEX6" s="35"/>
      <c r="XEY6" s="35"/>
      <c r="XEZ6" s="35"/>
      <c r="XFA6" s="35"/>
    </row>
    <row r="7" spans="1:16381" ht="54">
      <c r="A7" s="53"/>
      <c r="B7" s="28" t="s">
        <v>3</v>
      </c>
      <c r="C7" s="164" t="s">
        <v>142</v>
      </c>
      <c r="D7" s="164" t="s">
        <v>72</v>
      </c>
      <c r="E7" s="164" t="s">
        <v>9</v>
      </c>
      <c r="F7" s="164" t="s">
        <v>133</v>
      </c>
      <c r="G7" s="164" t="s">
        <v>311</v>
      </c>
      <c r="H7" s="178">
        <v>89586116</v>
      </c>
      <c r="I7" s="187">
        <v>0</v>
      </c>
      <c r="J7" s="29"/>
      <c r="K7" s="161" t="s">
        <v>312</v>
      </c>
      <c r="L7" s="165">
        <v>92101500</v>
      </c>
      <c r="M7" s="164" t="s">
        <v>311</v>
      </c>
      <c r="N7" s="31">
        <v>1</v>
      </c>
      <c r="O7" s="31">
        <v>1</v>
      </c>
      <c r="P7" s="73">
        <v>11</v>
      </c>
      <c r="Q7" s="74" t="s">
        <v>79</v>
      </c>
      <c r="R7" s="74" t="s">
        <v>157</v>
      </c>
      <c r="S7" s="81" t="s">
        <v>5</v>
      </c>
      <c r="T7" s="167">
        <v>89586116</v>
      </c>
      <c r="U7" s="166">
        <v>89586116</v>
      </c>
      <c r="V7" s="31" t="s">
        <v>76</v>
      </c>
      <c r="W7" s="31" t="s">
        <v>81</v>
      </c>
      <c r="X7" s="77" t="s">
        <v>82</v>
      </c>
      <c r="Y7" s="32" t="s">
        <v>83</v>
      </c>
      <c r="Z7" s="33" t="s">
        <v>3</v>
      </c>
      <c r="AA7" s="30" t="s">
        <v>84</v>
      </c>
      <c r="AB7" s="78" t="s">
        <v>85</v>
      </c>
      <c r="AC7" s="31" t="s">
        <v>76</v>
      </c>
      <c r="AD7" s="31" t="s">
        <v>86</v>
      </c>
      <c r="AE7" s="79" t="s">
        <v>87</v>
      </c>
      <c r="AF7" s="79" t="s">
        <v>88</v>
      </c>
      <c r="AG7" s="79" t="s">
        <v>89</v>
      </c>
      <c r="AH7" s="79" t="s">
        <v>90</v>
      </c>
      <c r="AI7" s="79" t="s">
        <v>90</v>
      </c>
      <c r="AJ7" s="79" t="s">
        <v>90</v>
      </c>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c r="IO7" s="35"/>
      <c r="IP7" s="35"/>
      <c r="IQ7" s="35"/>
      <c r="IR7" s="35"/>
      <c r="IS7" s="35"/>
      <c r="IT7" s="35"/>
      <c r="IU7" s="35"/>
      <c r="IV7" s="35"/>
      <c r="IW7" s="35"/>
      <c r="IX7" s="35"/>
      <c r="IY7" s="35"/>
      <c r="IZ7" s="35"/>
      <c r="JA7" s="35"/>
      <c r="JB7" s="35"/>
      <c r="JC7" s="35"/>
      <c r="JD7" s="35"/>
      <c r="JE7" s="35"/>
      <c r="JF7" s="35"/>
      <c r="JG7" s="35"/>
      <c r="JH7" s="35"/>
      <c r="JI7" s="35"/>
      <c r="JJ7" s="35"/>
      <c r="JK7" s="35"/>
      <c r="JL7" s="35"/>
      <c r="JM7" s="35"/>
      <c r="JN7" s="35"/>
      <c r="JO7" s="35"/>
      <c r="JP7" s="35"/>
      <c r="JQ7" s="35"/>
      <c r="JR7" s="35"/>
      <c r="JS7" s="35"/>
      <c r="JT7" s="35"/>
      <c r="JU7" s="35"/>
      <c r="JV7" s="35"/>
      <c r="JW7" s="35"/>
      <c r="JX7" s="35"/>
      <c r="JY7" s="35"/>
      <c r="JZ7" s="35"/>
      <c r="KA7" s="35"/>
      <c r="KB7" s="35"/>
      <c r="KC7" s="35"/>
      <c r="KD7" s="35"/>
      <c r="KE7" s="35"/>
      <c r="KF7" s="35"/>
      <c r="KG7" s="35"/>
      <c r="KH7" s="35"/>
      <c r="KI7" s="35"/>
      <c r="KJ7" s="35"/>
      <c r="KK7" s="35"/>
      <c r="KL7" s="35"/>
      <c r="KM7" s="35"/>
      <c r="KN7" s="35"/>
      <c r="KO7" s="35"/>
      <c r="KP7" s="35"/>
      <c r="KQ7" s="35"/>
      <c r="KR7" s="35"/>
      <c r="KS7" s="35"/>
      <c r="KT7" s="35"/>
      <c r="KU7" s="35"/>
      <c r="KV7" s="35"/>
      <c r="KW7" s="35"/>
      <c r="KX7" s="35"/>
      <c r="KY7" s="35"/>
      <c r="KZ7" s="35"/>
      <c r="LA7" s="35"/>
      <c r="LB7" s="35"/>
      <c r="LC7" s="35"/>
      <c r="LD7" s="35"/>
      <c r="LE7" s="35"/>
      <c r="LF7" s="35"/>
      <c r="LG7" s="35"/>
      <c r="LH7" s="35"/>
      <c r="LI7" s="35"/>
      <c r="LJ7" s="35"/>
      <c r="LK7" s="35"/>
      <c r="LL7" s="35"/>
      <c r="LM7" s="35"/>
      <c r="LN7" s="35"/>
      <c r="LO7" s="35"/>
      <c r="LP7" s="35"/>
      <c r="LQ7" s="35"/>
      <c r="LR7" s="35"/>
      <c r="LS7" s="35"/>
      <c r="LT7" s="35"/>
      <c r="LU7" s="35"/>
      <c r="LV7" s="35"/>
      <c r="LW7" s="35"/>
      <c r="LX7" s="35"/>
      <c r="LY7" s="35"/>
      <c r="LZ7" s="35"/>
      <c r="MA7" s="35"/>
      <c r="MB7" s="35"/>
      <c r="MC7" s="35"/>
      <c r="MD7" s="35"/>
      <c r="ME7" s="35"/>
      <c r="MF7" s="35"/>
      <c r="MG7" s="35"/>
      <c r="MH7" s="35"/>
      <c r="MI7" s="35"/>
      <c r="MJ7" s="35"/>
      <c r="MK7" s="35"/>
      <c r="ML7" s="35"/>
      <c r="MM7" s="35"/>
      <c r="MN7" s="35"/>
      <c r="MO7" s="35"/>
      <c r="MP7" s="35"/>
      <c r="MQ7" s="35"/>
      <c r="MR7" s="35"/>
      <c r="MS7" s="35"/>
      <c r="MT7" s="35"/>
      <c r="MU7" s="35"/>
      <c r="MV7" s="35"/>
      <c r="MW7" s="35"/>
      <c r="MX7" s="35"/>
      <c r="MY7" s="35"/>
      <c r="MZ7" s="35"/>
      <c r="NA7" s="35"/>
      <c r="NB7" s="35"/>
      <c r="NC7" s="35"/>
      <c r="ND7" s="35"/>
      <c r="NE7" s="35"/>
      <c r="NF7" s="35"/>
      <c r="NG7" s="35"/>
      <c r="NH7" s="35"/>
      <c r="NI7" s="35"/>
      <c r="NJ7" s="35"/>
      <c r="NK7" s="35"/>
      <c r="NL7" s="35"/>
      <c r="NM7" s="35"/>
      <c r="NN7" s="35"/>
      <c r="NO7" s="35"/>
      <c r="NP7" s="35"/>
      <c r="NQ7" s="35"/>
      <c r="NR7" s="35"/>
      <c r="NS7" s="35"/>
      <c r="NT7" s="35"/>
      <c r="NU7" s="35"/>
      <c r="NV7" s="35"/>
      <c r="NW7" s="35"/>
      <c r="NX7" s="35"/>
      <c r="NY7" s="35"/>
      <c r="NZ7" s="35"/>
      <c r="OA7" s="35"/>
      <c r="OB7" s="35"/>
      <c r="OC7" s="35"/>
      <c r="OD7" s="35"/>
      <c r="OE7" s="35"/>
      <c r="OF7" s="35"/>
      <c r="OG7" s="35"/>
      <c r="OH7" s="35"/>
      <c r="OI7" s="35"/>
      <c r="OJ7" s="35"/>
      <c r="OK7" s="35"/>
      <c r="OL7" s="35"/>
      <c r="OM7" s="35"/>
      <c r="ON7" s="35"/>
      <c r="OO7" s="35"/>
      <c r="OP7" s="35"/>
      <c r="OQ7" s="35"/>
      <c r="OR7" s="35"/>
      <c r="OS7" s="35"/>
      <c r="OT7" s="35"/>
      <c r="OU7" s="35"/>
      <c r="OV7" s="35"/>
      <c r="OW7" s="35"/>
      <c r="OX7" s="35"/>
      <c r="OY7" s="35"/>
      <c r="OZ7" s="35"/>
      <c r="PA7" s="35"/>
      <c r="PB7" s="35"/>
      <c r="PC7" s="35"/>
      <c r="PD7" s="35"/>
      <c r="PE7" s="35"/>
      <c r="PF7" s="35"/>
      <c r="PG7" s="35"/>
      <c r="PH7" s="35"/>
      <c r="PI7" s="35"/>
      <c r="PJ7" s="35"/>
      <c r="PK7" s="35"/>
      <c r="PL7" s="35"/>
      <c r="PM7" s="35"/>
      <c r="PN7" s="35"/>
      <c r="PO7" s="35"/>
      <c r="PP7" s="35"/>
      <c r="PQ7" s="35"/>
      <c r="PR7" s="35"/>
      <c r="PS7" s="35"/>
      <c r="PT7" s="35"/>
      <c r="PU7" s="35"/>
      <c r="PV7" s="35"/>
      <c r="PW7" s="35"/>
      <c r="PX7" s="35"/>
      <c r="PY7" s="35"/>
      <c r="PZ7" s="35"/>
      <c r="QA7" s="35"/>
      <c r="QB7" s="35"/>
      <c r="QC7" s="35"/>
      <c r="QD7" s="35"/>
      <c r="QE7" s="35"/>
      <c r="QF7" s="35"/>
      <c r="QG7" s="35"/>
      <c r="QH7" s="35"/>
      <c r="QI7" s="35"/>
      <c r="QJ7" s="35"/>
      <c r="QK7" s="35"/>
      <c r="QL7" s="35"/>
      <c r="QM7" s="35"/>
      <c r="QN7" s="35"/>
      <c r="QO7" s="35"/>
      <c r="QP7" s="35"/>
      <c r="QQ7" s="35"/>
      <c r="QR7" s="35"/>
      <c r="QS7" s="35"/>
      <c r="QT7" s="35"/>
      <c r="QU7" s="35"/>
      <c r="QV7" s="35"/>
      <c r="QW7" s="35"/>
      <c r="QX7" s="35"/>
      <c r="QY7" s="35"/>
      <c r="QZ7" s="35"/>
      <c r="RA7" s="35"/>
      <c r="RB7" s="35"/>
      <c r="RC7" s="35"/>
      <c r="RD7" s="35"/>
      <c r="RE7" s="35"/>
      <c r="RF7" s="35"/>
      <c r="RG7" s="35"/>
      <c r="RH7" s="35"/>
      <c r="RI7" s="35"/>
      <c r="RJ7" s="35"/>
      <c r="RK7" s="35"/>
      <c r="RL7" s="35"/>
      <c r="RM7" s="35"/>
      <c r="RN7" s="35"/>
      <c r="RO7" s="35"/>
      <c r="RP7" s="35"/>
      <c r="RQ7" s="35"/>
      <c r="RR7" s="35"/>
      <c r="RS7" s="35"/>
      <c r="RT7" s="35"/>
      <c r="RU7" s="35"/>
      <c r="RV7" s="35"/>
      <c r="RW7" s="35"/>
      <c r="RX7" s="35"/>
      <c r="RY7" s="35"/>
      <c r="RZ7" s="35"/>
      <c r="SA7" s="35"/>
      <c r="SB7" s="35"/>
      <c r="SC7" s="35"/>
      <c r="SD7" s="35"/>
      <c r="SE7" s="35"/>
      <c r="SF7" s="35"/>
      <c r="SG7" s="35"/>
      <c r="SH7" s="35"/>
      <c r="SI7" s="35"/>
      <c r="SJ7" s="35"/>
      <c r="SK7" s="35"/>
      <c r="SL7" s="35"/>
      <c r="SM7" s="35"/>
      <c r="SN7" s="35"/>
      <c r="SO7" s="35"/>
      <c r="SP7" s="35"/>
      <c r="SQ7" s="35"/>
      <c r="SR7" s="35"/>
      <c r="SS7" s="35"/>
      <c r="ST7" s="35"/>
      <c r="SU7" s="35"/>
      <c r="SV7" s="35"/>
      <c r="SW7" s="35"/>
      <c r="SX7" s="35"/>
      <c r="SY7" s="35"/>
      <c r="SZ7" s="35"/>
      <c r="TA7" s="35"/>
      <c r="TB7" s="35"/>
      <c r="TC7" s="35"/>
      <c r="TD7" s="35"/>
      <c r="TE7" s="35"/>
      <c r="TF7" s="35"/>
      <c r="TG7" s="35"/>
      <c r="TH7" s="35"/>
      <c r="TI7" s="35"/>
      <c r="TJ7" s="35"/>
      <c r="TK7" s="35"/>
      <c r="TL7" s="35"/>
      <c r="TM7" s="35"/>
      <c r="TN7" s="35"/>
      <c r="TO7" s="35"/>
      <c r="TP7" s="35"/>
      <c r="TQ7" s="35"/>
      <c r="TR7" s="35"/>
      <c r="TS7" s="35"/>
      <c r="TT7" s="35"/>
      <c r="TU7" s="35"/>
      <c r="TV7" s="35"/>
      <c r="TW7" s="35"/>
      <c r="TX7" s="35"/>
      <c r="TY7" s="35"/>
      <c r="TZ7" s="35"/>
      <c r="UA7" s="35"/>
      <c r="UB7" s="35"/>
      <c r="UC7" s="35"/>
      <c r="UD7" s="35"/>
      <c r="UE7" s="35"/>
      <c r="UF7" s="35"/>
      <c r="UG7" s="35"/>
      <c r="UH7" s="35"/>
      <c r="UI7" s="35"/>
      <c r="UJ7" s="35"/>
      <c r="UK7" s="35"/>
      <c r="UL7" s="35"/>
      <c r="UM7" s="35"/>
      <c r="UN7" s="35"/>
      <c r="UO7" s="35"/>
      <c r="UP7" s="35"/>
      <c r="UQ7" s="35"/>
      <c r="UR7" s="35"/>
      <c r="US7" s="35"/>
      <c r="UT7" s="35"/>
      <c r="UU7" s="35"/>
      <c r="UV7" s="35"/>
      <c r="UW7" s="35"/>
      <c r="UX7" s="35"/>
      <c r="UY7" s="35"/>
      <c r="UZ7" s="35"/>
      <c r="VA7" s="35"/>
      <c r="VB7" s="35"/>
      <c r="VC7" s="35"/>
      <c r="VD7" s="35"/>
      <c r="VE7" s="35"/>
      <c r="VF7" s="35"/>
      <c r="VG7" s="35"/>
      <c r="VH7" s="35"/>
      <c r="VI7" s="35"/>
      <c r="VJ7" s="35"/>
      <c r="VK7" s="35"/>
      <c r="VL7" s="35"/>
      <c r="VM7" s="35"/>
      <c r="VN7" s="35"/>
      <c r="VO7" s="35"/>
      <c r="VP7" s="35"/>
      <c r="VQ7" s="35"/>
      <c r="VR7" s="35"/>
      <c r="VS7" s="35"/>
      <c r="VT7" s="35"/>
      <c r="VU7" s="35"/>
      <c r="VV7" s="35"/>
      <c r="VW7" s="35"/>
      <c r="VX7" s="35"/>
      <c r="VY7" s="35"/>
      <c r="VZ7" s="35"/>
      <c r="WA7" s="35"/>
      <c r="WB7" s="35"/>
      <c r="WC7" s="35"/>
      <c r="WD7" s="35"/>
      <c r="WE7" s="35"/>
      <c r="WF7" s="35"/>
      <c r="WG7" s="35"/>
      <c r="WH7" s="35"/>
      <c r="WI7" s="35"/>
      <c r="WJ7" s="35"/>
      <c r="WK7" s="35"/>
      <c r="WL7" s="35"/>
      <c r="WM7" s="35"/>
      <c r="WN7" s="35"/>
      <c r="WO7" s="35"/>
      <c r="WP7" s="35"/>
      <c r="WQ7" s="35"/>
      <c r="WR7" s="35"/>
      <c r="WS7" s="35"/>
      <c r="WT7" s="35"/>
      <c r="WU7" s="35"/>
      <c r="WV7" s="35"/>
      <c r="WW7" s="35"/>
      <c r="WX7" s="35"/>
      <c r="WY7" s="35"/>
      <c r="WZ7" s="35"/>
      <c r="XA7" s="35"/>
      <c r="XB7" s="35"/>
      <c r="XC7" s="35"/>
      <c r="XD7" s="35"/>
      <c r="XE7" s="35"/>
      <c r="XF7" s="35"/>
      <c r="XG7" s="35"/>
      <c r="XH7" s="35"/>
      <c r="XI7" s="35"/>
      <c r="XJ7" s="35"/>
      <c r="XK7" s="35"/>
      <c r="XL7" s="35"/>
      <c r="XM7" s="35"/>
      <c r="XN7" s="35"/>
      <c r="XO7" s="35"/>
      <c r="XP7" s="35"/>
      <c r="XQ7" s="35"/>
      <c r="XR7" s="35"/>
      <c r="XS7" s="35"/>
      <c r="XT7" s="35"/>
      <c r="XU7" s="35"/>
      <c r="XV7" s="35"/>
      <c r="XW7" s="35"/>
      <c r="XX7" s="35"/>
      <c r="XY7" s="35"/>
      <c r="XZ7" s="35"/>
      <c r="YA7" s="35"/>
      <c r="YB7" s="35"/>
      <c r="YC7" s="35"/>
      <c r="YD7" s="35"/>
      <c r="YE7" s="35"/>
      <c r="YF7" s="35"/>
      <c r="YG7" s="35"/>
      <c r="YH7" s="35"/>
      <c r="YI7" s="35"/>
      <c r="YJ7" s="35"/>
      <c r="YK7" s="35"/>
      <c r="YL7" s="35"/>
      <c r="YM7" s="35"/>
      <c r="YN7" s="35"/>
      <c r="YO7" s="35"/>
      <c r="YP7" s="35"/>
      <c r="YQ7" s="35"/>
      <c r="YR7" s="35"/>
      <c r="YS7" s="35"/>
      <c r="YT7" s="35"/>
      <c r="YU7" s="35"/>
      <c r="YV7" s="35"/>
      <c r="YW7" s="35"/>
      <c r="YX7" s="35"/>
      <c r="YY7" s="35"/>
      <c r="YZ7" s="35"/>
      <c r="ZA7" s="35"/>
      <c r="ZB7" s="35"/>
      <c r="ZC7" s="35"/>
      <c r="ZD7" s="35"/>
      <c r="ZE7" s="35"/>
      <c r="ZF7" s="35"/>
      <c r="ZG7" s="35"/>
      <c r="ZH7" s="35"/>
      <c r="ZI7" s="35"/>
      <c r="ZJ7" s="35"/>
      <c r="ZK7" s="35"/>
      <c r="ZL7" s="35"/>
      <c r="ZM7" s="35"/>
      <c r="ZN7" s="35"/>
      <c r="ZO7" s="35"/>
      <c r="ZP7" s="35"/>
      <c r="ZQ7" s="35"/>
      <c r="ZR7" s="35"/>
      <c r="ZS7" s="35"/>
      <c r="ZT7" s="35"/>
      <c r="ZU7" s="35"/>
      <c r="ZV7" s="35"/>
      <c r="ZW7" s="35"/>
      <c r="ZX7" s="35"/>
      <c r="ZY7" s="35"/>
      <c r="ZZ7" s="35"/>
      <c r="AAA7" s="35"/>
      <c r="AAB7" s="35"/>
      <c r="AAC7" s="35"/>
      <c r="AAD7" s="35"/>
      <c r="AAE7" s="35"/>
      <c r="AAF7" s="35"/>
      <c r="AAG7" s="35"/>
      <c r="AAH7" s="35"/>
      <c r="AAI7" s="35"/>
      <c r="AAJ7" s="35"/>
      <c r="AAK7" s="35"/>
      <c r="AAL7" s="35"/>
      <c r="AAM7" s="35"/>
      <c r="AAN7" s="35"/>
      <c r="AAO7" s="35"/>
      <c r="AAP7" s="35"/>
      <c r="AAQ7" s="35"/>
      <c r="AAR7" s="35"/>
      <c r="AAS7" s="35"/>
      <c r="AAT7" s="35"/>
      <c r="AAU7" s="35"/>
      <c r="AAV7" s="35"/>
      <c r="AAW7" s="35"/>
      <c r="AAX7" s="35"/>
      <c r="AAY7" s="35"/>
      <c r="AAZ7" s="35"/>
      <c r="ABA7" s="35"/>
      <c r="ABB7" s="35"/>
      <c r="ABC7" s="35"/>
      <c r="ABD7" s="35"/>
      <c r="ABE7" s="35"/>
      <c r="ABF7" s="35"/>
      <c r="ABG7" s="35"/>
      <c r="ABH7" s="35"/>
      <c r="ABI7" s="35"/>
      <c r="ABJ7" s="35"/>
      <c r="ABK7" s="35"/>
      <c r="ABL7" s="35"/>
      <c r="ABM7" s="35"/>
      <c r="ABN7" s="35"/>
      <c r="ABO7" s="35"/>
      <c r="ABP7" s="35"/>
      <c r="ABQ7" s="35"/>
      <c r="ABR7" s="35"/>
      <c r="ABS7" s="35"/>
      <c r="ABT7" s="35"/>
      <c r="ABU7" s="35"/>
      <c r="ABV7" s="35"/>
      <c r="ABW7" s="35"/>
      <c r="ABX7" s="35"/>
      <c r="ABY7" s="35"/>
      <c r="ABZ7" s="35"/>
      <c r="ACA7" s="35"/>
      <c r="ACB7" s="35"/>
      <c r="ACC7" s="35"/>
      <c r="ACD7" s="35"/>
      <c r="ACE7" s="35"/>
      <c r="ACF7" s="35"/>
      <c r="ACG7" s="35"/>
      <c r="ACH7" s="35"/>
      <c r="ACI7" s="35"/>
      <c r="ACJ7" s="35"/>
      <c r="ACK7" s="35"/>
      <c r="ACL7" s="35"/>
      <c r="ACM7" s="35"/>
      <c r="ACN7" s="35"/>
      <c r="ACO7" s="35"/>
      <c r="ACP7" s="35"/>
      <c r="ACQ7" s="35"/>
      <c r="ACR7" s="35"/>
      <c r="ACS7" s="35"/>
      <c r="ACT7" s="35"/>
      <c r="ACU7" s="35"/>
      <c r="ACV7" s="35"/>
      <c r="ACW7" s="35"/>
      <c r="ACX7" s="35"/>
      <c r="ACY7" s="35"/>
      <c r="ACZ7" s="35"/>
      <c r="ADA7" s="35"/>
      <c r="ADB7" s="35"/>
      <c r="ADC7" s="35"/>
      <c r="ADD7" s="35"/>
      <c r="ADE7" s="35"/>
      <c r="ADF7" s="35"/>
      <c r="ADG7" s="35"/>
      <c r="ADH7" s="35"/>
      <c r="ADI7" s="35"/>
      <c r="ADJ7" s="35"/>
      <c r="ADK7" s="35"/>
      <c r="ADL7" s="35"/>
      <c r="ADM7" s="35"/>
      <c r="ADN7" s="35"/>
      <c r="ADO7" s="35"/>
      <c r="ADP7" s="35"/>
      <c r="ADQ7" s="35"/>
      <c r="ADR7" s="35"/>
      <c r="ADS7" s="35"/>
      <c r="ADT7" s="35"/>
      <c r="ADU7" s="35"/>
      <c r="ADV7" s="35"/>
      <c r="ADW7" s="35"/>
      <c r="ADX7" s="35"/>
      <c r="ADY7" s="35"/>
      <c r="ADZ7" s="35"/>
      <c r="AEA7" s="35"/>
      <c r="AEB7" s="35"/>
      <c r="AEC7" s="35"/>
      <c r="AED7" s="35"/>
      <c r="AEE7" s="35"/>
      <c r="AEF7" s="35"/>
      <c r="AEG7" s="35"/>
      <c r="AEH7" s="35"/>
      <c r="AEI7" s="35"/>
      <c r="AEJ7" s="35"/>
      <c r="AEK7" s="35"/>
      <c r="AEL7" s="35"/>
      <c r="AEM7" s="35"/>
      <c r="AEN7" s="35"/>
      <c r="AEO7" s="35"/>
      <c r="AEP7" s="35"/>
      <c r="AEQ7" s="35"/>
      <c r="AER7" s="35"/>
      <c r="AES7" s="35"/>
      <c r="AET7" s="35"/>
      <c r="AEU7" s="35"/>
      <c r="AEV7" s="35"/>
      <c r="AEW7" s="35"/>
      <c r="AEX7" s="35"/>
      <c r="AEY7" s="35"/>
      <c r="AEZ7" s="35"/>
      <c r="AFA7" s="35"/>
      <c r="AFB7" s="35"/>
      <c r="AFC7" s="35"/>
      <c r="AFD7" s="35"/>
      <c r="AFE7" s="35"/>
      <c r="AFF7" s="35"/>
      <c r="AFG7" s="35"/>
      <c r="AFH7" s="35"/>
      <c r="AFI7" s="35"/>
      <c r="AFJ7" s="35"/>
      <c r="AFK7" s="35"/>
      <c r="AFL7" s="35"/>
      <c r="AFM7" s="35"/>
      <c r="AFN7" s="35"/>
      <c r="AFO7" s="35"/>
      <c r="AFP7" s="35"/>
      <c r="AFQ7" s="35"/>
      <c r="AFR7" s="35"/>
      <c r="AFS7" s="35"/>
      <c r="AFT7" s="35"/>
      <c r="AFU7" s="35"/>
      <c r="AFV7" s="35"/>
      <c r="AFW7" s="35"/>
      <c r="AFX7" s="35"/>
      <c r="AFY7" s="35"/>
      <c r="AFZ7" s="35"/>
      <c r="AGA7" s="35"/>
      <c r="AGB7" s="35"/>
      <c r="AGC7" s="35"/>
      <c r="AGD7" s="35"/>
      <c r="AGE7" s="35"/>
      <c r="AGF7" s="35"/>
      <c r="AGG7" s="35"/>
      <c r="AGH7" s="35"/>
      <c r="AGI7" s="35"/>
      <c r="AGJ7" s="35"/>
      <c r="AGK7" s="35"/>
      <c r="AGL7" s="35"/>
      <c r="AGM7" s="35"/>
      <c r="AGN7" s="35"/>
      <c r="AGO7" s="35"/>
      <c r="AGP7" s="35"/>
      <c r="AGQ7" s="35"/>
      <c r="AGR7" s="35"/>
      <c r="AGS7" s="35"/>
      <c r="AGT7" s="35"/>
      <c r="AGU7" s="35"/>
      <c r="AGV7" s="35"/>
      <c r="AGW7" s="35"/>
      <c r="AGX7" s="35"/>
      <c r="AGY7" s="35"/>
      <c r="AGZ7" s="35"/>
      <c r="AHA7" s="35"/>
      <c r="AHB7" s="35"/>
      <c r="AHC7" s="35"/>
      <c r="AHD7" s="35"/>
      <c r="AHE7" s="35"/>
      <c r="AHF7" s="35"/>
      <c r="AHG7" s="35"/>
      <c r="AHH7" s="35"/>
      <c r="AHI7" s="35"/>
      <c r="AHJ7" s="35"/>
      <c r="AHK7" s="35"/>
      <c r="AHL7" s="35"/>
      <c r="AHM7" s="35"/>
      <c r="AHN7" s="35"/>
      <c r="AHO7" s="35"/>
      <c r="AHP7" s="35"/>
      <c r="AHQ7" s="35"/>
      <c r="AHR7" s="35"/>
      <c r="AHS7" s="35"/>
      <c r="AHT7" s="35"/>
      <c r="AHU7" s="35"/>
      <c r="AHV7" s="35"/>
      <c r="AHW7" s="35"/>
      <c r="AHX7" s="35"/>
      <c r="AHY7" s="35"/>
      <c r="AHZ7" s="35"/>
      <c r="AIA7" s="35"/>
      <c r="AIB7" s="35"/>
      <c r="AIC7" s="35"/>
      <c r="AID7" s="35"/>
      <c r="AIE7" s="35"/>
      <c r="AIF7" s="35"/>
      <c r="AIG7" s="35"/>
      <c r="AIH7" s="35"/>
      <c r="AII7" s="35"/>
      <c r="AIJ7" s="35"/>
      <c r="AIK7" s="35"/>
      <c r="AIL7" s="35"/>
      <c r="AIM7" s="35"/>
      <c r="AIN7" s="35"/>
      <c r="AIO7" s="35"/>
      <c r="AIP7" s="35"/>
      <c r="AIQ7" s="35"/>
      <c r="AIR7" s="35"/>
      <c r="AIS7" s="35"/>
      <c r="AIT7" s="35"/>
      <c r="AIU7" s="35"/>
      <c r="AIV7" s="35"/>
      <c r="AIW7" s="35"/>
      <c r="AIX7" s="35"/>
      <c r="AIY7" s="35"/>
      <c r="AIZ7" s="35"/>
      <c r="AJA7" s="35"/>
      <c r="AJB7" s="35"/>
      <c r="AJC7" s="35"/>
      <c r="AJD7" s="35"/>
      <c r="AJE7" s="35"/>
      <c r="AJF7" s="35"/>
      <c r="AJG7" s="35"/>
      <c r="AJH7" s="35"/>
      <c r="AJI7" s="35"/>
      <c r="AJJ7" s="35"/>
      <c r="AJK7" s="35"/>
      <c r="AJL7" s="35"/>
      <c r="AJM7" s="35"/>
      <c r="AJN7" s="35"/>
      <c r="AJO7" s="35"/>
      <c r="AJP7" s="35"/>
      <c r="AJQ7" s="35"/>
      <c r="AJR7" s="35"/>
      <c r="AJS7" s="35"/>
      <c r="AJT7" s="35"/>
      <c r="AJU7" s="35"/>
      <c r="AJV7" s="35"/>
      <c r="AJW7" s="35"/>
      <c r="AJX7" s="35"/>
      <c r="AJY7" s="35"/>
      <c r="AJZ7" s="35"/>
      <c r="AKA7" s="35"/>
      <c r="AKB7" s="35"/>
      <c r="AKC7" s="35"/>
      <c r="AKD7" s="35"/>
      <c r="AKE7" s="35"/>
      <c r="AKF7" s="35"/>
      <c r="AKG7" s="35"/>
      <c r="AKH7" s="35"/>
      <c r="AKI7" s="35"/>
      <c r="AKJ7" s="35"/>
      <c r="AKK7" s="35"/>
      <c r="AKL7" s="35"/>
      <c r="AKM7" s="35"/>
      <c r="AKN7" s="35"/>
      <c r="AKO7" s="35"/>
      <c r="AKP7" s="35"/>
      <c r="AKQ7" s="35"/>
      <c r="AKR7" s="35"/>
      <c r="AKS7" s="35"/>
      <c r="AKT7" s="35"/>
      <c r="AKU7" s="35"/>
      <c r="AKV7" s="35"/>
      <c r="AKW7" s="35"/>
      <c r="AKX7" s="35"/>
      <c r="AKY7" s="35"/>
      <c r="AKZ7" s="35"/>
      <c r="ALA7" s="35"/>
      <c r="ALB7" s="35"/>
      <c r="ALC7" s="35"/>
      <c r="ALD7" s="35"/>
      <c r="ALE7" s="35"/>
      <c r="ALF7" s="35"/>
      <c r="ALG7" s="35"/>
      <c r="ALH7" s="35"/>
      <c r="ALI7" s="35"/>
      <c r="ALJ7" s="35"/>
      <c r="ALK7" s="35"/>
      <c r="ALL7" s="35"/>
      <c r="ALM7" s="35"/>
      <c r="ALN7" s="35"/>
      <c r="ALO7" s="35"/>
      <c r="ALP7" s="35"/>
      <c r="ALQ7" s="35"/>
      <c r="ALR7" s="35"/>
      <c r="ALS7" s="35"/>
      <c r="ALT7" s="35"/>
      <c r="ALU7" s="35"/>
      <c r="ALV7" s="35"/>
      <c r="ALW7" s="35"/>
      <c r="ALX7" s="35"/>
      <c r="ALY7" s="35"/>
      <c r="ALZ7" s="35"/>
      <c r="AMA7" s="35"/>
      <c r="AMB7" s="35"/>
      <c r="AMC7" s="35"/>
      <c r="AMD7" s="35"/>
      <c r="AME7" s="35"/>
      <c r="AMF7" s="35"/>
      <c r="AMG7" s="35"/>
      <c r="AMH7" s="35"/>
      <c r="AMI7" s="35"/>
      <c r="AMJ7" s="35"/>
      <c r="AMK7" s="35"/>
      <c r="AML7" s="35"/>
      <c r="AMM7" s="35"/>
      <c r="AMN7" s="35"/>
      <c r="AMO7" s="35"/>
      <c r="AMP7" s="35"/>
      <c r="AMQ7" s="35"/>
      <c r="AMR7" s="35"/>
      <c r="AMS7" s="35"/>
      <c r="AMT7" s="35"/>
      <c r="AMU7" s="35"/>
      <c r="AMV7" s="35"/>
      <c r="AMW7" s="35"/>
      <c r="AMX7" s="35"/>
      <c r="AMY7" s="35"/>
      <c r="AMZ7" s="35"/>
      <c r="ANA7" s="35"/>
      <c r="ANB7" s="35"/>
      <c r="ANC7" s="35"/>
      <c r="AND7" s="35"/>
      <c r="ANE7" s="35"/>
      <c r="ANF7" s="35"/>
      <c r="ANG7" s="35"/>
      <c r="ANH7" s="35"/>
      <c r="ANI7" s="35"/>
      <c r="ANJ7" s="35"/>
      <c r="ANK7" s="35"/>
      <c r="ANL7" s="35"/>
      <c r="ANM7" s="35"/>
      <c r="ANN7" s="35"/>
      <c r="ANO7" s="35"/>
      <c r="ANP7" s="35"/>
      <c r="ANQ7" s="35"/>
      <c r="ANR7" s="35"/>
      <c r="ANS7" s="35"/>
      <c r="ANT7" s="35"/>
      <c r="ANU7" s="35"/>
      <c r="ANV7" s="35"/>
      <c r="ANW7" s="35"/>
      <c r="ANX7" s="35"/>
      <c r="ANY7" s="35"/>
      <c r="ANZ7" s="35"/>
      <c r="AOA7" s="35"/>
      <c r="AOB7" s="35"/>
      <c r="AOC7" s="35"/>
      <c r="AOD7" s="35"/>
      <c r="AOE7" s="35"/>
      <c r="AOF7" s="35"/>
      <c r="AOG7" s="35"/>
      <c r="AOH7" s="35"/>
      <c r="AOI7" s="35"/>
      <c r="AOJ7" s="35"/>
      <c r="AOK7" s="35"/>
      <c r="AOL7" s="35"/>
      <c r="AOM7" s="35"/>
      <c r="AON7" s="35"/>
      <c r="AOO7" s="35"/>
      <c r="AOP7" s="35"/>
      <c r="AOQ7" s="35"/>
      <c r="AOR7" s="35"/>
      <c r="AOS7" s="35"/>
      <c r="AOT7" s="35"/>
      <c r="AOU7" s="35"/>
      <c r="AOV7" s="35"/>
      <c r="AOW7" s="35"/>
      <c r="AOX7" s="35"/>
      <c r="AOY7" s="35"/>
      <c r="AOZ7" s="35"/>
      <c r="APA7" s="35"/>
      <c r="APB7" s="35"/>
      <c r="APC7" s="35"/>
      <c r="APD7" s="35"/>
      <c r="APE7" s="35"/>
      <c r="APF7" s="35"/>
      <c r="APG7" s="35"/>
      <c r="APH7" s="35"/>
      <c r="API7" s="35"/>
      <c r="APJ7" s="35"/>
      <c r="APK7" s="35"/>
      <c r="APL7" s="35"/>
      <c r="APM7" s="35"/>
      <c r="APN7" s="35"/>
      <c r="APO7" s="35"/>
      <c r="APP7" s="35"/>
      <c r="APQ7" s="35"/>
      <c r="APR7" s="35"/>
      <c r="APS7" s="35"/>
      <c r="APT7" s="35"/>
      <c r="APU7" s="35"/>
      <c r="APV7" s="35"/>
      <c r="APW7" s="35"/>
      <c r="APX7" s="35"/>
      <c r="APY7" s="35"/>
      <c r="APZ7" s="35"/>
      <c r="AQA7" s="35"/>
      <c r="AQB7" s="35"/>
      <c r="AQC7" s="35"/>
      <c r="AQD7" s="35"/>
      <c r="AQE7" s="35"/>
      <c r="AQF7" s="35"/>
      <c r="AQG7" s="35"/>
      <c r="AQH7" s="35"/>
      <c r="AQI7" s="35"/>
      <c r="AQJ7" s="35"/>
      <c r="AQK7" s="35"/>
      <c r="AQL7" s="35"/>
      <c r="AQM7" s="35"/>
      <c r="AQN7" s="35"/>
      <c r="AQO7" s="35"/>
      <c r="AQP7" s="35"/>
      <c r="AQQ7" s="35"/>
      <c r="AQR7" s="35"/>
      <c r="AQS7" s="35"/>
      <c r="AQT7" s="35"/>
      <c r="AQU7" s="35"/>
      <c r="AQV7" s="35"/>
      <c r="AQW7" s="35"/>
      <c r="AQX7" s="35"/>
      <c r="AQY7" s="35"/>
      <c r="AQZ7" s="35"/>
      <c r="ARA7" s="35"/>
      <c r="ARB7" s="35"/>
      <c r="ARC7" s="35"/>
      <c r="ARD7" s="35"/>
      <c r="ARE7" s="35"/>
      <c r="ARF7" s="35"/>
      <c r="ARG7" s="35"/>
      <c r="ARH7" s="35"/>
      <c r="ARI7" s="35"/>
      <c r="ARJ7" s="35"/>
      <c r="ARK7" s="35"/>
      <c r="ARL7" s="35"/>
      <c r="ARM7" s="35"/>
      <c r="ARN7" s="35"/>
      <c r="ARO7" s="35"/>
      <c r="ARP7" s="35"/>
      <c r="ARQ7" s="35"/>
      <c r="ARR7" s="35"/>
      <c r="ARS7" s="35"/>
      <c r="ART7" s="35"/>
      <c r="ARU7" s="35"/>
      <c r="ARV7" s="35"/>
      <c r="ARW7" s="35"/>
      <c r="ARX7" s="35"/>
      <c r="ARY7" s="35"/>
      <c r="ARZ7" s="35"/>
      <c r="ASA7" s="35"/>
      <c r="ASB7" s="35"/>
      <c r="ASC7" s="35"/>
      <c r="ASD7" s="35"/>
      <c r="ASE7" s="35"/>
      <c r="ASF7" s="35"/>
      <c r="ASG7" s="35"/>
      <c r="ASH7" s="35"/>
      <c r="ASI7" s="35"/>
      <c r="ASJ7" s="35"/>
      <c r="ASK7" s="35"/>
      <c r="ASL7" s="35"/>
      <c r="ASM7" s="35"/>
      <c r="ASN7" s="35"/>
      <c r="ASO7" s="35"/>
      <c r="ASP7" s="35"/>
      <c r="ASQ7" s="35"/>
      <c r="ASR7" s="35"/>
      <c r="ASS7" s="35"/>
      <c r="AST7" s="35"/>
      <c r="ASU7" s="35"/>
      <c r="ASV7" s="35"/>
      <c r="ASW7" s="35"/>
      <c r="ASX7" s="35"/>
      <c r="ASY7" s="35"/>
      <c r="ASZ7" s="35"/>
      <c r="ATA7" s="35"/>
      <c r="ATB7" s="35"/>
      <c r="ATC7" s="35"/>
      <c r="ATD7" s="35"/>
      <c r="ATE7" s="35"/>
      <c r="ATF7" s="35"/>
      <c r="ATG7" s="35"/>
      <c r="ATH7" s="35"/>
      <c r="ATI7" s="35"/>
      <c r="ATJ7" s="35"/>
      <c r="ATK7" s="35"/>
      <c r="ATL7" s="35"/>
      <c r="ATM7" s="35"/>
      <c r="ATN7" s="35"/>
      <c r="ATO7" s="35"/>
      <c r="ATP7" s="35"/>
      <c r="ATQ7" s="35"/>
      <c r="ATR7" s="35"/>
      <c r="ATS7" s="35"/>
      <c r="ATT7" s="35"/>
      <c r="ATU7" s="35"/>
      <c r="ATV7" s="35"/>
      <c r="ATW7" s="35"/>
      <c r="ATX7" s="35"/>
      <c r="ATY7" s="35"/>
      <c r="ATZ7" s="35"/>
      <c r="AUA7" s="35"/>
      <c r="AUB7" s="35"/>
      <c r="AUC7" s="35"/>
      <c r="AUD7" s="35"/>
      <c r="AUE7" s="35"/>
      <c r="AUF7" s="35"/>
      <c r="AUG7" s="35"/>
      <c r="AUH7" s="35"/>
      <c r="AUI7" s="35"/>
      <c r="AUJ7" s="35"/>
      <c r="AUK7" s="35"/>
      <c r="AUL7" s="35"/>
      <c r="AUM7" s="35"/>
      <c r="AUN7" s="35"/>
      <c r="AUO7" s="35"/>
      <c r="AUP7" s="35"/>
      <c r="AUQ7" s="35"/>
      <c r="AUR7" s="35"/>
      <c r="AUS7" s="35"/>
      <c r="AUT7" s="35"/>
      <c r="AUU7" s="35"/>
      <c r="AUV7" s="35"/>
      <c r="AUW7" s="35"/>
      <c r="AUX7" s="35"/>
      <c r="AUY7" s="35"/>
      <c r="AUZ7" s="35"/>
      <c r="AVA7" s="35"/>
      <c r="AVB7" s="35"/>
      <c r="AVC7" s="35"/>
      <c r="AVD7" s="35"/>
      <c r="AVE7" s="35"/>
      <c r="AVF7" s="35"/>
      <c r="AVG7" s="35"/>
      <c r="AVH7" s="35"/>
      <c r="AVI7" s="35"/>
      <c r="AVJ7" s="35"/>
      <c r="AVK7" s="35"/>
      <c r="AVL7" s="35"/>
      <c r="AVM7" s="35"/>
      <c r="AVN7" s="35"/>
      <c r="AVO7" s="35"/>
      <c r="AVP7" s="35"/>
      <c r="AVQ7" s="35"/>
      <c r="AVR7" s="35"/>
      <c r="AVS7" s="35"/>
      <c r="AVT7" s="35"/>
      <c r="AVU7" s="35"/>
      <c r="AVV7" s="35"/>
      <c r="AVW7" s="35"/>
      <c r="AVX7" s="35"/>
      <c r="AVY7" s="35"/>
      <c r="AVZ7" s="35"/>
      <c r="AWA7" s="35"/>
      <c r="AWB7" s="35"/>
      <c r="AWC7" s="35"/>
      <c r="AWD7" s="35"/>
      <c r="AWE7" s="35"/>
      <c r="AWF7" s="35"/>
      <c r="AWG7" s="35"/>
      <c r="AWH7" s="35"/>
      <c r="AWI7" s="35"/>
      <c r="AWJ7" s="35"/>
      <c r="AWK7" s="35"/>
      <c r="AWL7" s="35"/>
      <c r="AWM7" s="35"/>
      <c r="AWN7" s="35"/>
      <c r="AWO7" s="35"/>
      <c r="AWP7" s="35"/>
      <c r="AWQ7" s="35"/>
      <c r="AWR7" s="35"/>
      <c r="AWS7" s="35"/>
      <c r="AWT7" s="35"/>
      <c r="AWU7" s="35"/>
      <c r="AWV7" s="35"/>
      <c r="AWW7" s="35"/>
      <c r="AWX7" s="35"/>
      <c r="AWY7" s="35"/>
      <c r="AWZ7" s="35"/>
      <c r="AXA7" s="35"/>
      <c r="AXB7" s="35"/>
      <c r="AXC7" s="35"/>
      <c r="AXD7" s="35"/>
      <c r="AXE7" s="35"/>
      <c r="AXF7" s="35"/>
      <c r="AXG7" s="35"/>
      <c r="AXH7" s="35"/>
      <c r="AXI7" s="35"/>
      <c r="AXJ7" s="35"/>
      <c r="AXK7" s="35"/>
      <c r="AXL7" s="35"/>
      <c r="AXM7" s="35"/>
      <c r="AXN7" s="35"/>
      <c r="AXO7" s="35"/>
      <c r="AXP7" s="35"/>
      <c r="AXQ7" s="35"/>
      <c r="AXR7" s="35"/>
      <c r="AXS7" s="35"/>
      <c r="AXT7" s="35"/>
      <c r="AXU7" s="35"/>
      <c r="AXV7" s="35"/>
      <c r="AXW7" s="35"/>
      <c r="AXX7" s="35"/>
      <c r="AXY7" s="35"/>
      <c r="AXZ7" s="35"/>
      <c r="AYA7" s="35"/>
      <c r="AYB7" s="35"/>
      <c r="AYC7" s="35"/>
      <c r="AYD7" s="35"/>
      <c r="AYE7" s="35"/>
      <c r="AYF7" s="35"/>
      <c r="AYG7" s="35"/>
      <c r="AYH7" s="35"/>
      <c r="AYI7" s="35"/>
      <c r="AYJ7" s="35"/>
      <c r="AYK7" s="35"/>
      <c r="AYL7" s="35"/>
      <c r="AYM7" s="35"/>
      <c r="AYN7" s="35"/>
      <c r="AYO7" s="35"/>
      <c r="AYP7" s="35"/>
      <c r="AYQ7" s="35"/>
      <c r="AYR7" s="35"/>
      <c r="AYS7" s="35"/>
      <c r="AYT7" s="35"/>
      <c r="AYU7" s="35"/>
      <c r="AYV7" s="35"/>
      <c r="AYW7" s="35"/>
      <c r="AYX7" s="35"/>
      <c r="AYY7" s="35"/>
      <c r="AYZ7" s="35"/>
      <c r="AZA7" s="35"/>
      <c r="AZB7" s="35"/>
      <c r="AZC7" s="35"/>
      <c r="AZD7" s="35"/>
      <c r="AZE7" s="35"/>
      <c r="AZF7" s="35"/>
      <c r="AZG7" s="35"/>
      <c r="AZH7" s="35"/>
      <c r="AZI7" s="35"/>
      <c r="AZJ7" s="35"/>
      <c r="AZK7" s="35"/>
      <c r="AZL7" s="35"/>
      <c r="AZM7" s="35"/>
      <c r="AZN7" s="35"/>
      <c r="AZO7" s="35"/>
      <c r="AZP7" s="35"/>
      <c r="AZQ7" s="35"/>
      <c r="AZR7" s="35"/>
      <c r="AZS7" s="35"/>
      <c r="AZT7" s="35"/>
      <c r="AZU7" s="35"/>
      <c r="AZV7" s="35"/>
      <c r="AZW7" s="35"/>
      <c r="AZX7" s="35"/>
      <c r="AZY7" s="35"/>
      <c r="AZZ7" s="35"/>
      <c r="BAA7" s="35"/>
      <c r="BAB7" s="35"/>
      <c r="BAC7" s="35"/>
      <c r="BAD7" s="35"/>
      <c r="BAE7" s="35"/>
      <c r="BAF7" s="35"/>
      <c r="BAG7" s="35"/>
      <c r="BAH7" s="35"/>
      <c r="BAI7" s="35"/>
      <c r="BAJ7" s="35"/>
      <c r="BAK7" s="35"/>
      <c r="BAL7" s="35"/>
      <c r="BAM7" s="35"/>
      <c r="BAN7" s="35"/>
      <c r="BAO7" s="35"/>
      <c r="BAP7" s="35"/>
      <c r="BAQ7" s="35"/>
      <c r="BAR7" s="35"/>
      <c r="BAS7" s="35"/>
      <c r="BAT7" s="35"/>
      <c r="BAU7" s="35"/>
      <c r="BAV7" s="35"/>
      <c r="BAW7" s="35"/>
      <c r="BAX7" s="35"/>
      <c r="BAY7" s="35"/>
      <c r="BAZ7" s="35"/>
      <c r="BBA7" s="35"/>
      <c r="BBB7" s="35"/>
      <c r="BBC7" s="35"/>
      <c r="BBD7" s="35"/>
      <c r="BBE7" s="35"/>
      <c r="BBF7" s="35"/>
      <c r="BBG7" s="35"/>
      <c r="BBH7" s="35"/>
      <c r="BBI7" s="35"/>
      <c r="BBJ7" s="35"/>
      <c r="BBK7" s="35"/>
      <c r="BBL7" s="35"/>
      <c r="BBM7" s="35"/>
      <c r="BBN7" s="35"/>
      <c r="BBO7" s="35"/>
      <c r="BBP7" s="35"/>
      <c r="BBQ7" s="35"/>
      <c r="BBR7" s="35"/>
      <c r="BBS7" s="35"/>
      <c r="BBT7" s="35"/>
      <c r="BBU7" s="35"/>
      <c r="BBV7" s="35"/>
      <c r="BBW7" s="35"/>
      <c r="BBX7" s="35"/>
      <c r="BBY7" s="35"/>
      <c r="BBZ7" s="35"/>
      <c r="BCA7" s="35"/>
      <c r="BCB7" s="35"/>
      <c r="BCC7" s="35"/>
      <c r="BCD7" s="35"/>
      <c r="BCE7" s="35"/>
      <c r="BCF7" s="35"/>
      <c r="BCG7" s="35"/>
      <c r="BCH7" s="35"/>
      <c r="BCI7" s="35"/>
      <c r="BCJ7" s="35"/>
      <c r="BCK7" s="35"/>
      <c r="BCL7" s="35"/>
      <c r="BCM7" s="35"/>
      <c r="BCN7" s="35"/>
      <c r="BCO7" s="35"/>
      <c r="BCP7" s="35"/>
      <c r="BCQ7" s="35"/>
      <c r="BCR7" s="35"/>
      <c r="BCS7" s="35"/>
      <c r="BCT7" s="35"/>
      <c r="BCU7" s="35"/>
      <c r="BCV7" s="35"/>
      <c r="BCW7" s="35"/>
      <c r="BCX7" s="35"/>
      <c r="BCY7" s="35"/>
      <c r="BCZ7" s="35"/>
      <c r="BDA7" s="35"/>
      <c r="BDB7" s="35"/>
      <c r="BDC7" s="35"/>
      <c r="BDD7" s="35"/>
      <c r="BDE7" s="35"/>
      <c r="BDF7" s="35"/>
      <c r="BDG7" s="35"/>
      <c r="BDH7" s="35"/>
      <c r="BDI7" s="35"/>
      <c r="BDJ7" s="35"/>
      <c r="BDK7" s="35"/>
      <c r="BDL7" s="35"/>
      <c r="BDM7" s="35"/>
      <c r="BDN7" s="35"/>
      <c r="BDO7" s="35"/>
      <c r="BDP7" s="35"/>
      <c r="BDQ7" s="35"/>
      <c r="BDR7" s="35"/>
      <c r="BDS7" s="35"/>
      <c r="BDT7" s="35"/>
      <c r="BDU7" s="35"/>
      <c r="BDV7" s="35"/>
      <c r="BDW7" s="35"/>
      <c r="BDX7" s="35"/>
      <c r="BDY7" s="35"/>
      <c r="BDZ7" s="35"/>
      <c r="BEA7" s="35"/>
      <c r="BEB7" s="35"/>
      <c r="BEC7" s="35"/>
      <c r="BED7" s="35"/>
      <c r="BEE7" s="35"/>
      <c r="BEF7" s="35"/>
      <c r="BEG7" s="35"/>
      <c r="BEH7" s="35"/>
      <c r="BEI7" s="35"/>
      <c r="BEJ7" s="35"/>
      <c r="BEK7" s="35"/>
      <c r="BEL7" s="35"/>
      <c r="BEM7" s="35"/>
      <c r="BEN7" s="35"/>
      <c r="BEO7" s="35"/>
      <c r="BEP7" s="35"/>
      <c r="BEQ7" s="35"/>
      <c r="BER7" s="35"/>
      <c r="BES7" s="35"/>
      <c r="BET7" s="35"/>
      <c r="BEU7" s="35"/>
      <c r="BEV7" s="35"/>
      <c r="BEW7" s="35"/>
      <c r="BEX7" s="35"/>
      <c r="BEY7" s="35"/>
      <c r="BEZ7" s="35"/>
      <c r="BFA7" s="35"/>
      <c r="BFB7" s="35"/>
      <c r="BFC7" s="35"/>
      <c r="BFD7" s="35"/>
      <c r="BFE7" s="35"/>
      <c r="BFF7" s="35"/>
      <c r="BFG7" s="35"/>
      <c r="BFH7" s="35"/>
      <c r="BFI7" s="35"/>
      <c r="BFJ7" s="35"/>
      <c r="BFK7" s="35"/>
      <c r="BFL7" s="35"/>
      <c r="BFM7" s="35"/>
      <c r="BFN7" s="35"/>
      <c r="BFO7" s="35"/>
      <c r="BFP7" s="35"/>
      <c r="BFQ7" s="35"/>
      <c r="BFR7" s="35"/>
      <c r="BFS7" s="35"/>
      <c r="BFT7" s="35"/>
      <c r="BFU7" s="35"/>
      <c r="BFV7" s="35"/>
      <c r="BFW7" s="35"/>
      <c r="BFX7" s="35"/>
      <c r="BFY7" s="35"/>
      <c r="BFZ7" s="35"/>
      <c r="BGA7" s="35"/>
      <c r="BGB7" s="35"/>
      <c r="BGC7" s="35"/>
      <c r="BGD7" s="35"/>
      <c r="BGE7" s="35"/>
      <c r="BGF7" s="35"/>
      <c r="BGG7" s="35"/>
      <c r="BGH7" s="35"/>
      <c r="BGI7" s="35"/>
      <c r="BGJ7" s="35"/>
      <c r="BGK7" s="35"/>
      <c r="BGL7" s="35"/>
      <c r="BGM7" s="35"/>
      <c r="BGN7" s="35"/>
      <c r="BGO7" s="35"/>
      <c r="BGP7" s="35"/>
      <c r="BGQ7" s="35"/>
      <c r="BGR7" s="35"/>
      <c r="BGS7" s="35"/>
      <c r="BGT7" s="35"/>
      <c r="BGU7" s="35"/>
      <c r="BGV7" s="35"/>
      <c r="BGW7" s="35"/>
      <c r="BGX7" s="35"/>
      <c r="BGY7" s="35"/>
      <c r="BGZ7" s="35"/>
      <c r="BHA7" s="35"/>
      <c r="BHB7" s="35"/>
      <c r="BHC7" s="35"/>
      <c r="BHD7" s="35"/>
      <c r="BHE7" s="35"/>
      <c r="BHF7" s="35"/>
      <c r="BHG7" s="35"/>
      <c r="BHH7" s="35"/>
      <c r="BHI7" s="35"/>
      <c r="BHJ7" s="35"/>
      <c r="BHK7" s="35"/>
      <c r="BHL7" s="35"/>
      <c r="BHM7" s="35"/>
      <c r="BHN7" s="35"/>
      <c r="BHO7" s="35"/>
      <c r="BHP7" s="35"/>
      <c r="BHQ7" s="35"/>
      <c r="BHR7" s="35"/>
      <c r="BHS7" s="35"/>
      <c r="BHT7" s="35"/>
      <c r="BHU7" s="35"/>
      <c r="BHV7" s="35"/>
      <c r="BHW7" s="35"/>
      <c r="BHX7" s="35"/>
      <c r="BHY7" s="35"/>
      <c r="BHZ7" s="35"/>
      <c r="BIA7" s="35"/>
      <c r="BIB7" s="35"/>
      <c r="BIC7" s="35"/>
      <c r="BID7" s="35"/>
      <c r="BIE7" s="35"/>
      <c r="BIF7" s="35"/>
      <c r="BIG7" s="35"/>
      <c r="BIH7" s="35"/>
      <c r="BII7" s="35"/>
      <c r="BIJ7" s="35"/>
      <c r="BIK7" s="35"/>
      <c r="BIL7" s="35"/>
      <c r="BIM7" s="35"/>
      <c r="BIN7" s="35"/>
      <c r="BIO7" s="35"/>
      <c r="BIP7" s="35"/>
      <c r="BIQ7" s="35"/>
      <c r="BIR7" s="35"/>
      <c r="BIS7" s="35"/>
      <c r="BIT7" s="35"/>
      <c r="BIU7" s="35"/>
      <c r="BIV7" s="35"/>
      <c r="BIW7" s="35"/>
      <c r="BIX7" s="35"/>
      <c r="BIY7" s="35"/>
      <c r="BIZ7" s="35"/>
      <c r="BJA7" s="35"/>
      <c r="BJB7" s="35"/>
      <c r="BJC7" s="35"/>
      <c r="BJD7" s="35"/>
      <c r="BJE7" s="35"/>
      <c r="BJF7" s="35"/>
      <c r="BJG7" s="35"/>
      <c r="BJH7" s="35"/>
      <c r="BJI7" s="35"/>
      <c r="BJJ7" s="35"/>
      <c r="BJK7" s="35"/>
      <c r="BJL7" s="35"/>
      <c r="BJM7" s="35"/>
      <c r="BJN7" s="35"/>
      <c r="BJO7" s="35"/>
      <c r="BJP7" s="35"/>
      <c r="BJQ7" s="35"/>
      <c r="BJR7" s="35"/>
      <c r="BJS7" s="35"/>
      <c r="BJT7" s="35"/>
      <c r="BJU7" s="35"/>
      <c r="BJV7" s="35"/>
      <c r="BJW7" s="35"/>
      <c r="BJX7" s="35"/>
      <c r="BJY7" s="35"/>
      <c r="BJZ7" s="35"/>
      <c r="BKA7" s="35"/>
      <c r="BKB7" s="35"/>
      <c r="BKC7" s="35"/>
      <c r="BKD7" s="35"/>
      <c r="BKE7" s="35"/>
      <c r="BKF7" s="35"/>
      <c r="BKG7" s="35"/>
      <c r="BKH7" s="35"/>
      <c r="BKI7" s="35"/>
      <c r="BKJ7" s="35"/>
      <c r="BKK7" s="35"/>
      <c r="BKL7" s="35"/>
      <c r="BKM7" s="35"/>
      <c r="BKN7" s="35"/>
      <c r="BKO7" s="35"/>
      <c r="BKP7" s="35"/>
      <c r="BKQ7" s="35"/>
      <c r="BKR7" s="35"/>
      <c r="BKS7" s="35"/>
      <c r="BKT7" s="35"/>
      <c r="BKU7" s="35"/>
      <c r="BKV7" s="35"/>
      <c r="BKW7" s="35"/>
      <c r="BKX7" s="35"/>
      <c r="BKY7" s="35"/>
      <c r="BKZ7" s="35"/>
      <c r="BLA7" s="35"/>
      <c r="BLB7" s="35"/>
      <c r="BLC7" s="35"/>
      <c r="BLD7" s="35"/>
      <c r="BLE7" s="35"/>
      <c r="BLF7" s="35"/>
      <c r="BLG7" s="35"/>
      <c r="BLH7" s="35"/>
      <c r="BLI7" s="35"/>
      <c r="BLJ7" s="35"/>
      <c r="BLK7" s="35"/>
      <c r="BLL7" s="35"/>
      <c r="BLM7" s="35"/>
      <c r="BLN7" s="35"/>
      <c r="BLO7" s="35"/>
      <c r="BLP7" s="35"/>
      <c r="BLQ7" s="35"/>
      <c r="BLR7" s="35"/>
      <c r="BLS7" s="35"/>
      <c r="BLT7" s="35"/>
      <c r="BLU7" s="35"/>
      <c r="BLV7" s="35"/>
      <c r="BLW7" s="35"/>
      <c r="BLX7" s="35"/>
      <c r="BLY7" s="35"/>
      <c r="BLZ7" s="35"/>
      <c r="BMA7" s="35"/>
      <c r="BMB7" s="35"/>
      <c r="BMC7" s="35"/>
      <c r="BMD7" s="35"/>
      <c r="BME7" s="35"/>
      <c r="BMF7" s="35"/>
      <c r="BMG7" s="35"/>
      <c r="BMH7" s="35"/>
      <c r="BMI7" s="35"/>
      <c r="BMJ7" s="35"/>
      <c r="BMK7" s="35"/>
      <c r="BML7" s="35"/>
      <c r="BMM7" s="35"/>
      <c r="BMN7" s="35"/>
      <c r="BMO7" s="35"/>
      <c r="BMP7" s="35"/>
      <c r="BMQ7" s="35"/>
      <c r="BMR7" s="35"/>
      <c r="BMS7" s="35"/>
      <c r="BMT7" s="35"/>
      <c r="BMU7" s="35"/>
      <c r="BMV7" s="35"/>
      <c r="BMW7" s="35"/>
      <c r="BMX7" s="35"/>
      <c r="BMY7" s="35"/>
      <c r="BMZ7" s="35"/>
      <c r="BNA7" s="35"/>
      <c r="BNB7" s="35"/>
      <c r="BNC7" s="35"/>
      <c r="BND7" s="35"/>
      <c r="BNE7" s="35"/>
      <c r="BNF7" s="35"/>
      <c r="BNG7" s="35"/>
      <c r="BNH7" s="35"/>
      <c r="BNI7" s="35"/>
      <c r="BNJ7" s="35"/>
      <c r="BNK7" s="35"/>
      <c r="BNL7" s="35"/>
      <c r="BNM7" s="35"/>
      <c r="BNN7" s="35"/>
      <c r="BNO7" s="35"/>
      <c r="BNP7" s="35"/>
      <c r="BNQ7" s="35"/>
      <c r="BNR7" s="35"/>
      <c r="BNS7" s="35"/>
      <c r="BNT7" s="35"/>
      <c r="BNU7" s="35"/>
      <c r="BNV7" s="35"/>
      <c r="BNW7" s="35"/>
      <c r="BNX7" s="35"/>
      <c r="BNY7" s="35"/>
      <c r="BNZ7" s="35"/>
      <c r="BOA7" s="35"/>
      <c r="BOB7" s="35"/>
      <c r="BOC7" s="35"/>
      <c r="BOD7" s="35"/>
      <c r="BOE7" s="35"/>
      <c r="BOF7" s="35"/>
      <c r="BOG7" s="35"/>
      <c r="BOH7" s="35"/>
      <c r="BOI7" s="35"/>
      <c r="BOJ7" s="35"/>
      <c r="BOK7" s="35"/>
      <c r="BOL7" s="35"/>
      <c r="BOM7" s="35"/>
      <c r="BON7" s="35"/>
      <c r="BOO7" s="35"/>
      <c r="BOP7" s="35"/>
      <c r="BOQ7" s="35"/>
      <c r="BOR7" s="35"/>
      <c r="BOS7" s="35"/>
      <c r="BOT7" s="35"/>
      <c r="BOU7" s="35"/>
      <c r="BOV7" s="35"/>
      <c r="BOW7" s="35"/>
      <c r="BOX7" s="35"/>
      <c r="BOY7" s="35"/>
      <c r="BOZ7" s="35"/>
      <c r="BPA7" s="35"/>
      <c r="BPB7" s="35"/>
      <c r="BPC7" s="35"/>
      <c r="BPD7" s="35"/>
      <c r="BPE7" s="35"/>
      <c r="BPF7" s="35"/>
      <c r="BPG7" s="35"/>
      <c r="BPH7" s="35"/>
      <c r="BPI7" s="35"/>
      <c r="BPJ7" s="35"/>
      <c r="BPK7" s="35"/>
      <c r="BPL7" s="35"/>
      <c r="BPM7" s="35"/>
      <c r="BPN7" s="35"/>
      <c r="BPO7" s="35"/>
      <c r="BPP7" s="35"/>
      <c r="BPQ7" s="35"/>
      <c r="BPR7" s="35"/>
      <c r="BPS7" s="35"/>
      <c r="BPT7" s="35"/>
      <c r="BPU7" s="35"/>
      <c r="BPV7" s="35"/>
      <c r="BPW7" s="35"/>
      <c r="BPX7" s="35"/>
      <c r="BPY7" s="35"/>
      <c r="BPZ7" s="35"/>
      <c r="BQA7" s="35"/>
      <c r="BQB7" s="35"/>
      <c r="BQC7" s="35"/>
      <c r="BQD7" s="35"/>
      <c r="BQE7" s="35"/>
      <c r="BQF7" s="35"/>
      <c r="BQG7" s="35"/>
      <c r="BQH7" s="35"/>
      <c r="BQI7" s="35"/>
      <c r="BQJ7" s="35"/>
      <c r="BQK7" s="35"/>
      <c r="BQL7" s="35"/>
      <c r="BQM7" s="35"/>
      <c r="BQN7" s="35"/>
      <c r="BQO7" s="35"/>
      <c r="BQP7" s="35"/>
      <c r="BQQ7" s="35"/>
      <c r="BQR7" s="35"/>
      <c r="BQS7" s="35"/>
      <c r="BQT7" s="35"/>
      <c r="BQU7" s="35"/>
      <c r="BQV7" s="35"/>
      <c r="BQW7" s="35"/>
      <c r="BQX7" s="35"/>
      <c r="BQY7" s="35"/>
      <c r="BQZ7" s="35"/>
      <c r="BRA7" s="35"/>
      <c r="BRB7" s="35"/>
      <c r="BRC7" s="35"/>
      <c r="BRD7" s="35"/>
      <c r="BRE7" s="35"/>
      <c r="BRF7" s="35"/>
      <c r="BRG7" s="35"/>
      <c r="BRH7" s="35"/>
      <c r="BRI7" s="35"/>
      <c r="BRJ7" s="35"/>
      <c r="BRK7" s="35"/>
      <c r="BRL7" s="35"/>
      <c r="BRM7" s="35"/>
      <c r="BRN7" s="35"/>
      <c r="BRO7" s="35"/>
      <c r="BRP7" s="35"/>
      <c r="BRQ7" s="35"/>
      <c r="BRR7" s="35"/>
      <c r="BRS7" s="35"/>
      <c r="BRT7" s="35"/>
      <c r="BRU7" s="35"/>
      <c r="BRV7" s="35"/>
      <c r="BRW7" s="35"/>
      <c r="BRX7" s="35"/>
      <c r="BRY7" s="35"/>
      <c r="BRZ7" s="35"/>
      <c r="BSA7" s="35"/>
      <c r="BSB7" s="35"/>
      <c r="BSC7" s="35"/>
      <c r="BSD7" s="35"/>
      <c r="BSE7" s="35"/>
      <c r="BSF7" s="35"/>
      <c r="BSG7" s="35"/>
      <c r="BSH7" s="35"/>
      <c r="BSI7" s="35"/>
      <c r="BSJ7" s="35"/>
      <c r="BSK7" s="35"/>
      <c r="BSL7" s="35"/>
      <c r="BSM7" s="35"/>
      <c r="BSN7" s="35"/>
      <c r="BSO7" s="35"/>
      <c r="BSP7" s="35"/>
      <c r="BSQ7" s="35"/>
      <c r="BSR7" s="35"/>
      <c r="BSS7" s="35"/>
      <c r="BST7" s="35"/>
      <c r="BSU7" s="35"/>
      <c r="BSV7" s="35"/>
      <c r="BSW7" s="35"/>
      <c r="BSX7" s="35"/>
      <c r="BSY7" s="35"/>
      <c r="BSZ7" s="35"/>
      <c r="BTA7" s="35"/>
      <c r="BTB7" s="35"/>
      <c r="BTC7" s="35"/>
      <c r="BTD7" s="35"/>
      <c r="BTE7" s="35"/>
      <c r="BTF7" s="35"/>
      <c r="BTG7" s="35"/>
      <c r="BTH7" s="35"/>
      <c r="BTI7" s="35"/>
      <c r="BTJ7" s="35"/>
      <c r="BTK7" s="35"/>
      <c r="BTL7" s="35"/>
      <c r="BTM7" s="35"/>
      <c r="BTN7" s="35"/>
      <c r="BTO7" s="35"/>
      <c r="BTP7" s="35"/>
      <c r="BTQ7" s="35"/>
      <c r="BTR7" s="35"/>
      <c r="BTS7" s="35"/>
      <c r="BTT7" s="35"/>
      <c r="BTU7" s="35"/>
      <c r="BTV7" s="35"/>
      <c r="BTW7" s="35"/>
      <c r="BTX7" s="35"/>
      <c r="BTY7" s="35"/>
      <c r="BTZ7" s="35"/>
      <c r="BUA7" s="35"/>
      <c r="BUB7" s="35"/>
      <c r="BUC7" s="35"/>
      <c r="BUD7" s="35"/>
      <c r="BUE7" s="35"/>
      <c r="BUF7" s="35"/>
      <c r="BUG7" s="35"/>
      <c r="BUH7" s="35"/>
      <c r="BUI7" s="35"/>
      <c r="BUJ7" s="35"/>
      <c r="BUK7" s="35"/>
      <c r="BUL7" s="35"/>
      <c r="BUM7" s="35"/>
      <c r="BUN7" s="35"/>
      <c r="BUO7" s="35"/>
      <c r="BUP7" s="35"/>
      <c r="BUQ7" s="35"/>
      <c r="BUR7" s="35"/>
      <c r="BUS7" s="35"/>
      <c r="BUT7" s="35"/>
      <c r="BUU7" s="35"/>
      <c r="BUV7" s="35"/>
      <c r="BUW7" s="35"/>
      <c r="BUX7" s="35"/>
      <c r="BUY7" s="35"/>
      <c r="BUZ7" s="35"/>
      <c r="BVA7" s="35"/>
      <c r="BVB7" s="35"/>
      <c r="BVC7" s="35"/>
      <c r="BVD7" s="35"/>
      <c r="BVE7" s="35"/>
      <c r="BVF7" s="35"/>
      <c r="BVG7" s="35"/>
      <c r="BVH7" s="35"/>
      <c r="BVI7" s="35"/>
      <c r="BVJ7" s="35"/>
      <c r="BVK7" s="35"/>
      <c r="BVL7" s="35"/>
      <c r="BVM7" s="35"/>
      <c r="BVN7" s="35"/>
      <c r="BVO7" s="35"/>
      <c r="BVP7" s="35"/>
      <c r="BVQ7" s="35"/>
      <c r="BVR7" s="35"/>
      <c r="BVS7" s="35"/>
      <c r="BVT7" s="35"/>
      <c r="BVU7" s="35"/>
      <c r="BVV7" s="35"/>
      <c r="BVW7" s="35"/>
      <c r="BVX7" s="35"/>
      <c r="BVY7" s="35"/>
      <c r="BVZ7" s="35"/>
      <c r="BWA7" s="35"/>
      <c r="BWB7" s="35"/>
      <c r="BWC7" s="35"/>
      <c r="BWD7" s="35"/>
      <c r="BWE7" s="35"/>
      <c r="BWF7" s="35"/>
      <c r="BWG7" s="35"/>
      <c r="BWH7" s="35"/>
      <c r="BWI7" s="35"/>
      <c r="BWJ7" s="35"/>
      <c r="BWK7" s="35"/>
      <c r="BWL7" s="35"/>
      <c r="BWM7" s="35"/>
      <c r="BWN7" s="35"/>
      <c r="BWO7" s="35"/>
      <c r="BWP7" s="35"/>
      <c r="BWQ7" s="35"/>
      <c r="BWR7" s="35"/>
      <c r="BWS7" s="35"/>
      <c r="BWT7" s="35"/>
      <c r="BWU7" s="35"/>
      <c r="BWV7" s="35"/>
      <c r="BWW7" s="35"/>
      <c r="BWX7" s="35"/>
      <c r="BWY7" s="35"/>
      <c r="BWZ7" s="35"/>
      <c r="BXA7" s="35"/>
      <c r="BXB7" s="35"/>
      <c r="BXC7" s="35"/>
      <c r="BXD7" s="35"/>
      <c r="BXE7" s="35"/>
      <c r="BXF7" s="35"/>
      <c r="BXG7" s="35"/>
      <c r="BXH7" s="35"/>
      <c r="BXI7" s="35"/>
      <c r="BXJ7" s="35"/>
      <c r="BXK7" s="35"/>
      <c r="BXL7" s="35"/>
      <c r="BXM7" s="35"/>
      <c r="BXN7" s="35"/>
      <c r="BXO7" s="35"/>
      <c r="BXP7" s="35"/>
      <c r="BXQ7" s="35"/>
      <c r="BXR7" s="35"/>
      <c r="BXS7" s="35"/>
      <c r="BXT7" s="35"/>
      <c r="BXU7" s="35"/>
      <c r="BXV7" s="35"/>
      <c r="BXW7" s="35"/>
      <c r="BXX7" s="35"/>
      <c r="BXY7" s="35"/>
      <c r="BXZ7" s="35"/>
      <c r="BYA7" s="35"/>
      <c r="BYB7" s="35"/>
      <c r="BYC7" s="35"/>
      <c r="BYD7" s="35"/>
      <c r="BYE7" s="35"/>
      <c r="BYF7" s="35"/>
      <c r="BYG7" s="35"/>
      <c r="BYH7" s="35"/>
      <c r="BYI7" s="35"/>
      <c r="BYJ7" s="35"/>
      <c r="BYK7" s="35"/>
      <c r="BYL7" s="35"/>
      <c r="BYM7" s="35"/>
      <c r="BYN7" s="35"/>
      <c r="BYO7" s="35"/>
      <c r="BYP7" s="35"/>
      <c r="BYQ7" s="35"/>
      <c r="BYR7" s="35"/>
      <c r="BYS7" s="35"/>
      <c r="BYT7" s="35"/>
      <c r="BYU7" s="35"/>
      <c r="BYV7" s="35"/>
      <c r="BYW7" s="35"/>
      <c r="BYX7" s="35"/>
      <c r="BYY7" s="35"/>
      <c r="BYZ7" s="35"/>
      <c r="BZA7" s="35"/>
      <c r="BZB7" s="35"/>
      <c r="BZC7" s="35"/>
      <c r="BZD7" s="35"/>
      <c r="BZE7" s="35"/>
      <c r="BZF7" s="35"/>
      <c r="BZG7" s="35"/>
      <c r="BZH7" s="35"/>
      <c r="BZI7" s="35"/>
      <c r="BZJ7" s="35"/>
      <c r="BZK7" s="35"/>
      <c r="BZL7" s="35"/>
      <c r="BZM7" s="35"/>
      <c r="BZN7" s="35"/>
      <c r="BZO7" s="35"/>
      <c r="BZP7" s="35"/>
      <c r="BZQ7" s="35"/>
      <c r="BZR7" s="35"/>
      <c r="BZS7" s="35"/>
      <c r="BZT7" s="35"/>
      <c r="BZU7" s="35"/>
      <c r="BZV7" s="35"/>
      <c r="BZW7" s="35"/>
      <c r="BZX7" s="35"/>
      <c r="BZY7" s="35"/>
      <c r="BZZ7" s="35"/>
      <c r="CAA7" s="35"/>
      <c r="CAB7" s="35"/>
      <c r="CAC7" s="35"/>
      <c r="CAD7" s="35"/>
      <c r="CAE7" s="35"/>
      <c r="CAF7" s="35"/>
      <c r="CAG7" s="35"/>
      <c r="CAH7" s="35"/>
      <c r="CAI7" s="35"/>
      <c r="CAJ7" s="35"/>
      <c r="CAK7" s="35"/>
      <c r="CAL7" s="35"/>
      <c r="CAM7" s="35"/>
      <c r="CAN7" s="35"/>
      <c r="CAO7" s="35"/>
      <c r="CAP7" s="35"/>
      <c r="CAQ7" s="35"/>
      <c r="CAR7" s="35"/>
      <c r="CAS7" s="35"/>
      <c r="CAT7" s="35"/>
      <c r="CAU7" s="35"/>
      <c r="CAV7" s="35"/>
      <c r="CAW7" s="35"/>
      <c r="CAX7" s="35"/>
      <c r="CAY7" s="35"/>
      <c r="CAZ7" s="35"/>
      <c r="CBA7" s="35"/>
      <c r="CBB7" s="35"/>
      <c r="CBC7" s="35"/>
      <c r="CBD7" s="35"/>
      <c r="CBE7" s="35"/>
      <c r="CBF7" s="35"/>
      <c r="CBG7" s="35"/>
      <c r="CBH7" s="35"/>
      <c r="CBI7" s="35"/>
      <c r="CBJ7" s="35"/>
      <c r="CBK7" s="35"/>
      <c r="CBL7" s="35"/>
      <c r="CBM7" s="35"/>
      <c r="CBN7" s="35"/>
      <c r="CBO7" s="35"/>
      <c r="CBP7" s="35"/>
      <c r="CBQ7" s="35"/>
      <c r="CBR7" s="35"/>
      <c r="CBS7" s="35"/>
      <c r="CBT7" s="35"/>
      <c r="CBU7" s="35"/>
      <c r="CBV7" s="35"/>
      <c r="CBW7" s="35"/>
      <c r="CBX7" s="35"/>
      <c r="CBY7" s="35"/>
      <c r="CBZ7" s="35"/>
      <c r="CCA7" s="35"/>
      <c r="CCB7" s="35"/>
      <c r="CCC7" s="35"/>
      <c r="CCD7" s="35"/>
      <c r="CCE7" s="35"/>
      <c r="CCF7" s="35"/>
      <c r="CCG7" s="35"/>
      <c r="CCH7" s="35"/>
      <c r="CCI7" s="35"/>
      <c r="CCJ7" s="35"/>
      <c r="CCK7" s="35"/>
      <c r="CCL7" s="35"/>
      <c r="CCM7" s="35"/>
      <c r="CCN7" s="35"/>
      <c r="CCO7" s="35"/>
      <c r="CCP7" s="35"/>
      <c r="CCQ7" s="35"/>
      <c r="CCR7" s="35"/>
      <c r="CCS7" s="35"/>
      <c r="CCT7" s="35"/>
      <c r="CCU7" s="35"/>
      <c r="CCV7" s="35"/>
      <c r="CCW7" s="35"/>
      <c r="CCX7" s="35"/>
      <c r="CCY7" s="35"/>
      <c r="CCZ7" s="35"/>
      <c r="CDA7" s="35"/>
      <c r="CDB7" s="35"/>
      <c r="CDC7" s="35"/>
      <c r="CDD7" s="35"/>
      <c r="CDE7" s="35"/>
      <c r="CDF7" s="35"/>
      <c r="CDG7" s="35"/>
      <c r="CDH7" s="35"/>
      <c r="CDI7" s="35"/>
      <c r="CDJ7" s="35"/>
      <c r="CDK7" s="35"/>
      <c r="CDL7" s="35"/>
      <c r="CDM7" s="35"/>
      <c r="CDN7" s="35"/>
      <c r="CDO7" s="35"/>
      <c r="CDP7" s="35"/>
      <c r="CDQ7" s="35"/>
      <c r="CDR7" s="35"/>
      <c r="CDS7" s="35"/>
      <c r="CDT7" s="35"/>
      <c r="CDU7" s="35"/>
      <c r="CDV7" s="35"/>
      <c r="CDW7" s="35"/>
      <c r="CDX7" s="35"/>
      <c r="CDY7" s="35"/>
      <c r="CDZ7" s="35"/>
      <c r="CEA7" s="35"/>
      <c r="CEB7" s="35"/>
      <c r="CEC7" s="35"/>
      <c r="CED7" s="35"/>
      <c r="CEE7" s="35"/>
      <c r="CEF7" s="35"/>
      <c r="CEG7" s="35"/>
      <c r="CEH7" s="35"/>
      <c r="CEI7" s="35"/>
      <c r="CEJ7" s="35"/>
      <c r="CEK7" s="35"/>
      <c r="CEL7" s="35"/>
      <c r="CEM7" s="35"/>
      <c r="CEN7" s="35"/>
      <c r="CEO7" s="35"/>
      <c r="CEP7" s="35"/>
      <c r="CEQ7" s="35"/>
      <c r="CER7" s="35"/>
      <c r="CES7" s="35"/>
      <c r="CET7" s="35"/>
      <c r="CEU7" s="35"/>
      <c r="CEV7" s="35"/>
      <c r="CEW7" s="35"/>
      <c r="CEX7" s="35"/>
      <c r="CEY7" s="35"/>
      <c r="CEZ7" s="35"/>
      <c r="CFA7" s="35"/>
      <c r="CFB7" s="35"/>
      <c r="CFC7" s="35"/>
      <c r="CFD7" s="35"/>
      <c r="CFE7" s="35"/>
      <c r="CFF7" s="35"/>
      <c r="CFG7" s="35"/>
      <c r="CFH7" s="35"/>
      <c r="CFI7" s="35"/>
      <c r="CFJ7" s="35"/>
      <c r="CFK7" s="35"/>
      <c r="CFL7" s="35"/>
      <c r="CFM7" s="35"/>
      <c r="CFN7" s="35"/>
      <c r="CFO7" s="35"/>
      <c r="CFP7" s="35"/>
      <c r="CFQ7" s="35"/>
      <c r="CFR7" s="35"/>
      <c r="CFS7" s="35"/>
      <c r="CFT7" s="35"/>
      <c r="CFU7" s="35"/>
      <c r="CFV7" s="35"/>
      <c r="CFW7" s="35"/>
      <c r="CFX7" s="35"/>
      <c r="CFY7" s="35"/>
      <c r="CFZ7" s="35"/>
      <c r="CGA7" s="35"/>
      <c r="CGB7" s="35"/>
      <c r="CGC7" s="35"/>
      <c r="CGD7" s="35"/>
      <c r="CGE7" s="35"/>
      <c r="CGF7" s="35"/>
      <c r="CGG7" s="35"/>
      <c r="CGH7" s="35"/>
      <c r="CGI7" s="35"/>
      <c r="CGJ7" s="35"/>
      <c r="CGK7" s="35"/>
      <c r="CGL7" s="35"/>
      <c r="CGM7" s="35"/>
      <c r="CGN7" s="35"/>
      <c r="CGO7" s="35"/>
      <c r="CGP7" s="35"/>
      <c r="CGQ7" s="35"/>
      <c r="CGR7" s="35"/>
      <c r="CGS7" s="35"/>
      <c r="CGT7" s="35"/>
      <c r="CGU7" s="35"/>
      <c r="CGV7" s="35"/>
      <c r="CGW7" s="35"/>
      <c r="CGX7" s="35"/>
      <c r="CGY7" s="35"/>
      <c r="CGZ7" s="35"/>
      <c r="CHA7" s="35"/>
      <c r="CHB7" s="35"/>
      <c r="CHC7" s="35"/>
      <c r="CHD7" s="35"/>
      <c r="CHE7" s="35"/>
      <c r="CHF7" s="35"/>
      <c r="CHG7" s="35"/>
      <c r="CHH7" s="35"/>
      <c r="CHI7" s="35"/>
      <c r="CHJ7" s="35"/>
      <c r="CHK7" s="35"/>
      <c r="CHL7" s="35"/>
      <c r="CHM7" s="35"/>
      <c r="CHN7" s="35"/>
      <c r="CHO7" s="35"/>
      <c r="CHP7" s="35"/>
      <c r="CHQ7" s="35"/>
      <c r="CHR7" s="35"/>
      <c r="CHS7" s="35"/>
      <c r="CHT7" s="35"/>
      <c r="CHU7" s="35"/>
      <c r="CHV7" s="35"/>
      <c r="CHW7" s="35"/>
      <c r="CHX7" s="35"/>
      <c r="CHY7" s="35"/>
      <c r="CHZ7" s="35"/>
      <c r="CIA7" s="35"/>
      <c r="CIB7" s="35"/>
      <c r="CIC7" s="35"/>
      <c r="CID7" s="35"/>
      <c r="CIE7" s="35"/>
      <c r="CIF7" s="35"/>
      <c r="CIG7" s="35"/>
      <c r="CIH7" s="35"/>
      <c r="CII7" s="35"/>
      <c r="CIJ7" s="35"/>
      <c r="CIK7" s="35"/>
      <c r="CIL7" s="35"/>
      <c r="CIM7" s="35"/>
      <c r="CIN7" s="35"/>
      <c r="CIO7" s="35"/>
      <c r="CIP7" s="35"/>
      <c r="CIQ7" s="35"/>
      <c r="CIR7" s="35"/>
      <c r="CIS7" s="35"/>
      <c r="CIT7" s="35"/>
      <c r="CIU7" s="35"/>
      <c r="CIV7" s="35"/>
      <c r="CIW7" s="35"/>
      <c r="CIX7" s="35"/>
      <c r="CIY7" s="35"/>
      <c r="CIZ7" s="35"/>
      <c r="CJA7" s="35"/>
      <c r="CJB7" s="35"/>
      <c r="CJC7" s="35"/>
      <c r="CJD7" s="35"/>
      <c r="CJE7" s="35"/>
      <c r="CJF7" s="35"/>
      <c r="CJG7" s="35"/>
      <c r="CJH7" s="35"/>
      <c r="CJI7" s="35"/>
      <c r="CJJ7" s="35"/>
      <c r="CJK7" s="35"/>
      <c r="CJL7" s="35"/>
      <c r="CJM7" s="35"/>
      <c r="CJN7" s="35"/>
      <c r="CJO7" s="35"/>
      <c r="CJP7" s="35"/>
      <c r="CJQ7" s="35"/>
      <c r="CJR7" s="35"/>
      <c r="CJS7" s="35"/>
      <c r="CJT7" s="35"/>
      <c r="CJU7" s="35"/>
      <c r="CJV7" s="35"/>
      <c r="CJW7" s="35"/>
      <c r="CJX7" s="35"/>
      <c r="CJY7" s="35"/>
      <c r="CJZ7" s="35"/>
      <c r="CKA7" s="35"/>
      <c r="CKB7" s="35"/>
      <c r="CKC7" s="35"/>
      <c r="CKD7" s="35"/>
      <c r="CKE7" s="35"/>
      <c r="CKF7" s="35"/>
      <c r="CKG7" s="35"/>
      <c r="CKH7" s="35"/>
      <c r="CKI7" s="35"/>
      <c r="CKJ7" s="35"/>
      <c r="CKK7" s="35"/>
      <c r="CKL7" s="35"/>
      <c r="CKM7" s="35"/>
      <c r="CKN7" s="35"/>
      <c r="CKO7" s="35"/>
      <c r="CKP7" s="35"/>
      <c r="CKQ7" s="35"/>
      <c r="CKR7" s="35"/>
      <c r="CKS7" s="35"/>
      <c r="CKT7" s="35"/>
      <c r="CKU7" s="35"/>
      <c r="CKV7" s="35"/>
      <c r="CKW7" s="35"/>
      <c r="CKX7" s="35"/>
      <c r="CKY7" s="35"/>
      <c r="CKZ7" s="35"/>
      <c r="CLA7" s="35"/>
      <c r="CLB7" s="35"/>
      <c r="CLC7" s="35"/>
      <c r="CLD7" s="35"/>
      <c r="CLE7" s="35"/>
      <c r="CLF7" s="35"/>
      <c r="CLG7" s="35"/>
      <c r="CLH7" s="35"/>
      <c r="CLI7" s="35"/>
      <c r="CLJ7" s="35"/>
      <c r="CLK7" s="35"/>
      <c r="CLL7" s="35"/>
      <c r="CLM7" s="35"/>
      <c r="CLN7" s="35"/>
      <c r="CLO7" s="35"/>
      <c r="CLP7" s="35"/>
      <c r="CLQ7" s="35"/>
      <c r="CLR7" s="35"/>
      <c r="CLS7" s="35"/>
      <c r="CLT7" s="35"/>
      <c r="CLU7" s="35"/>
      <c r="CLV7" s="35"/>
      <c r="CLW7" s="35"/>
      <c r="CLX7" s="35"/>
      <c r="CLY7" s="35"/>
      <c r="CLZ7" s="35"/>
      <c r="CMA7" s="35"/>
      <c r="CMB7" s="35"/>
      <c r="CMC7" s="35"/>
      <c r="CMD7" s="35"/>
      <c r="CME7" s="35"/>
      <c r="CMF7" s="35"/>
      <c r="CMG7" s="35"/>
      <c r="CMH7" s="35"/>
      <c r="CMI7" s="35"/>
      <c r="CMJ7" s="35"/>
      <c r="CMK7" s="35"/>
      <c r="CML7" s="35"/>
      <c r="CMM7" s="35"/>
      <c r="CMN7" s="35"/>
      <c r="CMO7" s="35"/>
      <c r="CMP7" s="35"/>
      <c r="CMQ7" s="35"/>
      <c r="CMR7" s="35"/>
      <c r="CMS7" s="35"/>
      <c r="CMT7" s="35"/>
      <c r="CMU7" s="35"/>
      <c r="CMV7" s="35"/>
      <c r="CMW7" s="35"/>
      <c r="CMX7" s="35"/>
      <c r="CMY7" s="35"/>
      <c r="CMZ7" s="35"/>
      <c r="CNA7" s="35"/>
      <c r="CNB7" s="35"/>
      <c r="CNC7" s="35"/>
      <c r="CND7" s="35"/>
      <c r="CNE7" s="35"/>
      <c r="CNF7" s="35"/>
      <c r="CNG7" s="35"/>
      <c r="CNH7" s="35"/>
      <c r="CNI7" s="35"/>
      <c r="CNJ7" s="35"/>
      <c r="CNK7" s="35"/>
      <c r="CNL7" s="35"/>
      <c r="CNM7" s="35"/>
      <c r="CNN7" s="35"/>
      <c r="CNO7" s="35"/>
      <c r="CNP7" s="35"/>
      <c r="CNQ7" s="35"/>
      <c r="CNR7" s="35"/>
      <c r="CNS7" s="35"/>
      <c r="CNT7" s="35"/>
      <c r="CNU7" s="35"/>
      <c r="CNV7" s="35"/>
      <c r="CNW7" s="35"/>
      <c r="CNX7" s="35"/>
      <c r="CNY7" s="35"/>
      <c r="CNZ7" s="35"/>
      <c r="COA7" s="35"/>
      <c r="COB7" s="35"/>
      <c r="COC7" s="35"/>
      <c r="COD7" s="35"/>
      <c r="COE7" s="35"/>
      <c r="COF7" s="35"/>
      <c r="COG7" s="35"/>
      <c r="COH7" s="35"/>
      <c r="COI7" s="35"/>
      <c r="COJ7" s="35"/>
      <c r="COK7" s="35"/>
      <c r="COL7" s="35"/>
      <c r="COM7" s="35"/>
      <c r="CON7" s="35"/>
      <c r="COO7" s="35"/>
      <c r="COP7" s="35"/>
      <c r="COQ7" s="35"/>
      <c r="COR7" s="35"/>
      <c r="COS7" s="35"/>
      <c r="COT7" s="35"/>
      <c r="COU7" s="35"/>
      <c r="COV7" s="35"/>
      <c r="COW7" s="35"/>
      <c r="COX7" s="35"/>
      <c r="COY7" s="35"/>
      <c r="COZ7" s="35"/>
      <c r="CPA7" s="35"/>
      <c r="CPB7" s="35"/>
      <c r="CPC7" s="35"/>
      <c r="CPD7" s="35"/>
      <c r="CPE7" s="35"/>
      <c r="CPF7" s="35"/>
      <c r="CPG7" s="35"/>
      <c r="CPH7" s="35"/>
      <c r="CPI7" s="35"/>
      <c r="CPJ7" s="35"/>
      <c r="CPK7" s="35"/>
      <c r="CPL7" s="35"/>
      <c r="CPM7" s="35"/>
      <c r="CPN7" s="35"/>
      <c r="CPO7" s="35"/>
      <c r="CPP7" s="35"/>
      <c r="CPQ7" s="35"/>
      <c r="CPR7" s="35"/>
      <c r="CPS7" s="35"/>
      <c r="CPT7" s="35"/>
      <c r="CPU7" s="35"/>
      <c r="CPV7" s="35"/>
      <c r="CPW7" s="35"/>
      <c r="CPX7" s="35"/>
      <c r="CPY7" s="35"/>
      <c r="CPZ7" s="35"/>
      <c r="CQA7" s="35"/>
      <c r="CQB7" s="35"/>
      <c r="CQC7" s="35"/>
      <c r="CQD7" s="35"/>
      <c r="CQE7" s="35"/>
      <c r="CQF7" s="35"/>
      <c r="CQG7" s="35"/>
      <c r="CQH7" s="35"/>
      <c r="CQI7" s="35"/>
      <c r="CQJ7" s="35"/>
      <c r="CQK7" s="35"/>
      <c r="CQL7" s="35"/>
      <c r="CQM7" s="35"/>
      <c r="CQN7" s="35"/>
      <c r="CQO7" s="35"/>
      <c r="CQP7" s="35"/>
      <c r="CQQ7" s="35"/>
      <c r="CQR7" s="35"/>
      <c r="CQS7" s="35"/>
      <c r="CQT7" s="35"/>
      <c r="CQU7" s="35"/>
      <c r="CQV7" s="35"/>
      <c r="CQW7" s="35"/>
      <c r="CQX7" s="35"/>
      <c r="CQY7" s="35"/>
      <c r="CQZ7" s="35"/>
      <c r="CRA7" s="35"/>
      <c r="CRB7" s="35"/>
      <c r="CRC7" s="35"/>
      <c r="CRD7" s="35"/>
      <c r="CRE7" s="35"/>
      <c r="CRF7" s="35"/>
      <c r="CRG7" s="35"/>
      <c r="CRH7" s="35"/>
      <c r="CRI7" s="35"/>
      <c r="CRJ7" s="35"/>
      <c r="CRK7" s="35"/>
      <c r="CRL7" s="35"/>
      <c r="CRM7" s="35"/>
      <c r="CRN7" s="35"/>
      <c r="CRO7" s="35"/>
      <c r="CRP7" s="35"/>
      <c r="CRQ7" s="35"/>
      <c r="CRR7" s="35"/>
      <c r="CRS7" s="35"/>
      <c r="CRT7" s="35"/>
      <c r="CRU7" s="35"/>
      <c r="CRV7" s="35"/>
      <c r="CRW7" s="35"/>
      <c r="CRX7" s="35"/>
      <c r="CRY7" s="35"/>
      <c r="CRZ7" s="35"/>
      <c r="CSA7" s="35"/>
      <c r="CSB7" s="35"/>
      <c r="CSC7" s="35"/>
      <c r="CSD7" s="35"/>
      <c r="CSE7" s="35"/>
      <c r="CSF7" s="35"/>
      <c r="CSG7" s="35"/>
      <c r="CSH7" s="35"/>
      <c r="CSI7" s="35"/>
      <c r="CSJ7" s="35"/>
      <c r="CSK7" s="35"/>
      <c r="CSL7" s="35"/>
      <c r="CSM7" s="35"/>
      <c r="CSN7" s="35"/>
      <c r="CSO7" s="35"/>
      <c r="CSP7" s="35"/>
      <c r="CSQ7" s="35"/>
      <c r="CSR7" s="35"/>
      <c r="CSS7" s="35"/>
      <c r="CST7" s="35"/>
      <c r="CSU7" s="35"/>
      <c r="CSV7" s="35"/>
      <c r="CSW7" s="35"/>
      <c r="CSX7" s="35"/>
      <c r="CSY7" s="35"/>
      <c r="CSZ7" s="35"/>
      <c r="CTA7" s="35"/>
      <c r="CTB7" s="35"/>
      <c r="CTC7" s="35"/>
      <c r="CTD7" s="35"/>
      <c r="CTE7" s="35"/>
      <c r="CTF7" s="35"/>
      <c r="CTG7" s="35"/>
      <c r="CTH7" s="35"/>
      <c r="CTI7" s="35"/>
      <c r="CTJ7" s="35"/>
      <c r="CTK7" s="35"/>
      <c r="CTL7" s="35"/>
      <c r="CTM7" s="35"/>
      <c r="CTN7" s="35"/>
      <c r="CTO7" s="35"/>
      <c r="CTP7" s="35"/>
      <c r="CTQ7" s="35"/>
      <c r="CTR7" s="35"/>
      <c r="CTS7" s="35"/>
      <c r="CTT7" s="35"/>
      <c r="CTU7" s="35"/>
      <c r="CTV7" s="35"/>
      <c r="CTW7" s="35"/>
      <c r="CTX7" s="35"/>
      <c r="CTY7" s="35"/>
      <c r="CTZ7" s="35"/>
      <c r="CUA7" s="35"/>
      <c r="CUB7" s="35"/>
      <c r="CUC7" s="35"/>
      <c r="CUD7" s="35"/>
      <c r="CUE7" s="35"/>
      <c r="CUF7" s="35"/>
      <c r="CUG7" s="35"/>
      <c r="CUH7" s="35"/>
      <c r="CUI7" s="35"/>
      <c r="CUJ7" s="35"/>
      <c r="CUK7" s="35"/>
      <c r="CUL7" s="35"/>
      <c r="CUM7" s="35"/>
      <c r="CUN7" s="35"/>
      <c r="CUO7" s="35"/>
      <c r="CUP7" s="35"/>
      <c r="CUQ7" s="35"/>
      <c r="CUR7" s="35"/>
      <c r="CUS7" s="35"/>
      <c r="CUT7" s="35"/>
      <c r="CUU7" s="35"/>
      <c r="CUV7" s="35"/>
      <c r="CUW7" s="35"/>
      <c r="CUX7" s="35"/>
      <c r="CUY7" s="35"/>
      <c r="CUZ7" s="35"/>
      <c r="CVA7" s="35"/>
      <c r="CVB7" s="35"/>
      <c r="CVC7" s="35"/>
      <c r="CVD7" s="35"/>
      <c r="CVE7" s="35"/>
      <c r="CVF7" s="35"/>
      <c r="CVG7" s="35"/>
      <c r="CVH7" s="35"/>
      <c r="CVI7" s="35"/>
      <c r="CVJ7" s="35"/>
      <c r="CVK7" s="35"/>
      <c r="CVL7" s="35"/>
      <c r="CVM7" s="35"/>
      <c r="CVN7" s="35"/>
      <c r="CVO7" s="35"/>
      <c r="CVP7" s="35"/>
      <c r="CVQ7" s="35"/>
      <c r="CVR7" s="35"/>
      <c r="CVS7" s="35"/>
      <c r="CVT7" s="35"/>
      <c r="CVU7" s="35"/>
      <c r="CVV7" s="35"/>
      <c r="CVW7" s="35"/>
      <c r="CVX7" s="35"/>
      <c r="CVY7" s="35"/>
      <c r="CVZ7" s="35"/>
      <c r="CWA7" s="35"/>
      <c r="CWB7" s="35"/>
      <c r="CWC7" s="35"/>
      <c r="CWD7" s="35"/>
      <c r="CWE7" s="35"/>
      <c r="CWF7" s="35"/>
      <c r="CWG7" s="35"/>
      <c r="CWH7" s="35"/>
      <c r="CWI7" s="35"/>
      <c r="CWJ7" s="35"/>
      <c r="CWK7" s="35"/>
      <c r="CWL7" s="35"/>
      <c r="CWM7" s="35"/>
      <c r="CWN7" s="35"/>
      <c r="CWO7" s="35"/>
      <c r="CWP7" s="35"/>
      <c r="CWQ7" s="35"/>
      <c r="CWR7" s="35"/>
      <c r="CWS7" s="35"/>
      <c r="CWT7" s="35"/>
      <c r="CWU7" s="35"/>
      <c r="CWV7" s="35"/>
      <c r="CWW7" s="35"/>
      <c r="CWX7" s="35"/>
      <c r="CWY7" s="35"/>
      <c r="CWZ7" s="35"/>
      <c r="CXA7" s="35"/>
      <c r="CXB7" s="35"/>
      <c r="CXC7" s="35"/>
      <c r="CXD7" s="35"/>
      <c r="CXE7" s="35"/>
      <c r="CXF7" s="35"/>
      <c r="CXG7" s="35"/>
      <c r="CXH7" s="35"/>
      <c r="CXI7" s="35"/>
      <c r="CXJ7" s="35"/>
      <c r="CXK7" s="35"/>
      <c r="CXL7" s="35"/>
      <c r="CXM7" s="35"/>
      <c r="CXN7" s="35"/>
      <c r="CXO7" s="35"/>
      <c r="CXP7" s="35"/>
      <c r="CXQ7" s="35"/>
      <c r="CXR7" s="35"/>
      <c r="CXS7" s="35"/>
      <c r="CXT7" s="35"/>
      <c r="CXU7" s="35"/>
      <c r="CXV7" s="35"/>
      <c r="CXW7" s="35"/>
      <c r="CXX7" s="35"/>
      <c r="CXY7" s="35"/>
      <c r="CXZ7" s="35"/>
      <c r="CYA7" s="35"/>
      <c r="CYB7" s="35"/>
      <c r="CYC7" s="35"/>
      <c r="CYD7" s="35"/>
      <c r="CYE7" s="35"/>
      <c r="CYF7" s="35"/>
      <c r="CYG7" s="35"/>
      <c r="CYH7" s="35"/>
      <c r="CYI7" s="35"/>
      <c r="CYJ7" s="35"/>
      <c r="CYK7" s="35"/>
      <c r="CYL7" s="35"/>
      <c r="CYM7" s="35"/>
      <c r="CYN7" s="35"/>
      <c r="CYO7" s="35"/>
      <c r="CYP7" s="35"/>
      <c r="CYQ7" s="35"/>
      <c r="CYR7" s="35"/>
      <c r="CYS7" s="35"/>
      <c r="CYT7" s="35"/>
      <c r="CYU7" s="35"/>
      <c r="CYV7" s="35"/>
      <c r="CYW7" s="35"/>
      <c r="CYX7" s="35"/>
      <c r="CYY7" s="35"/>
      <c r="CYZ7" s="35"/>
      <c r="CZA7" s="35"/>
      <c r="CZB7" s="35"/>
      <c r="CZC7" s="35"/>
      <c r="CZD7" s="35"/>
      <c r="CZE7" s="35"/>
      <c r="CZF7" s="35"/>
      <c r="CZG7" s="35"/>
      <c r="CZH7" s="35"/>
      <c r="CZI7" s="35"/>
      <c r="CZJ7" s="35"/>
      <c r="CZK7" s="35"/>
      <c r="CZL7" s="35"/>
      <c r="CZM7" s="35"/>
      <c r="CZN7" s="35"/>
      <c r="CZO7" s="35"/>
      <c r="CZP7" s="35"/>
      <c r="CZQ7" s="35"/>
      <c r="CZR7" s="35"/>
      <c r="CZS7" s="35"/>
      <c r="CZT7" s="35"/>
      <c r="CZU7" s="35"/>
      <c r="CZV7" s="35"/>
      <c r="CZW7" s="35"/>
      <c r="CZX7" s="35"/>
      <c r="CZY7" s="35"/>
      <c r="CZZ7" s="35"/>
      <c r="DAA7" s="35"/>
      <c r="DAB7" s="35"/>
      <c r="DAC7" s="35"/>
      <c r="DAD7" s="35"/>
      <c r="DAE7" s="35"/>
      <c r="DAF7" s="35"/>
      <c r="DAG7" s="35"/>
      <c r="DAH7" s="35"/>
      <c r="DAI7" s="35"/>
      <c r="DAJ7" s="35"/>
      <c r="DAK7" s="35"/>
      <c r="DAL7" s="35"/>
      <c r="DAM7" s="35"/>
      <c r="DAN7" s="35"/>
      <c r="DAO7" s="35"/>
      <c r="DAP7" s="35"/>
      <c r="DAQ7" s="35"/>
      <c r="DAR7" s="35"/>
      <c r="DAS7" s="35"/>
      <c r="DAT7" s="35"/>
      <c r="DAU7" s="35"/>
      <c r="DAV7" s="35"/>
      <c r="DAW7" s="35"/>
      <c r="DAX7" s="35"/>
      <c r="DAY7" s="35"/>
      <c r="DAZ7" s="35"/>
      <c r="DBA7" s="35"/>
      <c r="DBB7" s="35"/>
      <c r="DBC7" s="35"/>
      <c r="DBD7" s="35"/>
      <c r="DBE7" s="35"/>
      <c r="DBF7" s="35"/>
      <c r="DBG7" s="35"/>
      <c r="DBH7" s="35"/>
      <c r="DBI7" s="35"/>
      <c r="DBJ7" s="35"/>
      <c r="DBK7" s="35"/>
      <c r="DBL7" s="35"/>
      <c r="DBM7" s="35"/>
      <c r="DBN7" s="35"/>
      <c r="DBO7" s="35"/>
      <c r="DBP7" s="35"/>
      <c r="DBQ7" s="35"/>
      <c r="DBR7" s="35"/>
      <c r="DBS7" s="35"/>
      <c r="DBT7" s="35"/>
      <c r="DBU7" s="35"/>
      <c r="DBV7" s="35"/>
      <c r="DBW7" s="35"/>
      <c r="DBX7" s="35"/>
      <c r="DBY7" s="35"/>
      <c r="DBZ7" s="35"/>
      <c r="DCA7" s="35"/>
      <c r="DCB7" s="35"/>
      <c r="DCC7" s="35"/>
      <c r="DCD7" s="35"/>
      <c r="DCE7" s="35"/>
      <c r="DCF7" s="35"/>
      <c r="DCG7" s="35"/>
      <c r="DCH7" s="35"/>
      <c r="DCI7" s="35"/>
      <c r="DCJ7" s="35"/>
      <c r="DCK7" s="35"/>
      <c r="DCL7" s="35"/>
      <c r="DCM7" s="35"/>
      <c r="DCN7" s="35"/>
      <c r="DCO7" s="35"/>
      <c r="DCP7" s="35"/>
      <c r="DCQ7" s="35"/>
      <c r="DCR7" s="35"/>
      <c r="DCS7" s="35"/>
      <c r="DCT7" s="35"/>
      <c r="DCU7" s="35"/>
      <c r="DCV7" s="35"/>
      <c r="DCW7" s="35"/>
      <c r="DCX7" s="35"/>
      <c r="DCY7" s="35"/>
      <c r="DCZ7" s="35"/>
      <c r="DDA7" s="35"/>
      <c r="DDB7" s="35"/>
      <c r="DDC7" s="35"/>
      <c r="DDD7" s="35"/>
      <c r="DDE7" s="35"/>
      <c r="DDF7" s="35"/>
      <c r="DDG7" s="35"/>
      <c r="DDH7" s="35"/>
      <c r="DDI7" s="35"/>
      <c r="DDJ7" s="35"/>
      <c r="DDK7" s="35"/>
      <c r="DDL7" s="35"/>
      <c r="DDM7" s="35"/>
      <c r="DDN7" s="35"/>
      <c r="DDO7" s="35"/>
      <c r="DDP7" s="35"/>
      <c r="DDQ7" s="35"/>
      <c r="DDR7" s="35"/>
      <c r="DDS7" s="35"/>
      <c r="DDT7" s="35"/>
      <c r="DDU7" s="35"/>
      <c r="DDV7" s="35"/>
      <c r="DDW7" s="35"/>
      <c r="DDX7" s="35"/>
      <c r="DDY7" s="35"/>
      <c r="DDZ7" s="35"/>
      <c r="DEA7" s="35"/>
      <c r="DEB7" s="35"/>
      <c r="DEC7" s="35"/>
      <c r="DED7" s="35"/>
      <c r="DEE7" s="35"/>
      <c r="DEF7" s="35"/>
      <c r="DEG7" s="35"/>
      <c r="DEH7" s="35"/>
      <c r="DEI7" s="35"/>
      <c r="DEJ7" s="35"/>
      <c r="DEK7" s="35"/>
      <c r="DEL7" s="35"/>
      <c r="DEM7" s="35"/>
      <c r="DEN7" s="35"/>
      <c r="DEO7" s="35"/>
      <c r="DEP7" s="35"/>
      <c r="DEQ7" s="35"/>
      <c r="DER7" s="35"/>
      <c r="DES7" s="35"/>
      <c r="DET7" s="35"/>
      <c r="DEU7" s="35"/>
      <c r="DEV7" s="35"/>
      <c r="DEW7" s="35"/>
      <c r="DEX7" s="35"/>
      <c r="DEY7" s="35"/>
      <c r="DEZ7" s="35"/>
      <c r="DFA7" s="35"/>
      <c r="DFB7" s="35"/>
      <c r="DFC7" s="35"/>
      <c r="DFD7" s="35"/>
      <c r="DFE7" s="35"/>
      <c r="DFF7" s="35"/>
      <c r="DFG7" s="35"/>
      <c r="DFH7" s="35"/>
      <c r="DFI7" s="35"/>
      <c r="DFJ7" s="35"/>
      <c r="DFK7" s="35"/>
      <c r="DFL7" s="35"/>
      <c r="DFM7" s="35"/>
      <c r="DFN7" s="35"/>
      <c r="DFO7" s="35"/>
      <c r="DFP7" s="35"/>
      <c r="DFQ7" s="35"/>
      <c r="DFR7" s="35"/>
      <c r="DFS7" s="35"/>
      <c r="DFT7" s="35"/>
      <c r="DFU7" s="35"/>
      <c r="DFV7" s="35"/>
      <c r="DFW7" s="35"/>
      <c r="DFX7" s="35"/>
      <c r="DFY7" s="35"/>
      <c r="DFZ7" s="35"/>
      <c r="DGA7" s="35"/>
      <c r="DGB7" s="35"/>
      <c r="DGC7" s="35"/>
      <c r="DGD7" s="35"/>
      <c r="DGE7" s="35"/>
      <c r="DGF7" s="35"/>
      <c r="DGG7" s="35"/>
      <c r="DGH7" s="35"/>
      <c r="DGI7" s="35"/>
      <c r="DGJ7" s="35"/>
      <c r="DGK7" s="35"/>
      <c r="DGL7" s="35"/>
      <c r="DGM7" s="35"/>
      <c r="DGN7" s="35"/>
      <c r="DGO7" s="35"/>
      <c r="DGP7" s="35"/>
      <c r="DGQ7" s="35"/>
      <c r="DGR7" s="35"/>
      <c r="DGS7" s="35"/>
      <c r="DGT7" s="35"/>
      <c r="DGU7" s="35"/>
      <c r="DGV7" s="35"/>
      <c r="DGW7" s="35"/>
      <c r="DGX7" s="35"/>
      <c r="DGY7" s="35"/>
      <c r="DGZ7" s="35"/>
      <c r="DHA7" s="35"/>
      <c r="DHB7" s="35"/>
      <c r="DHC7" s="35"/>
      <c r="DHD7" s="35"/>
      <c r="DHE7" s="35"/>
      <c r="DHF7" s="35"/>
      <c r="DHG7" s="35"/>
      <c r="DHH7" s="35"/>
      <c r="DHI7" s="35"/>
      <c r="DHJ7" s="35"/>
      <c r="DHK7" s="35"/>
      <c r="DHL7" s="35"/>
      <c r="DHM7" s="35"/>
      <c r="DHN7" s="35"/>
      <c r="DHO7" s="35"/>
      <c r="DHP7" s="35"/>
      <c r="DHQ7" s="35"/>
      <c r="DHR7" s="35"/>
      <c r="DHS7" s="35"/>
      <c r="DHT7" s="35"/>
      <c r="DHU7" s="35"/>
      <c r="DHV7" s="35"/>
      <c r="DHW7" s="35"/>
      <c r="DHX7" s="35"/>
      <c r="DHY7" s="35"/>
      <c r="DHZ7" s="35"/>
      <c r="DIA7" s="35"/>
      <c r="DIB7" s="35"/>
      <c r="DIC7" s="35"/>
      <c r="DID7" s="35"/>
      <c r="DIE7" s="35"/>
      <c r="DIF7" s="35"/>
      <c r="DIG7" s="35"/>
      <c r="DIH7" s="35"/>
      <c r="DII7" s="35"/>
      <c r="DIJ7" s="35"/>
      <c r="DIK7" s="35"/>
      <c r="DIL7" s="35"/>
      <c r="DIM7" s="35"/>
      <c r="DIN7" s="35"/>
      <c r="DIO7" s="35"/>
      <c r="DIP7" s="35"/>
      <c r="DIQ7" s="35"/>
      <c r="DIR7" s="35"/>
      <c r="DIS7" s="35"/>
      <c r="DIT7" s="35"/>
      <c r="DIU7" s="35"/>
      <c r="DIV7" s="35"/>
      <c r="DIW7" s="35"/>
      <c r="DIX7" s="35"/>
      <c r="DIY7" s="35"/>
      <c r="DIZ7" s="35"/>
      <c r="DJA7" s="35"/>
      <c r="DJB7" s="35"/>
      <c r="DJC7" s="35"/>
      <c r="DJD7" s="35"/>
      <c r="DJE7" s="35"/>
      <c r="DJF7" s="35"/>
      <c r="DJG7" s="35"/>
      <c r="DJH7" s="35"/>
      <c r="DJI7" s="35"/>
      <c r="DJJ7" s="35"/>
      <c r="DJK7" s="35"/>
      <c r="DJL7" s="35"/>
      <c r="DJM7" s="35"/>
      <c r="DJN7" s="35"/>
      <c r="DJO7" s="35"/>
      <c r="DJP7" s="35"/>
      <c r="DJQ7" s="35"/>
      <c r="DJR7" s="35"/>
      <c r="DJS7" s="35"/>
      <c r="DJT7" s="35"/>
      <c r="DJU7" s="35"/>
      <c r="DJV7" s="35"/>
      <c r="DJW7" s="35"/>
      <c r="DJX7" s="35"/>
      <c r="DJY7" s="35"/>
      <c r="DJZ7" s="35"/>
      <c r="DKA7" s="35"/>
      <c r="DKB7" s="35"/>
      <c r="DKC7" s="35"/>
      <c r="DKD7" s="35"/>
      <c r="DKE7" s="35"/>
      <c r="DKF7" s="35"/>
      <c r="DKG7" s="35"/>
      <c r="DKH7" s="35"/>
      <c r="DKI7" s="35"/>
      <c r="DKJ7" s="35"/>
      <c r="DKK7" s="35"/>
      <c r="DKL7" s="35"/>
      <c r="DKM7" s="35"/>
      <c r="DKN7" s="35"/>
      <c r="DKO7" s="35"/>
      <c r="DKP7" s="35"/>
      <c r="DKQ7" s="35"/>
      <c r="DKR7" s="35"/>
      <c r="DKS7" s="35"/>
      <c r="DKT7" s="35"/>
      <c r="DKU7" s="35"/>
      <c r="DKV7" s="35"/>
      <c r="DKW7" s="35"/>
      <c r="DKX7" s="35"/>
      <c r="DKY7" s="35"/>
      <c r="DKZ7" s="35"/>
      <c r="DLA7" s="35"/>
      <c r="DLB7" s="35"/>
      <c r="DLC7" s="35"/>
      <c r="DLD7" s="35"/>
      <c r="DLE7" s="35"/>
      <c r="DLF7" s="35"/>
      <c r="DLG7" s="35"/>
      <c r="DLH7" s="35"/>
      <c r="DLI7" s="35"/>
      <c r="DLJ7" s="35"/>
      <c r="DLK7" s="35"/>
      <c r="DLL7" s="35"/>
      <c r="DLM7" s="35"/>
      <c r="DLN7" s="35"/>
      <c r="DLO7" s="35"/>
      <c r="DLP7" s="35"/>
      <c r="DLQ7" s="35"/>
      <c r="DLR7" s="35"/>
      <c r="DLS7" s="35"/>
      <c r="DLT7" s="35"/>
      <c r="DLU7" s="35"/>
      <c r="DLV7" s="35"/>
      <c r="DLW7" s="35"/>
      <c r="DLX7" s="35"/>
      <c r="DLY7" s="35"/>
      <c r="DLZ7" s="35"/>
      <c r="DMA7" s="35"/>
      <c r="DMB7" s="35"/>
      <c r="DMC7" s="35"/>
      <c r="DMD7" s="35"/>
      <c r="DME7" s="35"/>
      <c r="DMF7" s="35"/>
      <c r="DMG7" s="35"/>
      <c r="DMH7" s="35"/>
      <c r="DMI7" s="35"/>
      <c r="DMJ7" s="35"/>
      <c r="DMK7" s="35"/>
      <c r="DML7" s="35"/>
      <c r="DMM7" s="35"/>
      <c r="DMN7" s="35"/>
      <c r="DMO7" s="35"/>
      <c r="DMP7" s="35"/>
      <c r="DMQ7" s="35"/>
      <c r="DMR7" s="35"/>
      <c r="DMS7" s="35"/>
      <c r="DMT7" s="35"/>
      <c r="DMU7" s="35"/>
      <c r="DMV7" s="35"/>
      <c r="DMW7" s="35"/>
      <c r="DMX7" s="35"/>
      <c r="DMY7" s="35"/>
      <c r="DMZ7" s="35"/>
      <c r="DNA7" s="35"/>
      <c r="DNB7" s="35"/>
      <c r="DNC7" s="35"/>
      <c r="DND7" s="35"/>
      <c r="DNE7" s="35"/>
      <c r="DNF7" s="35"/>
      <c r="DNG7" s="35"/>
      <c r="DNH7" s="35"/>
      <c r="DNI7" s="35"/>
      <c r="DNJ7" s="35"/>
      <c r="DNK7" s="35"/>
      <c r="DNL7" s="35"/>
      <c r="DNM7" s="35"/>
      <c r="DNN7" s="35"/>
      <c r="DNO7" s="35"/>
      <c r="DNP7" s="35"/>
      <c r="DNQ7" s="35"/>
      <c r="DNR7" s="35"/>
      <c r="DNS7" s="35"/>
      <c r="DNT7" s="35"/>
      <c r="DNU7" s="35"/>
      <c r="DNV7" s="35"/>
      <c r="DNW7" s="35"/>
      <c r="DNX7" s="35"/>
      <c r="DNY7" s="35"/>
      <c r="DNZ7" s="35"/>
      <c r="DOA7" s="35"/>
      <c r="DOB7" s="35"/>
      <c r="DOC7" s="35"/>
      <c r="DOD7" s="35"/>
      <c r="DOE7" s="35"/>
      <c r="DOF7" s="35"/>
      <c r="DOG7" s="35"/>
      <c r="DOH7" s="35"/>
      <c r="DOI7" s="35"/>
      <c r="DOJ7" s="35"/>
      <c r="DOK7" s="35"/>
      <c r="DOL7" s="35"/>
      <c r="DOM7" s="35"/>
      <c r="DON7" s="35"/>
      <c r="DOO7" s="35"/>
      <c r="DOP7" s="35"/>
      <c r="DOQ7" s="35"/>
      <c r="DOR7" s="35"/>
      <c r="DOS7" s="35"/>
      <c r="DOT7" s="35"/>
      <c r="DOU7" s="35"/>
      <c r="DOV7" s="35"/>
      <c r="DOW7" s="35"/>
      <c r="DOX7" s="35"/>
      <c r="DOY7" s="35"/>
      <c r="DOZ7" s="35"/>
      <c r="DPA7" s="35"/>
      <c r="DPB7" s="35"/>
      <c r="DPC7" s="35"/>
      <c r="DPD7" s="35"/>
      <c r="DPE7" s="35"/>
      <c r="DPF7" s="35"/>
      <c r="DPG7" s="35"/>
      <c r="DPH7" s="35"/>
      <c r="DPI7" s="35"/>
      <c r="DPJ7" s="35"/>
      <c r="DPK7" s="35"/>
      <c r="DPL7" s="35"/>
      <c r="DPM7" s="35"/>
      <c r="DPN7" s="35"/>
      <c r="DPO7" s="35"/>
      <c r="DPP7" s="35"/>
      <c r="DPQ7" s="35"/>
      <c r="DPR7" s="35"/>
      <c r="DPS7" s="35"/>
      <c r="DPT7" s="35"/>
      <c r="DPU7" s="35"/>
      <c r="DPV7" s="35"/>
      <c r="DPW7" s="35"/>
      <c r="DPX7" s="35"/>
      <c r="DPY7" s="35"/>
      <c r="DPZ7" s="35"/>
      <c r="DQA7" s="35"/>
      <c r="DQB7" s="35"/>
      <c r="DQC7" s="35"/>
      <c r="DQD7" s="35"/>
      <c r="DQE7" s="35"/>
      <c r="DQF7" s="35"/>
      <c r="DQG7" s="35"/>
      <c r="DQH7" s="35"/>
      <c r="DQI7" s="35"/>
      <c r="DQJ7" s="35"/>
      <c r="DQK7" s="35"/>
      <c r="DQL7" s="35"/>
      <c r="DQM7" s="35"/>
      <c r="DQN7" s="35"/>
      <c r="DQO7" s="35"/>
      <c r="DQP7" s="35"/>
      <c r="DQQ7" s="35"/>
      <c r="DQR7" s="35"/>
      <c r="DQS7" s="35"/>
      <c r="DQT7" s="35"/>
      <c r="DQU7" s="35"/>
      <c r="DQV7" s="35"/>
      <c r="DQW7" s="35"/>
      <c r="DQX7" s="35"/>
      <c r="DQY7" s="35"/>
      <c r="DQZ7" s="35"/>
      <c r="DRA7" s="35"/>
      <c r="DRB7" s="35"/>
      <c r="DRC7" s="35"/>
      <c r="DRD7" s="35"/>
      <c r="DRE7" s="35"/>
      <c r="DRF7" s="35"/>
      <c r="DRG7" s="35"/>
      <c r="DRH7" s="35"/>
      <c r="DRI7" s="35"/>
      <c r="DRJ7" s="35"/>
      <c r="DRK7" s="35"/>
      <c r="DRL7" s="35"/>
      <c r="DRM7" s="35"/>
      <c r="DRN7" s="35"/>
      <c r="DRO7" s="35"/>
      <c r="DRP7" s="35"/>
      <c r="DRQ7" s="35"/>
      <c r="DRR7" s="35"/>
      <c r="DRS7" s="35"/>
      <c r="DRT7" s="35"/>
      <c r="DRU7" s="35"/>
      <c r="DRV7" s="35"/>
      <c r="DRW7" s="35"/>
      <c r="DRX7" s="35"/>
      <c r="DRY7" s="35"/>
      <c r="DRZ7" s="35"/>
      <c r="DSA7" s="35"/>
      <c r="DSB7" s="35"/>
      <c r="DSC7" s="35"/>
      <c r="DSD7" s="35"/>
      <c r="DSE7" s="35"/>
      <c r="DSF7" s="35"/>
      <c r="DSG7" s="35"/>
      <c r="DSH7" s="35"/>
      <c r="DSI7" s="35"/>
      <c r="DSJ7" s="35"/>
      <c r="DSK7" s="35"/>
      <c r="DSL7" s="35"/>
      <c r="DSM7" s="35"/>
      <c r="DSN7" s="35"/>
      <c r="DSO7" s="35"/>
      <c r="DSP7" s="35"/>
      <c r="DSQ7" s="35"/>
      <c r="DSR7" s="35"/>
      <c r="DSS7" s="35"/>
      <c r="DST7" s="35"/>
      <c r="DSU7" s="35"/>
      <c r="DSV7" s="35"/>
      <c r="DSW7" s="35"/>
      <c r="DSX7" s="35"/>
      <c r="DSY7" s="35"/>
      <c r="DSZ7" s="35"/>
      <c r="DTA7" s="35"/>
      <c r="DTB7" s="35"/>
      <c r="DTC7" s="35"/>
      <c r="DTD7" s="35"/>
      <c r="DTE7" s="35"/>
      <c r="DTF7" s="35"/>
      <c r="DTG7" s="35"/>
      <c r="DTH7" s="35"/>
      <c r="DTI7" s="35"/>
      <c r="DTJ7" s="35"/>
      <c r="DTK7" s="35"/>
      <c r="DTL7" s="35"/>
      <c r="DTM7" s="35"/>
      <c r="DTN7" s="35"/>
      <c r="DTO7" s="35"/>
      <c r="DTP7" s="35"/>
      <c r="DTQ7" s="35"/>
      <c r="DTR7" s="35"/>
      <c r="DTS7" s="35"/>
      <c r="DTT7" s="35"/>
      <c r="DTU7" s="35"/>
      <c r="DTV7" s="35"/>
      <c r="DTW7" s="35"/>
      <c r="DTX7" s="35"/>
      <c r="DTY7" s="35"/>
      <c r="DTZ7" s="35"/>
      <c r="DUA7" s="35"/>
      <c r="DUB7" s="35"/>
      <c r="DUC7" s="35"/>
      <c r="DUD7" s="35"/>
      <c r="DUE7" s="35"/>
      <c r="DUF7" s="35"/>
      <c r="DUG7" s="35"/>
      <c r="DUH7" s="35"/>
      <c r="DUI7" s="35"/>
      <c r="DUJ7" s="35"/>
      <c r="DUK7" s="35"/>
      <c r="DUL7" s="35"/>
      <c r="DUM7" s="35"/>
      <c r="DUN7" s="35"/>
      <c r="DUO7" s="35"/>
      <c r="DUP7" s="35"/>
      <c r="DUQ7" s="35"/>
      <c r="DUR7" s="35"/>
      <c r="DUS7" s="35"/>
      <c r="DUT7" s="35"/>
      <c r="DUU7" s="35"/>
      <c r="DUV7" s="35"/>
      <c r="DUW7" s="35"/>
      <c r="DUX7" s="35"/>
      <c r="DUY7" s="35"/>
      <c r="DUZ7" s="35"/>
      <c r="DVA7" s="35"/>
      <c r="DVB7" s="35"/>
      <c r="DVC7" s="35"/>
      <c r="DVD7" s="35"/>
      <c r="DVE7" s="35"/>
      <c r="DVF7" s="35"/>
      <c r="DVG7" s="35"/>
      <c r="DVH7" s="35"/>
      <c r="DVI7" s="35"/>
      <c r="DVJ7" s="35"/>
      <c r="DVK7" s="35"/>
      <c r="DVL7" s="35"/>
      <c r="DVM7" s="35"/>
      <c r="DVN7" s="35"/>
      <c r="DVO7" s="35"/>
      <c r="DVP7" s="35"/>
      <c r="DVQ7" s="35"/>
      <c r="DVR7" s="35"/>
      <c r="DVS7" s="35"/>
      <c r="DVT7" s="35"/>
      <c r="DVU7" s="35"/>
      <c r="DVV7" s="35"/>
      <c r="DVW7" s="35"/>
      <c r="DVX7" s="35"/>
      <c r="DVY7" s="35"/>
      <c r="DVZ7" s="35"/>
      <c r="DWA7" s="35"/>
      <c r="DWB7" s="35"/>
      <c r="DWC7" s="35"/>
      <c r="DWD7" s="35"/>
      <c r="DWE7" s="35"/>
      <c r="DWF7" s="35"/>
      <c r="DWG7" s="35"/>
      <c r="DWH7" s="35"/>
      <c r="DWI7" s="35"/>
      <c r="DWJ7" s="35"/>
      <c r="DWK7" s="35"/>
      <c r="DWL7" s="35"/>
      <c r="DWM7" s="35"/>
      <c r="DWN7" s="35"/>
      <c r="DWO7" s="35"/>
      <c r="DWP7" s="35"/>
      <c r="DWQ7" s="35"/>
      <c r="DWR7" s="35"/>
      <c r="DWS7" s="35"/>
      <c r="DWT7" s="35"/>
      <c r="DWU7" s="35"/>
      <c r="DWV7" s="35"/>
      <c r="DWW7" s="35"/>
      <c r="DWX7" s="35"/>
      <c r="DWY7" s="35"/>
      <c r="DWZ7" s="35"/>
      <c r="DXA7" s="35"/>
      <c r="DXB7" s="35"/>
      <c r="DXC7" s="35"/>
      <c r="DXD7" s="35"/>
      <c r="DXE7" s="35"/>
      <c r="DXF7" s="35"/>
      <c r="DXG7" s="35"/>
      <c r="DXH7" s="35"/>
      <c r="DXI7" s="35"/>
      <c r="DXJ7" s="35"/>
      <c r="DXK7" s="35"/>
      <c r="DXL7" s="35"/>
      <c r="DXM7" s="35"/>
      <c r="DXN7" s="35"/>
      <c r="DXO7" s="35"/>
      <c r="DXP7" s="35"/>
      <c r="DXQ7" s="35"/>
      <c r="DXR7" s="35"/>
      <c r="DXS7" s="35"/>
      <c r="DXT7" s="35"/>
      <c r="DXU7" s="35"/>
      <c r="DXV7" s="35"/>
      <c r="DXW7" s="35"/>
      <c r="DXX7" s="35"/>
      <c r="DXY7" s="35"/>
      <c r="DXZ7" s="35"/>
      <c r="DYA7" s="35"/>
      <c r="DYB7" s="35"/>
      <c r="DYC7" s="35"/>
      <c r="DYD7" s="35"/>
      <c r="DYE7" s="35"/>
      <c r="DYF7" s="35"/>
      <c r="DYG7" s="35"/>
      <c r="DYH7" s="35"/>
      <c r="DYI7" s="35"/>
      <c r="DYJ7" s="35"/>
      <c r="DYK7" s="35"/>
      <c r="DYL7" s="35"/>
      <c r="DYM7" s="35"/>
      <c r="DYN7" s="35"/>
      <c r="DYO7" s="35"/>
      <c r="DYP7" s="35"/>
      <c r="DYQ7" s="35"/>
      <c r="DYR7" s="35"/>
      <c r="DYS7" s="35"/>
      <c r="DYT7" s="35"/>
      <c r="DYU7" s="35"/>
      <c r="DYV7" s="35"/>
      <c r="DYW7" s="35"/>
      <c r="DYX7" s="35"/>
      <c r="DYY7" s="35"/>
      <c r="DYZ7" s="35"/>
      <c r="DZA7" s="35"/>
      <c r="DZB7" s="35"/>
      <c r="DZC7" s="35"/>
      <c r="DZD7" s="35"/>
      <c r="DZE7" s="35"/>
      <c r="DZF7" s="35"/>
      <c r="DZG7" s="35"/>
      <c r="DZH7" s="35"/>
      <c r="DZI7" s="35"/>
      <c r="DZJ7" s="35"/>
      <c r="DZK7" s="35"/>
      <c r="DZL7" s="35"/>
      <c r="DZM7" s="35"/>
      <c r="DZN7" s="35"/>
      <c r="DZO7" s="35"/>
      <c r="DZP7" s="35"/>
      <c r="DZQ7" s="35"/>
      <c r="DZR7" s="35"/>
      <c r="DZS7" s="35"/>
      <c r="DZT7" s="35"/>
      <c r="DZU7" s="35"/>
      <c r="DZV7" s="35"/>
      <c r="DZW7" s="35"/>
      <c r="DZX7" s="35"/>
      <c r="DZY7" s="35"/>
      <c r="DZZ7" s="35"/>
      <c r="EAA7" s="35"/>
      <c r="EAB7" s="35"/>
      <c r="EAC7" s="35"/>
      <c r="EAD7" s="35"/>
      <c r="EAE7" s="35"/>
      <c r="EAF7" s="35"/>
      <c r="EAG7" s="35"/>
      <c r="EAH7" s="35"/>
      <c r="EAI7" s="35"/>
      <c r="EAJ7" s="35"/>
      <c r="EAK7" s="35"/>
      <c r="EAL7" s="35"/>
      <c r="EAM7" s="35"/>
      <c r="EAN7" s="35"/>
      <c r="EAO7" s="35"/>
      <c r="EAP7" s="35"/>
      <c r="EAQ7" s="35"/>
      <c r="EAR7" s="35"/>
      <c r="EAS7" s="35"/>
      <c r="EAT7" s="35"/>
      <c r="EAU7" s="35"/>
      <c r="EAV7" s="35"/>
      <c r="EAW7" s="35"/>
      <c r="EAX7" s="35"/>
      <c r="EAY7" s="35"/>
      <c r="EAZ7" s="35"/>
      <c r="EBA7" s="35"/>
      <c r="EBB7" s="35"/>
      <c r="EBC7" s="35"/>
      <c r="EBD7" s="35"/>
      <c r="EBE7" s="35"/>
      <c r="EBF7" s="35"/>
      <c r="EBG7" s="35"/>
      <c r="EBH7" s="35"/>
      <c r="EBI7" s="35"/>
      <c r="EBJ7" s="35"/>
      <c r="EBK7" s="35"/>
      <c r="EBL7" s="35"/>
      <c r="EBM7" s="35"/>
      <c r="EBN7" s="35"/>
      <c r="EBO7" s="35"/>
      <c r="EBP7" s="35"/>
      <c r="EBQ7" s="35"/>
      <c r="EBR7" s="35"/>
      <c r="EBS7" s="35"/>
      <c r="EBT7" s="35"/>
      <c r="EBU7" s="35"/>
      <c r="EBV7" s="35"/>
      <c r="EBW7" s="35"/>
      <c r="EBX7" s="35"/>
      <c r="EBY7" s="35"/>
      <c r="EBZ7" s="35"/>
      <c r="ECA7" s="35"/>
      <c r="ECB7" s="35"/>
      <c r="ECC7" s="35"/>
      <c r="ECD7" s="35"/>
      <c r="ECE7" s="35"/>
      <c r="ECF7" s="35"/>
      <c r="ECG7" s="35"/>
      <c r="ECH7" s="35"/>
      <c r="ECI7" s="35"/>
      <c r="ECJ7" s="35"/>
      <c r="ECK7" s="35"/>
      <c r="ECL7" s="35"/>
      <c r="ECM7" s="35"/>
      <c r="ECN7" s="35"/>
      <c r="ECO7" s="35"/>
      <c r="ECP7" s="35"/>
      <c r="ECQ7" s="35"/>
      <c r="ECR7" s="35"/>
      <c r="ECS7" s="35"/>
      <c r="ECT7" s="35"/>
      <c r="ECU7" s="35"/>
      <c r="ECV7" s="35"/>
      <c r="ECW7" s="35"/>
      <c r="ECX7" s="35"/>
      <c r="ECY7" s="35"/>
      <c r="ECZ7" s="35"/>
      <c r="EDA7" s="35"/>
      <c r="EDB7" s="35"/>
      <c r="EDC7" s="35"/>
      <c r="EDD7" s="35"/>
      <c r="EDE7" s="35"/>
      <c r="EDF7" s="35"/>
      <c r="EDG7" s="35"/>
      <c r="EDH7" s="35"/>
      <c r="EDI7" s="35"/>
      <c r="EDJ7" s="35"/>
      <c r="EDK7" s="35"/>
      <c r="EDL7" s="35"/>
      <c r="EDM7" s="35"/>
      <c r="EDN7" s="35"/>
      <c r="EDO7" s="35"/>
      <c r="EDP7" s="35"/>
      <c r="EDQ7" s="35"/>
      <c r="EDR7" s="35"/>
      <c r="EDS7" s="35"/>
      <c r="EDT7" s="35"/>
      <c r="EDU7" s="35"/>
      <c r="EDV7" s="35"/>
      <c r="EDW7" s="35"/>
      <c r="EDX7" s="35"/>
      <c r="EDY7" s="35"/>
      <c r="EDZ7" s="35"/>
      <c r="EEA7" s="35"/>
      <c r="EEB7" s="35"/>
      <c r="EEC7" s="35"/>
      <c r="EED7" s="35"/>
      <c r="EEE7" s="35"/>
      <c r="EEF7" s="35"/>
      <c r="EEG7" s="35"/>
      <c r="EEH7" s="35"/>
      <c r="EEI7" s="35"/>
      <c r="EEJ7" s="35"/>
      <c r="EEK7" s="35"/>
      <c r="EEL7" s="35"/>
      <c r="EEM7" s="35"/>
      <c r="EEN7" s="35"/>
      <c r="EEO7" s="35"/>
      <c r="EEP7" s="35"/>
      <c r="EEQ7" s="35"/>
      <c r="EER7" s="35"/>
      <c r="EES7" s="35"/>
      <c r="EET7" s="35"/>
      <c r="EEU7" s="35"/>
      <c r="EEV7" s="35"/>
      <c r="EEW7" s="35"/>
      <c r="EEX7" s="35"/>
      <c r="EEY7" s="35"/>
      <c r="EEZ7" s="35"/>
      <c r="EFA7" s="35"/>
      <c r="EFB7" s="35"/>
      <c r="EFC7" s="35"/>
      <c r="EFD7" s="35"/>
      <c r="EFE7" s="35"/>
      <c r="EFF7" s="35"/>
      <c r="EFG7" s="35"/>
      <c r="EFH7" s="35"/>
      <c r="EFI7" s="35"/>
      <c r="EFJ7" s="35"/>
      <c r="EFK7" s="35"/>
      <c r="EFL7" s="35"/>
      <c r="EFM7" s="35"/>
      <c r="EFN7" s="35"/>
      <c r="EFO7" s="35"/>
      <c r="EFP7" s="35"/>
      <c r="EFQ7" s="35"/>
      <c r="EFR7" s="35"/>
      <c r="EFS7" s="35"/>
      <c r="EFT7" s="35"/>
      <c r="EFU7" s="35"/>
      <c r="EFV7" s="35"/>
      <c r="EFW7" s="35"/>
      <c r="EFX7" s="35"/>
      <c r="EFY7" s="35"/>
      <c r="EFZ7" s="35"/>
      <c r="EGA7" s="35"/>
      <c r="EGB7" s="35"/>
      <c r="EGC7" s="35"/>
      <c r="EGD7" s="35"/>
      <c r="EGE7" s="35"/>
      <c r="EGF7" s="35"/>
      <c r="EGG7" s="35"/>
      <c r="EGH7" s="35"/>
      <c r="EGI7" s="35"/>
      <c r="EGJ7" s="35"/>
      <c r="EGK7" s="35"/>
      <c r="EGL7" s="35"/>
      <c r="EGM7" s="35"/>
      <c r="EGN7" s="35"/>
      <c r="EGO7" s="35"/>
      <c r="EGP7" s="35"/>
      <c r="EGQ7" s="35"/>
      <c r="EGR7" s="35"/>
      <c r="EGS7" s="35"/>
      <c r="EGT7" s="35"/>
      <c r="EGU7" s="35"/>
      <c r="EGV7" s="35"/>
      <c r="EGW7" s="35"/>
      <c r="EGX7" s="35"/>
      <c r="EGY7" s="35"/>
      <c r="EGZ7" s="35"/>
      <c r="EHA7" s="35"/>
      <c r="EHB7" s="35"/>
      <c r="EHC7" s="35"/>
      <c r="EHD7" s="35"/>
      <c r="EHE7" s="35"/>
      <c r="EHF7" s="35"/>
      <c r="EHG7" s="35"/>
      <c r="EHH7" s="35"/>
      <c r="EHI7" s="35"/>
      <c r="EHJ7" s="35"/>
      <c r="EHK7" s="35"/>
      <c r="EHL7" s="35"/>
      <c r="EHM7" s="35"/>
      <c r="EHN7" s="35"/>
      <c r="EHO7" s="35"/>
      <c r="EHP7" s="35"/>
      <c r="EHQ7" s="35"/>
      <c r="EHR7" s="35"/>
      <c r="EHS7" s="35"/>
      <c r="EHT7" s="35"/>
      <c r="EHU7" s="35"/>
      <c r="EHV7" s="35"/>
      <c r="EHW7" s="35"/>
      <c r="EHX7" s="35"/>
      <c r="EHY7" s="35"/>
      <c r="EHZ7" s="35"/>
      <c r="EIA7" s="35"/>
      <c r="EIB7" s="35"/>
      <c r="EIC7" s="35"/>
      <c r="EID7" s="35"/>
      <c r="EIE7" s="35"/>
      <c r="EIF7" s="35"/>
      <c r="EIG7" s="35"/>
      <c r="EIH7" s="35"/>
      <c r="EII7" s="35"/>
      <c r="EIJ7" s="35"/>
      <c r="EIK7" s="35"/>
      <c r="EIL7" s="35"/>
      <c r="EIM7" s="35"/>
      <c r="EIN7" s="35"/>
      <c r="EIO7" s="35"/>
      <c r="EIP7" s="35"/>
      <c r="EIQ7" s="35"/>
      <c r="EIR7" s="35"/>
      <c r="EIS7" s="35"/>
      <c r="EIT7" s="35"/>
      <c r="EIU7" s="35"/>
      <c r="EIV7" s="35"/>
      <c r="EIW7" s="35"/>
      <c r="EIX7" s="35"/>
      <c r="EIY7" s="35"/>
      <c r="EIZ7" s="35"/>
      <c r="EJA7" s="35"/>
      <c r="EJB7" s="35"/>
      <c r="EJC7" s="35"/>
      <c r="EJD7" s="35"/>
      <c r="EJE7" s="35"/>
      <c r="EJF7" s="35"/>
      <c r="EJG7" s="35"/>
      <c r="EJH7" s="35"/>
      <c r="EJI7" s="35"/>
      <c r="EJJ7" s="35"/>
      <c r="EJK7" s="35"/>
      <c r="EJL7" s="35"/>
      <c r="EJM7" s="35"/>
      <c r="EJN7" s="35"/>
      <c r="EJO7" s="35"/>
      <c r="EJP7" s="35"/>
      <c r="EJQ7" s="35"/>
      <c r="EJR7" s="35"/>
      <c r="EJS7" s="35"/>
      <c r="EJT7" s="35"/>
      <c r="EJU7" s="35"/>
      <c r="EJV7" s="35"/>
      <c r="EJW7" s="35"/>
      <c r="EJX7" s="35"/>
      <c r="EJY7" s="35"/>
      <c r="EJZ7" s="35"/>
      <c r="EKA7" s="35"/>
      <c r="EKB7" s="35"/>
      <c r="EKC7" s="35"/>
      <c r="EKD7" s="35"/>
      <c r="EKE7" s="35"/>
      <c r="EKF7" s="35"/>
      <c r="EKG7" s="35"/>
      <c r="EKH7" s="35"/>
      <c r="EKI7" s="35"/>
      <c r="EKJ7" s="35"/>
      <c r="EKK7" s="35"/>
      <c r="EKL7" s="35"/>
      <c r="EKM7" s="35"/>
      <c r="EKN7" s="35"/>
      <c r="EKO7" s="35"/>
      <c r="EKP7" s="35"/>
      <c r="EKQ7" s="35"/>
      <c r="EKR7" s="35"/>
      <c r="EKS7" s="35"/>
      <c r="EKT7" s="35"/>
      <c r="EKU7" s="35"/>
      <c r="EKV7" s="35"/>
      <c r="EKW7" s="35"/>
      <c r="EKX7" s="35"/>
      <c r="EKY7" s="35"/>
      <c r="EKZ7" s="35"/>
      <c r="ELA7" s="35"/>
      <c r="ELB7" s="35"/>
      <c r="ELC7" s="35"/>
      <c r="ELD7" s="35"/>
      <c r="ELE7" s="35"/>
      <c r="ELF7" s="35"/>
      <c r="ELG7" s="35"/>
      <c r="ELH7" s="35"/>
      <c r="ELI7" s="35"/>
      <c r="ELJ7" s="35"/>
      <c r="ELK7" s="35"/>
      <c r="ELL7" s="35"/>
      <c r="ELM7" s="35"/>
      <c r="ELN7" s="35"/>
      <c r="ELO7" s="35"/>
      <c r="ELP7" s="35"/>
      <c r="ELQ7" s="35"/>
      <c r="ELR7" s="35"/>
      <c r="ELS7" s="35"/>
      <c r="ELT7" s="35"/>
      <c r="ELU7" s="35"/>
      <c r="ELV7" s="35"/>
      <c r="ELW7" s="35"/>
      <c r="ELX7" s="35"/>
      <c r="ELY7" s="35"/>
      <c r="ELZ7" s="35"/>
      <c r="EMA7" s="35"/>
      <c r="EMB7" s="35"/>
      <c r="EMC7" s="35"/>
      <c r="EMD7" s="35"/>
      <c r="EME7" s="35"/>
      <c r="EMF7" s="35"/>
      <c r="EMG7" s="35"/>
      <c r="EMH7" s="35"/>
      <c r="EMI7" s="35"/>
      <c r="EMJ7" s="35"/>
      <c r="EMK7" s="35"/>
      <c r="EML7" s="35"/>
      <c r="EMM7" s="35"/>
      <c r="EMN7" s="35"/>
      <c r="EMO7" s="35"/>
      <c r="EMP7" s="35"/>
      <c r="EMQ7" s="35"/>
      <c r="EMR7" s="35"/>
      <c r="EMS7" s="35"/>
      <c r="EMT7" s="35"/>
      <c r="EMU7" s="35"/>
      <c r="EMV7" s="35"/>
      <c r="EMW7" s="35"/>
      <c r="EMX7" s="35"/>
      <c r="EMY7" s="35"/>
      <c r="EMZ7" s="35"/>
      <c r="ENA7" s="35"/>
      <c r="ENB7" s="35"/>
      <c r="ENC7" s="35"/>
      <c r="END7" s="35"/>
      <c r="ENE7" s="35"/>
      <c r="ENF7" s="35"/>
      <c r="ENG7" s="35"/>
      <c r="ENH7" s="35"/>
      <c r="ENI7" s="35"/>
      <c r="ENJ7" s="35"/>
      <c r="ENK7" s="35"/>
      <c r="ENL7" s="35"/>
      <c r="ENM7" s="35"/>
      <c r="ENN7" s="35"/>
      <c r="ENO7" s="35"/>
      <c r="ENP7" s="35"/>
      <c r="ENQ7" s="35"/>
      <c r="ENR7" s="35"/>
      <c r="ENS7" s="35"/>
      <c r="ENT7" s="35"/>
      <c r="ENU7" s="35"/>
      <c r="ENV7" s="35"/>
      <c r="ENW7" s="35"/>
      <c r="ENX7" s="35"/>
      <c r="ENY7" s="35"/>
      <c r="ENZ7" s="35"/>
      <c r="EOA7" s="35"/>
      <c r="EOB7" s="35"/>
      <c r="EOC7" s="35"/>
      <c r="EOD7" s="35"/>
      <c r="EOE7" s="35"/>
      <c r="EOF7" s="35"/>
      <c r="EOG7" s="35"/>
      <c r="EOH7" s="35"/>
      <c r="EOI7" s="35"/>
      <c r="EOJ7" s="35"/>
      <c r="EOK7" s="35"/>
      <c r="EOL7" s="35"/>
      <c r="EOM7" s="35"/>
      <c r="EON7" s="35"/>
      <c r="EOO7" s="35"/>
      <c r="EOP7" s="35"/>
      <c r="EOQ7" s="35"/>
      <c r="EOR7" s="35"/>
      <c r="EOS7" s="35"/>
      <c r="EOT7" s="35"/>
      <c r="EOU7" s="35"/>
      <c r="EOV7" s="35"/>
      <c r="EOW7" s="35"/>
      <c r="EOX7" s="35"/>
      <c r="EOY7" s="35"/>
      <c r="EOZ7" s="35"/>
      <c r="EPA7" s="35"/>
      <c r="EPB7" s="35"/>
      <c r="EPC7" s="35"/>
      <c r="EPD7" s="35"/>
      <c r="EPE7" s="35"/>
      <c r="EPF7" s="35"/>
      <c r="EPG7" s="35"/>
      <c r="EPH7" s="35"/>
      <c r="EPI7" s="35"/>
      <c r="EPJ7" s="35"/>
      <c r="EPK7" s="35"/>
      <c r="EPL7" s="35"/>
      <c r="EPM7" s="35"/>
      <c r="EPN7" s="35"/>
      <c r="EPO7" s="35"/>
      <c r="EPP7" s="35"/>
      <c r="EPQ7" s="35"/>
      <c r="EPR7" s="35"/>
      <c r="EPS7" s="35"/>
      <c r="EPT7" s="35"/>
      <c r="EPU7" s="35"/>
      <c r="EPV7" s="35"/>
      <c r="EPW7" s="35"/>
      <c r="EPX7" s="35"/>
      <c r="EPY7" s="35"/>
      <c r="EPZ7" s="35"/>
      <c r="EQA7" s="35"/>
      <c r="EQB7" s="35"/>
      <c r="EQC7" s="35"/>
      <c r="EQD7" s="35"/>
      <c r="EQE7" s="35"/>
      <c r="EQF7" s="35"/>
      <c r="EQG7" s="35"/>
      <c r="EQH7" s="35"/>
      <c r="EQI7" s="35"/>
      <c r="EQJ7" s="35"/>
      <c r="EQK7" s="35"/>
      <c r="EQL7" s="35"/>
      <c r="EQM7" s="35"/>
      <c r="EQN7" s="35"/>
      <c r="EQO7" s="35"/>
      <c r="EQP7" s="35"/>
      <c r="EQQ7" s="35"/>
      <c r="EQR7" s="35"/>
      <c r="EQS7" s="35"/>
      <c r="EQT7" s="35"/>
      <c r="EQU7" s="35"/>
      <c r="EQV7" s="35"/>
      <c r="EQW7" s="35"/>
      <c r="EQX7" s="35"/>
      <c r="EQY7" s="35"/>
      <c r="EQZ7" s="35"/>
      <c r="ERA7" s="35"/>
      <c r="ERB7" s="35"/>
      <c r="ERC7" s="35"/>
      <c r="ERD7" s="35"/>
      <c r="ERE7" s="35"/>
      <c r="ERF7" s="35"/>
      <c r="ERG7" s="35"/>
      <c r="ERH7" s="35"/>
      <c r="ERI7" s="35"/>
      <c r="ERJ7" s="35"/>
      <c r="ERK7" s="35"/>
      <c r="ERL7" s="35"/>
      <c r="ERM7" s="35"/>
      <c r="ERN7" s="35"/>
      <c r="ERO7" s="35"/>
      <c r="ERP7" s="35"/>
      <c r="ERQ7" s="35"/>
      <c r="ERR7" s="35"/>
      <c r="ERS7" s="35"/>
      <c r="ERT7" s="35"/>
      <c r="ERU7" s="35"/>
      <c r="ERV7" s="35"/>
      <c r="ERW7" s="35"/>
      <c r="ERX7" s="35"/>
      <c r="ERY7" s="35"/>
      <c r="ERZ7" s="35"/>
      <c r="ESA7" s="35"/>
      <c r="ESB7" s="35"/>
      <c r="ESC7" s="35"/>
      <c r="ESD7" s="35"/>
      <c r="ESE7" s="35"/>
      <c r="ESF7" s="35"/>
      <c r="ESG7" s="35"/>
      <c r="ESH7" s="35"/>
      <c r="ESI7" s="35"/>
      <c r="ESJ7" s="35"/>
      <c r="ESK7" s="35"/>
      <c r="ESL7" s="35"/>
      <c r="ESM7" s="35"/>
      <c r="ESN7" s="35"/>
      <c r="ESO7" s="35"/>
      <c r="ESP7" s="35"/>
      <c r="ESQ7" s="35"/>
      <c r="ESR7" s="35"/>
      <c r="ESS7" s="35"/>
      <c r="EST7" s="35"/>
      <c r="ESU7" s="35"/>
      <c r="ESV7" s="35"/>
      <c r="ESW7" s="35"/>
      <c r="ESX7" s="35"/>
      <c r="ESY7" s="35"/>
      <c r="ESZ7" s="35"/>
      <c r="ETA7" s="35"/>
      <c r="ETB7" s="35"/>
      <c r="ETC7" s="35"/>
      <c r="ETD7" s="35"/>
      <c r="ETE7" s="35"/>
      <c r="ETF7" s="35"/>
      <c r="ETG7" s="35"/>
      <c r="ETH7" s="35"/>
      <c r="ETI7" s="35"/>
      <c r="ETJ7" s="35"/>
      <c r="ETK7" s="35"/>
      <c r="ETL7" s="35"/>
      <c r="ETM7" s="35"/>
      <c r="ETN7" s="35"/>
      <c r="ETO7" s="35"/>
      <c r="ETP7" s="35"/>
      <c r="ETQ7" s="35"/>
      <c r="ETR7" s="35"/>
      <c r="ETS7" s="35"/>
      <c r="ETT7" s="35"/>
      <c r="ETU7" s="35"/>
      <c r="ETV7" s="35"/>
      <c r="ETW7" s="35"/>
      <c r="ETX7" s="35"/>
      <c r="ETY7" s="35"/>
      <c r="ETZ7" s="35"/>
      <c r="EUA7" s="35"/>
      <c r="EUB7" s="35"/>
      <c r="EUC7" s="35"/>
      <c r="EUD7" s="35"/>
      <c r="EUE7" s="35"/>
      <c r="EUF7" s="35"/>
      <c r="EUG7" s="35"/>
      <c r="EUH7" s="35"/>
      <c r="EUI7" s="35"/>
      <c r="EUJ7" s="35"/>
      <c r="EUK7" s="35"/>
      <c r="EUL7" s="35"/>
      <c r="EUM7" s="35"/>
      <c r="EUN7" s="35"/>
      <c r="EUO7" s="35"/>
      <c r="EUP7" s="35"/>
      <c r="EUQ7" s="35"/>
      <c r="EUR7" s="35"/>
      <c r="EUS7" s="35"/>
      <c r="EUT7" s="35"/>
      <c r="EUU7" s="35"/>
      <c r="EUV7" s="35"/>
      <c r="EUW7" s="35"/>
      <c r="EUX7" s="35"/>
      <c r="EUY7" s="35"/>
      <c r="EUZ7" s="35"/>
      <c r="EVA7" s="35"/>
      <c r="EVB7" s="35"/>
      <c r="EVC7" s="35"/>
      <c r="EVD7" s="35"/>
      <c r="EVE7" s="35"/>
      <c r="EVF7" s="35"/>
      <c r="EVG7" s="35"/>
      <c r="EVH7" s="35"/>
      <c r="EVI7" s="35"/>
      <c r="EVJ7" s="35"/>
      <c r="EVK7" s="35"/>
      <c r="EVL7" s="35"/>
      <c r="EVM7" s="35"/>
      <c r="EVN7" s="35"/>
      <c r="EVO7" s="35"/>
      <c r="EVP7" s="35"/>
      <c r="EVQ7" s="35"/>
      <c r="EVR7" s="35"/>
      <c r="EVS7" s="35"/>
      <c r="EVT7" s="35"/>
      <c r="EVU7" s="35"/>
      <c r="EVV7" s="35"/>
      <c r="EVW7" s="35"/>
      <c r="EVX7" s="35"/>
      <c r="EVY7" s="35"/>
      <c r="EVZ7" s="35"/>
      <c r="EWA7" s="35"/>
      <c r="EWB7" s="35"/>
      <c r="EWC7" s="35"/>
      <c r="EWD7" s="35"/>
      <c r="EWE7" s="35"/>
      <c r="EWF7" s="35"/>
      <c r="EWG7" s="35"/>
      <c r="EWH7" s="35"/>
      <c r="EWI7" s="35"/>
      <c r="EWJ7" s="35"/>
      <c r="EWK7" s="35"/>
      <c r="EWL7" s="35"/>
      <c r="EWM7" s="35"/>
      <c r="EWN7" s="35"/>
      <c r="EWO7" s="35"/>
      <c r="EWP7" s="35"/>
      <c r="EWQ7" s="35"/>
      <c r="EWR7" s="35"/>
      <c r="EWS7" s="35"/>
      <c r="EWT7" s="35"/>
      <c r="EWU7" s="35"/>
      <c r="EWV7" s="35"/>
      <c r="EWW7" s="35"/>
      <c r="EWX7" s="35"/>
      <c r="EWY7" s="35"/>
      <c r="EWZ7" s="35"/>
      <c r="EXA7" s="35"/>
      <c r="EXB7" s="35"/>
      <c r="EXC7" s="35"/>
      <c r="EXD7" s="35"/>
      <c r="EXE7" s="35"/>
      <c r="EXF7" s="35"/>
      <c r="EXG7" s="35"/>
      <c r="EXH7" s="35"/>
      <c r="EXI7" s="35"/>
      <c r="EXJ7" s="35"/>
      <c r="EXK7" s="35"/>
      <c r="EXL7" s="35"/>
      <c r="EXM7" s="35"/>
      <c r="EXN7" s="35"/>
      <c r="EXO7" s="35"/>
      <c r="EXP7" s="35"/>
      <c r="EXQ7" s="35"/>
      <c r="EXR7" s="35"/>
      <c r="EXS7" s="35"/>
      <c r="EXT7" s="35"/>
      <c r="EXU7" s="35"/>
      <c r="EXV7" s="35"/>
      <c r="EXW7" s="35"/>
      <c r="EXX7" s="35"/>
      <c r="EXY7" s="35"/>
      <c r="EXZ7" s="35"/>
      <c r="EYA7" s="35"/>
      <c r="EYB7" s="35"/>
      <c r="EYC7" s="35"/>
      <c r="EYD7" s="35"/>
      <c r="EYE7" s="35"/>
      <c r="EYF7" s="35"/>
      <c r="EYG7" s="35"/>
      <c r="EYH7" s="35"/>
      <c r="EYI7" s="35"/>
      <c r="EYJ7" s="35"/>
      <c r="EYK7" s="35"/>
      <c r="EYL7" s="35"/>
      <c r="EYM7" s="35"/>
      <c r="EYN7" s="35"/>
      <c r="EYO7" s="35"/>
      <c r="EYP7" s="35"/>
      <c r="EYQ7" s="35"/>
      <c r="EYR7" s="35"/>
      <c r="EYS7" s="35"/>
      <c r="EYT7" s="35"/>
      <c r="EYU7" s="35"/>
      <c r="EYV7" s="35"/>
      <c r="EYW7" s="35"/>
      <c r="EYX7" s="35"/>
      <c r="EYY7" s="35"/>
      <c r="EYZ7" s="35"/>
      <c r="EZA7" s="35"/>
      <c r="EZB7" s="35"/>
      <c r="EZC7" s="35"/>
      <c r="EZD7" s="35"/>
      <c r="EZE7" s="35"/>
      <c r="EZF7" s="35"/>
      <c r="EZG7" s="35"/>
      <c r="EZH7" s="35"/>
      <c r="EZI7" s="35"/>
      <c r="EZJ7" s="35"/>
      <c r="EZK7" s="35"/>
      <c r="EZL7" s="35"/>
      <c r="EZM7" s="35"/>
      <c r="EZN7" s="35"/>
      <c r="EZO7" s="35"/>
      <c r="EZP7" s="35"/>
      <c r="EZQ7" s="35"/>
      <c r="EZR7" s="35"/>
      <c r="EZS7" s="35"/>
      <c r="EZT7" s="35"/>
      <c r="EZU7" s="35"/>
      <c r="EZV7" s="35"/>
      <c r="EZW7" s="35"/>
      <c r="EZX7" s="35"/>
      <c r="EZY7" s="35"/>
      <c r="EZZ7" s="35"/>
      <c r="FAA7" s="35"/>
      <c r="FAB7" s="35"/>
      <c r="FAC7" s="35"/>
      <c r="FAD7" s="35"/>
      <c r="FAE7" s="35"/>
      <c r="FAF7" s="35"/>
      <c r="FAG7" s="35"/>
      <c r="FAH7" s="35"/>
      <c r="FAI7" s="35"/>
      <c r="FAJ7" s="35"/>
      <c r="FAK7" s="35"/>
      <c r="FAL7" s="35"/>
      <c r="FAM7" s="35"/>
      <c r="FAN7" s="35"/>
      <c r="FAO7" s="35"/>
      <c r="FAP7" s="35"/>
      <c r="FAQ7" s="35"/>
      <c r="FAR7" s="35"/>
      <c r="FAS7" s="35"/>
      <c r="FAT7" s="35"/>
      <c r="FAU7" s="35"/>
      <c r="FAV7" s="35"/>
      <c r="FAW7" s="35"/>
      <c r="FAX7" s="35"/>
      <c r="FAY7" s="35"/>
      <c r="FAZ7" s="35"/>
      <c r="FBA7" s="35"/>
      <c r="FBB7" s="35"/>
      <c r="FBC7" s="35"/>
      <c r="FBD7" s="35"/>
      <c r="FBE7" s="35"/>
      <c r="FBF7" s="35"/>
      <c r="FBG7" s="35"/>
      <c r="FBH7" s="35"/>
      <c r="FBI7" s="35"/>
      <c r="FBJ7" s="35"/>
      <c r="FBK7" s="35"/>
      <c r="FBL7" s="35"/>
      <c r="FBM7" s="35"/>
      <c r="FBN7" s="35"/>
      <c r="FBO7" s="35"/>
      <c r="FBP7" s="35"/>
      <c r="FBQ7" s="35"/>
      <c r="FBR7" s="35"/>
      <c r="FBS7" s="35"/>
      <c r="FBT7" s="35"/>
      <c r="FBU7" s="35"/>
      <c r="FBV7" s="35"/>
      <c r="FBW7" s="35"/>
      <c r="FBX7" s="35"/>
      <c r="FBY7" s="35"/>
      <c r="FBZ7" s="35"/>
      <c r="FCA7" s="35"/>
      <c r="FCB7" s="35"/>
      <c r="FCC7" s="35"/>
      <c r="FCD7" s="35"/>
      <c r="FCE7" s="35"/>
      <c r="FCF7" s="35"/>
      <c r="FCG7" s="35"/>
      <c r="FCH7" s="35"/>
      <c r="FCI7" s="35"/>
      <c r="FCJ7" s="35"/>
      <c r="FCK7" s="35"/>
      <c r="FCL7" s="35"/>
      <c r="FCM7" s="35"/>
      <c r="FCN7" s="35"/>
      <c r="FCO7" s="35"/>
      <c r="FCP7" s="35"/>
      <c r="FCQ7" s="35"/>
      <c r="FCR7" s="35"/>
      <c r="FCS7" s="35"/>
      <c r="FCT7" s="35"/>
      <c r="FCU7" s="35"/>
      <c r="FCV7" s="35"/>
      <c r="FCW7" s="35"/>
      <c r="FCX7" s="35"/>
      <c r="FCY7" s="35"/>
      <c r="FCZ7" s="35"/>
      <c r="FDA7" s="35"/>
      <c r="FDB7" s="35"/>
      <c r="FDC7" s="35"/>
      <c r="FDD7" s="35"/>
      <c r="FDE7" s="35"/>
      <c r="FDF7" s="35"/>
      <c r="FDG7" s="35"/>
      <c r="FDH7" s="35"/>
      <c r="FDI7" s="35"/>
      <c r="FDJ7" s="35"/>
      <c r="FDK7" s="35"/>
      <c r="FDL7" s="35"/>
      <c r="FDM7" s="35"/>
      <c r="FDN7" s="35"/>
      <c r="FDO7" s="35"/>
      <c r="FDP7" s="35"/>
      <c r="FDQ7" s="35"/>
      <c r="FDR7" s="35"/>
      <c r="FDS7" s="35"/>
      <c r="FDT7" s="35"/>
      <c r="FDU7" s="35"/>
      <c r="FDV7" s="35"/>
      <c r="FDW7" s="35"/>
      <c r="FDX7" s="35"/>
      <c r="FDY7" s="35"/>
      <c r="FDZ7" s="35"/>
      <c r="FEA7" s="35"/>
      <c r="FEB7" s="35"/>
      <c r="FEC7" s="35"/>
      <c r="FED7" s="35"/>
      <c r="FEE7" s="35"/>
      <c r="FEF7" s="35"/>
      <c r="FEG7" s="35"/>
      <c r="FEH7" s="35"/>
      <c r="FEI7" s="35"/>
      <c r="FEJ7" s="35"/>
      <c r="FEK7" s="35"/>
      <c r="FEL7" s="35"/>
      <c r="FEM7" s="35"/>
      <c r="FEN7" s="35"/>
      <c r="FEO7" s="35"/>
      <c r="FEP7" s="35"/>
      <c r="FEQ7" s="35"/>
      <c r="FER7" s="35"/>
      <c r="FES7" s="35"/>
      <c r="FET7" s="35"/>
      <c r="FEU7" s="35"/>
      <c r="FEV7" s="35"/>
      <c r="FEW7" s="35"/>
      <c r="FEX7" s="35"/>
      <c r="FEY7" s="35"/>
      <c r="FEZ7" s="35"/>
      <c r="FFA7" s="35"/>
      <c r="FFB7" s="35"/>
      <c r="FFC7" s="35"/>
      <c r="FFD7" s="35"/>
      <c r="FFE7" s="35"/>
      <c r="FFF7" s="35"/>
      <c r="FFG7" s="35"/>
      <c r="FFH7" s="35"/>
      <c r="FFI7" s="35"/>
      <c r="FFJ7" s="35"/>
      <c r="FFK7" s="35"/>
      <c r="FFL7" s="35"/>
      <c r="FFM7" s="35"/>
      <c r="FFN7" s="35"/>
      <c r="FFO7" s="35"/>
      <c r="FFP7" s="35"/>
      <c r="FFQ7" s="35"/>
      <c r="FFR7" s="35"/>
      <c r="FFS7" s="35"/>
      <c r="FFT7" s="35"/>
      <c r="FFU7" s="35"/>
      <c r="FFV7" s="35"/>
      <c r="FFW7" s="35"/>
      <c r="FFX7" s="35"/>
      <c r="FFY7" s="35"/>
      <c r="FFZ7" s="35"/>
      <c r="FGA7" s="35"/>
      <c r="FGB7" s="35"/>
      <c r="FGC7" s="35"/>
      <c r="FGD7" s="35"/>
      <c r="FGE7" s="35"/>
      <c r="FGF7" s="35"/>
      <c r="FGG7" s="35"/>
      <c r="FGH7" s="35"/>
      <c r="FGI7" s="35"/>
      <c r="FGJ7" s="35"/>
      <c r="FGK7" s="35"/>
      <c r="FGL7" s="35"/>
      <c r="FGM7" s="35"/>
      <c r="FGN7" s="35"/>
      <c r="FGO7" s="35"/>
      <c r="FGP7" s="35"/>
      <c r="FGQ7" s="35"/>
      <c r="FGR7" s="35"/>
      <c r="FGS7" s="35"/>
      <c r="FGT7" s="35"/>
      <c r="FGU7" s="35"/>
      <c r="FGV7" s="35"/>
      <c r="FGW7" s="35"/>
      <c r="FGX7" s="35"/>
      <c r="FGY7" s="35"/>
      <c r="FGZ7" s="35"/>
      <c r="FHA7" s="35"/>
      <c r="FHB7" s="35"/>
      <c r="FHC7" s="35"/>
      <c r="FHD7" s="35"/>
      <c r="FHE7" s="35"/>
      <c r="FHF7" s="35"/>
      <c r="FHG7" s="35"/>
      <c r="FHH7" s="35"/>
      <c r="FHI7" s="35"/>
      <c r="FHJ7" s="35"/>
      <c r="FHK7" s="35"/>
      <c r="FHL7" s="35"/>
      <c r="FHM7" s="35"/>
      <c r="FHN7" s="35"/>
      <c r="FHO7" s="35"/>
      <c r="FHP7" s="35"/>
      <c r="FHQ7" s="35"/>
      <c r="FHR7" s="35"/>
      <c r="FHS7" s="35"/>
      <c r="FHT7" s="35"/>
      <c r="FHU7" s="35"/>
      <c r="FHV7" s="35"/>
      <c r="FHW7" s="35"/>
      <c r="FHX7" s="35"/>
      <c r="FHY7" s="35"/>
      <c r="FHZ7" s="35"/>
      <c r="FIA7" s="35"/>
      <c r="FIB7" s="35"/>
      <c r="FIC7" s="35"/>
      <c r="FID7" s="35"/>
      <c r="FIE7" s="35"/>
      <c r="FIF7" s="35"/>
      <c r="FIG7" s="35"/>
      <c r="FIH7" s="35"/>
      <c r="FII7" s="35"/>
      <c r="FIJ7" s="35"/>
      <c r="FIK7" s="35"/>
      <c r="FIL7" s="35"/>
      <c r="FIM7" s="35"/>
      <c r="FIN7" s="35"/>
      <c r="FIO7" s="35"/>
      <c r="FIP7" s="35"/>
      <c r="FIQ7" s="35"/>
      <c r="FIR7" s="35"/>
      <c r="FIS7" s="35"/>
      <c r="FIT7" s="35"/>
      <c r="FIU7" s="35"/>
      <c r="FIV7" s="35"/>
      <c r="FIW7" s="35"/>
      <c r="FIX7" s="35"/>
      <c r="FIY7" s="35"/>
      <c r="FIZ7" s="35"/>
      <c r="FJA7" s="35"/>
      <c r="FJB7" s="35"/>
      <c r="FJC7" s="35"/>
      <c r="FJD7" s="35"/>
      <c r="FJE7" s="35"/>
      <c r="FJF7" s="35"/>
      <c r="FJG7" s="35"/>
      <c r="FJH7" s="35"/>
      <c r="FJI7" s="35"/>
      <c r="FJJ7" s="35"/>
      <c r="FJK7" s="35"/>
      <c r="FJL7" s="35"/>
      <c r="FJM7" s="35"/>
      <c r="FJN7" s="35"/>
      <c r="FJO7" s="35"/>
      <c r="FJP7" s="35"/>
      <c r="FJQ7" s="35"/>
      <c r="FJR7" s="35"/>
      <c r="FJS7" s="35"/>
      <c r="FJT7" s="35"/>
      <c r="FJU7" s="35"/>
      <c r="FJV7" s="35"/>
      <c r="FJW7" s="35"/>
      <c r="FJX7" s="35"/>
      <c r="FJY7" s="35"/>
      <c r="FJZ7" s="35"/>
      <c r="FKA7" s="35"/>
      <c r="FKB7" s="35"/>
      <c r="FKC7" s="35"/>
      <c r="FKD7" s="35"/>
      <c r="FKE7" s="35"/>
      <c r="FKF7" s="35"/>
      <c r="FKG7" s="35"/>
      <c r="FKH7" s="35"/>
      <c r="FKI7" s="35"/>
      <c r="FKJ7" s="35"/>
      <c r="FKK7" s="35"/>
      <c r="FKL7" s="35"/>
      <c r="FKM7" s="35"/>
      <c r="FKN7" s="35"/>
      <c r="FKO7" s="35"/>
      <c r="FKP7" s="35"/>
      <c r="FKQ7" s="35"/>
      <c r="FKR7" s="35"/>
      <c r="FKS7" s="35"/>
      <c r="FKT7" s="35"/>
      <c r="FKU7" s="35"/>
      <c r="FKV7" s="35"/>
      <c r="FKW7" s="35"/>
      <c r="FKX7" s="35"/>
      <c r="FKY7" s="35"/>
      <c r="FKZ7" s="35"/>
      <c r="FLA7" s="35"/>
      <c r="FLB7" s="35"/>
      <c r="FLC7" s="35"/>
      <c r="FLD7" s="35"/>
      <c r="FLE7" s="35"/>
      <c r="FLF7" s="35"/>
      <c r="FLG7" s="35"/>
      <c r="FLH7" s="35"/>
      <c r="FLI7" s="35"/>
      <c r="FLJ7" s="35"/>
      <c r="FLK7" s="35"/>
      <c r="FLL7" s="35"/>
      <c r="FLM7" s="35"/>
      <c r="FLN7" s="35"/>
      <c r="FLO7" s="35"/>
      <c r="FLP7" s="35"/>
      <c r="FLQ7" s="35"/>
      <c r="FLR7" s="35"/>
      <c r="FLS7" s="35"/>
      <c r="FLT7" s="35"/>
      <c r="FLU7" s="35"/>
      <c r="FLV7" s="35"/>
      <c r="FLW7" s="35"/>
      <c r="FLX7" s="35"/>
      <c r="FLY7" s="35"/>
      <c r="FLZ7" s="35"/>
      <c r="FMA7" s="35"/>
      <c r="FMB7" s="35"/>
      <c r="FMC7" s="35"/>
      <c r="FMD7" s="35"/>
      <c r="FME7" s="35"/>
      <c r="FMF7" s="35"/>
      <c r="FMG7" s="35"/>
      <c r="FMH7" s="35"/>
      <c r="FMI7" s="35"/>
      <c r="FMJ7" s="35"/>
      <c r="FMK7" s="35"/>
      <c r="FML7" s="35"/>
      <c r="FMM7" s="35"/>
      <c r="FMN7" s="35"/>
      <c r="FMO7" s="35"/>
      <c r="FMP7" s="35"/>
      <c r="FMQ7" s="35"/>
      <c r="FMR7" s="35"/>
      <c r="FMS7" s="35"/>
      <c r="FMT7" s="35"/>
      <c r="FMU7" s="35"/>
      <c r="FMV7" s="35"/>
      <c r="FMW7" s="35"/>
      <c r="FMX7" s="35"/>
      <c r="FMY7" s="35"/>
      <c r="FMZ7" s="35"/>
      <c r="FNA7" s="35"/>
      <c r="FNB7" s="35"/>
      <c r="FNC7" s="35"/>
      <c r="FND7" s="35"/>
      <c r="FNE7" s="35"/>
      <c r="FNF7" s="35"/>
      <c r="FNG7" s="35"/>
      <c r="FNH7" s="35"/>
      <c r="FNI7" s="35"/>
      <c r="FNJ7" s="35"/>
      <c r="FNK7" s="35"/>
      <c r="FNL7" s="35"/>
      <c r="FNM7" s="35"/>
      <c r="FNN7" s="35"/>
      <c r="FNO7" s="35"/>
      <c r="FNP7" s="35"/>
      <c r="FNQ7" s="35"/>
      <c r="FNR7" s="35"/>
      <c r="FNS7" s="35"/>
      <c r="FNT7" s="35"/>
      <c r="FNU7" s="35"/>
      <c r="FNV7" s="35"/>
      <c r="FNW7" s="35"/>
      <c r="FNX7" s="35"/>
      <c r="FNY7" s="35"/>
      <c r="FNZ7" s="35"/>
      <c r="FOA7" s="35"/>
      <c r="FOB7" s="35"/>
      <c r="FOC7" s="35"/>
      <c r="FOD7" s="35"/>
      <c r="FOE7" s="35"/>
      <c r="FOF7" s="35"/>
      <c r="FOG7" s="35"/>
      <c r="FOH7" s="35"/>
      <c r="FOI7" s="35"/>
      <c r="FOJ7" s="35"/>
      <c r="FOK7" s="35"/>
      <c r="FOL7" s="35"/>
      <c r="FOM7" s="35"/>
      <c r="FON7" s="35"/>
      <c r="FOO7" s="35"/>
      <c r="FOP7" s="35"/>
      <c r="FOQ7" s="35"/>
      <c r="FOR7" s="35"/>
      <c r="FOS7" s="35"/>
      <c r="FOT7" s="35"/>
      <c r="FOU7" s="35"/>
      <c r="FOV7" s="35"/>
      <c r="FOW7" s="35"/>
      <c r="FOX7" s="35"/>
      <c r="FOY7" s="35"/>
      <c r="FOZ7" s="35"/>
      <c r="FPA7" s="35"/>
      <c r="FPB7" s="35"/>
      <c r="FPC7" s="35"/>
      <c r="FPD7" s="35"/>
      <c r="FPE7" s="35"/>
      <c r="FPF7" s="35"/>
      <c r="FPG7" s="35"/>
      <c r="FPH7" s="35"/>
      <c r="FPI7" s="35"/>
      <c r="FPJ7" s="35"/>
      <c r="FPK7" s="35"/>
      <c r="FPL7" s="35"/>
      <c r="FPM7" s="35"/>
      <c r="FPN7" s="35"/>
      <c r="FPO7" s="35"/>
      <c r="FPP7" s="35"/>
      <c r="FPQ7" s="35"/>
      <c r="FPR7" s="35"/>
      <c r="FPS7" s="35"/>
      <c r="FPT7" s="35"/>
      <c r="FPU7" s="35"/>
      <c r="FPV7" s="35"/>
      <c r="FPW7" s="35"/>
      <c r="FPX7" s="35"/>
      <c r="FPY7" s="35"/>
      <c r="FPZ7" s="35"/>
      <c r="FQA7" s="35"/>
      <c r="FQB7" s="35"/>
      <c r="FQC7" s="35"/>
      <c r="FQD7" s="35"/>
      <c r="FQE7" s="35"/>
      <c r="FQF7" s="35"/>
      <c r="FQG7" s="35"/>
      <c r="FQH7" s="35"/>
      <c r="FQI7" s="35"/>
      <c r="FQJ7" s="35"/>
      <c r="FQK7" s="35"/>
      <c r="FQL7" s="35"/>
      <c r="FQM7" s="35"/>
      <c r="FQN7" s="35"/>
      <c r="FQO7" s="35"/>
      <c r="FQP7" s="35"/>
      <c r="FQQ7" s="35"/>
      <c r="FQR7" s="35"/>
      <c r="FQS7" s="35"/>
      <c r="FQT7" s="35"/>
      <c r="FQU7" s="35"/>
      <c r="FQV7" s="35"/>
      <c r="FQW7" s="35"/>
      <c r="FQX7" s="35"/>
      <c r="FQY7" s="35"/>
      <c r="FQZ7" s="35"/>
      <c r="FRA7" s="35"/>
      <c r="FRB7" s="35"/>
      <c r="FRC7" s="35"/>
      <c r="FRD7" s="35"/>
      <c r="FRE7" s="35"/>
      <c r="FRF7" s="35"/>
      <c r="FRG7" s="35"/>
      <c r="FRH7" s="35"/>
      <c r="FRI7" s="35"/>
      <c r="FRJ7" s="35"/>
      <c r="FRK7" s="35"/>
      <c r="FRL7" s="35"/>
      <c r="FRM7" s="35"/>
      <c r="FRN7" s="35"/>
      <c r="FRO7" s="35"/>
      <c r="FRP7" s="35"/>
      <c r="FRQ7" s="35"/>
      <c r="FRR7" s="35"/>
      <c r="FRS7" s="35"/>
      <c r="FRT7" s="35"/>
      <c r="FRU7" s="35"/>
      <c r="FRV7" s="35"/>
      <c r="FRW7" s="35"/>
      <c r="FRX7" s="35"/>
      <c r="FRY7" s="35"/>
      <c r="FRZ7" s="35"/>
      <c r="FSA7" s="35"/>
      <c r="FSB7" s="35"/>
      <c r="FSC7" s="35"/>
      <c r="FSD7" s="35"/>
      <c r="FSE7" s="35"/>
      <c r="FSF7" s="35"/>
      <c r="FSG7" s="35"/>
      <c r="FSH7" s="35"/>
      <c r="FSI7" s="35"/>
      <c r="FSJ7" s="35"/>
      <c r="FSK7" s="35"/>
      <c r="FSL7" s="35"/>
      <c r="FSM7" s="35"/>
      <c r="FSN7" s="35"/>
      <c r="FSO7" s="35"/>
      <c r="FSP7" s="35"/>
      <c r="FSQ7" s="35"/>
      <c r="FSR7" s="35"/>
      <c r="FSS7" s="35"/>
      <c r="FST7" s="35"/>
      <c r="FSU7" s="35"/>
      <c r="FSV7" s="35"/>
      <c r="FSW7" s="35"/>
      <c r="FSX7" s="35"/>
      <c r="FSY7" s="35"/>
      <c r="FSZ7" s="35"/>
      <c r="FTA7" s="35"/>
      <c r="FTB7" s="35"/>
      <c r="FTC7" s="35"/>
      <c r="FTD7" s="35"/>
      <c r="FTE7" s="35"/>
      <c r="FTF7" s="35"/>
      <c r="FTG7" s="35"/>
      <c r="FTH7" s="35"/>
      <c r="FTI7" s="35"/>
      <c r="FTJ7" s="35"/>
      <c r="FTK7" s="35"/>
      <c r="FTL7" s="35"/>
      <c r="FTM7" s="35"/>
      <c r="FTN7" s="35"/>
      <c r="FTO7" s="35"/>
      <c r="FTP7" s="35"/>
      <c r="FTQ7" s="35"/>
      <c r="FTR7" s="35"/>
      <c r="FTS7" s="35"/>
      <c r="FTT7" s="35"/>
      <c r="FTU7" s="35"/>
      <c r="FTV7" s="35"/>
      <c r="FTW7" s="35"/>
      <c r="FTX7" s="35"/>
      <c r="FTY7" s="35"/>
      <c r="FTZ7" s="35"/>
      <c r="FUA7" s="35"/>
      <c r="FUB7" s="35"/>
      <c r="FUC7" s="35"/>
      <c r="FUD7" s="35"/>
      <c r="FUE7" s="35"/>
      <c r="FUF7" s="35"/>
      <c r="FUG7" s="35"/>
      <c r="FUH7" s="35"/>
      <c r="FUI7" s="35"/>
      <c r="FUJ7" s="35"/>
      <c r="FUK7" s="35"/>
      <c r="FUL7" s="35"/>
      <c r="FUM7" s="35"/>
      <c r="FUN7" s="35"/>
      <c r="FUO7" s="35"/>
      <c r="FUP7" s="35"/>
      <c r="FUQ7" s="35"/>
      <c r="FUR7" s="35"/>
      <c r="FUS7" s="35"/>
      <c r="FUT7" s="35"/>
      <c r="FUU7" s="35"/>
      <c r="FUV7" s="35"/>
      <c r="FUW7" s="35"/>
      <c r="FUX7" s="35"/>
      <c r="FUY7" s="35"/>
      <c r="FUZ7" s="35"/>
      <c r="FVA7" s="35"/>
      <c r="FVB7" s="35"/>
      <c r="FVC7" s="35"/>
      <c r="FVD7" s="35"/>
      <c r="FVE7" s="35"/>
      <c r="FVF7" s="35"/>
      <c r="FVG7" s="35"/>
      <c r="FVH7" s="35"/>
      <c r="FVI7" s="35"/>
      <c r="FVJ7" s="35"/>
      <c r="FVK7" s="35"/>
      <c r="FVL7" s="35"/>
      <c r="FVM7" s="35"/>
      <c r="FVN7" s="35"/>
      <c r="FVO7" s="35"/>
      <c r="FVP7" s="35"/>
      <c r="FVQ7" s="35"/>
      <c r="FVR7" s="35"/>
      <c r="FVS7" s="35"/>
      <c r="FVT7" s="35"/>
      <c r="FVU7" s="35"/>
      <c r="FVV7" s="35"/>
      <c r="FVW7" s="35"/>
      <c r="FVX7" s="35"/>
      <c r="FVY7" s="35"/>
      <c r="FVZ7" s="35"/>
      <c r="FWA7" s="35"/>
      <c r="FWB7" s="35"/>
      <c r="FWC7" s="35"/>
      <c r="FWD7" s="35"/>
      <c r="FWE7" s="35"/>
      <c r="FWF7" s="35"/>
      <c r="FWG7" s="35"/>
      <c r="FWH7" s="35"/>
      <c r="FWI7" s="35"/>
      <c r="FWJ7" s="35"/>
      <c r="FWK7" s="35"/>
      <c r="FWL7" s="35"/>
      <c r="FWM7" s="35"/>
      <c r="FWN7" s="35"/>
      <c r="FWO7" s="35"/>
      <c r="FWP7" s="35"/>
      <c r="FWQ7" s="35"/>
      <c r="FWR7" s="35"/>
      <c r="FWS7" s="35"/>
      <c r="FWT7" s="35"/>
      <c r="FWU7" s="35"/>
      <c r="FWV7" s="35"/>
      <c r="FWW7" s="35"/>
      <c r="FWX7" s="35"/>
      <c r="FWY7" s="35"/>
      <c r="FWZ7" s="35"/>
      <c r="FXA7" s="35"/>
      <c r="FXB7" s="35"/>
      <c r="FXC7" s="35"/>
      <c r="FXD7" s="35"/>
      <c r="FXE7" s="35"/>
      <c r="FXF7" s="35"/>
      <c r="FXG7" s="35"/>
      <c r="FXH7" s="35"/>
      <c r="FXI7" s="35"/>
      <c r="FXJ7" s="35"/>
      <c r="FXK7" s="35"/>
      <c r="FXL7" s="35"/>
      <c r="FXM7" s="35"/>
      <c r="FXN7" s="35"/>
      <c r="FXO7" s="35"/>
      <c r="FXP7" s="35"/>
      <c r="FXQ7" s="35"/>
      <c r="FXR7" s="35"/>
      <c r="FXS7" s="35"/>
      <c r="FXT7" s="35"/>
      <c r="FXU7" s="35"/>
      <c r="FXV7" s="35"/>
      <c r="FXW7" s="35"/>
      <c r="FXX7" s="35"/>
      <c r="FXY7" s="35"/>
      <c r="FXZ7" s="35"/>
      <c r="FYA7" s="35"/>
      <c r="FYB7" s="35"/>
      <c r="FYC7" s="35"/>
      <c r="FYD7" s="35"/>
      <c r="FYE7" s="35"/>
      <c r="FYF7" s="35"/>
      <c r="FYG7" s="35"/>
      <c r="FYH7" s="35"/>
      <c r="FYI7" s="35"/>
      <c r="FYJ7" s="35"/>
      <c r="FYK7" s="35"/>
      <c r="FYL7" s="35"/>
      <c r="FYM7" s="35"/>
      <c r="FYN7" s="35"/>
      <c r="FYO7" s="35"/>
      <c r="FYP7" s="35"/>
      <c r="FYQ7" s="35"/>
      <c r="FYR7" s="35"/>
      <c r="FYS7" s="35"/>
      <c r="FYT7" s="35"/>
      <c r="FYU7" s="35"/>
      <c r="FYV7" s="35"/>
      <c r="FYW7" s="35"/>
      <c r="FYX7" s="35"/>
      <c r="FYY7" s="35"/>
      <c r="FYZ7" s="35"/>
      <c r="FZA7" s="35"/>
      <c r="FZB7" s="35"/>
      <c r="FZC7" s="35"/>
      <c r="FZD7" s="35"/>
      <c r="FZE7" s="35"/>
      <c r="FZF7" s="35"/>
      <c r="FZG7" s="35"/>
      <c r="FZH7" s="35"/>
      <c r="FZI7" s="35"/>
      <c r="FZJ7" s="35"/>
      <c r="FZK7" s="35"/>
      <c r="FZL7" s="35"/>
      <c r="FZM7" s="35"/>
      <c r="FZN7" s="35"/>
      <c r="FZO7" s="35"/>
      <c r="FZP7" s="35"/>
      <c r="FZQ7" s="35"/>
      <c r="FZR7" s="35"/>
      <c r="FZS7" s="35"/>
      <c r="FZT7" s="35"/>
      <c r="FZU7" s="35"/>
      <c r="FZV7" s="35"/>
      <c r="FZW7" s="35"/>
      <c r="FZX7" s="35"/>
      <c r="FZY7" s="35"/>
      <c r="FZZ7" s="35"/>
      <c r="GAA7" s="35"/>
      <c r="GAB7" s="35"/>
      <c r="GAC7" s="35"/>
      <c r="GAD7" s="35"/>
      <c r="GAE7" s="35"/>
      <c r="GAF7" s="35"/>
      <c r="GAG7" s="35"/>
      <c r="GAH7" s="35"/>
      <c r="GAI7" s="35"/>
      <c r="GAJ7" s="35"/>
      <c r="GAK7" s="35"/>
      <c r="GAL7" s="35"/>
      <c r="GAM7" s="35"/>
      <c r="GAN7" s="35"/>
      <c r="GAO7" s="35"/>
      <c r="GAP7" s="35"/>
      <c r="GAQ7" s="35"/>
      <c r="GAR7" s="35"/>
      <c r="GAS7" s="35"/>
      <c r="GAT7" s="35"/>
      <c r="GAU7" s="35"/>
      <c r="GAV7" s="35"/>
      <c r="GAW7" s="35"/>
      <c r="GAX7" s="35"/>
      <c r="GAY7" s="35"/>
      <c r="GAZ7" s="35"/>
      <c r="GBA7" s="35"/>
      <c r="GBB7" s="35"/>
      <c r="GBC7" s="35"/>
      <c r="GBD7" s="35"/>
      <c r="GBE7" s="35"/>
      <c r="GBF7" s="35"/>
      <c r="GBG7" s="35"/>
      <c r="GBH7" s="35"/>
      <c r="GBI7" s="35"/>
      <c r="GBJ7" s="35"/>
      <c r="GBK7" s="35"/>
      <c r="GBL7" s="35"/>
      <c r="GBM7" s="35"/>
      <c r="GBN7" s="35"/>
      <c r="GBO7" s="35"/>
      <c r="GBP7" s="35"/>
      <c r="GBQ7" s="35"/>
      <c r="GBR7" s="35"/>
      <c r="GBS7" s="35"/>
      <c r="GBT7" s="35"/>
      <c r="GBU7" s="35"/>
      <c r="GBV7" s="35"/>
      <c r="GBW7" s="35"/>
      <c r="GBX7" s="35"/>
      <c r="GBY7" s="35"/>
      <c r="GBZ7" s="35"/>
      <c r="GCA7" s="35"/>
      <c r="GCB7" s="35"/>
      <c r="GCC7" s="35"/>
      <c r="GCD7" s="35"/>
      <c r="GCE7" s="35"/>
      <c r="GCF7" s="35"/>
      <c r="GCG7" s="35"/>
      <c r="GCH7" s="35"/>
      <c r="GCI7" s="35"/>
      <c r="GCJ7" s="35"/>
      <c r="GCK7" s="35"/>
      <c r="GCL7" s="35"/>
      <c r="GCM7" s="35"/>
      <c r="GCN7" s="35"/>
      <c r="GCO7" s="35"/>
      <c r="GCP7" s="35"/>
      <c r="GCQ7" s="35"/>
      <c r="GCR7" s="35"/>
      <c r="GCS7" s="35"/>
      <c r="GCT7" s="35"/>
      <c r="GCU7" s="35"/>
      <c r="GCV7" s="35"/>
      <c r="GCW7" s="35"/>
      <c r="GCX7" s="35"/>
      <c r="GCY7" s="35"/>
      <c r="GCZ7" s="35"/>
      <c r="GDA7" s="35"/>
      <c r="GDB7" s="35"/>
      <c r="GDC7" s="35"/>
      <c r="GDD7" s="35"/>
      <c r="GDE7" s="35"/>
      <c r="GDF7" s="35"/>
      <c r="GDG7" s="35"/>
      <c r="GDH7" s="35"/>
      <c r="GDI7" s="35"/>
      <c r="GDJ7" s="35"/>
      <c r="GDK7" s="35"/>
      <c r="GDL7" s="35"/>
      <c r="GDM7" s="35"/>
      <c r="GDN7" s="35"/>
      <c r="GDO7" s="35"/>
      <c r="GDP7" s="35"/>
      <c r="GDQ7" s="35"/>
      <c r="GDR7" s="35"/>
      <c r="GDS7" s="35"/>
      <c r="GDT7" s="35"/>
      <c r="GDU7" s="35"/>
      <c r="GDV7" s="35"/>
      <c r="GDW7" s="35"/>
      <c r="GDX7" s="35"/>
      <c r="GDY7" s="35"/>
      <c r="GDZ7" s="35"/>
      <c r="GEA7" s="35"/>
      <c r="GEB7" s="35"/>
      <c r="GEC7" s="35"/>
      <c r="GED7" s="35"/>
      <c r="GEE7" s="35"/>
      <c r="GEF7" s="35"/>
      <c r="GEG7" s="35"/>
      <c r="GEH7" s="35"/>
      <c r="GEI7" s="35"/>
      <c r="GEJ7" s="35"/>
      <c r="GEK7" s="35"/>
      <c r="GEL7" s="35"/>
      <c r="GEM7" s="35"/>
      <c r="GEN7" s="35"/>
      <c r="GEO7" s="35"/>
      <c r="GEP7" s="35"/>
      <c r="GEQ7" s="35"/>
      <c r="GER7" s="35"/>
      <c r="GES7" s="35"/>
      <c r="GET7" s="35"/>
      <c r="GEU7" s="35"/>
      <c r="GEV7" s="35"/>
      <c r="GEW7" s="35"/>
      <c r="GEX7" s="35"/>
      <c r="GEY7" s="35"/>
      <c r="GEZ7" s="35"/>
      <c r="GFA7" s="35"/>
      <c r="GFB7" s="35"/>
      <c r="GFC7" s="35"/>
      <c r="GFD7" s="35"/>
      <c r="GFE7" s="35"/>
      <c r="GFF7" s="35"/>
      <c r="GFG7" s="35"/>
      <c r="GFH7" s="35"/>
      <c r="GFI7" s="35"/>
      <c r="GFJ7" s="35"/>
      <c r="GFK7" s="35"/>
      <c r="GFL7" s="35"/>
      <c r="GFM7" s="35"/>
      <c r="GFN7" s="35"/>
      <c r="GFO7" s="35"/>
      <c r="GFP7" s="35"/>
      <c r="GFQ7" s="35"/>
      <c r="GFR7" s="35"/>
      <c r="GFS7" s="35"/>
      <c r="GFT7" s="35"/>
      <c r="GFU7" s="35"/>
      <c r="GFV7" s="35"/>
      <c r="GFW7" s="35"/>
      <c r="GFX7" s="35"/>
      <c r="GFY7" s="35"/>
      <c r="GFZ7" s="35"/>
      <c r="GGA7" s="35"/>
      <c r="GGB7" s="35"/>
      <c r="GGC7" s="35"/>
      <c r="GGD7" s="35"/>
      <c r="GGE7" s="35"/>
      <c r="GGF7" s="35"/>
      <c r="GGG7" s="35"/>
      <c r="GGH7" s="35"/>
      <c r="GGI7" s="35"/>
      <c r="GGJ7" s="35"/>
      <c r="GGK7" s="35"/>
      <c r="GGL7" s="35"/>
      <c r="GGM7" s="35"/>
      <c r="GGN7" s="35"/>
      <c r="GGO7" s="35"/>
      <c r="GGP7" s="35"/>
      <c r="GGQ7" s="35"/>
      <c r="GGR7" s="35"/>
      <c r="GGS7" s="35"/>
      <c r="GGT7" s="35"/>
      <c r="GGU7" s="35"/>
      <c r="GGV7" s="35"/>
      <c r="GGW7" s="35"/>
      <c r="GGX7" s="35"/>
      <c r="GGY7" s="35"/>
      <c r="GGZ7" s="35"/>
      <c r="GHA7" s="35"/>
      <c r="GHB7" s="35"/>
      <c r="GHC7" s="35"/>
      <c r="GHD7" s="35"/>
      <c r="GHE7" s="35"/>
      <c r="GHF7" s="35"/>
      <c r="GHG7" s="35"/>
      <c r="GHH7" s="35"/>
      <c r="GHI7" s="35"/>
      <c r="GHJ7" s="35"/>
      <c r="GHK7" s="35"/>
      <c r="GHL7" s="35"/>
      <c r="GHM7" s="35"/>
      <c r="GHN7" s="35"/>
      <c r="GHO7" s="35"/>
      <c r="GHP7" s="35"/>
      <c r="GHQ7" s="35"/>
      <c r="GHR7" s="35"/>
      <c r="GHS7" s="35"/>
      <c r="GHT7" s="35"/>
      <c r="GHU7" s="35"/>
      <c r="GHV7" s="35"/>
      <c r="GHW7" s="35"/>
      <c r="GHX7" s="35"/>
      <c r="GHY7" s="35"/>
      <c r="GHZ7" s="35"/>
      <c r="GIA7" s="35"/>
      <c r="GIB7" s="35"/>
      <c r="GIC7" s="35"/>
      <c r="GID7" s="35"/>
      <c r="GIE7" s="35"/>
      <c r="GIF7" s="35"/>
      <c r="GIG7" s="35"/>
      <c r="GIH7" s="35"/>
      <c r="GII7" s="35"/>
      <c r="GIJ7" s="35"/>
      <c r="GIK7" s="35"/>
      <c r="GIL7" s="35"/>
      <c r="GIM7" s="35"/>
      <c r="GIN7" s="35"/>
      <c r="GIO7" s="35"/>
      <c r="GIP7" s="35"/>
      <c r="GIQ7" s="35"/>
      <c r="GIR7" s="35"/>
      <c r="GIS7" s="35"/>
      <c r="GIT7" s="35"/>
      <c r="GIU7" s="35"/>
      <c r="GIV7" s="35"/>
      <c r="GIW7" s="35"/>
      <c r="GIX7" s="35"/>
      <c r="GIY7" s="35"/>
      <c r="GIZ7" s="35"/>
      <c r="GJA7" s="35"/>
      <c r="GJB7" s="35"/>
      <c r="GJC7" s="35"/>
      <c r="GJD7" s="35"/>
      <c r="GJE7" s="35"/>
      <c r="GJF7" s="35"/>
      <c r="GJG7" s="35"/>
      <c r="GJH7" s="35"/>
      <c r="GJI7" s="35"/>
      <c r="GJJ7" s="35"/>
      <c r="GJK7" s="35"/>
      <c r="GJL7" s="35"/>
      <c r="GJM7" s="35"/>
      <c r="GJN7" s="35"/>
      <c r="GJO7" s="35"/>
      <c r="GJP7" s="35"/>
      <c r="GJQ7" s="35"/>
      <c r="GJR7" s="35"/>
      <c r="GJS7" s="35"/>
      <c r="GJT7" s="35"/>
      <c r="GJU7" s="35"/>
      <c r="GJV7" s="35"/>
      <c r="GJW7" s="35"/>
      <c r="GJX7" s="35"/>
      <c r="GJY7" s="35"/>
      <c r="GJZ7" s="35"/>
      <c r="GKA7" s="35"/>
      <c r="GKB7" s="35"/>
      <c r="GKC7" s="35"/>
      <c r="GKD7" s="35"/>
      <c r="GKE7" s="35"/>
      <c r="GKF7" s="35"/>
      <c r="GKG7" s="35"/>
      <c r="GKH7" s="35"/>
      <c r="GKI7" s="35"/>
      <c r="GKJ7" s="35"/>
      <c r="GKK7" s="35"/>
      <c r="GKL7" s="35"/>
      <c r="GKM7" s="35"/>
      <c r="GKN7" s="35"/>
      <c r="GKO7" s="35"/>
      <c r="GKP7" s="35"/>
      <c r="GKQ7" s="35"/>
      <c r="GKR7" s="35"/>
      <c r="GKS7" s="35"/>
      <c r="GKT7" s="35"/>
      <c r="GKU7" s="35"/>
      <c r="GKV7" s="35"/>
      <c r="GKW7" s="35"/>
      <c r="GKX7" s="35"/>
      <c r="GKY7" s="35"/>
      <c r="GKZ7" s="35"/>
      <c r="GLA7" s="35"/>
      <c r="GLB7" s="35"/>
      <c r="GLC7" s="35"/>
      <c r="GLD7" s="35"/>
      <c r="GLE7" s="35"/>
      <c r="GLF7" s="35"/>
      <c r="GLG7" s="35"/>
      <c r="GLH7" s="35"/>
      <c r="GLI7" s="35"/>
      <c r="GLJ7" s="35"/>
      <c r="GLK7" s="35"/>
      <c r="GLL7" s="35"/>
      <c r="GLM7" s="35"/>
      <c r="GLN7" s="35"/>
      <c r="GLO7" s="35"/>
      <c r="GLP7" s="35"/>
      <c r="GLQ7" s="35"/>
      <c r="GLR7" s="35"/>
      <c r="GLS7" s="35"/>
      <c r="GLT7" s="35"/>
      <c r="GLU7" s="35"/>
      <c r="GLV7" s="35"/>
      <c r="GLW7" s="35"/>
      <c r="GLX7" s="35"/>
      <c r="GLY7" s="35"/>
      <c r="GLZ7" s="35"/>
      <c r="GMA7" s="35"/>
      <c r="GMB7" s="35"/>
      <c r="GMC7" s="35"/>
      <c r="GMD7" s="35"/>
      <c r="GME7" s="35"/>
      <c r="GMF7" s="35"/>
      <c r="GMG7" s="35"/>
      <c r="GMH7" s="35"/>
      <c r="GMI7" s="35"/>
      <c r="GMJ7" s="35"/>
      <c r="GMK7" s="35"/>
      <c r="GML7" s="35"/>
      <c r="GMM7" s="35"/>
      <c r="GMN7" s="35"/>
      <c r="GMO7" s="35"/>
      <c r="GMP7" s="35"/>
      <c r="GMQ7" s="35"/>
      <c r="GMR7" s="35"/>
      <c r="GMS7" s="35"/>
      <c r="GMT7" s="35"/>
      <c r="GMU7" s="35"/>
      <c r="GMV7" s="35"/>
      <c r="GMW7" s="35"/>
      <c r="GMX7" s="35"/>
      <c r="GMY7" s="35"/>
      <c r="GMZ7" s="35"/>
      <c r="GNA7" s="35"/>
      <c r="GNB7" s="35"/>
      <c r="GNC7" s="35"/>
      <c r="GND7" s="35"/>
      <c r="GNE7" s="35"/>
      <c r="GNF7" s="35"/>
      <c r="GNG7" s="35"/>
      <c r="GNH7" s="35"/>
      <c r="GNI7" s="35"/>
      <c r="GNJ7" s="35"/>
      <c r="GNK7" s="35"/>
      <c r="GNL7" s="35"/>
      <c r="GNM7" s="35"/>
      <c r="GNN7" s="35"/>
      <c r="GNO7" s="35"/>
      <c r="GNP7" s="35"/>
      <c r="GNQ7" s="35"/>
      <c r="GNR7" s="35"/>
      <c r="GNS7" s="35"/>
      <c r="GNT7" s="35"/>
      <c r="GNU7" s="35"/>
      <c r="GNV7" s="35"/>
      <c r="GNW7" s="35"/>
      <c r="GNX7" s="35"/>
      <c r="GNY7" s="35"/>
      <c r="GNZ7" s="35"/>
      <c r="GOA7" s="35"/>
      <c r="GOB7" s="35"/>
      <c r="GOC7" s="35"/>
      <c r="GOD7" s="35"/>
      <c r="GOE7" s="35"/>
      <c r="GOF7" s="35"/>
      <c r="GOG7" s="35"/>
      <c r="GOH7" s="35"/>
      <c r="GOI7" s="35"/>
      <c r="GOJ7" s="35"/>
      <c r="GOK7" s="35"/>
      <c r="GOL7" s="35"/>
      <c r="GOM7" s="35"/>
      <c r="GON7" s="35"/>
      <c r="GOO7" s="35"/>
      <c r="GOP7" s="35"/>
      <c r="GOQ7" s="35"/>
      <c r="GOR7" s="35"/>
      <c r="GOS7" s="35"/>
      <c r="GOT7" s="35"/>
      <c r="GOU7" s="35"/>
      <c r="GOV7" s="35"/>
      <c r="GOW7" s="35"/>
      <c r="GOX7" s="35"/>
      <c r="GOY7" s="35"/>
      <c r="GOZ7" s="35"/>
      <c r="GPA7" s="35"/>
      <c r="GPB7" s="35"/>
      <c r="GPC7" s="35"/>
      <c r="GPD7" s="35"/>
      <c r="GPE7" s="35"/>
      <c r="GPF7" s="35"/>
      <c r="GPG7" s="35"/>
      <c r="GPH7" s="35"/>
      <c r="GPI7" s="35"/>
      <c r="GPJ7" s="35"/>
      <c r="GPK7" s="35"/>
      <c r="GPL7" s="35"/>
      <c r="GPM7" s="35"/>
      <c r="GPN7" s="35"/>
      <c r="GPO7" s="35"/>
      <c r="GPP7" s="35"/>
      <c r="GPQ7" s="35"/>
      <c r="GPR7" s="35"/>
      <c r="GPS7" s="35"/>
      <c r="GPT7" s="35"/>
      <c r="GPU7" s="35"/>
      <c r="GPV7" s="35"/>
      <c r="GPW7" s="35"/>
      <c r="GPX7" s="35"/>
      <c r="GPY7" s="35"/>
      <c r="GPZ7" s="35"/>
      <c r="GQA7" s="35"/>
      <c r="GQB7" s="35"/>
      <c r="GQC7" s="35"/>
      <c r="GQD7" s="35"/>
      <c r="GQE7" s="35"/>
      <c r="GQF7" s="35"/>
      <c r="GQG7" s="35"/>
      <c r="GQH7" s="35"/>
      <c r="GQI7" s="35"/>
      <c r="GQJ7" s="35"/>
      <c r="GQK7" s="35"/>
      <c r="GQL7" s="35"/>
      <c r="GQM7" s="35"/>
      <c r="GQN7" s="35"/>
      <c r="GQO7" s="35"/>
      <c r="GQP7" s="35"/>
      <c r="GQQ7" s="35"/>
      <c r="GQR7" s="35"/>
      <c r="GQS7" s="35"/>
      <c r="GQT7" s="35"/>
      <c r="GQU7" s="35"/>
      <c r="GQV7" s="35"/>
      <c r="GQW7" s="35"/>
      <c r="GQX7" s="35"/>
      <c r="GQY7" s="35"/>
      <c r="GQZ7" s="35"/>
      <c r="GRA7" s="35"/>
      <c r="GRB7" s="35"/>
      <c r="GRC7" s="35"/>
      <c r="GRD7" s="35"/>
      <c r="GRE7" s="35"/>
      <c r="GRF7" s="35"/>
      <c r="GRG7" s="35"/>
      <c r="GRH7" s="35"/>
      <c r="GRI7" s="35"/>
      <c r="GRJ7" s="35"/>
      <c r="GRK7" s="35"/>
      <c r="GRL7" s="35"/>
      <c r="GRM7" s="35"/>
      <c r="GRN7" s="35"/>
      <c r="GRO7" s="35"/>
      <c r="GRP7" s="35"/>
      <c r="GRQ7" s="35"/>
      <c r="GRR7" s="35"/>
      <c r="GRS7" s="35"/>
      <c r="GRT7" s="35"/>
      <c r="GRU7" s="35"/>
      <c r="GRV7" s="35"/>
      <c r="GRW7" s="35"/>
      <c r="GRX7" s="35"/>
      <c r="GRY7" s="35"/>
      <c r="GRZ7" s="35"/>
      <c r="GSA7" s="35"/>
      <c r="GSB7" s="35"/>
      <c r="GSC7" s="35"/>
      <c r="GSD7" s="35"/>
      <c r="GSE7" s="35"/>
      <c r="GSF7" s="35"/>
      <c r="GSG7" s="35"/>
      <c r="GSH7" s="35"/>
      <c r="GSI7" s="35"/>
      <c r="GSJ7" s="35"/>
      <c r="GSK7" s="35"/>
      <c r="GSL7" s="35"/>
      <c r="GSM7" s="35"/>
      <c r="GSN7" s="35"/>
      <c r="GSO7" s="35"/>
      <c r="GSP7" s="35"/>
      <c r="GSQ7" s="35"/>
      <c r="GSR7" s="35"/>
      <c r="GSS7" s="35"/>
      <c r="GST7" s="35"/>
      <c r="GSU7" s="35"/>
      <c r="GSV7" s="35"/>
      <c r="GSW7" s="35"/>
      <c r="GSX7" s="35"/>
      <c r="GSY7" s="35"/>
      <c r="GSZ7" s="35"/>
      <c r="GTA7" s="35"/>
      <c r="GTB7" s="35"/>
      <c r="GTC7" s="35"/>
      <c r="GTD7" s="35"/>
      <c r="GTE7" s="35"/>
      <c r="GTF7" s="35"/>
      <c r="GTG7" s="35"/>
      <c r="GTH7" s="35"/>
      <c r="GTI7" s="35"/>
      <c r="GTJ7" s="35"/>
      <c r="GTK7" s="35"/>
      <c r="GTL7" s="35"/>
      <c r="GTM7" s="35"/>
      <c r="GTN7" s="35"/>
      <c r="GTO7" s="35"/>
      <c r="GTP7" s="35"/>
      <c r="GTQ7" s="35"/>
      <c r="GTR7" s="35"/>
      <c r="GTS7" s="35"/>
      <c r="GTT7" s="35"/>
      <c r="GTU7" s="35"/>
      <c r="GTV7" s="35"/>
      <c r="GTW7" s="35"/>
      <c r="GTX7" s="35"/>
      <c r="GTY7" s="35"/>
      <c r="GTZ7" s="35"/>
      <c r="GUA7" s="35"/>
      <c r="GUB7" s="35"/>
      <c r="GUC7" s="35"/>
      <c r="GUD7" s="35"/>
      <c r="GUE7" s="35"/>
      <c r="GUF7" s="35"/>
      <c r="GUG7" s="35"/>
      <c r="GUH7" s="35"/>
      <c r="GUI7" s="35"/>
      <c r="GUJ7" s="35"/>
      <c r="GUK7" s="35"/>
      <c r="GUL7" s="35"/>
      <c r="GUM7" s="35"/>
      <c r="GUN7" s="35"/>
      <c r="GUO7" s="35"/>
      <c r="GUP7" s="35"/>
      <c r="GUQ7" s="35"/>
      <c r="GUR7" s="35"/>
      <c r="GUS7" s="35"/>
      <c r="GUT7" s="35"/>
      <c r="GUU7" s="35"/>
      <c r="GUV7" s="35"/>
      <c r="GUW7" s="35"/>
      <c r="GUX7" s="35"/>
      <c r="GUY7" s="35"/>
      <c r="GUZ7" s="35"/>
      <c r="GVA7" s="35"/>
      <c r="GVB7" s="35"/>
      <c r="GVC7" s="35"/>
      <c r="GVD7" s="35"/>
      <c r="GVE7" s="35"/>
      <c r="GVF7" s="35"/>
      <c r="GVG7" s="35"/>
      <c r="GVH7" s="35"/>
      <c r="GVI7" s="35"/>
      <c r="GVJ7" s="35"/>
      <c r="GVK7" s="35"/>
      <c r="GVL7" s="35"/>
      <c r="GVM7" s="35"/>
      <c r="GVN7" s="35"/>
      <c r="GVO7" s="35"/>
      <c r="GVP7" s="35"/>
      <c r="GVQ7" s="35"/>
      <c r="GVR7" s="35"/>
      <c r="GVS7" s="35"/>
      <c r="GVT7" s="35"/>
      <c r="GVU7" s="35"/>
      <c r="GVV7" s="35"/>
      <c r="GVW7" s="35"/>
      <c r="GVX7" s="35"/>
      <c r="GVY7" s="35"/>
      <c r="GVZ7" s="35"/>
      <c r="GWA7" s="35"/>
      <c r="GWB7" s="35"/>
      <c r="GWC7" s="35"/>
      <c r="GWD7" s="35"/>
      <c r="GWE7" s="35"/>
      <c r="GWF7" s="35"/>
      <c r="GWG7" s="35"/>
      <c r="GWH7" s="35"/>
      <c r="GWI7" s="35"/>
      <c r="GWJ7" s="35"/>
      <c r="GWK7" s="35"/>
      <c r="GWL7" s="35"/>
      <c r="GWM7" s="35"/>
      <c r="GWN7" s="35"/>
      <c r="GWO7" s="35"/>
      <c r="GWP7" s="35"/>
      <c r="GWQ7" s="35"/>
      <c r="GWR7" s="35"/>
      <c r="GWS7" s="35"/>
      <c r="GWT7" s="35"/>
      <c r="GWU7" s="35"/>
      <c r="GWV7" s="35"/>
      <c r="GWW7" s="35"/>
      <c r="GWX7" s="35"/>
      <c r="GWY7" s="35"/>
      <c r="GWZ7" s="35"/>
      <c r="GXA7" s="35"/>
      <c r="GXB7" s="35"/>
      <c r="GXC7" s="35"/>
      <c r="GXD7" s="35"/>
      <c r="GXE7" s="35"/>
      <c r="GXF7" s="35"/>
      <c r="GXG7" s="35"/>
      <c r="GXH7" s="35"/>
      <c r="GXI7" s="35"/>
      <c r="GXJ7" s="35"/>
      <c r="GXK7" s="35"/>
      <c r="GXL7" s="35"/>
      <c r="GXM7" s="35"/>
      <c r="GXN7" s="35"/>
      <c r="GXO7" s="35"/>
      <c r="GXP7" s="35"/>
      <c r="GXQ7" s="35"/>
      <c r="GXR7" s="35"/>
      <c r="GXS7" s="35"/>
      <c r="GXT7" s="35"/>
      <c r="GXU7" s="35"/>
      <c r="GXV7" s="35"/>
      <c r="GXW7" s="35"/>
      <c r="GXX7" s="35"/>
      <c r="GXY7" s="35"/>
      <c r="GXZ7" s="35"/>
      <c r="GYA7" s="35"/>
      <c r="GYB7" s="35"/>
      <c r="GYC7" s="35"/>
      <c r="GYD7" s="35"/>
      <c r="GYE7" s="35"/>
      <c r="GYF7" s="35"/>
      <c r="GYG7" s="35"/>
      <c r="GYH7" s="35"/>
      <c r="GYI7" s="35"/>
      <c r="GYJ7" s="35"/>
      <c r="GYK7" s="35"/>
      <c r="GYL7" s="35"/>
      <c r="GYM7" s="35"/>
      <c r="GYN7" s="35"/>
      <c r="GYO7" s="35"/>
      <c r="GYP7" s="35"/>
      <c r="GYQ7" s="35"/>
      <c r="GYR7" s="35"/>
      <c r="GYS7" s="35"/>
      <c r="GYT7" s="35"/>
      <c r="GYU7" s="35"/>
      <c r="GYV7" s="35"/>
      <c r="GYW7" s="35"/>
      <c r="GYX7" s="35"/>
      <c r="GYY7" s="35"/>
      <c r="GYZ7" s="35"/>
      <c r="GZA7" s="35"/>
      <c r="GZB7" s="35"/>
      <c r="GZC7" s="35"/>
      <c r="GZD7" s="35"/>
      <c r="GZE7" s="35"/>
      <c r="GZF7" s="35"/>
      <c r="GZG7" s="35"/>
      <c r="GZH7" s="35"/>
      <c r="GZI7" s="35"/>
      <c r="GZJ7" s="35"/>
      <c r="GZK7" s="35"/>
      <c r="GZL7" s="35"/>
      <c r="GZM7" s="35"/>
      <c r="GZN7" s="35"/>
      <c r="GZO7" s="35"/>
      <c r="GZP7" s="35"/>
      <c r="GZQ7" s="35"/>
      <c r="GZR7" s="35"/>
      <c r="GZS7" s="35"/>
      <c r="GZT7" s="35"/>
      <c r="GZU7" s="35"/>
      <c r="GZV7" s="35"/>
      <c r="GZW7" s="35"/>
      <c r="GZX7" s="35"/>
      <c r="GZY7" s="35"/>
      <c r="GZZ7" s="35"/>
      <c r="HAA7" s="35"/>
      <c r="HAB7" s="35"/>
      <c r="HAC7" s="35"/>
      <c r="HAD7" s="35"/>
      <c r="HAE7" s="35"/>
      <c r="HAF7" s="35"/>
      <c r="HAG7" s="35"/>
      <c r="HAH7" s="35"/>
      <c r="HAI7" s="35"/>
      <c r="HAJ7" s="35"/>
      <c r="HAK7" s="35"/>
      <c r="HAL7" s="35"/>
      <c r="HAM7" s="35"/>
      <c r="HAN7" s="35"/>
      <c r="HAO7" s="35"/>
      <c r="HAP7" s="35"/>
      <c r="HAQ7" s="35"/>
      <c r="HAR7" s="35"/>
      <c r="HAS7" s="35"/>
      <c r="HAT7" s="35"/>
      <c r="HAU7" s="35"/>
      <c r="HAV7" s="35"/>
      <c r="HAW7" s="35"/>
      <c r="HAX7" s="35"/>
      <c r="HAY7" s="35"/>
      <c r="HAZ7" s="35"/>
      <c r="HBA7" s="35"/>
      <c r="HBB7" s="35"/>
      <c r="HBC7" s="35"/>
      <c r="HBD7" s="35"/>
      <c r="HBE7" s="35"/>
      <c r="HBF7" s="35"/>
      <c r="HBG7" s="35"/>
      <c r="HBH7" s="35"/>
      <c r="HBI7" s="35"/>
      <c r="HBJ7" s="35"/>
      <c r="HBK7" s="35"/>
      <c r="HBL7" s="35"/>
      <c r="HBM7" s="35"/>
      <c r="HBN7" s="35"/>
      <c r="HBO7" s="35"/>
      <c r="HBP7" s="35"/>
      <c r="HBQ7" s="35"/>
      <c r="HBR7" s="35"/>
      <c r="HBS7" s="35"/>
      <c r="HBT7" s="35"/>
      <c r="HBU7" s="35"/>
      <c r="HBV7" s="35"/>
      <c r="HBW7" s="35"/>
      <c r="HBX7" s="35"/>
      <c r="HBY7" s="35"/>
      <c r="HBZ7" s="35"/>
      <c r="HCA7" s="35"/>
      <c r="HCB7" s="35"/>
      <c r="HCC7" s="35"/>
      <c r="HCD7" s="35"/>
      <c r="HCE7" s="35"/>
      <c r="HCF7" s="35"/>
      <c r="HCG7" s="35"/>
      <c r="HCH7" s="35"/>
      <c r="HCI7" s="35"/>
      <c r="HCJ7" s="35"/>
      <c r="HCK7" s="35"/>
      <c r="HCL7" s="35"/>
      <c r="HCM7" s="35"/>
      <c r="HCN7" s="35"/>
      <c r="HCO7" s="35"/>
      <c r="HCP7" s="35"/>
      <c r="HCQ7" s="35"/>
      <c r="HCR7" s="35"/>
      <c r="HCS7" s="35"/>
      <c r="HCT7" s="35"/>
      <c r="HCU7" s="35"/>
      <c r="HCV7" s="35"/>
      <c r="HCW7" s="35"/>
      <c r="HCX7" s="35"/>
      <c r="HCY7" s="35"/>
      <c r="HCZ7" s="35"/>
      <c r="HDA7" s="35"/>
      <c r="HDB7" s="35"/>
      <c r="HDC7" s="35"/>
      <c r="HDD7" s="35"/>
      <c r="HDE7" s="35"/>
      <c r="HDF7" s="35"/>
      <c r="HDG7" s="35"/>
      <c r="HDH7" s="35"/>
      <c r="HDI7" s="35"/>
      <c r="HDJ7" s="35"/>
      <c r="HDK7" s="35"/>
      <c r="HDL7" s="35"/>
      <c r="HDM7" s="35"/>
      <c r="HDN7" s="35"/>
      <c r="HDO7" s="35"/>
      <c r="HDP7" s="35"/>
      <c r="HDQ7" s="35"/>
      <c r="HDR7" s="35"/>
      <c r="HDS7" s="35"/>
      <c r="HDT7" s="35"/>
      <c r="HDU7" s="35"/>
      <c r="HDV7" s="35"/>
      <c r="HDW7" s="35"/>
      <c r="HDX7" s="35"/>
      <c r="HDY7" s="35"/>
      <c r="HDZ7" s="35"/>
      <c r="HEA7" s="35"/>
      <c r="HEB7" s="35"/>
      <c r="HEC7" s="35"/>
      <c r="HED7" s="35"/>
      <c r="HEE7" s="35"/>
      <c r="HEF7" s="35"/>
      <c r="HEG7" s="35"/>
      <c r="HEH7" s="35"/>
      <c r="HEI7" s="35"/>
      <c r="HEJ7" s="35"/>
      <c r="HEK7" s="35"/>
      <c r="HEL7" s="35"/>
      <c r="HEM7" s="35"/>
      <c r="HEN7" s="35"/>
      <c r="HEO7" s="35"/>
      <c r="HEP7" s="35"/>
      <c r="HEQ7" s="35"/>
      <c r="HER7" s="35"/>
      <c r="HES7" s="35"/>
      <c r="HET7" s="35"/>
      <c r="HEU7" s="35"/>
      <c r="HEV7" s="35"/>
      <c r="HEW7" s="35"/>
      <c r="HEX7" s="35"/>
      <c r="HEY7" s="35"/>
      <c r="HEZ7" s="35"/>
      <c r="HFA7" s="35"/>
      <c r="HFB7" s="35"/>
      <c r="HFC7" s="35"/>
      <c r="HFD7" s="35"/>
      <c r="HFE7" s="35"/>
      <c r="HFF7" s="35"/>
      <c r="HFG7" s="35"/>
      <c r="HFH7" s="35"/>
      <c r="HFI7" s="35"/>
      <c r="HFJ7" s="35"/>
      <c r="HFK7" s="35"/>
      <c r="HFL7" s="35"/>
      <c r="HFM7" s="35"/>
      <c r="HFN7" s="35"/>
      <c r="HFO7" s="35"/>
      <c r="HFP7" s="35"/>
      <c r="HFQ7" s="35"/>
      <c r="HFR7" s="35"/>
      <c r="HFS7" s="35"/>
      <c r="HFT7" s="35"/>
      <c r="HFU7" s="35"/>
      <c r="HFV7" s="35"/>
      <c r="HFW7" s="35"/>
      <c r="HFX7" s="35"/>
      <c r="HFY7" s="35"/>
      <c r="HFZ7" s="35"/>
      <c r="HGA7" s="35"/>
      <c r="HGB7" s="35"/>
      <c r="HGC7" s="35"/>
      <c r="HGD7" s="35"/>
      <c r="HGE7" s="35"/>
      <c r="HGF7" s="35"/>
      <c r="HGG7" s="35"/>
      <c r="HGH7" s="35"/>
      <c r="HGI7" s="35"/>
      <c r="HGJ7" s="35"/>
      <c r="HGK7" s="35"/>
      <c r="HGL7" s="35"/>
      <c r="HGM7" s="35"/>
      <c r="HGN7" s="35"/>
      <c r="HGO7" s="35"/>
      <c r="HGP7" s="35"/>
      <c r="HGQ7" s="35"/>
      <c r="HGR7" s="35"/>
      <c r="HGS7" s="35"/>
      <c r="HGT7" s="35"/>
      <c r="HGU7" s="35"/>
      <c r="HGV7" s="35"/>
      <c r="HGW7" s="35"/>
      <c r="HGX7" s="35"/>
      <c r="HGY7" s="35"/>
      <c r="HGZ7" s="35"/>
      <c r="HHA7" s="35"/>
      <c r="HHB7" s="35"/>
      <c r="HHC7" s="35"/>
      <c r="HHD7" s="35"/>
      <c r="HHE7" s="35"/>
      <c r="HHF7" s="35"/>
      <c r="HHG7" s="35"/>
      <c r="HHH7" s="35"/>
      <c r="HHI7" s="35"/>
      <c r="HHJ7" s="35"/>
      <c r="HHK7" s="35"/>
      <c r="HHL7" s="35"/>
      <c r="HHM7" s="35"/>
      <c r="HHN7" s="35"/>
      <c r="HHO7" s="35"/>
      <c r="HHP7" s="35"/>
      <c r="HHQ7" s="35"/>
      <c r="HHR7" s="35"/>
      <c r="HHS7" s="35"/>
      <c r="HHT7" s="35"/>
      <c r="HHU7" s="35"/>
      <c r="HHV7" s="35"/>
      <c r="HHW7" s="35"/>
      <c r="HHX7" s="35"/>
      <c r="HHY7" s="35"/>
      <c r="HHZ7" s="35"/>
      <c r="HIA7" s="35"/>
      <c r="HIB7" s="35"/>
      <c r="HIC7" s="35"/>
      <c r="HID7" s="35"/>
      <c r="HIE7" s="35"/>
      <c r="HIF7" s="35"/>
      <c r="HIG7" s="35"/>
      <c r="HIH7" s="35"/>
      <c r="HII7" s="35"/>
      <c r="HIJ7" s="35"/>
      <c r="HIK7" s="35"/>
      <c r="HIL7" s="35"/>
      <c r="HIM7" s="35"/>
      <c r="HIN7" s="35"/>
      <c r="HIO7" s="35"/>
      <c r="HIP7" s="35"/>
      <c r="HIQ7" s="35"/>
      <c r="HIR7" s="35"/>
      <c r="HIS7" s="35"/>
      <c r="HIT7" s="35"/>
      <c r="HIU7" s="35"/>
      <c r="HIV7" s="35"/>
      <c r="HIW7" s="35"/>
      <c r="HIX7" s="35"/>
      <c r="HIY7" s="35"/>
      <c r="HIZ7" s="35"/>
      <c r="HJA7" s="35"/>
      <c r="HJB7" s="35"/>
      <c r="HJC7" s="35"/>
      <c r="HJD7" s="35"/>
      <c r="HJE7" s="35"/>
      <c r="HJF7" s="35"/>
      <c r="HJG7" s="35"/>
      <c r="HJH7" s="35"/>
      <c r="HJI7" s="35"/>
      <c r="HJJ7" s="35"/>
      <c r="HJK7" s="35"/>
      <c r="HJL7" s="35"/>
      <c r="HJM7" s="35"/>
      <c r="HJN7" s="35"/>
      <c r="HJO7" s="35"/>
      <c r="HJP7" s="35"/>
      <c r="HJQ7" s="35"/>
      <c r="HJR7" s="35"/>
      <c r="HJS7" s="35"/>
      <c r="HJT7" s="35"/>
      <c r="HJU7" s="35"/>
      <c r="HJV7" s="35"/>
      <c r="HJW7" s="35"/>
      <c r="HJX7" s="35"/>
      <c r="HJY7" s="35"/>
      <c r="HJZ7" s="35"/>
      <c r="HKA7" s="35"/>
      <c r="HKB7" s="35"/>
      <c r="HKC7" s="35"/>
      <c r="HKD7" s="35"/>
      <c r="HKE7" s="35"/>
      <c r="HKF7" s="35"/>
      <c r="HKG7" s="35"/>
      <c r="HKH7" s="35"/>
      <c r="HKI7" s="35"/>
      <c r="HKJ7" s="35"/>
      <c r="HKK7" s="35"/>
      <c r="HKL7" s="35"/>
      <c r="HKM7" s="35"/>
      <c r="HKN7" s="35"/>
      <c r="HKO7" s="35"/>
      <c r="HKP7" s="35"/>
      <c r="HKQ7" s="35"/>
      <c r="HKR7" s="35"/>
      <c r="HKS7" s="35"/>
      <c r="HKT7" s="35"/>
      <c r="HKU7" s="35"/>
      <c r="HKV7" s="35"/>
      <c r="HKW7" s="35"/>
      <c r="HKX7" s="35"/>
      <c r="HKY7" s="35"/>
      <c r="HKZ7" s="35"/>
      <c r="HLA7" s="35"/>
      <c r="HLB7" s="35"/>
      <c r="HLC7" s="35"/>
      <c r="HLD7" s="35"/>
      <c r="HLE7" s="35"/>
      <c r="HLF7" s="35"/>
      <c r="HLG7" s="35"/>
      <c r="HLH7" s="35"/>
      <c r="HLI7" s="35"/>
      <c r="HLJ7" s="35"/>
      <c r="HLK7" s="35"/>
      <c r="HLL7" s="35"/>
      <c r="HLM7" s="35"/>
      <c r="HLN7" s="35"/>
      <c r="HLO7" s="35"/>
      <c r="HLP7" s="35"/>
      <c r="HLQ7" s="35"/>
      <c r="HLR7" s="35"/>
      <c r="HLS7" s="35"/>
      <c r="HLT7" s="35"/>
      <c r="HLU7" s="35"/>
      <c r="HLV7" s="35"/>
      <c r="HLW7" s="35"/>
      <c r="HLX7" s="35"/>
      <c r="HLY7" s="35"/>
      <c r="HLZ7" s="35"/>
      <c r="HMA7" s="35"/>
      <c r="HMB7" s="35"/>
      <c r="HMC7" s="35"/>
      <c r="HMD7" s="35"/>
      <c r="HME7" s="35"/>
      <c r="HMF7" s="35"/>
      <c r="HMG7" s="35"/>
      <c r="HMH7" s="35"/>
      <c r="HMI7" s="35"/>
      <c r="HMJ7" s="35"/>
      <c r="HMK7" s="35"/>
      <c r="HML7" s="35"/>
      <c r="HMM7" s="35"/>
      <c r="HMN7" s="35"/>
      <c r="HMO7" s="35"/>
      <c r="HMP7" s="35"/>
      <c r="HMQ7" s="35"/>
      <c r="HMR7" s="35"/>
      <c r="HMS7" s="35"/>
      <c r="HMT7" s="35"/>
      <c r="HMU7" s="35"/>
      <c r="HMV7" s="35"/>
      <c r="HMW7" s="35"/>
      <c r="HMX7" s="35"/>
      <c r="HMY7" s="35"/>
      <c r="HMZ7" s="35"/>
      <c r="HNA7" s="35"/>
      <c r="HNB7" s="35"/>
      <c r="HNC7" s="35"/>
      <c r="HND7" s="35"/>
      <c r="HNE7" s="35"/>
      <c r="HNF7" s="35"/>
      <c r="HNG7" s="35"/>
      <c r="HNH7" s="35"/>
      <c r="HNI7" s="35"/>
      <c r="HNJ7" s="35"/>
      <c r="HNK7" s="35"/>
      <c r="HNL7" s="35"/>
      <c r="HNM7" s="35"/>
      <c r="HNN7" s="35"/>
      <c r="HNO7" s="35"/>
      <c r="HNP7" s="35"/>
      <c r="HNQ7" s="35"/>
      <c r="HNR7" s="35"/>
      <c r="HNS7" s="35"/>
      <c r="HNT7" s="35"/>
      <c r="HNU7" s="35"/>
      <c r="HNV7" s="35"/>
      <c r="HNW7" s="35"/>
      <c r="HNX7" s="35"/>
      <c r="HNY7" s="35"/>
      <c r="HNZ7" s="35"/>
      <c r="HOA7" s="35"/>
      <c r="HOB7" s="35"/>
      <c r="HOC7" s="35"/>
      <c r="HOD7" s="35"/>
      <c r="HOE7" s="35"/>
      <c r="HOF7" s="35"/>
      <c r="HOG7" s="35"/>
      <c r="HOH7" s="35"/>
      <c r="HOI7" s="35"/>
      <c r="HOJ7" s="35"/>
      <c r="HOK7" s="35"/>
      <c r="HOL7" s="35"/>
      <c r="HOM7" s="35"/>
      <c r="HON7" s="35"/>
      <c r="HOO7" s="35"/>
      <c r="HOP7" s="35"/>
      <c r="HOQ7" s="35"/>
      <c r="HOR7" s="35"/>
      <c r="HOS7" s="35"/>
      <c r="HOT7" s="35"/>
      <c r="HOU7" s="35"/>
      <c r="HOV7" s="35"/>
      <c r="HOW7" s="35"/>
      <c r="HOX7" s="35"/>
      <c r="HOY7" s="35"/>
      <c r="HOZ7" s="35"/>
      <c r="HPA7" s="35"/>
      <c r="HPB7" s="35"/>
      <c r="HPC7" s="35"/>
      <c r="HPD7" s="35"/>
      <c r="HPE7" s="35"/>
      <c r="HPF7" s="35"/>
      <c r="HPG7" s="35"/>
      <c r="HPH7" s="35"/>
      <c r="HPI7" s="35"/>
      <c r="HPJ7" s="35"/>
      <c r="HPK7" s="35"/>
      <c r="HPL7" s="35"/>
      <c r="HPM7" s="35"/>
      <c r="HPN7" s="35"/>
      <c r="HPO7" s="35"/>
      <c r="HPP7" s="35"/>
      <c r="HPQ7" s="35"/>
      <c r="HPR7" s="35"/>
      <c r="HPS7" s="35"/>
      <c r="HPT7" s="35"/>
      <c r="HPU7" s="35"/>
      <c r="HPV7" s="35"/>
      <c r="HPW7" s="35"/>
      <c r="HPX7" s="35"/>
      <c r="HPY7" s="35"/>
      <c r="HPZ7" s="35"/>
      <c r="HQA7" s="35"/>
      <c r="HQB7" s="35"/>
      <c r="HQC7" s="35"/>
      <c r="HQD7" s="35"/>
      <c r="HQE7" s="35"/>
      <c r="HQF7" s="35"/>
      <c r="HQG7" s="35"/>
      <c r="HQH7" s="35"/>
      <c r="HQI7" s="35"/>
      <c r="HQJ7" s="35"/>
      <c r="HQK7" s="35"/>
      <c r="HQL7" s="35"/>
      <c r="HQM7" s="35"/>
      <c r="HQN7" s="35"/>
      <c r="HQO7" s="35"/>
      <c r="HQP7" s="35"/>
      <c r="HQQ7" s="35"/>
      <c r="HQR7" s="35"/>
      <c r="HQS7" s="35"/>
      <c r="HQT7" s="35"/>
      <c r="HQU7" s="35"/>
      <c r="HQV7" s="35"/>
      <c r="HQW7" s="35"/>
      <c r="HQX7" s="35"/>
      <c r="HQY7" s="35"/>
      <c r="HQZ7" s="35"/>
      <c r="HRA7" s="35"/>
      <c r="HRB7" s="35"/>
      <c r="HRC7" s="35"/>
      <c r="HRD7" s="35"/>
      <c r="HRE7" s="35"/>
      <c r="HRF7" s="35"/>
      <c r="HRG7" s="35"/>
      <c r="HRH7" s="35"/>
      <c r="HRI7" s="35"/>
      <c r="HRJ7" s="35"/>
      <c r="HRK7" s="35"/>
      <c r="HRL7" s="35"/>
      <c r="HRM7" s="35"/>
      <c r="HRN7" s="35"/>
      <c r="HRO7" s="35"/>
      <c r="HRP7" s="35"/>
      <c r="HRQ7" s="35"/>
      <c r="HRR7" s="35"/>
      <c r="HRS7" s="35"/>
      <c r="HRT7" s="35"/>
      <c r="HRU7" s="35"/>
      <c r="HRV7" s="35"/>
      <c r="HRW7" s="35"/>
      <c r="HRX7" s="35"/>
      <c r="HRY7" s="35"/>
      <c r="HRZ7" s="35"/>
      <c r="HSA7" s="35"/>
      <c r="HSB7" s="35"/>
      <c r="HSC7" s="35"/>
      <c r="HSD7" s="35"/>
      <c r="HSE7" s="35"/>
      <c r="HSF7" s="35"/>
      <c r="HSG7" s="35"/>
      <c r="HSH7" s="35"/>
      <c r="HSI7" s="35"/>
      <c r="HSJ7" s="35"/>
      <c r="HSK7" s="35"/>
      <c r="HSL7" s="35"/>
      <c r="HSM7" s="35"/>
      <c r="HSN7" s="35"/>
      <c r="HSO7" s="35"/>
      <c r="HSP7" s="35"/>
      <c r="HSQ7" s="35"/>
      <c r="HSR7" s="35"/>
      <c r="HSS7" s="35"/>
      <c r="HST7" s="35"/>
      <c r="HSU7" s="35"/>
      <c r="HSV7" s="35"/>
      <c r="HSW7" s="35"/>
      <c r="HSX7" s="35"/>
      <c r="HSY7" s="35"/>
      <c r="HSZ7" s="35"/>
      <c r="HTA7" s="35"/>
      <c r="HTB7" s="35"/>
      <c r="HTC7" s="35"/>
      <c r="HTD7" s="35"/>
      <c r="HTE7" s="35"/>
      <c r="HTF7" s="35"/>
      <c r="HTG7" s="35"/>
      <c r="HTH7" s="35"/>
      <c r="HTI7" s="35"/>
      <c r="HTJ7" s="35"/>
      <c r="HTK7" s="35"/>
      <c r="HTL7" s="35"/>
      <c r="HTM7" s="35"/>
      <c r="HTN7" s="35"/>
      <c r="HTO7" s="35"/>
      <c r="HTP7" s="35"/>
      <c r="HTQ7" s="35"/>
      <c r="HTR7" s="35"/>
      <c r="HTS7" s="35"/>
      <c r="HTT7" s="35"/>
      <c r="HTU7" s="35"/>
      <c r="HTV7" s="35"/>
      <c r="HTW7" s="35"/>
      <c r="HTX7" s="35"/>
      <c r="HTY7" s="35"/>
      <c r="HTZ7" s="35"/>
      <c r="HUA7" s="35"/>
      <c r="HUB7" s="35"/>
      <c r="HUC7" s="35"/>
      <c r="HUD7" s="35"/>
      <c r="HUE7" s="35"/>
      <c r="HUF7" s="35"/>
      <c r="HUG7" s="35"/>
      <c r="HUH7" s="35"/>
      <c r="HUI7" s="35"/>
      <c r="HUJ7" s="35"/>
      <c r="HUK7" s="35"/>
      <c r="HUL7" s="35"/>
      <c r="HUM7" s="35"/>
      <c r="HUN7" s="35"/>
      <c r="HUO7" s="35"/>
      <c r="HUP7" s="35"/>
      <c r="HUQ7" s="35"/>
      <c r="HUR7" s="35"/>
      <c r="HUS7" s="35"/>
      <c r="HUT7" s="35"/>
      <c r="HUU7" s="35"/>
      <c r="HUV7" s="35"/>
      <c r="HUW7" s="35"/>
      <c r="HUX7" s="35"/>
      <c r="HUY7" s="35"/>
      <c r="HUZ7" s="35"/>
      <c r="HVA7" s="35"/>
      <c r="HVB7" s="35"/>
      <c r="HVC7" s="35"/>
      <c r="HVD7" s="35"/>
      <c r="HVE7" s="35"/>
      <c r="HVF7" s="35"/>
      <c r="HVG7" s="35"/>
      <c r="HVH7" s="35"/>
      <c r="HVI7" s="35"/>
      <c r="HVJ7" s="35"/>
      <c r="HVK7" s="35"/>
      <c r="HVL7" s="35"/>
      <c r="HVM7" s="35"/>
      <c r="HVN7" s="35"/>
      <c r="HVO7" s="35"/>
      <c r="HVP7" s="35"/>
      <c r="HVQ7" s="35"/>
      <c r="HVR7" s="35"/>
      <c r="HVS7" s="35"/>
      <c r="HVT7" s="35"/>
      <c r="HVU7" s="35"/>
      <c r="HVV7" s="35"/>
      <c r="HVW7" s="35"/>
      <c r="HVX7" s="35"/>
      <c r="HVY7" s="35"/>
      <c r="HVZ7" s="35"/>
      <c r="HWA7" s="35"/>
      <c r="HWB7" s="35"/>
      <c r="HWC7" s="35"/>
      <c r="HWD7" s="35"/>
      <c r="HWE7" s="35"/>
      <c r="HWF7" s="35"/>
      <c r="HWG7" s="35"/>
      <c r="HWH7" s="35"/>
      <c r="HWI7" s="35"/>
      <c r="HWJ7" s="35"/>
      <c r="HWK7" s="35"/>
      <c r="HWL7" s="35"/>
      <c r="HWM7" s="35"/>
      <c r="HWN7" s="35"/>
      <c r="HWO7" s="35"/>
      <c r="HWP7" s="35"/>
      <c r="HWQ7" s="35"/>
      <c r="HWR7" s="35"/>
      <c r="HWS7" s="35"/>
      <c r="HWT7" s="35"/>
      <c r="HWU7" s="35"/>
      <c r="HWV7" s="35"/>
      <c r="HWW7" s="35"/>
      <c r="HWX7" s="35"/>
      <c r="HWY7" s="35"/>
      <c r="HWZ7" s="35"/>
      <c r="HXA7" s="35"/>
      <c r="HXB7" s="35"/>
      <c r="HXC7" s="35"/>
      <c r="HXD7" s="35"/>
      <c r="HXE7" s="35"/>
      <c r="HXF7" s="35"/>
      <c r="HXG7" s="35"/>
      <c r="HXH7" s="35"/>
      <c r="HXI7" s="35"/>
      <c r="HXJ7" s="35"/>
      <c r="HXK7" s="35"/>
      <c r="HXL7" s="35"/>
      <c r="HXM7" s="35"/>
      <c r="HXN7" s="35"/>
      <c r="HXO7" s="35"/>
      <c r="HXP7" s="35"/>
      <c r="HXQ7" s="35"/>
      <c r="HXR7" s="35"/>
      <c r="HXS7" s="35"/>
      <c r="HXT7" s="35"/>
      <c r="HXU7" s="35"/>
      <c r="HXV7" s="35"/>
      <c r="HXW7" s="35"/>
      <c r="HXX7" s="35"/>
      <c r="HXY7" s="35"/>
      <c r="HXZ7" s="35"/>
      <c r="HYA7" s="35"/>
      <c r="HYB7" s="35"/>
      <c r="HYC7" s="35"/>
      <c r="HYD7" s="35"/>
      <c r="HYE7" s="35"/>
      <c r="HYF7" s="35"/>
      <c r="HYG7" s="35"/>
      <c r="HYH7" s="35"/>
      <c r="HYI7" s="35"/>
      <c r="HYJ7" s="35"/>
      <c r="HYK7" s="35"/>
      <c r="HYL7" s="35"/>
      <c r="HYM7" s="35"/>
      <c r="HYN7" s="35"/>
      <c r="HYO7" s="35"/>
      <c r="HYP7" s="35"/>
      <c r="HYQ7" s="35"/>
      <c r="HYR7" s="35"/>
      <c r="HYS7" s="35"/>
      <c r="HYT7" s="35"/>
      <c r="HYU7" s="35"/>
      <c r="HYV7" s="35"/>
      <c r="HYW7" s="35"/>
      <c r="HYX7" s="35"/>
      <c r="HYY7" s="35"/>
      <c r="HYZ7" s="35"/>
      <c r="HZA7" s="35"/>
      <c r="HZB7" s="35"/>
      <c r="HZC7" s="35"/>
      <c r="HZD7" s="35"/>
      <c r="HZE7" s="35"/>
      <c r="HZF7" s="35"/>
      <c r="HZG7" s="35"/>
      <c r="HZH7" s="35"/>
      <c r="HZI7" s="35"/>
      <c r="HZJ7" s="35"/>
      <c r="HZK7" s="35"/>
      <c r="HZL7" s="35"/>
      <c r="HZM7" s="35"/>
      <c r="HZN7" s="35"/>
      <c r="HZO7" s="35"/>
      <c r="HZP7" s="35"/>
      <c r="HZQ7" s="35"/>
      <c r="HZR7" s="35"/>
      <c r="HZS7" s="35"/>
      <c r="HZT7" s="35"/>
      <c r="HZU7" s="35"/>
      <c r="HZV7" s="35"/>
      <c r="HZW7" s="35"/>
      <c r="HZX7" s="35"/>
      <c r="HZY7" s="35"/>
      <c r="HZZ7" s="35"/>
      <c r="IAA7" s="35"/>
      <c r="IAB7" s="35"/>
      <c r="IAC7" s="35"/>
      <c r="IAD7" s="35"/>
      <c r="IAE7" s="35"/>
      <c r="IAF7" s="35"/>
      <c r="IAG7" s="35"/>
      <c r="IAH7" s="35"/>
      <c r="IAI7" s="35"/>
      <c r="IAJ7" s="35"/>
      <c r="IAK7" s="35"/>
      <c r="IAL7" s="35"/>
      <c r="IAM7" s="35"/>
      <c r="IAN7" s="35"/>
      <c r="IAO7" s="35"/>
      <c r="IAP7" s="35"/>
      <c r="IAQ7" s="35"/>
      <c r="IAR7" s="35"/>
      <c r="IAS7" s="35"/>
      <c r="IAT7" s="35"/>
      <c r="IAU7" s="35"/>
      <c r="IAV7" s="35"/>
      <c r="IAW7" s="35"/>
      <c r="IAX7" s="35"/>
      <c r="IAY7" s="35"/>
      <c r="IAZ7" s="35"/>
      <c r="IBA7" s="35"/>
      <c r="IBB7" s="35"/>
      <c r="IBC7" s="35"/>
      <c r="IBD7" s="35"/>
      <c r="IBE7" s="35"/>
      <c r="IBF7" s="35"/>
      <c r="IBG7" s="35"/>
      <c r="IBH7" s="35"/>
      <c r="IBI7" s="35"/>
      <c r="IBJ7" s="35"/>
      <c r="IBK7" s="35"/>
      <c r="IBL7" s="35"/>
      <c r="IBM7" s="35"/>
      <c r="IBN7" s="35"/>
      <c r="IBO7" s="35"/>
      <c r="IBP7" s="35"/>
      <c r="IBQ7" s="35"/>
      <c r="IBR7" s="35"/>
      <c r="IBS7" s="35"/>
      <c r="IBT7" s="35"/>
      <c r="IBU7" s="35"/>
      <c r="IBV7" s="35"/>
      <c r="IBW7" s="35"/>
      <c r="IBX7" s="35"/>
      <c r="IBY7" s="35"/>
      <c r="IBZ7" s="35"/>
      <c r="ICA7" s="35"/>
      <c r="ICB7" s="35"/>
      <c r="ICC7" s="35"/>
      <c r="ICD7" s="35"/>
      <c r="ICE7" s="35"/>
      <c r="ICF7" s="35"/>
      <c r="ICG7" s="35"/>
      <c r="ICH7" s="35"/>
      <c r="ICI7" s="35"/>
      <c r="ICJ7" s="35"/>
      <c r="ICK7" s="35"/>
      <c r="ICL7" s="35"/>
      <c r="ICM7" s="35"/>
      <c r="ICN7" s="35"/>
      <c r="ICO7" s="35"/>
      <c r="ICP7" s="35"/>
      <c r="ICQ7" s="35"/>
      <c r="ICR7" s="35"/>
      <c r="ICS7" s="35"/>
      <c r="ICT7" s="35"/>
      <c r="ICU7" s="35"/>
      <c r="ICV7" s="35"/>
      <c r="ICW7" s="35"/>
      <c r="ICX7" s="35"/>
      <c r="ICY7" s="35"/>
      <c r="ICZ7" s="35"/>
      <c r="IDA7" s="35"/>
      <c r="IDB7" s="35"/>
      <c r="IDC7" s="35"/>
      <c r="IDD7" s="35"/>
      <c r="IDE7" s="35"/>
      <c r="IDF7" s="35"/>
      <c r="IDG7" s="35"/>
      <c r="IDH7" s="35"/>
      <c r="IDI7" s="35"/>
      <c r="IDJ7" s="35"/>
      <c r="IDK7" s="35"/>
      <c r="IDL7" s="35"/>
      <c r="IDM7" s="35"/>
      <c r="IDN7" s="35"/>
      <c r="IDO7" s="35"/>
      <c r="IDP7" s="35"/>
      <c r="IDQ7" s="35"/>
      <c r="IDR7" s="35"/>
      <c r="IDS7" s="35"/>
      <c r="IDT7" s="35"/>
      <c r="IDU7" s="35"/>
      <c r="IDV7" s="35"/>
      <c r="IDW7" s="35"/>
      <c r="IDX7" s="35"/>
      <c r="IDY7" s="35"/>
      <c r="IDZ7" s="35"/>
      <c r="IEA7" s="35"/>
      <c r="IEB7" s="35"/>
      <c r="IEC7" s="35"/>
      <c r="IED7" s="35"/>
      <c r="IEE7" s="35"/>
      <c r="IEF7" s="35"/>
      <c r="IEG7" s="35"/>
      <c r="IEH7" s="35"/>
      <c r="IEI7" s="35"/>
      <c r="IEJ7" s="35"/>
      <c r="IEK7" s="35"/>
      <c r="IEL7" s="35"/>
      <c r="IEM7" s="35"/>
      <c r="IEN7" s="35"/>
      <c r="IEO7" s="35"/>
      <c r="IEP7" s="35"/>
      <c r="IEQ7" s="35"/>
      <c r="IER7" s="35"/>
      <c r="IES7" s="35"/>
      <c r="IET7" s="35"/>
      <c r="IEU7" s="35"/>
      <c r="IEV7" s="35"/>
      <c r="IEW7" s="35"/>
      <c r="IEX7" s="35"/>
      <c r="IEY7" s="35"/>
      <c r="IEZ7" s="35"/>
      <c r="IFA7" s="35"/>
      <c r="IFB7" s="35"/>
      <c r="IFC7" s="35"/>
      <c r="IFD7" s="35"/>
      <c r="IFE7" s="35"/>
      <c r="IFF7" s="35"/>
      <c r="IFG7" s="35"/>
      <c r="IFH7" s="35"/>
      <c r="IFI7" s="35"/>
      <c r="IFJ7" s="35"/>
      <c r="IFK7" s="35"/>
      <c r="IFL7" s="35"/>
      <c r="IFM7" s="35"/>
      <c r="IFN7" s="35"/>
      <c r="IFO7" s="35"/>
      <c r="IFP7" s="35"/>
      <c r="IFQ7" s="35"/>
      <c r="IFR7" s="35"/>
      <c r="IFS7" s="35"/>
      <c r="IFT7" s="35"/>
      <c r="IFU7" s="35"/>
      <c r="IFV7" s="35"/>
      <c r="IFW7" s="35"/>
      <c r="IFX7" s="35"/>
      <c r="IFY7" s="35"/>
      <c r="IFZ7" s="35"/>
      <c r="IGA7" s="35"/>
      <c r="IGB7" s="35"/>
      <c r="IGC7" s="35"/>
      <c r="IGD7" s="35"/>
      <c r="IGE7" s="35"/>
      <c r="IGF7" s="35"/>
      <c r="IGG7" s="35"/>
      <c r="IGH7" s="35"/>
      <c r="IGI7" s="35"/>
      <c r="IGJ7" s="35"/>
      <c r="IGK7" s="35"/>
      <c r="IGL7" s="35"/>
      <c r="IGM7" s="35"/>
      <c r="IGN7" s="35"/>
      <c r="IGO7" s="35"/>
      <c r="IGP7" s="35"/>
      <c r="IGQ7" s="35"/>
      <c r="IGR7" s="35"/>
      <c r="IGS7" s="35"/>
      <c r="IGT7" s="35"/>
      <c r="IGU7" s="35"/>
      <c r="IGV7" s="35"/>
      <c r="IGW7" s="35"/>
      <c r="IGX7" s="35"/>
      <c r="IGY7" s="35"/>
      <c r="IGZ7" s="35"/>
      <c r="IHA7" s="35"/>
      <c r="IHB7" s="35"/>
      <c r="IHC7" s="35"/>
      <c r="IHD7" s="35"/>
      <c r="IHE7" s="35"/>
      <c r="IHF7" s="35"/>
      <c r="IHG7" s="35"/>
      <c r="IHH7" s="35"/>
      <c r="IHI7" s="35"/>
      <c r="IHJ7" s="35"/>
      <c r="IHK7" s="35"/>
      <c r="IHL7" s="35"/>
      <c r="IHM7" s="35"/>
      <c r="IHN7" s="35"/>
      <c r="IHO7" s="35"/>
      <c r="IHP7" s="35"/>
      <c r="IHQ7" s="35"/>
      <c r="IHR7" s="35"/>
      <c r="IHS7" s="35"/>
      <c r="IHT7" s="35"/>
      <c r="IHU7" s="35"/>
      <c r="IHV7" s="35"/>
      <c r="IHW7" s="35"/>
      <c r="IHX7" s="35"/>
      <c r="IHY7" s="35"/>
      <c r="IHZ7" s="35"/>
      <c r="IIA7" s="35"/>
      <c r="IIB7" s="35"/>
      <c r="IIC7" s="35"/>
      <c r="IID7" s="35"/>
      <c r="IIE7" s="35"/>
      <c r="IIF7" s="35"/>
      <c r="IIG7" s="35"/>
      <c r="IIH7" s="35"/>
      <c r="III7" s="35"/>
      <c r="IIJ7" s="35"/>
      <c r="IIK7" s="35"/>
      <c r="IIL7" s="35"/>
      <c r="IIM7" s="35"/>
      <c r="IIN7" s="35"/>
      <c r="IIO7" s="35"/>
      <c r="IIP7" s="35"/>
      <c r="IIQ7" s="35"/>
      <c r="IIR7" s="35"/>
      <c r="IIS7" s="35"/>
      <c r="IIT7" s="35"/>
      <c r="IIU7" s="35"/>
      <c r="IIV7" s="35"/>
      <c r="IIW7" s="35"/>
      <c r="IIX7" s="35"/>
      <c r="IIY7" s="35"/>
      <c r="IIZ7" s="35"/>
      <c r="IJA7" s="35"/>
      <c r="IJB7" s="35"/>
      <c r="IJC7" s="35"/>
      <c r="IJD7" s="35"/>
      <c r="IJE7" s="35"/>
      <c r="IJF7" s="35"/>
      <c r="IJG7" s="35"/>
      <c r="IJH7" s="35"/>
      <c r="IJI7" s="35"/>
      <c r="IJJ7" s="35"/>
      <c r="IJK7" s="35"/>
      <c r="IJL7" s="35"/>
      <c r="IJM7" s="35"/>
      <c r="IJN7" s="35"/>
      <c r="IJO7" s="35"/>
      <c r="IJP7" s="35"/>
      <c r="IJQ7" s="35"/>
      <c r="IJR7" s="35"/>
      <c r="IJS7" s="35"/>
      <c r="IJT7" s="35"/>
      <c r="IJU7" s="35"/>
      <c r="IJV7" s="35"/>
      <c r="IJW7" s="35"/>
      <c r="IJX7" s="35"/>
      <c r="IJY7" s="35"/>
      <c r="IJZ7" s="35"/>
      <c r="IKA7" s="35"/>
      <c r="IKB7" s="35"/>
      <c r="IKC7" s="35"/>
      <c r="IKD7" s="35"/>
      <c r="IKE7" s="35"/>
      <c r="IKF7" s="35"/>
      <c r="IKG7" s="35"/>
      <c r="IKH7" s="35"/>
      <c r="IKI7" s="35"/>
      <c r="IKJ7" s="35"/>
      <c r="IKK7" s="35"/>
      <c r="IKL7" s="35"/>
      <c r="IKM7" s="35"/>
      <c r="IKN7" s="35"/>
      <c r="IKO7" s="35"/>
      <c r="IKP7" s="35"/>
      <c r="IKQ7" s="35"/>
      <c r="IKR7" s="35"/>
      <c r="IKS7" s="35"/>
      <c r="IKT7" s="35"/>
      <c r="IKU7" s="35"/>
      <c r="IKV7" s="35"/>
      <c r="IKW7" s="35"/>
      <c r="IKX7" s="35"/>
      <c r="IKY7" s="35"/>
      <c r="IKZ7" s="35"/>
      <c r="ILA7" s="35"/>
      <c r="ILB7" s="35"/>
      <c r="ILC7" s="35"/>
      <c r="ILD7" s="35"/>
      <c r="ILE7" s="35"/>
      <c r="ILF7" s="35"/>
      <c r="ILG7" s="35"/>
      <c r="ILH7" s="35"/>
      <c r="ILI7" s="35"/>
      <c r="ILJ7" s="35"/>
      <c r="ILK7" s="35"/>
      <c r="ILL7" s="35"/>
      <c r="ILM7" s="35"/>
      <c r="ILN7" s="35"/>
      <c r="ILO7" s="35"/>
      <c r="ILP7" s="35"/>
      <c r="ILQ7" s="35"/>
      <c r="ILR7" s="35"/>
      <c r="ILS7" s="35"/>
      <c r="ILT7" s="35"/>
      <c r="ILU7" s="35"/>
      <c r="ILV7" s="35"/>
      <c r="ILW7" s="35"/>
      <c r="ILX7" s="35"/>
      <c r="ILY7" s="35"/>
      <c r="ILZ7" s="35"/>
      <c r="IMA7" s="35"/>
      <c r="IMB7" s="35"/>
      <c r="IMC7" s="35"/>
      <c r="IMD7" s="35"/>
      <c r="IME7" s="35"/>
      <c r="IMF7" s="35"/>
      <c r="IMG7" s="35"/>
      <c r="IMH7" s="35"/>
      <c r="IMI7" s="35"/>
      <c r="IMJ7" s="35"/>
      <c r="IMK7" s="35"/>
      <c r="IML7" s="35"/>
      <c r="IMM7" s="35"/>
      <c r="IMN7" s="35"/>
      <c r="IMO7" s="35"/>
      <c r="IMP7" s="35"/>
      <c r="IMQ7" s="35"/>
      <c r="IMR7" s="35"/>
      <c r="IMS7" s="35"/>
      <c r="IMT7" s="35"/>
      <c r="IMU7" s="35"/>
      <c r="IMV7" s="35"/>
      <c r="IMW7" s="35"/>
      <c r="IMX7" s="35"/>
      <c r="IMY7" s="35"/>
      <c r="IMZ7" s="35"/>
      <c r="INA7" s="35"/>
      <c r="INB7" s="35"/>
      <c r="INC7" s="35"/>
      <c r="IND7" s="35"/>
      <c r="INE7" s="35"/>
      <c r="INF7" s="35"/>
      <c r="ING7" s="35"/>
      <c r="INH7" s="35"/>
      <c r="INI7" s="35"/>
      <c r="INJ7" s="35"/>
      <c r="INK7" s="35"/>
      <c r="INL7" s="35"/>
      <c r="INM7" s="35"/>
      <c r="INN7" s="35"/>
      <c r="INO7" s="35"/>
      <c r="INP7" s="35"/>
      <c r="INQ7" s="35"/>
      <c r="INR7" s="35"/>
      <c r="INS7" s="35"/>
      <c r="INT7" s="35"/>
      <c r="INU7" s="35"/>
      <c r="INV7" s="35"/>
      <c r="INW7" s="35"/>
      <c r="INX7" s="35"/>
      <c r="INY7" s="35"/>
      <c r="INZ7" s="35"/>
      <c r="IOA7" s="35"/>
      <c r="IOB7" s="35"/>
      <c r="IOC7" s="35"/>
      <c r="IOD7" s="35"/>
      <c r="IOE7" s="35"/>
      <c r="IOF7" s="35"/>
      <c r="IOG7" s="35"/>
      <c r="IOH7" s="35"/>
      <c r="IOI7" s="35"/>
      <c r="IOJ7" s="35"/>
      <c r="IOK7" s="35"/>
      <c r="IOL7" s="35"/>
      <c r="IOM7" s="35"/>
      <c r="ION7" s="35"/>
      <c r="IOO7" s="35"/>
      <c r="IOP7" s="35"/>
      <c r="IOQ7" s="35"/>
      <c r="IOR7" s="35"/>
      <c r="IOS7" s="35"/>
      <c r="IOT7" s="35"/>
      <c r="IOU7" s="35"/>
      <c r="IOV7" s="35"/>
      <c r="IOW7" s="35"/>
      <c r="IOX7" s="35"/>
      <c r="IOY7" s="35"/>
      <c r="IOZ7" s="35"/>
      <c r="IPA7" s="35"/>
      <c r="IPB7" s="35"/>
      <c r="IPC7" s="35"/>
      <c r="IPD7" s="35"/>
      <c r="IPE7" s="35"/>
      <c r="IPF7" s="35"/>
      <c r="IPG7" s="35"/>
      <c r="IPH7" s="35"/>
      <c r="IPI7" s="35"/>
      <c r="IPJ7" s="35"/>
      <c r="IPK7" s="35"/>
      <c r="IPL7" s="35"/>
      <c r="IPM7" s="35"/>
      <c r="IPN7" s="35"/>
      <c r="IPO7" s="35"/>
      <c r="IPP7" s="35"/>
      <c r="IPQ7" s="35"/>
      <c r="IPR7" s="35"/>
      <c r="IPS7" s="35"/>
      <c r="IPT7" s="35"/>
      <c r="IPU7" s="35"/>
      <c r="IPV7" s="35"/>
      <c r="IPW7" s="35"/>
      <c r="IPX7" s="35"/>
      <c r="IPY7" s="35"/>
      <c r="IPZ7" s="35"/>
      <c r="IQA7" s="35"/>
      <c r="IQB7" s="35"/>
      <c r="IQC7" s="35"/>
      <c r="IQD7" s="35"/>
      <c r="IQE7" s="35"/>
      <c r="IQF7" s="35"/>
      <c r="IQG7" s="35"/>
      <c r="IQH7" s="35"/>
      <c r="IQI7" s="35"/>
      <c r="IQJ7" s="35"/>
      <c r="IQK7" s="35"/>
      <c r="IQL7" s="35"/>
      <c r="IQM7" s="35"/>
      <c r="IQN7" s="35"/>
      <c r="IQO7" s="35"/>
      <c r="IQP7" s="35"/>
      <c r="IQQ7" s="35"/>
      <c r="IQR7" s="35"/>
      <c r="IQS7" s="35"/>
      <c r="IQT7" s="35"/>
      <c r="IQU7" s="35"/>
      <c r="IQV7" s="35"/>
      <c r="IQW7" s="35"/>
      <c r="IQX7" s="35"/>
      <c r="IQY7" s="35"/>
      <c r="IQZ7" s="35"/>
      <c r="IRA7" s="35"/>
      <c r="IRB7" s="35"/>
      <c r="IRC7" s="35"/>
      <c r="IRD7" s="35"/>
      <c r="IRE7" s="35"/>
      <c r="IRF7" s="35"/>
      <c r="IRG7" s="35"/>
      <c r="IRH7" s="35"/>
      <c r="IRI7" s="35"/>
      <c r="IRJ7" s="35"/>
      <c r="IRK7" s="35"/>
      <c r="IRL7" s="35"/>
      <c r="IRM7" s="35"/>
      <c r="IRN7" s="35"/>
      <c r="IRO7" s="35"/>
      <c r="IRP7" s="35"/>
      <c r="IRQ7" s="35"/>
      <c r="IRR7" s="35"/>
      <c r="IRS7" s="35"/>
      <c r="IRT7" s="35"/>
      <c r="IRU7" s="35"/>
      <c r="IRV7" s="35"/>
      <c r="IRW7" s="35"/>
      <c r="IRX7" s="35"/>
      <c r="IRY7" s="35"/>
      <c r="IRZ7" s="35"/>
      <c r="ISA7" s="35"/>
      <c r="ISB7" s="35"/>
      <c r="ISC7" s="35"/>
      <c r="ISD7" s="35"/>
      <c r="ISE7" s="35"/>
      <c r="ISF7" s="35"/>
      <c r="ISG7" s="35"/>
      <c r="ISH7" s="35"/>
      <c r="ISI7" s="35"/>
      <c r="ISJ7" s="35"/>
      <c r="ISK7" s="35"/>
      <c r="ISL7" s="35"/>
      <c r="ISM7" s="35"/>
      <c r="ISN7" s="35"/>
      <c r="ISO7" s="35"/>
      <c r="ISP7" s="35"/>
      <c r="ISQ7" s="35"/>
      <c r="ISR7" s="35"/>
      <c r="ISS7" s="35"/>
      <c r="IST7" s="35"/>
      <c r="ISU7" s="35"/>
      <c r="ISV7" s="35"/>
      <c r="ISW7" s="35"/>
      <c r="ISX7" s="35"/>
      <c r="ISY7" s="35"/>
      <c r="ISZ7" s="35"/>
      <c r="ITA7" s="35"/>
      <c r="ITB7" s="35"/>
      <c r="ITC7" s="35"/>
      <c r="ITD7" s="35"/>
      <c r="ITE7" s="35"/>
      <c r="ITF7" s="35"/>
      <c r="ITG7" s="35"/>
      <c r="ITH7" s="35"/>
      <c r="ITI7" s="35"/>
      <c r="ITJ7" s="35"/>
      <c r="ITK7" s="35"/>
      <c r="ITL7" s="35"/>
      <c r="ITM7" s="35"/>
      <c r="ITN7" s="35"/>
      <c r="ITO7" s="35"/>
      <c r="ITP7" s="35"/>
      <c r="ITQ7" s="35"/>
      <c r="ITR7" s="35"/>
      <c r="ITS7" s="35"/>
      <c r="ITT7" s="35"/>
      <c r="ITU7" s="35"/>
      <c r="ITV7" s="35"/>
      <c r="ITW7" s="35"/>
      <c r="ITX7" s="35"/>
      <c r="ITY7" s="35"/>
      <c r="ITZ7" s="35"/>
      <c r="IUA7" s="35"/>
      <c r="IUB7" s="35"/>
      <c r="IUC7" s="35"/>
      <c r="IUD7" s="35"/>
      <c r="IUE7" s="35"/>
      <c r="IUF7" s="35"/>
      <c r="IUG7" s="35"/>
      <c r="IUH7" s="35"/>
      <c r="IUI7" s="35"/>
      <c r="IUJ7" s="35"/>
      <c r="IUK7" s="35"/>
      <c r="IUL7" s="35"/>
      <c r="IUM7" s="35"/>
      <c r="IUN7" s="35"/>
      <c r="IUO7" s="35"/>
      <c r="IUP7" s="35"/>
      <c r="IUQ7" s="35"/>
      <c r="IUR7" s="35"/>
      <c r="IUS7" s="35"/>
      <c r="IUT7" s="35"/>
      <c r="IUU7" s="35"/>
      <c r="IUV7" s="35"/>
      <c r="IUW7" s="35"/>
      <c r="IUX7" s="35"/>
      <c r="IUY7" s="35"/>
      <c r="IUZ7" s="35"/>
      <c r="IVA7" s="35"/>
      <c r="IVB7" s="35"/>
      <c r="IVC7" s="35"/>
      <c r="IVD7" s="35"/>
      <c r="IVE7" s="35"/>
      <c r="IVF7" s="35"/>
      <c r="IVG7" s="35"/>
      <c r="IVH7" s="35"/>
      <c r="IVI7" s="35"/>
      <c r="IVJ7" s="35"/>
      <c r="IVK7" s="35"/>
      <c r="IVL7" s="35"/>
      <c r="IVM7" s="35"/>
      <c r="IVN7" s="35"/>
      <c r="IVO7" s="35"/>
      <c r="IVP7" s="35"/>
      <c r="IVQ7" s="35"/>
      <c r="IVR7" s="35"/>
      <c r="IVS7" s="35"/>
      <c r="IVT7" s="35"/>
      <c r="IVU7" s="35"/>
      <c r="IVV7" s="35"/>
      <c r="IVW7" s="35"/>
      <c r="IVX7" s="35"/>
      <c r="IVY7" s="35"/>
      <c r="IVZ7" s="35"/>
      <c r="IWA7" s="35"/>
      <c r="IWB7" s="35"/>
      <c r="IWC7" s="35"/>
      <c r="IWD7" s="35"/>
      <c r="IWE7" s="35"/>
      <c r="IWF7" s="35"/>
      <c r="IWG7" s="35"/>
      <c r="IWH7" s="35"/>
      <c r="IWI7" s="35"/>
      <c r="IWJ7" s="35"/>
      <c r="IWK7" s="35"/>
      <c r="IWL7" s="35"/>
      <c r="IWM7" s="35"/>
      <c r="IWN7" s="35"/>
      <c r="IWO7" s="35"/>
      <c r="IWP7" s="35"/>
      <c r="IWQ7" s="35"/>
      <c r="IWR7" s="35"/>
      <c r="IWS7" s="35"/>
      <c r="IWT7" s="35"/>
      <c r="IWU7" s="35"/>
      <c r="IWV7" s="35"/>
      <c r="IWW7" s="35"/>
      <c r="IWX7" s="35"/>
      <c r="IWY7" s="35"/>
      <c r="IWZ7" s="35"/>
      <c r="IXA7" s="35"/>
      <c r="IXB7" s="35"/>
      <c r="IXC7" s="35"/>
      <c r="IXD7" s="35"/>
      <c r="IXE7" s="35"/>
      <c r="IXF7" s="35"/>
      <c r="IXG7" s="35"/>
      <c r="IXH7" s="35"/>
      <c r="IXI7" s="35"/>
      <c r="IXJ7" s="35"/>
      <c r="IXK7" s="35"/>
      <c r="IXL7" s="35"/>
      <c r="IXM7" s="35"/>
      <c r="IXN7" s="35"/>
      <c r="IXO7" s="35"/>
      <c r="IXP7" s="35"/>
      <c r="IXQ7" s="35"/>
      <c r="IXR7" s="35"/>
      <c r="IXS7" s="35"/>
      <c r="IXT7" s="35"/>
      <c r="IXU7" s="35"/>
      <c r="IXV7" s="35"/>
      <c r="IXW7" s="35"/>
      <c r="IXX7" s="35"/>
      <c r="IXY7" s="35"/>
      <c r="IXZ7" s="35"/>
      <c r="IYA7" s="35"/>
      <c r="IYB7" s="35"/>
      <c r="IYC7" s="35"/>
      <c r="IYD7" s="35"/>
      <c r="IYE7" s="35"/>
      <c r="IYF7" s="35"/>
      <c r="IYG7" s="35"/>
      <c r="IYH7" s="35"/>
      <c r="IYI7" s="35"/>
      <c r="IYJ7" s="35"/>
      <c r="IYK7" s="35"/>
      <c r="IYL7" s="35"/>
      <c r="IYM7" s="35"/>
      <c r="IYN7" s="35"/>
      <c r="IYO7" s="35"/>
      <c r="IYP7" s="35"/>
      <c r="IYQ7" s="35"/>
      <c r="IYR7" s="35"/>
      <c r="IYS7" s="35"/>
      <c r="IYT7" s="35"/>
      <c r="IYU7" s="35"/>
      <c r="IYV7" s="35"/>
      <c r="IYW7" s="35"/>
      <c r="IYX7" s="35"/>
      <c r="IYY7" s="35"/>
      <c r="IYZ7" s="35"/>
      <c r="IZA7" s="35"/>
      <c r="IZB7" s="35"/>
      <c r="IZC7" s="35"/>
      <c r="IZD7" s="35"/>
      <c r="IZE7" s="35"/>
      <c r="IZF7" s="35"/>
      <c r="IZG7" s="35"/>
      <c r="IZH7" s="35"/>
      <c r="IZI7" s="35"/>
      <c r="IZJ7" s="35"/>
      <c r="IZK7" s="35"/>
      <c r="IZL7" s="35"/>
      <c r="IZM7" s="35"/>
      <c r="IZN7" s="35"/>
      <c r="IZO7" s="35"/>
      <c r="IZP7" s="35"/>
      <c r="IZQ7" s="35"/>
      <c r="IZR7" s="35"/>
      <c r="IZS7" s="35"/>
      <c r="IZT7" s="35"/>
      <c r="IZU7" s="35"/>
      <c r="IZV7" s="35"/>
      <c r="IZW7" s="35"/>
      <c r="IZX7" s="35"/>
      <c r="IZY7" s="35"/>
      <c r="IZZ7" s="35"/>
      <c r="JAA7" s="35"/>
      <c r="JAB7" s="35"/>
      <c r="JAC7" s="35"/>
      <c r="JAD7" s="35"/>
      <c r="JAE7" s="35"/>
      <c r="JAF7" s="35"/>
      <c r="JAG7" s="35"/>
      <c r="JAH7" s="35"/>
      <c r="JAI7" s="35"/>
      <c r="JAJ7" s="35"/>
      <c r="JAK7" s="35"/>
      <c r="JAL7" s="35"/>
      <c r="JAM7" s="35"/>
      <c r="JAN7" s="35"/>
      <c r="JAO7" s="35"/>
      <c r="JAP7" s="35"/>
      <c r="JAQ7" s="35"/>
      <c r="JAR7" s="35"/>
      <c r="JAS7" s="35"/>
      <c r="JAT7" s="35"/>
      <c r="JAU7" s="35"/>
      <c r="JAV7" s="35"/>
      <c r="JAW7" s="35"/>
      <c r="JAX7" s="35"/>
      <c r="JAY7" s="35"/>
      <c r="JAZ7" s="35"/>
      <c r="JBA7" s="35"/>
      <c r="JBB7" s="35"/>
      <c r="JBC7" s="35"/>
      <c r="JBD7" s="35"/>
      <c r="JBE7" s="35"/>
      <c r="JBF7" s="35"/>
      <c r="JBG7" s="35"/>
      <c r="JBH7" s="35"/>
      <c r="JBI7" s="35"/>
      <c r="JBJ7" s="35"/>
      <c r="JBK7" s="35"/>
      <c r="JBL7" s="35"/>
      <c r="JBM7" s="35"/>
      <c r="JBN7" s="35"/>
      <c r="JBO7" s="35"/>
      <c r="JBP7" s="35"/>
      <c r="JBQ7" s="35"/>
      <c r="JBR7" s="35"/>
      <c r="JBS7" s="35"/>
      <c r="JBT7" s="35"/>
      <c r="JBU7" s="35"/>
      <c r="JBV7" s="35"/>
      <c r="JBW7" s="35"/>
      <c r="JBX7" s="35"/>
      <c r="JBY7" s="35"/>
      <c r="JBZ7" s="35"/>
      <c r="JCA7" s="35"/>
      <c r="JCB7" s="35"/>
      <c r="JCC7" s="35"/>
      <c r="JCD7" s="35"/>
      <c r="JCE7" s="35"/>
      <c r="JCF7" s="35"/>
      <c r="JCG7" s="35"/>
      <c r="JCH7" s="35"/>
      <c r="JCI7" s="35"/>
      <c r="JCJ7" s="35"/>
      <c r="JCK7" s="35"/>
      <c r="JCL7" s="35"/>
      <c r="JCM7" s="35"/>
      <c r="JCN7" s="35"/>
      <c r="JCO7" s="35"/>
      <c r="JCP7" s="35"/>
      <c r="JCQ7" s="35"/>
      <c r="JCR7" s="35"/>
      <c r="JCS7" s="35"/>
      <c r="JCT7" s="35"/>
      <c r="JCU7" s="35"/>
      <c r="JCV7" s="35"/>
      <c r="JCW7" s="35"/>
      <c r="JCX7" s="35"/>
      <c r="JCY7" s="35"/>
      <c r="JCZ7" s="35"/>
      <c r="JDA7" s="35"/>
      <c r="JDB7" s="35"/>
      <c r="JDC7" s="35"/>
      <c r="JDD7" s="35"/>
      <c r="JDE7" s="35"/>
      <c r="JDF7" s="35"/>
      <c r="JDG7" s="35"/>
      <c r="JDH7" s="35"/>
      <c r="JDI7" s="35"/>
      <c r="JDJ7" s="35"/>
      <c r="JDK7" s="35"/>
      <c r="JDL7" s="35"/>
      <c r="JDM7" s="35"/>
      <c r="JDN7" s="35"/>
      <c r="JDO7" s="35"/>
      <c r="JDP7" s="35"/>
      <c r="JDQ7" s="35"/>
      <c r="JDR7" s="35"/>
      <c r="JDS7" s="35"/>
      <c r="JDT7" s="35"/>
      <c r="JDU7" s="35"/>
      <c r="JDV7" s="35"/>
      <c r="JDW7" s="35"/>
      <c r="JDX7" s="35"/>
      <c r="JDY7" s="35"/>
      <c r="JDZ7" s="35"/>
      <c r="JEA7" s="35"/>
      <c r="JEB7" s="35"/>
      <c r="JEC7" s="35"/>
      <c r="JED7" s="35"/>
      <c r="JEE7" s="35"/>
      <c r="JEF7" s="35"/>
      <c r="JEG7" s="35"/>
      <c r="JEH7" s="35"/>
      <c r="JEI7" s="35"/>
      <c r="JEJ7" s="35"/>
      <c r="JEK7" s="35"/>
      <c r="JEL7" s="35"/>
      <c r="JEM7" s="35"/>
      <c r="JEN7" s="35"/>
      <c r="JEO7" s="35"/>
      <c r="JEP7" s="35"/>
      <c r="JEQ7" s="35"/>
      <c r="JER7" s="35"/>
      <c r="JES7" s="35"/>
      <c r="JET7" s="35"/>
      <c r="JEU7" s="35"/>
      <c r="JEV7" s="35"/>
      <c r="JEW7" s="35"/>
      <c r="JEX7" s="35"/>
      <c r="JEY7" s="35"/>
      <c r="JEZ7" s="35"/>
      <c r="JFA7" s="35"/>
      <c r="JFB7" s="35"/>
      <c r="JFC7" s="35"/>
      <c r="JFD7" s="35"/>
      <c r="JFE7" s="35"/>
      <c r="JFF7" s="35"/>
      <c r="JFG7" s="35"/>
      <c r="JFH7" s="35"/>
      <c r="JFI7" s="35"/>
      <c r="JFJ7" s="35"/>
      <c r="JFK7" s="35"/>
      <c r="JFL7" s="35"/>
      <c r="JFM7" s="35"/>
      <c r="JFN7" s="35"/>
      <c r="JFO7" s="35"/>
      <c r="JFP7" s="35"/>
      <c r="JFQ7" s="35"/>
      <c r="JFR7" s="35"/>
      <c r="JFS7" s="35"/>
      <c r="JFT7" s="35"/>
      <c r="JFU7" s="35"/>
      <c r="JFV7" s="35"/>
      <c r="JFW7" s="35"/>
      <c r="JFX7" s="35"/>
      <c r="JFY7" s="35"/>
      <c r="JFZ7" s="35"/>
      <c r="JGA7" s="35"/>
      <c r="JGB7" s="35"/>
      <c r="JGC7" s="35"/>
      <c r="JGD7" s="35"/>
      <c r="JGE7" s="35"/>
      <c r="JGF7" s="35"/>
      <c r="JGG7" s="35"/>
      <c r="JGH7" s="35"/>
      <c r="JGI7" s="35"/>
      <c r="JGJ7" s="35"/>
      <c r="JGK7" s="35"/>
      <c r="JGL7" s="35"/>
      <c r="JGM7" s="35"/>
      <c r="JGN7" s="35"/>
      <c r="JGO7" s="35"/>
      <c r="JGP7" s="35"/>
      <c r="JGQ7" s="35"/>
      <c r="JGR7" s="35"/>
      <c r="JGS7" s="35"/>
      <c r="JGT7" s="35"/>
      <c r="JGU7" s="35"/>
      <c r="JGV7" s="35"/>
      <c r="JGW7" s="35"/>
      <c r="JGX7" s="35"/>
      <c r="JGY7" s="35"/>
      <c r="JGZ7" s="35"/>
      <c r="JHA7" s="35"/>
      <c r="JHB7" s="35"/>
      <c r="JHC7" s="35"/>
      <c r="JHD7" s="35"/>
      <c r="JHE7" s="35"/>
      <c r="JHF7" s="35"/>
      <c r="JHG7" s="35"/>
      <c r="JHH7" s="35"/>
      <c r="JHI7" s="35"/>
      <c r="JHJ7" s="35"/>
      <c r="JHK7" s="35"/>
      <c r="JHL7" s="35"/>
      <c r="JHM7" s="35"/>
      <c r="JHN7" s="35"/>
      <c r="JHO7" s="35"/>
      <c r="JHP7" s="35"/>
      <c r="JHQ7" s="35"/>
      <c r="JHR7" s="35"/>
      <c r="JHS7" s="35"/>
      <c r="JHT7" s="35"/>
      <c r="JHU7" s="35"/>
      <c r="JHV7" s="35"/>
      <c r="JHW7" s="35"/>
      <c r="JHX7" s="35"/>
      <c r="JHY7" s="35"/>
      <c r="JHZ7" s="35"/>
      <c r="JIA7" s="35"/>
      <c r="JIB7" s="35"/>
      <c r="JIC7" s="35"/>
      <c r="JID7" s="35"/>
      <c r="JIE7" s="35"/>
      <c r="JIF7" s="35"/>
      <c r="JIG7" s="35"/>
      <c r="JIH7" s="35"/>
      <c r="JII7" s="35"/>
      <c r="JIJ7" s="35"/>
      <c r="JIK7" s="35"/>
      <c r="JIL7" s="35"/>
      <c r="JIM7" s="35"/>
      <c r="JIN7" s="35"/>
      <c r="JIO7" s="35"/>
      <c r="JIP7" s="35"/>
      <c r="JIQ7" s="35"/>
      <c r="JIR7" s="35"/>
      <c r="JIS7" s="35"/>
      <c r="JIT7" s="35"/>
      <c r="JIU7" s="35"/>
      <c r="JIV7" s="35"/>
      <c r="JIW7" s="35"/>
      <c r="JIX7" s="35"/>
      <c r="JIY7" s="35"/>
      <c r="JIZ7" s="35"/>
      <c r="JJA7" s="35"/>
      <c r="JJB7" s="35"/>
      <c r="JJC7" s="35"/>
      <c r="JJD7" s="35"/>
      <c r="JJE7" s="35"/>
      <c r="JJF7" s="35"/>
      <c r="JJG7" s="35"/>
      <c r="JJH7" s="35"/>
      <c r="JJI7" s="35"/>
      <c r="JJJ7" s="35"/>
      <c r="JJK7" s="35"/>
      <c r="JJL7" s="35"/>
      <c r="JJM7" s="35"/>
      <c r="JJN7" s="35"/>
      <c r="JJO7" s="35"/>
      <c r="JJP7" s="35"/>
      <c r="JJQ7" s="35"/>
      <c r="JJR7" s="35"/>
      <c r="JJS7" s="35"/>
      <c r="JJT7" s="35"/>
      <c r="JJU7" s="35"/>
      <c r="JJV7" s="35"/>
      <c r="JJW7" s="35"/>
      <c r="JJX7" s="35"/>
      <c r="JJY7" s="35"/>
      <c r="JJZ7" s="35"/>
      <c r="JKA7" s="35"/>
      <c r="JKB7" s="35"/>
      <c r="JKC7" s="35"/>
      <c r="JKD7" s="35"/>
      <c r="JKE7" s="35"/>
      <c r="JKF7" s="35"/>
      <c r="JKG7" s="35"/>
      <c r="JKH7" s="35"/>
      <c r="JKI7" s="35"/>
      <c r="JKJ7" s="35"/>
      <c r="JKK7" s="35"/>
      <c r="JKL7" s="35"/>
      <c r="JKM7" s="35"/>
      <c r="JKN7" s="35"/>
      <c r="JKO7" s="35"/>
      <c r="JKP7" s="35"/>
      <c r="JKQ7" s="35"/>
      <c r="JKR7" s="35"/>
      <c r="JKS7" s="35"/>
      <c r="JKT7" s="35"/>
      <c r="JKU7" s="35"/>
      <c r="JKV7" s="35"/>
      <c r="JKW7" s="35"/>
      <c r="JKX7" s="35"/>
      <c r="JKY7" s="35"/>
      <c r="JKZ7" s="35"/>
      <c r="JLA7" s="35"/>
      <c r="JLB7" s="35"/>
      <c r="JLC7" s="35"/>
      <c r="JLD7" s="35"/>
      <c r="JLE7" s="35"/>
      <c r="JLF7" s="35"/>
      <c r="JLG7" s="35"/>
      <c r="JLH7" s="35"/>
      <c r="JLI7" s="35"/>
      <c r="JLJ7" s="35"/>
      <c r="JLK7" s="35"/>
      <c r="JLL7" s="35"/>
      <c r="JLM7" s="35"/>
      <c r="JLN7" s="35"/>
      <c r="JLO7" s="35"/>
      <c r="JLP7" s="35"/>
      <c r="JLQ7" s="35"/>
      <c r="JLR7" s="35"/>
      <c r="JLS7" s="35"/>
      <c r="JLT7" s="35"/>
      <c r="JLU7" s="35"/>
      <c r="JLV7" s="35"/>
      <c r="JLW7" s="35"/>
      <c r="JLX7" s="35"/>
      <c r="JLY7" s="35"/>
      <c r="JLZ7" s="35"/>
      <c r="JMA7" s="35"/>
      <c r="JMB7" s="35"/>
      <c r="JMC7" s="35"/>
      <c r="JMD7" s="35"/>
      <c r="JME7" s="35"/>
      <c r="JMF7" s="35"/>
      <c r="JMG7" s="35"/>
      <c r="JMH7" s="35"/>
      <c r="JMI7" s="35"/>
      <c r="JMJ7" s="35"/>
      <c r="JMK7" s="35"/>
      <c r="JML7" s="35"/>
      <c r="JMM7" s="35"/>
      <c r="JMN7" s="35"/>
      <c r="JMO7" s="35"/>
      <c r="JMP7" s="35"/>
      <c r="JMQ7" s="35"/>
      <c r="JMR7" s="35"/>
      <c r="JMS7" s="35"/>
      <c r="JMT7" s="35"/>
      <c r="JMU7" s="35"/>
      <c r="JMV7" s="35"/>
      <c r="JMW7" s="35"/>
      <c r="JMX7" s="35"/>
      <c r="JMY7" s="35"/>
      <c r="JMZ7" s="35"/>
      <c r="JNA7" s="35"/>
      <c r="JNB7" s="35"/>
      <c r="JNC7" s="35"/>
      <c r="JND7" s="35"/>
      <c r="JNE7" s="35"/>
      <c r="JNF7" s="35"/>
      <c r="JNG7" s="35"/>
      <c r="JNH7" s="35"/>
      <c r="JNI7" s="35"/>
      <c r="JNJ7" s="35"/>
      <c r="JNK7" s="35"/>
      <c r="JNL7" s="35"/>
      <c r="JNM7" s="35"/>
      <c r="JNN7" s="35"/>
      <c r="JNO7" s="35"/>
      <c r="JNP7" s="35"/>
      <c r="JNQ7" s="35"/>
      <c r="JNR7" s="35"/>
      <c r="JNS7" s="35"/>
      <c r="JNT7" s="35"/>
      <c r="JNU7" s="35"/>
      <c r="JNV7" s="35"/>
      <c r="JNW7" s="35"/>
      <c r="JNX7" s="35"/>
      <c r="JNY7" s="35"/>
      <c r="JNZ7" s="35"/>
      <c r="JOA7" s="35"/>
      <c r="JOB7" s="35"/>
      <c r="JOC7" s="35"/>
      <c r="JOD7" s="35"/>
      <c r="JOE7" s="35"/>
      <c r="JOF7" s="35"/>
      <c r="JOG7" s="35"/>
      <c r="JOH7" s="35"/>
      <c r="JOI7" s="35"/>
      <c r="JOJ7" s="35"/>
      <c r="JOK7" s="35"/>
      <c r="JOL7" s="35"/>
      <c r="JOM7" s="35"/>
      <c r="JON7" s="35"/>
      <c r="JOO7" s="35"/>
      <c r="JOP7" s="35"/>
      <c r="JOQ7" s="35"/>
      <c r="JOR7" s="35"/>
      <c r="JOS7" s="35"/>
      <c r="JOT7" s="35"/>
      <c r="JOU7" s="35"/>
      <c r="JOV7" s="35"/>
      <c r="JOW7" s="35"/>
      <c r="JOX7" s="35"/>
      <c r="JOY7" s="35"/>
      <c r="JOZ7" s="35"/>
      <c r="JPA7" s="35"/>
      <c r="JPB7" s="35"/>
      <c r="JPC7" s="35"/>
      <c r="JPD7" s="35"/>
      <c r="JPE7" s="35"/>
      <c r="JPF7" s="35"/>
      <c r="JPG7" s="35"/>
      <c r="JPH7" s="35"/>
      <c r="JPI7" s="35"/>
      <c r="JPJ7" s="35"/>
      <c r="JPK7" s="35"/>
      <c r="JPL7" s="35"/>
      <c r="JPM7" s="35"/>
      <c r="JPN7" s="35"/>
      <c r="JPO7" s="35"/>
      <c r="JPP7" s="35"/>
      <c r="JPQ7" s="35"/>
      <c r="JPR7" s="35"/>
      <c r="JPS7" s="35"/>
      <c r="JPT7" s="35"/>
      <c r="JPU7" s="35"/>
      <c r="JPV7" s="35"/>
      <c r="JPW7" s="35"/>
      <c r="JPX7" s="35"/>
      <c r="JPY7" s="35"/>
      <c r="JPZ7" s="35"/>
      <c r="JQA7" s="35"/>
      <c r="JQB7" s="35"/>
      <c r="JQC7" s="35"/>
      <c r="JQD7" s="35"/>
      <c r="JQE7" s="35"/>
      <c r="JQF7" s="35"/>
      <c r="JQG7" s="35"/>
      <c r="JQH7" s="35"/>
      <c r="JQI7" s="35"/>
      <c r="JQJ7" s="35"/>
      <c r="JQK7" s="35"/>
      <c r="JQL7" s="35"/>
      <c r="JQM7" s="35"/>
      <c r="JQN7" s="35"/>
      <c r="JQO7" s="35"/>
      <c r="JQP7" s="35"/>
      <c r="JQQ7" s="35"/>
      <c r="JQR7" s="35"/>
      <c r="JQS7" s="35"/>
      <c r="JQT7" s="35"/>
      <c r="JQU7" s="35"/>
      <c r="JQV7" s="35"/>
      <c r="JQW7" s="35"/>
      <c r="JQX7" s="35"/>
      <c r="JQY7" s="35"/>
      <c r="JQZ7" s="35"/>
      <c r="JRA7" s="35"/>
      <c r="JRB7" s="35"/>
      <c r="JRC7" s="35"/>
      <c r="JRD7" s="35"/>
      <c r="JRE7" s="35"/>
      <c r="JRF7" s="35"/>
      <c r="JRG7" s="35"/>
      <c r="JRH7" s="35"/>
      <c r="JRI7" s="35"/>
      <c r="JRJ7" s="35"/>
      <c r="JRK7" s="35"/>
      <c r="JRL7" s="35"/>
      <c r="JRM7" s="35"/>
      <c r="JRN7" s="35"/>
      <c r="JRO7" s="35"/>
      <c r="JRP7" s="35"/>
      <c r="JRQ7" s="35"/>
      <c r="JRR7" s="35"/>
      <c r="JRS7" s="35"/>
      <c r="JRT7" s="35"/>
      <c r="JRU7" s="35"/>
      <c r="JRV7" s="35"/>
      <c r="JRW7" s="35"/>
      <c r="JRX7" s="35"/>
      <c r="JRY7" s="35"/>
      <c r="JRZ7" s="35"/>
      <c r="JSA7" s="35"/>
      <c r="JSB7" s="35"/>
      <c r="JSC7" s="35"/>
      <c r="JSD7" s="35"/>
      <c r="JSE7" s="35"/>
      <c r="JSF7" s="35"/>
      <c r="JSG7" s="35"/>
      <c r="JSH7" s="35"/>
      <c r="JSI7" s="35"/>
      <c r="JSJ7" s="35"/>
      <c r="JSK7" s="35"/>
      <c r="JSL7" s="35"/>
      <c r="JSM7" s="35"/>
      <c r="JSN7" s="35"/>
      <c r="JSO7" s="35"/>
      <c r="JSP7" s="35"/>
      <c r="JSQ7" s="35"/>
      <c r="JSR7" s="35"/>
      <c r="JSS7" s="35"/>
      <c r="JST7" s="35"/>
      <c r="JSU7" s="35"/>
      <c r="JSV7" s="35"/>
      <c r="JSW7" s="35"/>
      <c r="JSX7" s="35"/>
      <c r="JSY7" s="35"/>
      <c r="JSZ7" s="35"/>
      <c r="JTA7" s="35"/>
      <c r="JTB7" s="35"/>
      <c r="JTC7" s="35"/>
      <c r="JTD7" s="35"/>
      <c r="JTE7" s="35"/>
      <c r="JTF7" s="35"/>
      <c r="JTG7" s="35"/>
      <c r="JTH7" s="35"/>
      <c r="JTI7" s="35"/>
      <c r="JTJ7" s="35"/>
      <c r="JTK7" s="35"/>
      <c r="JTL7" s="35"/>
      <c r="JTM7" s="35"/>
      <c r="JTN7" s="35"/>
      <c r="JTO7" s="35"/>
      <c r="JTP7" s="35"/>
      <c r="JTQ7" s="35"/>
      <c r="JTR7" s="35"/>
      <c r="JTS7" s="35"/>
      <c r="JTT7" s="35"/>
      <c r="JTU7" s="35"/>
      <c r="JTV7" s="35"/>
      <c r="JTW7" s="35"/>
      <c r="JTX7" s="35"/>
      <c r="JTY7" s="35"/>
      <c r="JTZ7" s="35"/>
      <c r="JUA7" s="35"/>
      <c r="JUB7" s="35"/>
      <c r="JUC7" s="35"/>
      <c r="JUD7" s="35"/>
      <c r="JUE7" s="35"/>
      <c r="JUF7" s="35"/>
      <c r="JUG7" s="35"/>
      <c r="JUH7" s="35"/>
      <c r="JUI7" s="35"/>
      <c r="JUJ7" s="35"/>
      <c r="JUK7" s="35"/>
      <c r="JUL7" s="35"/>
      <c r="JUM7" s="35"/>
      <c r="JUN7" s="35"/>
      <c r="JUO7" s="35"/>
      <c r="JUP7" s="35"/>
      <c r="JUQ7" s="35"/>
      <c r="JUR7" s="35"/>
      <c r="JUS7" s="35"/>
      <c r="JUT7" s="35"/>
      <c r="JUU7" s="35"/>
      <c r="JUV7" s="35"/>
      <c r="JUW7" s="35"/>
      <c r="JUX7" s="35"/>
      <c r="JUY7" s="35"/>
      <c r="JUZ7" s="35"/>
      <c r="JVA7" s="35"/>
      <c r="JVB7" s="35"/>
      <c r="JVC7" s="35"/>
      <c r="JVD7" s="35"/>
      <c r="JVE7" s="35"/>
      <c r="JVF7" s="35"/>
      <c r="JVG7" s="35"/>
      <c r="JVH7" s="35"/>
      <c r="JVI7" s="35"/>
      <c r="JVJ7" s="35"/>
      <c r="JVK7" s="35"/>
      <c r="JVL7" s="35"/>
      <c r="JVM7" s="35"/>
      <c r="JVN7" s="35"/>
      <c r="JVO7" s="35"/>
      <c r="JVP7" s="35"/>
      <c r="JVQ7" s="35"/>
      <c r="JVR7" s="35"/>
      <c r="JVS7" s="35"/>
      <c r="JVT7" s="35"/>
      <c r="JVU7" s="35"/>
      <c r="JVV7" s="35"/>
      <c r="JVW7" s="35"/>
      <c r="JVX7" s="35"/>
      <c r="JVY7" s="35"/>
      <c r="JVZ7" s="35"/>
      <c r="JWA7" s="35"/>
      <c r="JWB7" s="35"/>
      <c r="JWC7" s="35"/>
      <c r="JWD7" s="35"/>
      <c r="JWE7" s="35"/>
      <c r="JWF7" s="35"/>
      <c r="JWG7" s="35"/>
      <c r="JWH7" s="35"/>
      <c r="JWI7" s="35"/>
      <c r="JWJ7" s="35"/>
      <c r="JWK7" s="35"/>
      <c r="JWL7" s="35"/>
      <c r="JWM7" s="35"/>
      <c r="JWN7" s="35"/>
      <c r="JWO7" s="35"/>
      <c r="JWP7" s="35"/>
      <c r="JWQ7" s="35"/>
      <c r="JWR7" s="35"/>
      <c r="JWS7" s="35"/>
      <c r="JWT7" s="35"/>
      <c r="JWU7" s="35"/>
      <c r="JWV7" s="35"/>
      <c r="JWW7" s="35"/>
      <c r="JWX7" s="35"/>
      <c r="JWY7" s="35"/>
      <c r="JWZ7" s="35"/>
      <c r="JXA7" s="35"/>
      <c r="JXB7" s="35"/>
      <c r="JXC7" s="35"/>
      <c r="JXD7" s="35"/>
      <c r="JXE7" s="35"/>
      <c r="JXF7" s="35"/>
      <c r="JXG7" s="35"/>
      <c r="JXH7" s="35"/>
      <c r="JXI7" s="35"/>
      <c r="JXJ7" s="35"/>
      <c r="JXK7" s="35"/>
      <c r="JXL7" s="35"/>
      <c r="JXM7" s="35"/>
      <c r="JXN7" s="35"/>
      <c r="JXO7" s="35"/>
      <c r="JXP7" s="35"/>
      <c r="JXQ7" s="35"/>
      <c r="JXR7" s="35"/>
      <c r="JXS7" s="35"/>
      <c r="JXT7" s="35"/>
      <c r="JXU7" s="35"/>
      <c r="JXV7" s="35"/>
      <c r="JXW7" s="35"/>
      <c r="JXX7" s="35"/>
      <c r="JXY7" s="35"/>
      <c r="JXZ7" s="35"/>
      <c r="JYA7" s="35"/>
      <c r="JYB7" s="35"/>
      <c r="JYC7" s="35"/>
      <c r="JYD7" s="35"/>
      <c r="JYE7" s="35"/>
      <c r="JYF7" s="35"/>
      <c r="JYG7" s="35"/>
      <c r="JYH7" s="35"/>
      <c r="JYI7" s="35"/>
      <c r="JYJ7" s="35"/>
      <c r="JYK7" s="35"/>
      <c r="JYL7" s="35"/>
      <c r="JYM7" s="35"/>
      <c r="JYN7" s="35"/>
      <c r="JYO7" s="35"/>
      <c r="JYP7" s="35"/>
      <c r="JYQ7" s="35"/>
      <c r="JYR7" s="35"/>
      <c r="JYS7" s="35"/>
      <c r="JYT7" s="35"/>
      <c r="JYU7" s="35"/>
      <c r="JYV7" s="35"/>
      <c r="JYW7" s="35"/>
      <c r="JYX7" s="35"/>
      <c r="JYY7" s="35"/>
      <c r="JYZ7" s="35"/>
      <c r="JZA7" s="35"/>
      <c r="JZB7" s="35"/>
      <c r="JZC7" s="35"/>
      <c r="JZD7" s="35"/>
      <c r="JZE7" s="35"/>
      <c r="JZF7" s="35"/>
      <c r="JZG7" s="35"/>
      <c r="JZH7" s="35"/>
      <c r="JZI7" s="35"/>
      <c r="JZJ7" s="35"/>
      <c r="JZK7" s="35"/>
      <c r="JZL7" s="35"/>
      <c r="JZM7" s="35"/>
      <c r="JZN7" s="35"/>
      <c r="JZO7" s="35"/>
      <c r="JZP7" s="35"/>
      <c r="JZQ7" s="35"/>
      <c r="JZR7" s="35"/>
      <c r="JZS7" s="35"/>
      <c r="JZT7" s="35"/>
      <c r="JZU7" s="35"/>
      <c r="JZV7" s="35"/>
      <c r="JZW7" s="35"/>
      <c r="JZX7" s="35"/>
      <c r="JZY7" s="35"/>
      <c r="JZZ7" s="35"/>
      <c r="KAA7" s="35"/>
      <c r="KAB7" s="35"/>
      <c r="KAC7" s="35"/>
      <c r="KAD7" s="35"/>
      <c r="KAE7" s="35"/>
      <c r="KAF7" s="35"/>
      <c r="KAG7" s="35"/>
      <c r="KAH7" s="35"/>
      <c r="KAI7" s="35"/>
      <c r="KAJ7" s="35"/>
      <c r="KAK7" s="35"/>
      <c r="KAL7" s="35"/>
      <c r="KAM7" s="35"/>
      <c r="KAN7" s="35"/>
      <c r="KAO7" s="35"/>
      <c r="KAP7" s="35"/>
      <c r="KAQ7" s="35"/>
      <c r="KAR7" s="35"/>
      <c r="KAS7" s="35"/>
      <c r="KAT7" s="35"/>
      <c r="KAU7" s="35"/>
      <c r="KAV7" s="35"/>
      <c r="KAW7" s="35"/>
      <c r="KAX7" s="35"/>
      <c r="KAY7" s="35"/>
      <c r="KAZ7" s="35"/>
      <c r="KBA7" s="35"/>
      <c r="KBB7" s="35"/>
      <c r="KBC7" s="35"/>
      <c r="KBD7" s="35"/>
      <c r="KBE7" s="35"/>
      <c r="KBF7" s="35"/>
      <c r="KBG7" s="35"/>
      <c r="KBH7" s="35"/>
      <c r="KBI7" s="35"/>
      <c r="KBJ7" s="35"/>
      <c r="KBK7" s="35"/>
      <c r="KBL7" s="35"/>
      <c r="KBM7" s="35"/>
      <c r="KBN7" s="35"/>
      <c r="KBO7" s="35"/>
      <c r="KBP7" s="35"/>
      <c r="KBQ7" s="35"/>
      <c r="KBR7" s="35"/>
      <c r="KBS7" s="35"/>
      <c r="KBT7" s="35"/>
      <c r="KBU7" s="35"/>
      <c r="KBV7" s="35"/>
      <c r="KBW7" s="35"/>
      <c r="KBX7" s="35"/>
      <c r="KBY7" s="35"/>
      <c r="KBZ7" s="35"/>
      <c r="KCA7" s="35"/>
      <c r="KCB7" s="35"/>
      <c r="KCC7" s="35"/>
      <c r="KCD7" s="35"/>
      <c r="KCE7" s="35"/>
      <c r="KCF7" s="35"/>
      <c r="KCG7" s="35"/>
      <c r="KCH7" s="35"/>
      <c r="KCI7" s="35"/>
      <c r="KCJ7" s="35"/>
      <c r="KCK7" s="35"/>
      <c r="KCL7" s="35"/>
      <c r="KCM7" s="35"/>
      <c r="KCN7" s="35"/>
      <c r="KCO7" s="35"/>
      <c r="KCP7" s="35"/>
      <c r="KCQ7" s="35"/>
      <c r="KCR7" s="35"/>
      <c r="KCS7" s="35"/>
      <c r="KCT7" s="35"/>
      <c r="KCU7" s="35"/>
      <c r="KCV7" s="35"/>
      <c r="KCW7" s="35"/>
      <c r="KCX7" s="35"/>
      <c r="KCY7" s="35"/>
      <c r="KCZ7" s="35"/>
      <c r="KDA7" s="35"/>
      <c r="KDB7" s="35"/>
      <c r="KDC7" s="35"/>
      <c r="KDD7" s="35"/>
      <c r="KDE7" s="35"/>
      <c r="KDF7" s="35"/>
      <c r="KDG7" s="35"/>
      <c r="KDH7" s="35"/>
      <c r="KDI7" s="35"/>
      <c r="KDJ7" s="35"/>
      <c r="KDK7" s="35"/>
      <c r="KDL7" s="35"/>
      <c r="KDM7" s="35"/>
      <c r="KDN7" s="35"/>
      <c r="KDO7" s="35"/>
      <c r="KDP7" s="35"/>
      <c r="KDQ7" s="35"/>
      <c r="KDR7" s="35"/>
      <c r="KDS7" s="35"/>
      <c r="KDT7" s="35"/>
      <c r="KDU7" s="35"/>
      <c r="KDV7" s="35"/>
      <c r="KDW7" s="35"/>
      <c r="KDX7" s="35"/>
      <c r="KDY7" s="35"/>
      <c r="KDZ7" s="35"/>
      <c r="KEA7" s="35"/>
      <c r="KEB7" s="35"/>
      <c r="KEC7" s="35"/>
      <c r="KED7" s="35"/>
      <c r="KEE7" s="35"/>
      <c r="KEF7" s="35"/>
      <c r="KEG7" s="35"/>
      <c r="KEH7" s="35"/>
      <c r="KEI7" s="35"/>
      <c r="KEJ7" s="35"/>
      <c r="KEK7" s="35"/>
      <c r="KEL7" s="35"/>
      <c r="KEM7" s="35"/>
      <c r="KEN7" s="35"/>
      <c r="KEO7" s="35"/>
      <c r="KEP7" s="35"/>
      <c r="KEQ7" s="35"/>
      <c r="KER7" s="35"/>
      <c r="KES7" s="35"/>
      <c r="KET7" s="35"/>
      <c r="KEU7" s="35"/>
      <c r="KEV7" s="35"/>
      <c r="KEW7" s="35"/>
      <c r="KEX7" s="35"/>
      <c r="KEY7" s="35"/>
      <c r="KEZ7" s="35"/>
      <c r="KFA7" s="35"/>
      <c r="KFB7" s="35"/>
      <c r="KFC7" s="35"/>
      <c r="KFD7" s="35"/>
      <c r="KFE7" s="35"/>
      <c r="KFF7" s="35"/>
      <c r="KFG7" s="35"/>
      <c r="KFH7" s="35"/>
      <c r="KFI7" s="35"/>
      <c r="KFJ7" s="35"/>
      <c r="KFK7" s="35"/>
      <c r="KFL7" s="35"/>
      <c r="KFM7" s="35"/>
      <c r="KFN7" s="35"/>
      <c r="KFO7" s="35"/>
      <c r="KFP7" s="35"/>
      <c r="KFQ7" s="35"/>
      <c r="KFR7" s="35"/>
      <c r="KFS7" s="35"/>
      <c r="KFT7" s="35"/>
      <c r="KFU7" s="35"/>
      <c r="KFV7" s="35"/>
      <c r="KFW7" s="35"/>
      <c r="KFX7" s="35"/>
      <c r="KFY7" s="35"/>
      <c r="KFZ7" s="35"/>
      <c r="KGA7" s="35"/>
      <c r="KGB7" s="35"/>
      <c r="KGC7" s="35"/>
      <c r="KGD7" s="35"/>
      <c r="KGE7" s="35"/>
      <c r="KGF7" s="35"/>
      <c r="KGG7" s="35"/>
      <c r="KGH7" s="35"/>
      <c r="KGI7" s="35"/>
      <c r="KGJ7" s="35"/>
      <c r="KGK7" s="35"/>
      <c r="KGL7" s="35"/>
      <c r="KGM7" s="35"/>
      <c r="KGN7" s="35"/>
      <c r="KGO7" s="35"/>
      <c r="KGP7" s="35"/>
      <c r="KGQ7" s="35"/>
      <c r="KGR7" s="35"/>
      <c r="KGS7" s="35"/>
      <c r="KGT7" s="35"/>
      <c r="KGU7" s="35"/>
      <c r="KGV7" s="35"/>
      <c r="KGW7" s="35"/>
      <c r="KGX7" s="35"/>
      <c r="KGY7" s="35"/>
      <c r="KGZ7" s="35"/>
      <c r="KHA7" s="35"/>
      <c r="KHB7" s="35"/>
      <c r="KHC7" s="35"/>
      <c r="KHD7" s="35"/>
      <c r="KHE7" s="35"/>
      <c r="KHF7" s="35"/>
      <c r="KHG7" s="35"/>
      <c r="KHH7" s="35"/>
      <c r="KHI7" s="35"/>
      <c r="KHJ7" s="35"/>
      <c r="KHK7" s="35"/>
      <c r="KHL7" s="35"/>
      <c r="KHM7" s="35"/>
      <c r="KHN7" s="35"/>
      <c r="KHO7" s="35"/>
      <c r="KHP7" s="35"/>
      <c r="KHQ7" s="35"/>
      <c r="KHR7" s="35"/>
      <c r="KHS7" s="35"/>
      <c r="KHT7" s="35"/>
      <c r="KHU7" s="35"/>
      <c r="KHV7" s="35"/>
      <c r="KHW7" s="35"/>
      <c r="KHX7" s="35"/>
      <c r="KHY7" s="35"/>
      <c r="KHZ7" s="35"/>
      <c r="KIA7" s="35"/>
      <c r="KIB7" s="35"/>
      <c r="KIC7" s="35"/>
      <c r="KID7" s="35"/>
      <c r="KIE7" s="35"/>
      <c r="KIF7" s="35"/>
      <c r="KIG7" s="35"/>
      <c r="KIH7" s="35"/>
      <c r="KII7" s="35"/>
      <c r="KIJ7" s="35"/>
      <c r="KIK7" s="35"/>
      <c r="KIL7" s="35"/>
      <c r="KIM7" s="35"/>
      <c r="KIN7" s="35"/>
      <c r="KIO7" s="35"/>
      <c r="KIP7" s="35"/>
      <c r="KIQ7" s="35"/>
      <c r="KIR7" s="35"/>
      <c r="KIS7" s="35"/>
      <c r="KIT7" s="35"/>
      <c r="KIU7" s="35"/>
      <c r="KIV7" s="35"/>
      <c r="KIW7" s="35"/>
      <c r="KIX7" s="35"/>
      <c r="KIY7" s="35"/>
      <c r="KIZ7" s="35"/>
      <c r="KJA7" s="35"/>
      <c r="KJB7" s="35"/>
      <c r="KJC7" s="35"/>
      <c r="KJD7" s="35"/>
      <c r="KJE7" s="35"/>
      <c r="KJF7" s="35"/>
      <c r="KJG7" s="35"/>
      <c r="KJH7" s="35"/>
      <c r="KJI7" s="35"/>
      <c r="KJJ7" s="35"/>
      <c r="KJK7" s="35"/>
      <c r="KJL7" s="35"/>
      <c r="KJM7" s="35"/>
      <c r="KJN7" s="35"/>
      <c r="KJO7" s="35"/>
      <c r="KJP7" s="35"/>
      <c r="KJQ7" s="35"/>
      <c r="KJR7" s="35"/>
      <c r="KJS7" s="35"/>
      <c r="KJT7" s="35"/>
      <c r="KJU7" s="35"/>
      <c r="KJV7" s="35"/>
      <c r="KJW7" s="35"/>
      <c r="KJX7" s="35"/>
      <c r="KJY7" s="35"/>
      <c r="KJZ7" s="35"/>
      <c r="KKA7" s="35"/>
      <c r="KKB7" s="35"/>
      <c r="KKC7" s="35"/>
      <c r="KKD7" s="35"/>
      <c r="KKE7" s="35"/>
      <c r="KKF7" s="35"/>
      <c r="KKG7" s="35"/>
      <c r="KKH7" s="35"/>
      <c r="KKI7" s="35"/>
      <c r="KKJ7" s="35"/>
      <c r="KKK7" s="35"/>
      <c r="KKL7" s="35"/>
      <c r="KKM7" s="35"/>
      <c r="KKN7" s="35"/>
      <c r="KKO7" s="35"/>
      <c r="KKP7" s="35"/>
      <c r="KKQ7" s="35"/>
      <c r="KKR7" s="35"/>
      <c r="KKS7" s="35"/>
      <c r="KKT7" s="35"/>
      <c r="KKU7" s="35"/>
      <c r="KKV7" s="35"/>
      <c r="KKW7" s="35"/>
      <c r="KKX7" s="35"/>
      <c r="KKY7" s="35"/>
      <c r="KKZ7" s="35"/>
      <c r="KLA7" s="35"/>
      <c r="KLB7" s="35"/>
      <c r="KLC7" s="35"/>
      <c r="KLD7" s="35"/>
      <c r="KLE7" s="35"/>
      <c r="KLF7" s="35"/>
      <c r="KLG7" s="35"/>
      <c r="KLH7" s="35"/>
      <c r="KLI7" s="35"/>
      <c r="KLJ7" s="35"/>
      <c r="KLK7" s="35"/>
      <c r="KLL7" s="35"/>
      <c r="KLM7" s="35"/>
      <c r="KLN7" s="35"/>
      <c r="KLO7" s="35"/>
      <c r="KLP7" s="35"/>
      <c r="KLQ7" s="35"/>
      <c r="KLR7" s="35"/>
      <c r="KLS7" s="35"/>
      <c r="KLT7" s="35"/>
      <c r="KLU7" s="35"/>
      <c r="KLV7" s="35"/>
      <c r="KLW7" s="35"/>
      <c r="KLX7" s="35"/>
      <c r="KLY7" s="35"/>
      <c r="KLZ7" s="35"/>
      <c r="KMA7" s="35"/>
      <c r="KMB7" s="35"/>
      <c r="KMC7" s="35"/>
      <c r="KMD7" s="35"/>
      <c r="KME7" s="35"/>
      <c r="KMF7" s="35"/>
      <c r="KMG7" s="35"/>
      <c r="KMH7" s="35"/>
      <c r="KMI7" s="35"/>
      <c r="KMJ7" s="35"/>
      <c r="KMK7" s="35"/>
      <c r="KML7" s="35"/>
      <c r="KMM7" s="35"/>
      <c r="KMN7" s="35"/>
      <c r="KMO7" s="35"/>
      <c r="KMP7" s="35"/>
      <c r="KMQ7" s="35"/>
      <c r="KMR7" s="35"/>
      <c r="KMS7" s="35"/>
      <c r="KMT7" s="35"/>
      <c r="KMU7" s="35"/>
      <c r="KMV7" s="35"/>
      <c r="KMW7" s="35"/>
      <c r="KMX7" s="35"/>
      <c r="KMY7" s="35"/>
      <c r="KMZ7" s="35"/>
      <c r="KNA7" s="35"/>
      <c r="KNB7" s="35"/>
      <c r="KNC7" s="35"/>
      <c r="KND7" s="35"/>
      <c r="KNE7" s="35"/>
      <c r="KNF7" s="35"/>
      <c r="KNG7" s="35"/>
      <c r="KNH7" s="35"/>
      <c r="KNI7" s="35"/>
      <c r="KNJ7" s="35"/>
      <c r="KNK7" s="35"/>
      <c r="KNL7" s="35"/>
      <c r="KNM7" s="35"/>
      <c r="KNN7" s="35"/>
      <c r="KNO7" s="35"/>
      <c r="KNP7" s="35"/>
      <c r="KNQ7" s="35"/>
      <c r="KNR7" s="35"/>
      <c r="KNS7" s="35"/>
      <c r="KNT7" s="35"/>
      <c r="KNU7" s="35"/>
      <c r="KNV7" s="35"/>
      <c r="KNW7" s="35"/>
      <c r="KNX7" s="35"/>
      <c r="KNY7" s="35"/>
      <c r="KNZ7" s="35"/>
      <c r="KOA7" s="35"/>
      <c r="KOB7" s="35"/>
      <c r="KOC7" s="35"/>
      <c r="KOD7" s="35"/>
      <c r="KOE7" s="35"/>
      <c r="KOF7" s="35"/>
      <c r="KOG7" s="35"/>
      <c r="KOH7" s="35"/>
      <c r="KOI7" s="35"/>
      <c r="KOJ7" s="35"/>
      <c r="KOK7" s="35"/>
      <c r="KOL7" s="35"/>
      <c r="KOM7" s="35"/>
      <c r="KON7" s="35"/>
      <c r="KOO7" s="35"/>
      <c r="KOP7" s="35"/>
      <c r="KOQ7" s="35"/>
      <c r="KOR7" s="35"/>
      <c r="KOS7" s="35"/>
      <c r="KOT7" s="35"/>
      <c r="KOU7" s="35"/>
      <c r="KOV7" s="35"/>
      <c r="KOW7" s="35"/>
      <c r="KOX7" s="35"/>
      <c r="KOY7" s="35"/>
      <c r="KOZ7" s="35"/>
      <c r="KPA7" s="35"/>
      <c r="KPB7" s="35"/>
      <c r="KPC7" s="35"/>
      <c r="KPD7" s="35"/>
      <c r="KPE7" s="35"/>
      <c r="KPF7" s="35"/>
      <c r="KPG7" s="35"/>
      <c r="KPH7" s="35"/>
      <c r="KPI7" s="35"/>
      <c r="KPJ7" s="35"/>
      <c r="KPK7" s="35"/>
      <c r="KPL7" s="35"/>
      <c r="KPM7" s="35"/>
      <c r="KPN7" s="35"/>
      <c r="KPO7" s="35"/>
      <c r="KPP7" s="35"/>
      <c r="KPQ7" s="35"/>
      <c r="KPR7" s="35"/>
      <c r="KPS7" s="35"/>
      <c r="KPT7" s="35"/>
      <c r="KPU7" s="35"/>
      <c r="KPV7" s="35"/>
      <c r="KPW7" s="35"/>
      <c r="KPX7" s="35"/>
      <c r="KPY7" s="35"/>
      <c r="KPZ7" s="35"/>
      <c r="KQA7" s="35"/>
      <c r="KQB7" s="35"/>
      <c r="KQC7" s="35"/>
      <c r="KQD7" s="35"/>
      <c r="KQE7" s="35"/>
      <c r="KQF7" s="35"/>
      <c r="KQG7" s="35"/>
      <c r="KQH7" s="35"/>
      <c r="KQI7" s="35"/>
      <c r="KQJ7" s="35"/>
      <c r="KQK7" s="35"/>
      <c r="KQL7" s="35"/>
      <c r="KQM7" s="35"/>
      <c r="KQN7" s="35"/>
      <c r="KQO7" s="35"/>
      <c r="KQP7" s="35"/>
      <c r="KQQ7" s="35"/>
      <c r="KQR7" s="35"/>
      <c r="KQS7" s="35"/>
      <c r="KQT7" s="35"/>
      <c r="KQU7" s="35"/>
      <c r="KQV7" s="35"/>
      <c r="KQW7" s="35"/>
      <c r="KQX7" s="35"/>
      <c r="KQY7" s="35"/>
      <c r="KQZ7" s="35"/>
      <c r="KRA7" s="35"/>
      <c r="KRB7" s="35"/>
      <c r="KRC7" s="35"/>
      <c r="KRD7" s="35"/>
      <c r="KRE7" s="35"/>
      <c r="KRF7" s="35"/>
      <c r="KRG7" s="35"/>
      <c r="KRH7" s="35"/>
      <c r="KRI7" s="35"/>
      <c r="KRJ7" s="35"/>
      <c r="KRK7" s="35"/>
      <c r="KRL7" s="35"/>
      <c r="KRM7" s="35"/>
      <c r="KRN7" s="35"/>
      <c r="KRO7" s="35"/>
      <c r="KRP7" s="35"/>
      <c r="KRQ7" s="35"/>
      <c r="KRR7" s="35"/>
      <c r="KRS7" s="35"/>
      <c r="KRT7" s="35"/>
      <c r="KRU7" s="35"/>
      <c r="KRV7" s="35"/>
      <c r="KRW7" s="35"/>
      <c r="KRX7" s="35"/>
      <c r="KRY7" s="35"/>
      <c r="KRZ7" s="35"/>
      <c r="KSA7" s="35"/>
      <c r="KSB7" s="35"/>
      <c r="KSC7" s="35"/>
      <c r="KSD7" s="35"/>
      <c r="KSE7" s="35"/>
      <c r="KSF7" s="35"/>
      <c r="KSG7" s="35"/>
      <c r="KSH7" s="35"/>
      <c r="KSI7" s="35"/>
      <c r="KSJ7" s="35"/>
      <c r="KSK7" s="35"/>
      <c r="KSL7" s="35"/>
      <c r="KSM7" s="35"/>
      <c r="KSN7" s="35"/>
      <c r="KSO7" s="35"/>
      <c r="KSP7" s="35"/>
      <c r="KSQ7" s="35"/>
      <c r="KSR7" s="35"/>
      <c r="KSS7" s="35"/>
      <c r="KST7" s="35"/>
      <c r="KSU7" s="35"/>
      <c r="KSV7" s="35"/>
      <c r="KSW7" s="35"/>
      <c r="KSX7" s="35"/>
      <c r="KSY7" s="35"/>
      <c r="KSZ7" s="35"/>
      <c r="KTA7" s="35"/>
      <c r="KTB7" s="35"/>
      <c r="KTC7" s="35"/>
      <c r="KTD7" s="35"/>
      <c r="KTE7" s="35"/>
      <c r="KTF7" s="35"/>
      <c r="KTG7" s="35"/>
      <c r="KTH7" s="35"/>
      <c r="KTI7" s="35"/>
      <c r="KTJ7" s="35"/>
      <c r="KTK7" s="35"/>
      <c r="KTL7" s="35"/>
      <c r="KTM7" s="35"/>
      <c r="KTN7" s="35"/>
      <c r="KTO7" s="35"/>
      <c r="KTP7" s="35"/>
      <c r="KTQ7" s="35"/>
      <c r="KTR7" s="35"/>
      <c r="KTS7" s="35"/>
      <c r="KTT7" s="35"/>
      <c r="KTU7" s="35"/>
      <c r="KTV7" s="35"/>
      <c r="KTW7" s="35"/>
      <c r="KTX7" s="35"/>
      <c r="KTY7" s="35"/>
      <c r="KTZ7" s="35"/>
      <c r="KUA7" s="35"/>
      <c r="KUB7" s="35"/>
      <c r="KUC7" s="35"/>
      <c r="KUD7" s="35"/>
      <c r="KUE7" s="35"/>
      <c r="KUF7" s="35"/>
      <c r="KUG7" s="35"/>
      <c r="KUH7" s="35"/>
      <c r="KUI7" s="35"/>
      <c r="KUJ7" s="35"/>
      <c r="KUK7" s="35"/>
      <c r="KUL7" s="35"/>
      <c r="KUM7" s="35"/>
      <c r="KUN7" s="35"/>
      <c r="KUO7" s="35"/>
      <c r="KUP7" s="35"/>
      <c r="KUQ7" s="35"/>
      <c r="KUR7" s="35"/>
      <c r="KUS7" s="35"/>
      <c r="KUT7" s="35"/>
      <c r="KUU7" s="35"/>
      <c r="KUV7" s="35"/>
      <c r="KUW7" s="35"/>
      <c r="KUX7" s="35"/>
      <c r="KUY7" s="35"/>
      <c r="KUZ7" s="35"/>
      <c r="KVA7" s="35"/>
      <c r="KVB7" s="35"/>
      <c r="KVC7" s="35"/>
      <c r="KVD7" s="35"/>
      <c r="KVE7" s="35"/>
      <c r="KVF7" s="35"/>
      <c r="KVG7" s="35"/>
      <c r="KVH7" s="35"/>
      <c r="KVI7" s="35"/>
      <c r="KVJ7" s="35"/>
      <c r="KVK7" s="35"/>
      <c r="KVL7" s="35"/>
      <c r="KVM7" s="35"/>
      <c r="KVN7" s="35"/>
      <c r="KVO7" s="35"/>
      <c r="KVP7" s="35"/>
      <c r="KVQ7" s="35"/>
      <c r="KVR7" s="35"/>
      <c r="KVS7" s="35"/>
      <c r="KVT7" s="35"/>
      <c r="KVU7" s="35"/>
      <c r="KVV7" s="35"/>
      <c r="KVW7" s="35"/>
      <c r="KVX7" s="35"/>
      <c r="KVY7" s="35"/>
      <c r="KVZ7" s="35"/>
      <c r="KWA7" s="35"/>
      <c r="KWB7" s="35"/>
      <c r="KWC7" s="35"/>
      <c r="KWD7" s="35"/>
      <c r="KWE7" s="35"/>
      <c r="KWF7" s="35"/>
      <c r="KWG7" s="35"/>
      <c r="KWH7" s="35"/>
      <c r="KWI7" s="35"/>
      <c r="KWJ7" s="35"/>
      <c r="KWK7" s="35"/>
      <c r="KWL7" s="35"/>
      <c r="KWM7" s="35"/>
      <c r="KWN7" s="35"/>
      <c r="KWO7" s="35"/>
      <c r="KWP7" s="35"/>
      <c r="KWQ7" s="35"/>
      <c r="KWR7" s="35"/>
      <c r="KWS7" s="35"/>
      <c r="KWT7" s="35"/>
      <c r="KWU7" s="35"/>
      <c r="KWV7" s="35"/>
      <c r="KWW7" s="35"/>
      <c r="KWX7" s="35"/>
      <c r="KWY7" s="35"/>
      <c r="KWZ7" s="35"/>
      <c r="KXA7" s="35"/>
      <c r="KXB7" s="35"/>
      <c r="KXC7" s="35"/>
      <c r="KXD7" s="35"/>
      <c r="KXE7" s="35"/>
      <c r="KXF7" s="35"/>
      <c r="KXG7" s="35"/>
      <c r="KXH7" s="35"/>
      <c r="KXI7" s="35"/>
      <c r="KXJ7" s="35"/>
      <c r="KXK7" s="35"/>
      <c r="KXL7" s="35"/>
      <c r="KXM7" s="35"/>
      <c r="KXN7" s="35"/>
      <c r="KXO7" s="35"/>
      <c r="KXP7" s="35"/>
      <c r="KXQ7" s="35"/>
      <c r="KXR7" s="35"/>
      <c r="KXS7" s="35"/>
      <c r="KXT7" s="35"/>
      <c r="KXU7" s="35"/>
      <c r="KXV7" s="35"/>
      <c r="KXW7" s="35"/>
      <c r="KXX7" s="35"/>
      <c r="KXY7" s="35"/>
      <c r="KXZ7" s="35"/>
      <c r="KYA7" s="35"/>
      <c r="KYB7" s="35"/>
      <c r="KYC7" s="35"/>
      <c r="KYD7" s="35"/>
      <c r="KYE7" s="35"/>
      <c r="KYF7" s="35"/>
      <c r="KYG7" s="35"/>
      <c r="KYH7" s="35"/>
      <c r="KYI7" s="35"/>
      <c r="KYJ7" s="35"/>
      <c r="KYK7" s="35"/>
      <c r="KYL7" s="35"/>
      <c r="KYM7" s="35"/>
      <c r="KYN7" s="35"/>
      <c r="KYO7" s="35"/>
      <c r="KYP7" s="35"/>
      <c r="KYQ7" s="35"/>
      <c r="KYR7" s="35"/>
      <c r="KYS7" s="35"/>
      <c r="KYT7" s="35"/>
      <c r="KYU7" s="35"/>
      <c r="KYV7" s="35"/>
      <c r="KYW7" s="35"/>
      <c r="KYX7" s="35"/>
      <c r="KYY7" s="35"/>
      <c r="KYZ7" s="35"/>
      <c r="KZA7" s="35"/>
      <c r="KZB7" s="35"/>
      <c r="KZC7" s="35"/>
      <c r="KZD7" s="35"/>
      <c r="KZE7" s="35"/>
      <c r="KZF7" s="35"/>
      <c r="KZG7" s="35"/>
      <c r="KZH7" s="35"/>
      <c r="KZI7" s="35"/>
      <c r="KZJ7" s="35"/>
      <c r="KZK7" s="35"/>
      <c r="KZL7" s="35"/>
      <c r="KZM7" s="35"/>
      <c r="KZN7" s="35"/>
      <c r="KZO7" s="35"/>
      <c r="KZP7" s="35"/>
      <c r="KZQ7" s="35"/>
      <c r="KZR7" s="35"/>
      <c r="KZS7" s="35"/>
      <c r="KZT7" s="35"/>
      <c r="KZU7" s="35"/>
      <c r="KZV7" s="35"/>
      <c r="KZW7" s="35"/>
      <c r="KZX7" s="35"/>
      <c r="KZY7" s="35"/>
      <c r="KZZ7" s="35"/>
      <c r="LAA7" s="35"/>
      <c r="LAB7" s="35"/>
      <c r="LAC7" s="35"/>
      <c r="LAD7" s="35"/>
      <c r="LAE7" s="35"/>
      <c r="LAF7" s="35"/>
      <c r="LAG7" s="35"/>
      <c r="LAH7" s="35"/>
      <c r="LAI7" s="35"/>
      <c r="LAJ7" s="35"/>
      <c r="LAK7" s="35"/>
      <c r="LAL7" s="35"/>
      <c r="LAM7" s="35"/>
      <c r="LAN7" s="35"/>
      <c r="LAO7" s="35"/>
      <c r="LAP7" s="35"/>
      <c r="LAQ7" s="35"/>
      <c r="LAR7" s="35"/>
      <c r="LAS7" s="35"/>
      <c r="LAT7" s="35"/>
      <c r="LAU7" s="35"/>
      <c r="LAV7" s="35"/>
      <c r="LAW7" s="35"/>
      <c r="LAX7" s="35"/>
      <c r="LAY7" s="35"/>
      <c r="LAZ7" s="35"/>
      <c r="LBA7" s="35"/>
      <c r="LBB7" s="35"/>
      <c r="LBC7" s="35"/>
      <c r="LBD7" s="35"/>
      <c r="LBE7" s="35"/>
      <c r="LBF7" s="35"/>
      <c r="LBG7" s="35"/>
      <c r="LBH7" s="35"/>
      <c r="LBI7" s="35"/>
      <c r="LBJ7" s="35"/>
      <c r="LBK7" s="35"/>
      <c r="LBL7" s="35"/>
      <c r="LBM7" s="35"/>
      <c r="LBN7" s="35"/>
      <c r="LBO7" s="35"/>
      <c r="LBP7" s="35"/>
      <c r="LBQ7" s="35"/>
      <c r="LBR7" s="35"/>
      <c r="LBS7" s="35"/>
      <c r="LBT7" s="35"/>
      <c r="LBU7" s="35"/>
      <c r="LBV7" s="35"/>
      <c r="LBW7" s="35"/>
      <c r="LBX7" s="35"/>
      <c r="LBY7" s="35"/>
      <c r="LBZ7" s="35"/>
      <c r="LCA7" s="35"/>
      <c r="LCB7" s="35"/>
      <c r="LCC7" s="35"/>
      <c r="LCD7" s="35"/>
      <c r="LCE7" s="35"/>
      <c r="LCF7" s="35"/>
      <c r="LCG7" s="35"/>
      <c r="LCH7" s="35"/>
      <c r="LCI7" s="35"/>
      <c r="LCJ7" s="35"/>
      <c r="LCK7" s="35"/>
      <c r="LCL7" s="35"/>
      <c r="LCM7" s="35"/>
      <c r="LCN7" s="35"/>
      <c r="LCO7" s="35"/>
      <c r="LCP7" s="35"/>
      <c r="LCQ7" s="35"/>
      <c r="LCR7" s="35"/>
      <c r="LCS7" s="35"/>
      <c r="LCT7" s="35"/>
      <c r="LCU7" s="35"/>
      <c r="LCV7" s="35"/>
      <c r="LCW7" s="35"/>
      <c r="LCX7" s="35"/>
      <c r="LCY7" s="35"/>
      <c r="LCZ7" s="35"/>
      <c r="LDA7" s="35"/>
      <c r="LDB7" s="35"/>
      <c r="LDC7" s="35"/>
      <c r="LDD7" s="35"/>
      <c r="LDE7" s="35"/>
      <c r="LDF7" s="35"/>
      <c r="LDG7" s="35"/>
      <c r="LDH7" s="35"/>
      <c r="LDI7" s="35"/>
      <c r="LDJ7" s="35"/>
      <c r="LDK7" s="35"/>
      <c r="LDL7" s="35"/>
      <c r="LDM7" s="35"/>
      <c r="LDN7" s="35"/>
      <c r="LDO7" s="35"/>
      <c r="LDP7" s="35"/>
      <c r="LDQ7" s="35"/>
      <c r="LDR7" s="35"/>
      <c r="LDS7" s="35"/>
      <c r="LDT7" s="35"/>
      <c r="LDU7" s="35"/>
      <c r="LDV7" s="35"/>
      <c r="LDW7" s="35"/>
      <c r="LDX7" s="35"/>
      <c r="LDY7" s="35"/>
      <c r="LDZ7" s="35"/>
      <c r="LEA7" s="35"/>
      <c r="LEB7" s="35"/>
      <c r="LEC7" s="35"/>
      <c r="LED7" s="35"/>
      <c r="LEE7" s="35"/>
      <c r="LEF7" s="35"/>
      <c r="LEG7" s="35"/>
      <c r="LEH7" s="35"/>
      <c r="LEI7" s="35"/>
      <c r="LEJ7" s="35"/>
      <c r="LEK7" s="35"/>
      <c r="LEL7" s="35"/>
      <c r="LEM7" s="35"/>
      <c r="LEN7" s="35"/>
      <c r="LEO7" s="35"/>
      <c r="LEP7" s="35"/>
      <c r="LEQ7" s="35"/>
      <c r="LER7" s="35"/>
      <c r="LES7" s="35"/>
      <c r="LET7" s="35"/>
      <c r="LEU7" s="35"/>
      <c r="LEV7" s="35"/>
      <c r="LEW7" s="35"/>
      <c r="LEX7" s="35"/>
      <c r="LEY7" s="35"/>
      <c r="LEZ7" s="35"/>
      <c r="LFA7" s="35"/>
      <c r="LFB7" s="35"/>
      <c r="LFC7" s="35"/>
      <c r="LFD7" s="35"/>
      <c r="LFE7" s="35"/>
      <c r="LFF7" s="35"/>
      <c r="LFG7" s="35"/>
      <c r="LFH7" s="35"/>
      <c r="LFI7" s="35"/>
      <c r="LFJ7" s="35"/>
      <c r="LFK7" s="35"/>
      <c r="LFL7" s="35"/>
      <c r="LFM7" s="35"/>
      <c r="LFN7" s="35"/>
      <c r="LFO7" s="35"/>
      <c r="LFP7" s="35"/>
      <c r="LFQ7" s="35"/>
      <c r="LFR7" s="35"/>
      <c r="LFS7" s="35"/>
      <c r="LFT7" s="35"/>
      <c r="LFU7" s="35"/>
      <c r="LFV7" s="35"/>
      <c r="LFW7" s="35"/>
      <c r="LFX7" s="35"/>
      <c r="LFY7" s="35"/>
      <c r="LFZ7" s="35"/>
      <c r="LGA7" s="35"/>
      <c r="LGB7" s="35"/>
      <c r="LGC7" s="35"/>
      <c r="LGD7" s="35"/>
      <c r="LGE7" s="35"/>
      <c r="LGF7" s="35"/>
      <c r="LGG7" s="35"/>
      <c r="LGH7" s="35"/>
      <c r="LGI7" s="35"/>
      <c r="LGJ7" s="35"/>
      <c r="LGK7" s="35"/>
      <c r="LGL7" s="35"/>
      <c r="LGM7" s="35"/>
      <c r="LGN7" s="35"/>
      <c r="LGO7" s="35"/>
      <c r="LGP7" s="35"/>
      <c r="LGQ7" s="35"/>
      <c r="LGR7" s="35"/>
      <c r="LGS7" s="35"/>
      <c r="LGT7" s="35"/>
      <c r="LGU7" s="35"/>
      <c r="LGV7" s="35"/>
      <c r="LGW7" s="35"/>
      <c r="LGX7" s="35"/>
      <c r="LGY7" s="35"/>
      <c r="LGZ7" s="35"/>
      <c r="LHA7" s="35"/>
      <c r="LHB7" s="35"/>
      <c r="LHC7" s="35"/>
      <c r="LHD7" s="35"/>
      <c r="LHE7" s="35"/>
      <c r="LHF7" s="35"/>
      <c r="LHG7" s="35"/>
      <c r="LHH7" s="35"/>
      <c r="LHI7" s="35"/>
      <c r="LHJ7" s="35"/>
      <c r="LHK7" s="35"/>
      <c r="LHL7" s="35"/>
      <c r="LHM7" s="35"/>
      <c r="LHN7" s="35"/>
      <c r="LHO7" s="35"/>
      <c r="LHP7" s="35"/>
      <c r="LHQ7" s="35"/>
      <c r="LHR7" s="35"/>
      <c r="LHS7" s="35"/>
      <c r="LHT7" s="35"/>
      <c r="LHU7" s="35"/>
      <c r="LHV7" s="35"/>
      <c r="LHW7" s="35"/>
      <c r="LHX7" s="35"/>
      <c r="LHY7" s="35"/>
      <c r="LHZ7" s="35"/>
      <c r="LIA7" s="35"/>
      <c r="LIB7" s="35"/>
      <c r="LIC7" s="35"/>
      <c r="LID7" s="35"/>
      <c r="LIE7" s="35"/>
      <c r="LIF7" s="35"/>
      <c r="LIG7" s="35"/>
      <c r="LIH7" s="35"/>
      <c r="LII7" s="35"/>
      <c r="LIJ7" s="35"/>
      <c r="LIK7" s="35"/>
      <c r="LIL7" s="35"/>
      <c r="LIM7" s="35"/>
      <c r="LIN7" s="35"/>
      <c r="LIO7" s="35"/>
      <c r="LIP7" s="35"/>
      <c r="LIQ7" s="35"/>
      <c r="LIR7" s="35"/>
      <c r="LIS7" s="35"/>
      <c r="LIT7" s="35"/>
      <c r="LIU7" s="35"/>
      <c r="LIV7" s="35"/>
      <c r="LIW7" s="35"/>
      <c r="LIX7" s="35"/>
      <c r="LIY7" s="35"/>
      <c r="LIZ7" s="35"/>
      <c r="LJA7" s="35"/>
      <c r="LJB7" s="35"/>
      <c r="LJC7" s="35"/>
      <c r="LJD7" s="35"/>
      <c r="LJE7" s="35"/>
      <c r="LJF7" s="35"/>
      <c r="LJG7" s="35"/>
      <c r="LJH7" s="35"/>
      <c r="LJI7" s="35"/>
      <c r="LJJ7" s="35"/>
      <c r="LJK7" s="35"/>
      <c r="LJL7" s="35"/>
      <c r="LJM7" s="35"/>
      <c r="LJN7" s="35"/>
      <c r="LJO7" s="35"/>
      <c r="LJP7" s="35"/>
      <c r="LJQ7" s="35"/>
      <c r="LJR7" s="35"/>
      <c r="LJS7" s="35"/>
      <c r="LJT7" s="35"/>
      <c r="LJU7" s="35"/>
      <c r="LJV7" s="35"/>
      <c r="LJW7" s="35"/>
      <c r="LJX7" s="35"/>
      <c r="LJY7" s="35"/>
      <c r="LJZ7" s="35"/>
      <c r="LKA7" s="35"/>
      <c r="LKB7" s="35"/>
      <c r="LKC7" s="35"/>
      <c r="LKD7" s="35"/>
      <c r="LKE7" s="35"/>
      <c r="LKF7" s="35"/>
      <c r="LKG7" s="35"/>
      <c r="LKH7" s="35"/>
      <c r="LKI7" s="35"/>
      <c r="LKJ7" s="35"/>
      <c r="LKK7" s="35"/>
      <c r="LKL7" s="35"/>
      <c r="LKM7" s="35"/>
      <c r="LKN7" s="35"/>
      <c r="LKO7" s="35"/>
      <c r="LKP7" s="35"/>
      <c r="LKQ7" s="35"/>
      <c r="LKR7" s="35"/>
      <c r="LKS7" s="35"/>
      <c r="LKT7" s="35"/>
      <c r="LKU7" s="35"/>
      <c r="LKV7" s="35"/>
      <c r="LKW7" s="35"/>
      <c r="LKX7" s="35"/>
      <c r="LKY7" s="35"/>
      <c r="LKZ7" s="35"/>
      <c r="LLA7" s="35"/>
      <c r="LLB7" s="35"/>
      <c r="LLC7" s="35"/>
      <c r="LLD7" s="35"/>
      <c r="LLE7" s="35"/>
      <c r="LLF7" s="35"/>
      <c r="LLG7" s="35"/>
      <c r="LLH7" s="35"/>
      <c r="LLI7" s="35"/>
      <c r="LLJ7" s="35"/>
      <c r="LLK7" s="35"/>
      <c r="LLL7" s="35"/>
      <c r="LLM7" s="35"/>
      <c r="LLN7" s="35"/>
      <c r="LLO7" s="35"/>
      <c r="LLP7" s="35"/>
      <c r="LLQ7" s="35"/>
      <c r="LLR7" s="35"/>
      <c r="LLS7" s="35"/>
      <c r="LLT7" s="35"/>
      <c r="LLU7" s="35"/>
      <c r="LLV7" s="35"/>
      <c r="LLW7" s="35"/>
      <c r="LLX7" s="35"/>
      <c r="LLY7" s="35"/>
      <c r="LLZ7" s="35"/>
      <c r="LMA7" s="35"/>
      <c r="LMB7" s="35"/>
      <c r="LMC7" s="35"/>
      <c r="LMD7" s="35"/>
      <c r="LME7" s="35"/>
      <c r="LMF7" s="35"/>
      <c r="LMG7" s="35"/>
      <c r="LMH7" s="35"/>
      <c r="LMI7" s="35"/>
      <c r="LMJ7" s="35"/>
      <c r="LMK7" s="35"/>
      <c r="LML7" s="35"/>
      <c r="LMM7" s="35"/>
      <c r="LMN7" s="35"/>
      <c r="LMO7" s="35"/>
      <c r="LMP7" s="35"/>
      <c r="LMQ7" s="35"/>
      <c r="LMR7" s="35"/>
      <c r="LMS7" s="35"/>
      <c r="LMT7" s="35"/>
      <c r="LMU7" s="35"/>
      <c r="LMV7" s="35"/>
      <c r="LMW7" s="35"/>
      <c r="LMX7" s="35"/>
      <c r="LMY7" s="35"/>
      <c r="LMZ7" s="35"/>
      <c r="LNA7" s="35"/>
      <c r="LNB7" s="35"/>
      <c r="LNC7" s="35"/>
      <c r="LND7" s="35"/>
      <c r="LNE7" s="35"/>
      <c r="LNF7" s="35"/>
      <c r="LNG7" s="35"/>
      <c r="LNH7" s="35"/>
      <c r="LNI7" s="35"/>
      <c r="LNJ7" s="35"/>
      <c r="LNK7" s="35"/>
      <c r="LNL7" s="35"/>
      <c r="LNM7" s="35"/>
      <c r="LNN7" s="35"/>
      <c r="LNO7" s="35"/>
      <c r="LNP7" s="35"/>
      <c r="LNQ7" s="35"/>
      <c r="LNR7" s="35"/>
      <c r="LNS7" s="35"/>
      <c r="LNT7" s="35"/>
      <c r="LNU7" s="35"/>
      <c r="LNV7" s="35"/>
      <c r="LNW7" s="35"/>
      <c r="LNX7" s="35"/>
      <c r="LNY7" s="35"/>
      <c r="LNZ7" s="35"/>
      <c r="LOA7" s="35"/>
      <c r="LOB7" s="35"/>
      <c r="LOC7" s="35"/>
      <c r="LOD7" s="35"/>
      <c r="LOE7" s="35"/>
      <c r="LOF7" s="35"/>
      <c r="LOG7" s="35"/>
      <c r="LOH7" s="35"/>
      <c r="LOI7" s="35"/>
      <c r="LOJ7" s="35"/>
      <c r="LOK7" s="35"/>
      <c r="LOL7" s="35"/>
      <c r="LOM7" s="35"/>
      <c r="LON7" s="35"/>
      <c r="LOO7" s="35"/>
      <c r="LOP7" s="35"/>
      <c r="LOQ7" s="35"/>
      <c r="LOR7" s="35"/>
      <c r="LOS7" s="35"/>
      <c r="LOT7" s="35"/>
      <c r="LOU7" s="35"/>
      <c r="LOV7" s="35"/>
      <c r="LOW7" s="35"/>
      <c r="LOX7" s="35"/>
      <c r="LOY7" s="35"/>
      <c r="LOZ7" s="35"/>
      <c r="LPA7" s="35"/>
      <c r="LPB7" s="35"/>
      <c r="LPC7" s="35"/>
      <c r="LPD7" s="35"/>
      <c r="LPE7" s="35"/>
      <c r="LPF7" s="35"/>
      <c r="LPG7" s="35"/>
      <c r="LPH7" s="35"/>
      <c r="LPI7" s="35"/>
      <c r="LPJ7" s="35"/>
      <c r="LPK7" s="35"/>
      <c r="LPL7" s="35"/>
      <c r="LPM7" s="35"/>
      <c r="LPN7" s="35"/>
      <c r="LPO7" s="35"/>
      <c r="LPP7" s="35"/>
      <c r="LPQ7" s="35"/>
      <c r="LPR7" s="35"/>
      <c r="LPS7" s="35"/>
      <c r="LPT7" s="35"/>
      <c r="LPU7" s="35"/>
      <c r="LPV7" s="35"/>
      <c r="LPW7" s="35"/>
      <c r="LPX7" s="35"/>
      <c r="LPY7" s="35"/>
      <c r="LPZ7" s="35"/>
      <c r="LQA7" s="35"/>
      <c r="LQB7" s="35"/>
      <c r="LQC7" s="35"/>
      <c r="LQD7" s="35"/>
      <c r="LQE7" s="35"/>
      <c r="LQF7" s="35"/>
      <c r="LQG7" s="35"/>
      <c r="LQH7" s="35"/>
      <c r="LQI7" s="35"/>
      <c r="LQJ7" s="35"/>
      <c r="LQK7" s="35"/>
      <c r="LQL7" s="35"/>
      <c r="LQM7" s="35"/>
      <c r="LQN7" s="35"/>
      <c r="LQO7" s="35"/>
      <c r="LQP7" s="35"/>
      <c r="LQQ7" s="35"/>
      <c r="LQR7" s="35"/>
      <c r="LQS7" s="35"/>
      <c r="LQT7" s="35"/>
      <c r="LQU7" s="35"/>
      <c r="LQV7" s="35"/>
      <c r="LQW7" s="35"/>
      <c r="LQX7" s="35"/>
      <c r="LQY7" s="35"/>
      <c r="LQZ7" s="35"/>
      <c r="LRA7" s="35"/>
      <c r="LRB7" s="35"/>
      <c r="LRC7" s="35"/>
      <c r="LRD7" s="35"/>
      <c r="LRE7" s="35"/>
      <c r="LRF7" s="35"/>
      <c r="LRG7" s="35"/>
      <c r="LRH7" s="35"/>
      <c r="LRI7" s="35"/>
      <c r="LRJ7" s="35"/>
      <c r="LRK7" s="35"/>
      <c r="LRL7" s="35"/>
      <c r="LRM7" s="35"/>
      <c r="LRN7" s="35"/>
      <c r="LRO7" s="35"/>
      <c r="LRP7" s="35"/>
      <c r="LRQ7" s="35"/>
      <c r="LRR7" s="35"/>
      <c r="LRS7" s="35"/>
      <c r="LRT7" s="35"/>
      <c r="LRU7" s="35"/>
      <c r="LRV7" s="35"/>
      <c r="LRW7" s="35"/>
      <c r="LRX7" s="35"/>
      <c r="LRY7" s="35"/>
      <c r="LRZ7" s="35"/>
      <c r="LSA7" s="35"/>
      <c r="LSB7" s="35"/>
      <c r="LSC7" s="35"/>
      <c r="LSD7" s="35"/>
      <c r="LSE7" s="35"/>
      <c r="LSF7" s="35"/>
      <c r="LSG7" s="35"/>
      <c r="LSH7" s="35"/>
      <c r="LSI7" s="35"/>
      <c r="LSJ7" s="35"/>
      <c r="LSK7" s="35"/>
      <c r="LSL7" s="35"/>
      <c r="LSM7" s="35"/>
      <c r="LSN7" s="35"/>
      <c r="LSO7" s="35"/>
      <c r="LSP7" s="35"/>
      <c r="LSQ7" s="35"/>
      <c r="LSR7" s="35"/>
      <c r="LSS7" s="35"/>
      <c r="LST7" s="35"/>
      <c r="LSU7" s="35"/>
      <c r="LSV7" s="35"/>
      <c r="LSW7" s="35"/>
      <c r="LSX7" s="35"/>
      <c r="LSY7" s="35"/>
      <c r="LSZ7" s="35"/>
      <c r="LTA7" s="35"/>
      <c r="LTB7" s="35"/>
      <c r="LTC7" s="35"/>
      <c r="LTD7" s="35"/>
      <c r="LTE7" s="35"/>
      <c r="LTF7" s="35"/>
      <c r="LTG7" s="35"/>
      <c r="LTH7" s="35"/>
      <c r="LTI7" s="35"/>
      <c r="LTJ7" s="35"/>
      <c r="LTK7" s="35"/>
      <c r="LTL7" s="35"/>
      <c r="LTM7" s="35"/>
      <c r="LTN7" s="35"/>
      <c r="LTO7" s="35"/>
      <c r="LTP7" s="35"/>
      <c r="LTQ7" s="35"/>
      <c r="LTR7" s="35"/>
      <c r="LTS7" s="35"/>
      <c r="LTT7" s="35"/>
      <c r="LTU7" s="35"/>
      <c r="LTV7" s="35"/>
      <c r="LTW7" s="35"/>
      <c r="LTX7" s="35"/>
      <c r="LTY7" s="35"/>
      <c r="LTZ7" s="35"/>
      <c r="LUA7" s="35"/>
      <c r="LUB7" s="35"/>
      <c r="LUC7" s="35"/>
      <c r="LUD7" s="35"/>
      <c r="LUE7" s="35"/>
      <c r="LUF7" s="35"/>
      <c r="LUG7" s="35"/>
      <c r="LUH7" s="35"/>
      <c r="LUI7" s="35"/>
      <c r="LUJ7" s="35"/>
      <c r="LUK7" s="35"/>
      <c r="LUL7" s="35"/>
      <c r="LUM7" s="35"/>
      <c r="LUN7" s="35"/>
      <c r="LUO7" s="35"/>
      <c r="LUP7" s="35"/>
      <c r="LUQ7" s="35"/>
      <c r="LUR7" s="35"/>
      <c r="LUS7" s="35"/>
      <c r="LUT7" s="35"/>
      <c r="LUU7" s="35"/>
      <c r="LUV7" s="35"/>
      <c r="LUW7" s="35"/>
      <c r="LUX7" s="35"/>
      <c r="LUY7" s="35"/>
      <c r="LUZ7" s="35"/>
      <c r="LVA7" s="35"/>
      <c r="LVB7" s="35"/>
      <c r="LVC7" s="35"/>
      <c r="LVD7" s="35"/>
      <c r="LVE7" s="35"/>
      <c r="LVF7" s="35"/>
      <c r="LVG7" s="35"/>
      <c r="LVH7" s="35"/>
      <c r="LVI7" s="35"/>
      <c r="LVJ7" s="35"/>
      <c r="LVK7" s="35"/>
      <c r="LVL7" s="35"/>
      <c r="LVM7" s="35"/>
      <c r="LVN7" s="35"/>
      <c r="LVO7" s="35"/>
      <c r="LVP7" s="35"/>
      <c r="LVQ7" s="35"/>
      <c r="LVR7" s="35"/>
      <c r="LVS7" s="35"/>
      <c r="LVT7" s="35"/>
      <c r="LVU7" s="35"/>
      <c r="LVV7" s="35"/>
      <c r="LVW7" s="35"/>
      <c r="LVX7" s="35"/>
      <c r="LVY7" s="35"/>
      <c r="LVZ7" s="35"/>
      <c r="LWA7" s="35"/>
      <c r="LWB7" s="35"/>
      <c r="LWC7" s="35"/>
      <c r="LWD7" s="35"/>
      <c r="LWE7" s="35"/>
      <c r="LWF7" s="35"/>
      <c r="LWG7" s="35"/>
      <c r="LWH7" s="35"/>
      <c r="LWI7" s="35"/>
      <c r="LWJ7" s="35"/>
      <c r="LWK7" s="35"/>
      <c r="LWL7" s="35"/>
      <c r="LWM7" s="35"/>
      <c r="LWN7" s="35"/>
      <c r="LWO7" s="35"/>
      <c r="LWP7" s="35"/>
      <c r="LWQ7" s="35"/>
      <c r="LWR7" s="35"/>
      <c r="LWS7" s="35"/>
      <c r="LWT7" s="35"/>
      <c r="LWU7" s="35"/>
      <c r="LWV7" s="35"/>
      <c r="LWW7" s="35"/>
      <c r="LWX7" s="35"/>
      <c r="LWY7" s="35"/>
      <c r="LWZ7" s="35"/>
      <c r="LXA7" s="35"/>
      <c r="LXB7" s="35"/>
      <c r="LXC7" s="35"/>
      <c r="LXD7" s="35"/>
      <c r="LXE7" s="35"/>
      <c r="LXF7" s="35"/>
      <c r="LXG7" s="35"/>
      <c r="LXH7" s="35"/>
      <c r="LXI7" s="35"/>
      <c r="LXJ7" s="35"/>
      <c r="LXK7" s="35"/>
      <c r="LXL7" s="35"/>
      <c r="LXM7" s="35"/>
      <c r="LXN7" s="35"/>
      <c r="LXO7" s="35"/>
      <c r="LXP7" s="35"/>
      <c r="LXQ7" s="35"/>
      <c r="LXR7" s="35"/>
      <c r="LXS7" s="35"/>
      <c r="LXT7" s="35"/>
      <c r="LXU7" s="35"/>
      <c r="LXV7" s="35"/>
      <c r="LXW7" s="35"/>
      <c r="LXX7" s="35"/>
      <c r="LXY7" s="35"/>
      <c r="LXZ7" s="35"/>
      <c r="LYA7" s="35"/>
      <c r="LYB7" s="35"/>
      <c r="LYC7" s="35"/>
      <c r="LYD7" s="35"/>
      <c r="LYE7" s="35"/>
      <c r="LYF7" s="35"/>
      <c r="LYG7" s="35"/>
      <c r="LYH7" s="35"/>
      <c r="LYI7" s="35"/>
      <c r="LYJ7" s="35"/>
      <c r="LYK7" s="35"/>
      <c r="LYL7" s="35"/>
      <c r="LYM7" s="35"/>
      <c r="LYN7" s="35"/>
      <c r="LYO7" s="35"/>
      <c r="LYP7" s="35"/>
      <c r="LYQ7" s="35"/>
      <c r="LYR7" s="35"/>
      <c r="LYS7" s="35"/>
      <c r="LYT7" s="35"/>
      <c r="LYU7" s="35"/>
      <c r="LYV7" s="35"/>
      <c r="LYW7" s="35"/>
      <c r="LYX7" s="35"/>
      <c r="LYY7" s="35"/>
      <c r="LYZ7" s="35"/>
      <c r="LZA7" s="35"/>
      <c r="LZB7" s="35"/>
      <c r="LZC7" s="35"/>
      <c r="LZD7" s="35"/>
      <c r="LZE7" s="35"/>
      <c r="LZF7" s="35"/>
      <c r="LZG7" s="35"/>
      <c r="LZH7" s="35"/>
      <c r="LZI7" s="35"/>
      <c r="LZJ7" s="35"/>
      <c r="LZK7" s="35"/>
      <c r="LZL7" s="35"/>
      <c r="LZM7" s="35"/>
      <c r="LZN7" s="35"/>
      <c r="LZO7" s="35"/>
      <c r="LZP7" s="35"/>
      <c r="LZQ7" s="35"/>
      <c r="LZR7" s="35"/>
      <c r="LZS7" s="35"/>
      <c r="LZT7" s="35"/>
      <c r="LZU7" s="35"/>
      <c r="LZV7" s="35"/>
      <c r="LZW7" s="35"/>
      <c r="LZX7" s="35"/>
      <c r="LZY7" s="35"/>
      <c r="LZZ7" s="35"/>
      <c r="MAA7" s="35"/>
      <c r="MAB7" s="35"/>
      <c r="MAC7" s="35"/>
      <c r="MAD7" s="35"/>
      <c r="MAE7" s="35"/>
      <c r="MAF7" s="35"/>
      <c r="MAG7" s="35"/>
      <c r="MAH7" s="35"/>
      <c r="MAI7" s="35"/>
      <c r="MAJ7" s="35"/>
      <c r="MAK7" s="35"/>
      <c r="MAL7" s="35"/>
      <c r="MAM7" s="35"/>
      <c r="MAN7" s="35"/>
      <c r="MAO7" s="35"/>
      <c r="MAP7" s="35"/>
      <c r="MAQ7" s="35"/>
      <c r="MAR7" s="35"/>
      <c r="MAS7" s="35"/>
      <c r="MAT7" s="35"/>
      <c r="MAU7" s="35"/>
      <c r="MAV7" s="35"/>
      <c r="MAW7" s="35"/>
      <c r="MAX7" s="35"/>
      <c r="MAY7" s="35"/>
      <c r="MAZ7" s="35"/>
      <c r="MBA7" s="35"/>
      <c r="MBB7" s="35"/>
      <c r="MBC7" s="35"/>
      <c r="MBD7" s="35"/>
      <c r="MBE7" s="35"/>
      <c r="MBF7" s="35"/>
      <c r="MBG7" s="35"/>
      <c r="MBH7" s="35"/>
      <c r="MBI7" s="35"/>
      <c r="MBJ7" s="35"/>
      <c r="MBK7" s="35"/>
      <c r="MBL7" s="35"/>
      <c r="MBM7" s="35"/>
      <c r="MBN7" s="35"/>
      <c r="MBO7" s="35"/>
      <c r="MBP7" s="35"/>
      <c r="MBQ7" s="35"/>
      <c r="MBR7" s="35"/>
      <c r="MBS7" s="35"/>
      <c r="MBT7" s="35"/>
      <c r="MBU7" s="35"/>
      <c r="MBV7" s="35"/>
      <c r="MBW7" s="35"/>
      <c r="MBX7" s="35"/>
      <c r="MBY7" s="35"/>
      <c r="MBZ7" s="35"/>
      <c r="MCA7" s="35"/>
      <c r="MCB7" s="35"/>
      <c r="MCC7" s="35"/>
      <c r="MCD7" s="35"/>
      <c r="MCE7" s="35"/>
      <c r="MCF7" s="35"/>
      <c r="MCG7" s="35"/>
      <c r="MCH7" s="35"/>
      <c r="MCI7" s="35"/>
      <c r="MCJ7" s="35"/>
      <c r="MCK7" s="35"/>
      <c r="MCL7" s="35"/>
      <c r="MCM7" s="35"/>
      <c r="MCN7" s="35"/>
      <c r="MCO7" s="35"/>
      <c r="MCP7" s="35"/>
      <c r="MCQ7" s="35"/>
      <c r="MCR7" s="35"/>
      <c r="MCS7" s="35"/>
      <c r="MCT7" s="35"/>
      <c r="MCU7" s="35"/>
      <c r="MCV7" s="35"/>
      <c r="MCW7" s="35"/>
      <c r="MCX7" s="35"/>
      <c r="MCY7" s="35"/>
      <c r="MCZ7" s="35"/>
      <c r="MDA7" s="35"/>
      <c r="MDB7" s="35"/>
      <c r="MDC7" s="35"/>
      <c r="MDD7" s="35"/>
      <c r="MDE7" s="35"/>
      <c r="MDF7" s="35"/>
      <c r="MDG7" s="35"/>
      <c r="MDH7" s="35"/>
      <c r="MDI7" s="35"/>
      <c r="MDJ7" s="35"/>
      <c r="MDK7" s="35"/>
      <c r="MDL7" s="35"/>
      <c r="MDM7" s="35"/>
      <c r="MDN7" s="35"/>
      <c r="MDO7" s="35"/>
      <c r="MDP7" s="35"/>
      <c r="MDQ7" s="35"/>
      <c r="MDR7" s="35"/>
      <c r="MDS7" s="35"/>
      <c r="MDT7" s="35"/>
      <c r="MDU7" s="35"/>
      <c r="MDV7" s="35"/>
      <c r="MDW7" s="35"/>
      <c r="MDX7" s="35"/>
      <c r="MDY7" s="35"/>
      <c r="MDZ7" s="35"/>
      <c r="MEA7" s="35"/>
      <c r="MEB7" s="35"/>
      <c r="MEC7" s="35"/>
      <c r="MED7" s="35"/>
      <c r="MEE7" s="35"/>
      <c r="MEF7" s="35"/>
      <c r="MEG7" s="35"/>
      <c r="MEH7" s="35"/>
      <c r="MEI7" s="35"/>
      <c r="MEJ7" s="35"/>
      <c r="MEK7" s="35"/>
      <c r="MEL7" s="35"/>
      <c r="MEM7" s="35"/>
      <c r="MEN7" s="35"/>
      <c r="MEO7" s="35"/>
      <c r="MEP7" s="35"/>
      <c r="MEQ7" s="35"/>
      <c r="MER7" s="35"/>
      <c r="MES7" s="35"/>
      <c r="MET7" s="35"/>
      <c r="MEU7" s="35"/>
      <c r="MEV7" s="35"/>
      <c r="MEW7" s="35"/>
      <c r="MEX7" s="35"/>
      <c r="MEY7" s="35"/>
      <c r="MEZ7" s="35"/>
      <c r="MFA7" s="35"/>
      <c r="MFB7" s="35"/>
      <c r="MFC7" s="35"/>
      <c r="MFD7" s="35"/>
      <c r="MFE7" s="35"/>
      <c r="MFF7" s="35"/>
      <c r="MFG7" s="35"/>
      <c r="MFH7" s="35"/>
      <c r="MFI7" s="35"/>
      <c r="MFJ7" s="35"/>
      <c r="MFK7" s="35"/>
      <c r="MFL7" s="35"/>
      <c r="MFM7" s="35"/>
      <c r="MFN7" s="35"/>
      <c r="MFO7" s="35"/>
      <c r="MFP7" s="35"/>
      <c r="MFQ7" s="35"/>
      <c r="MFR7" s="35"/>
      <c r="MFS7" s="35"/>
      <c r="MFT7" s="35"/>
      <c r="MFU7" s="35"/>
      <c r="MFV7" s="35"/>
      <c r="MFW7" s="35"/>
      <c r="MFX7" s="35"/>
      <c r="MFY7" s="35"/>
      <c r="MFZ7" s="35"/>
      <c r="MGA7" s="35"/>
      <c r="MGB7" s="35"/>
      <c r="MGC7" s="35"/>
      <c r="MGD7" s="35"/>
      <c r="MGE7" s="35"/>
      <c r="MGF7" s="35"/>
      <c r="MGG7" s="35"/>
      <c r="MGH7" s="35"/>
      <c r="MGI7" s="35"/>
      <c r="MGJ7" s="35"/>
      <c r="MGK7" s="35"/>
      <c r="MGL7" s="35"/>
      <c r="MGM7" s="35"/>
      <c r="MGN7" s="35"/>
      <c r="MGO7" s="35"/>
      <c r="MGP7" s="35"/>
      <c r="MGQ7" s="35"/>
      <c r="MGR7" s="35"/>
      <c r="MGS7" s="35"/>
      <c r="MGT7" s="35"/>
      <c r="MGU7" s="35"/>
      <c r="MGV7" s="35"/>
      <c r="MGW7" s="35"/>
      <c r="MGX7" s="35"/>
      <c r="MGY7" s="35"/>
      <c r="MGZ7" s="35"/>
      <c r="MHA7" s="35"/>
      <c r="MHB7" s="35"/>
      <c r="MHC7" s="35"/>
      <c r="MHD7" s="35"/>
      <c r="MHE7" s="35"/>
      <c r="MHF7" s="35"/>
      <c r="MHG7" s="35"/>
      <c r="MHH7" s="35"/>
      <c r="MHI7" s="35"/>
      <c r="MHJ7" s="35"/>
      <c r="MHK7" s="35"/>
      <c r="MHL7" s="35"/>
      <c r="MHM7" s="35"/>
      <c r="MHN7" s="35"/>
      <c r="MHO7" s="35"/>
      <c r="MHP7" s="35"/>
      <c r="MHQ7" s="35"/>
      <c r="MHR7" s="35"/>
      <c r="MHS7" s="35"/>
      <c r="MHT7" s="35"/>
      <c r="MHU7" s="35"/>
      <c r="MHV7" s="35"/>
      <c r="MHW7" s="35"/>
      <c r="MHX7" s="35"/>
      <c r="MHY7" s="35"/>
      <c r="MHZ7" s="35"/>
      <c r="MIA7" s="35"/>
      <c r="MIB7" s="35"/>
      <c r="MIC7" s="35"/>
      <c r="MID7" s="35"/>
      <c r="MIE7" s="35"/>
      <c r="MIF7" s="35"/>
      <c r="MIG7" s="35"/>
      <c r="MIH7" s="35"/>
      <c r="MII7" s="35"/>
      <c r="MIJ7" s="35"/>
      <c r="MIK7" s="35"/>
      <c r="MIL7" s="35"/>
      <c r="MIM7" s="35"/>
      <c r="MIN7" s="35"/>
      <c r="MIO7" s="35"/>
      <c r="MIP7" s="35"/>
      <c r="MIQ7" s="35"/>
      <c r="MIR7" s="35"/>
      <c r="MIS7" s="35"/>
      <c r="MIT7" s="35"/>
      <c r="MIU7" s="35"/>
      <c r="MIV7" s="35"/>
      <c r="MIW7" s="35"/>
      <c r="MIX7" s="35"/>
      <c r="MIY7" s="35"/>
      <c r="MIZ7" s="35"/>
      <c r="MJA7" s="35"/>
      <c r="MJB7" s="35"/>
      <c r="MJC7" s="35"/>
      <c r="MJD7" s="35"/>
      <c r="MJE7" s="35"/>
      <c r="MJF7" s="35"/>
      <c r="MJG7" s="35"/>
      <c r="MJH7" s="35"/>
      <c r="MJI7" s="35"/>
      <c r="MJJ7" s="35"/>
      <c r="MJK7" s="35"/>
      <c r="MJL7" s="35"/>
      <c r="MJM7" s="35"/>
      <c r="MJN7" s="35"/>
      <c r="MJO7" s="35"/>
      <c r="MJP7" s="35"/>
      <c r="MJQ7" s="35"/>
      <c r="MJR7" s="35"/>
      <c r="MJS7" s="35"/>
      <c r="MJT7" s="35"/>
      <c r="MJU7" s="35"/>
      <c r="MJV7" s="35"/>
      <c r="MJW7" s="35"/>
      <c r="MJX7" s="35"/>
      <c r="MJY7" s="35"/>
      <c r="MJZ7" s="35"/>
      <c r="MKA7" s="35"/>
      <c r="MKB7" s="35"/>
      <c r="MKC7" s="35"/>
      <c r="MKD7" s="35"/>
      <c r="MKE7" s="35"/>
      <c r="MKF7" s="35"/>
      <c r="MKG7" s="35"/>
      <c r="MKH7" s="35"/>
      <c r="MKI7" s="35"/>
      <c r="MKJ7" s="35"/>
      <c r="MKK7" s="35"/>
      <c r="MKL7" s="35"/>
      <c r="MKM7" s="35"/>
      <c r="MKN7" s="35"/>
      <c r="MKO7" s="35"/>
      <c r="MKP7" s="35"/>
      <c r="MKQ7" s="35"/>
      <c r="MKR7" s="35"/>
      <c r="MKS7" s="35"/>
      <c r="MKT7" s="35"/>
      <c r="MKU7" s="35"/>
      <c r="MKV7" s="35"/>
      <c r="MKW7" s="35"/>
      <c r="MKX7" s="35"/>
      <c r="MKY7" s="35"/>
      <c r="MKZ7" s="35"/>
      <c r="MLA7" s="35"/>
      <c r="MLB7" s="35"/>
      <c r="MLC7" s="35"/>
      <c r="MLD7" s="35"/>
      <c r="MLE7" s="35"/>
      <c r="MLF7" s="35"/>
      <c r="MLG7" s="35"/>
      <c r="MLH7" s="35"/>
      <c r="MLI7" s="35"/>
      <c r="MLJ7" s="35"/>
      <c r="MLK7" s="35"/>
      <c r="MLL7" s="35"/>
      <c r="MLM7" s="35"/>
      <c r="MLN7" s="35"/>
      <c r="MLO7" s="35"/>
      <c r="MLP7" s="35"/>
      <c r="MLQ7" s="35"/>
      <c r="MLR7" s="35"/>
      <c r="MLS7" s="35"/>
      <c r="MLT7" s="35"/>
      <c r="MLU7" s="35"/>
      <c r="MLV7" s="35"/>
      <c r="MLW7" s="35"/>
      <c r="MLX7" s="35"/>
      <c r="MLY7" s="35"/>
      <c r="MLZ7" s="35"/>
      <c r="MMA7" s="35"/>
      <c r="MMB7" s="35"/>
      <c r="MMC7" s="35"/>
      <c r="MMD7" s="35"/>
      <c r="MME7" s="35"/>
      <c r="MMF7" s="35"/>
      <c r="MMG7" s="35"/>
      <c r="MMH7" s="35"/>
      <c r="MMI7" s="35"/>
      <c r="MMJ7" s="35"/>
      <c r="MMK7" s="35"/>
      <c r="MML7" s="35"/>
      <c r="MMM7" s="35"/>
      <c r="MMN7" s="35"/>
      <c r="MMO7" s="35"/>
      <c r="MMP7" s="35"/>
      <c r="MMQ7" s="35"/>
      <c r="MMR7" s="35"/>
      <c r="MMS7" s="35"/>
      <c r="MMT7" s="35"/>
      <c r="MMU7" s="35"/>
      <c r="MMV7" s="35"/>
      <c r="MMW7" s="35"/>
      <c r="MMX7" s="35"/>
      <c r="MMY7" s="35"/>
      <c r="MMZ7" s="35"/>
      <c r="MNA7" s="35"/>
      <c r="MNB7" s="35"/>
      <c r="MNC7" s="35"/>
      <c r="MND7" s="35"/>
      <c r="MNE7" s="35"/>
      <c r="MNF7" s="35"/>
      <c r="MNG7" s="35"/>
      <c r="MNH7" s="35"/>
      <c r="MNI7" s="35"/>
      <c r="MNJ7" s="35"/>
      <c r="MNK7" s="35"/>
      <c r="MNL7" s="35"/>
      <c r="MNM7" s="35"/>
      <c r="MNN7" s="35"/>
      <c r="MNO7" s="35"/>
      <c r="MNP7" s="35"/>
      <c r="MNQ7" s="35"/>
      <c r="MNR7" s="35"/>
      <c r="MNS7" s="35"/>
      <c r="MNT7" s="35"/>
      <c r="MNU7" s="35"/>
      <c r="MNV7" s="35"/>
      <c r="MNW7" s="35"/>
      <c r="MNX7" s="35"/>
      <c r="MNY7" s="35"/>
      <c r="MNZ7" s="35"/>
      <c r="MOA7" s="35"/>
      <c r="MOB7" s="35"/>
      <c r="MOC7" s="35"/>
      <c r="MOD7" s="35"/>
      <c r="MOE7" s="35"/>
      <c r="MOF7" s="35"/>
      <c r="MOG7" s="35"/>
      <c r="MOH7" s="35"/>
      <c r="MOI7" s="35"/>
      <c r="MOJ7" s="35"/>
      <c r="MOK7" s="35"/>
      <c r="MOL7" s="35"/>
      <c r="MOM7" s="35"/>
      <c r="MON7" s="35"/>
      <c r="MOO7" s="35"/>
      <c r="MOP7" s="35"/>
      <c r="MOQ7" s="35"/>
      <c r="MOR7" s="35"/>
      <c r="MOS7" s="35"/>
      <c r="MOT7" s="35"/>
      <c r="MOU7" s="35"/>
      <c r="MOV7" s="35"/>
      <c r="MOW7" s="35"/>
      <c r="MOX7" s="35"/>
      <c r="MOY7" s="35"/>
      <c r="MOZ7" s="35"/>
      <c r="MPA7" s="35"/>
      <c r="MPB7" s="35"/>
      <c r="MPC7" s="35"/>
      <c r="MPD7" s="35"/>
      <c r="MPE7" s="35"/>
      <c r="MPF7" s="35"/>
      <c r="MPG7" s="35"/>
      <c r="MPH7" s="35"/>
      <c r="MPI7" s="35"/>
      <c r="MPJ7" s="35"/>
      <c r="MPK7" s="35"/>
      <c r="MPL7" s="35"/>
      <c r="MPM7" s="35"/>
      <c r="MPN7" s="35"/>
      <c r="MPO7" s="35"/>
      <c r="MPP7" s="35"/>
      <c r="MPQ7" s="35"/>
      <c r="MPR7" s="35"/>
      <c r="MPS7" s="35"/>
      <c r="MPT7" s="35"/>
      <c r="MPU7" s="35"/>
      <c r="MPV7" s="35"/>
      <c r="MPW7" s="35"/>
      <c r="MPX7" s="35"/>
      <c r="MPY7" s="35"/>
      <c r="MPZ7" s="35"/>
      <c r="MQA7" s="35"/>
      <c r="MQB7" s="35"/>
      <c r="MQC7" s="35"/>
      <c r="MQD7" s="35"/>
      <c r="MQE7" s="35"/>
      <c r="MQF7" s="35"/>
      <c r="MQG7" s="35"/>
      <c r="MQH7" s="35"/>
      <c r="MQI7" s="35"/>
      <c r="MQJ7" s="35"/>
      <c r="MQK7" s="35"/>
      <c r="MQL7" s="35"/>
      <c r="MQM7" s="35"/>
      <c r="MQN7" s="35"/>
      <c r="MQO7" s="35"/>
      <c r="MQP7" s="35"/>
      <c r="MQQ7" s="35"/>
      <c r="MQR7" s="35"/>
      <c r="MQS7" s="35"/>
      <c r="MQT7" s="35"/>
      <c r="MQU7" s="35"/>
      <c r="MQV7" s="35"/>
      <c r="MQW7" s="35"/>
      <c r="MQX7" s="35"/>
      <c r="MQY7" s="35"/>
      <c r="MQZ7" s="35"/>
      <c r="MRA7" s="35"/>
      <c r="MRB7" s="35"/>
      <c r="MRC7" s="35"/>
      <c r="MRD7" s="35"/>
      <c r="MRE7" s="35"/>
      <c r="MRF7" s="35"/>
      <c r="MRG7" s="35"/>
      <c r="MRH7" s="35"/>
      <c r="MRI7" s="35"/>
      <c r="MRJ7" s="35"/>
      <c r="MRK7" s="35"/>
      <c r="MRL7" s="35"/>
      <c r="MRM7" s="35"/>
      <c r="MRN7" s="35"/>
      <c r="MRO7" s="35"/>
      <c r="MRP7" s="35"/>
      <c r="MRQ7" s="35"/>
      <c r="MRR7" s="35"/>
      <c r="MRS7" s="35"/>
      <c r="MRT7" s="35"/>
      <c r="MRU7" s="35"/>
      <c r="MRV7" s="35"/>
      <c r="MRW7" s="35"/>
      <c r="MRX7" s="35"/>
      <c r="MRY7" s="35"/>
      <c r="MRZ7" s="35"/>
      <c r="MSA7" s="35"/>
      <c r="MSB7" s="35"/>
      <c r="MSC7" s="35"/>
      <c r="MSD7" s="35"/>
      <c r="MSE7" s="35"/>
      <c r="MSF7" s="35"/>
      <c r="MSG7" s="35"/>
      <c r="MSH7" s="35"/>
      <c r="MSI7" s="35"/>
      <c r="MSJ7" s="35"/>
      <c r="MSK7" s="35"/>
      <c r="MSL7" s="35"/>
      <c r="MSM7" s="35"/>
      <c r="MSN7" s="35"/>
      <c r="MSO7" s="35"/>
      <c r="MSP7" s="35"/>
      <c r="MSQ7" s="35"/>
      <c r="MSR7" s="35"/>
      <c r="MSS7" s="35"/>
      <c r="MST7" s="35"/>
      <c r="MSU7" s="35"/>
      <c r="MSV7" s="35"/>
      <c r="MSW7" s="35"/>
      <c r="MSX7" s="35"/>
      <c r="MSY7" s="35"/>
      <c r="MSZ7" s="35"/>
      <c r="MTA7" s="35"/>
      <c r="MTB7" s="35"/>
      <c r="MTC7" s="35"/>
      <c r="MTD7" s="35"/>
      <c r="MTE7" s="35"/>
      <c r="MTF7" s="35"/>
      <c r="MTG7" s="35"/>
      <c r="MTH7" s="35"/>
      <c r="MTI7" s="35"/>
      <c r="MTJ7" s="35"/>
      <c r="MTK7" s="35"/>
      <c r="MTL7" s="35"/>
      <c r="MTM7" s="35"/>
      <c r="MTN7" s="35"/>
      <c r="MTO7" s="35"/>
      <c r="MTP7" s="35"/>
      <c r="MTQ7" s="35"/>
      <c r="MTR7" s="35"/>
      <c r="MTS7" s="35"/>
      <c r="MTT7" s="35"/>
      <c r="MTU7" s="35"/>
      <c r="MTV7" s="35"/>
      <c r="MTW7" s="35"/>
      <c r="MTX7" s="35"/>
      <c r="MTY7" s="35"/>
      <c r="MTZ7" s="35"/>
      <c r="MUA7" s="35"/>
      <c r="MUB7" s="35"/>
      <c r="MUC7" s="35"/>
      <c r="MUD7" s="35"/>
      <c r="MUE7" s="35"/>
      <c r="MUF7" s="35"/>
      <c r="MUG7" s="35"/>
      <c r="MUH7" s="35"/>
      <c r="MUI7" s="35"/>
      <c r="MUJ7" s="35"/>
      <c r="MUK7" s="35"/>
      <c r="MUL7" s="35"/>
      <c r="MUM7" s="35"/>
      <c r="MUN7" s="35"/>
      <c r="MUO7" s="35"/>
      <c r="MUP7" s="35"/>
      <c r="MUQ7" s="35"/>
      <c r="MUR7" s="35"/>
      <c r="MUS7" s="35"/>
      <c r="MUT7" s="35"/>
      <c r="MUU7" s="35"/>
      <c r="MUV7" s="35"/>
      <c r="MUW7" s="35"/>
      <c r="MUX7" s="35"/>
      <c r="MUY7" s="35"/>
      <c r="MUZ7" s="35"/>
      <c r="MVA7" s="35"/>
      <c r="MVB7" s="35"/>
      <c r="MVC7" s="35"/>
      <c r="MVD7" s="35"/>
      <c r="MVE7" s="35"/>
      <c r="MVF7" s="35"/>
      <c r="MVG7" s="35"/>
      <c r="MVH7" s="35"/>
      <c r="MVI7" s="35"/>
      <c r="MVJ7" s="35"/>
      <c r="MVK7" s="35"/>
      <c r="MVL7" s="35"/>
      <c r="MVM7" s="35"/>
      <c r="MVN7" s="35"/>
      <c r="MVO7" s="35"/>
      <c r="MVP7" s="35"/>
      <c r="MVQ7" s="35"/>
      <c r="MVR7" s="35"/>
      <c r="MVS7" s="35"/>
      <c r="MVT7" s="35"/>
      <c r="MVU7" s="35"/>
      <c r="MVV7" s="35"/>
      <c r="MVW7" s="35"/>
      <c r="MVX7" s="35"/>
      <c r="MVY7" s="35"/>
      <c r="MVZ7" s="35"/>
      <c r="MWA7" s="35"/>
      <c r="MWB7" s="35"/>
      <c r="MWC7" s="35"/>
      <c r="MWD7" s="35"/>
      <c r="MWE7" s="35"/>
      <c r="MWF7" s="35"/>
      <c r="MWG7" s="35"/>
      <c r="MWH7" s="35"/>
      <c r="MWI7" s="35"/>
      <c r="MWJ7" s="35"/>
      <c r="MWK7" s="35"/>
      <c r="MWL7" s="35"/>
      <c r="MWM7" s="35"/>
      <c r="MWN7" s="35"/>
      <c r="MWO7" s="35"/>
      <c r="MWP7" s="35"/>
      <c r="MWQ7" s="35"/>
      <c r="MWR7" s="35"/>
      <c r="MWS7" s="35"/>
      <c r="MWT7" s="35"/>
      <c r="MWU7" s="35"/>
      <c r="MWV7" s="35"/>
      <c r="MWW7" s="35"/>
      <c r="MWX7" s="35"/>
      <c r="MWY7" s="35"/>
      <c r="MWZ7" s="35"/>
      <c r="MXA7" s="35"/>
      <c r="MXB7" s="35"/>
      <c r="MXC7" s="35"/>
      <c r="MXD7" s="35"/>
      <c r="MXE7" s="35"/>
      <c r="MXF7" s="35"/>
      <c r="MXG7" s="35"/>
      <c r="MXH7" s="35"/>
      <c r="MXI7" s="35"/>
      <c r="MXJ7" s="35"/>
      <c r="MXK7" s="35"/>
      <c r="MXL7" s="35"/>
      <c r="MXM7" s="35"/>
      <c r="MXN7" s="35"/>
      <c r="MXO7" s="35"/>
      <c r="MXP7" s="35"/>
      <c r="MXQ7" s="35"/>
      <c r="MXR7" s="35"/>
      <c r="MXS7" s="35"/>
      <c r="MXT7" s="35"/>
      <c r="MXU7" s="35"/>
      <c r="MXV7" s="35"/>
      <c r="MXW7" s="35"/>
      <c r="MXX7" s="35"/>
      <c r="MXY7" s="35"/>
      <c r="MXZ7" s="35"/>
      <c r="MYA7" s="35"/>
      <c r="MYB7" s="35"/>
      <c r="MYC7" s="35"/>
      <c r="MYD7" s="35"/>
      <c r="MYE7" s="35"/>
      <c r="MYF7" s="35"/>
      <c r="MYG7" s="35"/>
      <c r="MYH7" s="35"/>
      <c r="MYI7" s="35"/>
      <c r="MYJ7" s="35"/>
      <c r="MYK7" s="35"/>
      <c r="MYL7" s="35"/>
      <c r="MYM7" s="35"/>
      <c r="MYN7" s="35"/>
      <c r="MYO7" s="35"/>
      <c r="MYP7" s="35"/>
      <c r="MYQ7" s="35"/>
      <c r="MYR7" s="35"/>
      <c r="MYS7" s="35"/>
      <c r="MYT7" s="35"/>
      <c r="MYU7" s="35"/>
      <c r="MYV7" s="35"/>
      <c r="MYW7" s="35"/>
      <c r="MYX7" s="35"/>
      <c r="MYY7" s="35"/>
      <c r="MYZ7" s="35"/>
      <c r="MZA7" s="35"/>
      <c r="MZB7" s="35"/>
      <c r="MZC7" s="35"/>
      <c r="MZD7" s="35"/>
      <c r="MZE7" s="35"/>
      <c r="MZF7" s="35"/>
      <c r="MZG7" s="35"/>
      <c r="MZH7" s="35"/>
      <c r="MZI7" s="35"/>
      <c r="MZJ7" s="35"/>
      <c r="MZK7" s="35"/>
      <c r="MZL7" s="35"/>
      <c r="MZM7" s="35"/>
      <c r="MZN7" s="35"/>
      <c r="MZO7" s="35"/>
      <c r="MZP7" s="35"/>
      <c r="MZQ7" s="35"/>
      <c r="MZR7" s="35"/>
      <c r="MZS7" s="35"/>
      <c r="MZT7" s="35"/>
      <c r="MZU7" s="35"/>
      <c r="MZV7" s="35"/>
      <c r="MZW7" s="35"/>
      <c r="MZX7" s="35"/>
      <c r="MZY7" s="35"/>
      <c r="MZZ7" s="35"/>
      <c r="NAA7" s="35"/>
      <c r="NAB7" s="35"/>
      <c r="NAC7" s="35"/>
      <c r="NAD7" s="35"/>
      <c r="NAE7" s="35"/>
      <c r="NAF7" s="35"/>
      <c r="NAG7" s="35"/>
      <c r="NAH7" s="35"/>
      <c r="NAI7" s="35"/>
      <c r="NAJ7" s="35"/>
      <c r="NAK7" s="35"/>
      <c r="NAL7" s="35"/>
      <c r="NAM7" s="35"/>
      <c r="NAN7" s="35"/>
      <c r="NAO7" s="35"/>
      <c r="NAP7" s="35"/>
      <c r="NAQ7" s="35"/>
      <c r="NAR7" s="35"/>
      <c r="NAS7" s="35"/>
      <c r="NAT7" s="35"/>
      <c r="NAU7" s="35"/>
      <c r="NAV7" s="35"/>
      <c r="NAW7" s="35"/>
      <c r="NAX7" s="35"/>
      <c r="NAY7" s="35"/>
      <c r="NAZ7" s="35"/>
      <c r="NBA7" s="35"/>
      <c r="NBB7" s="35"/>
      <c r="NBC7" s="35"/>
      <c r="NBD7" s="35"/>
      <c r="NBE7" s="35"/>
      <c r="NBF7" s="35"/>
      <c r="NBG7" s="35"/>
      <c r="NBH7" s="35"/>
      <c r="NBI7" s="35"/>
      <c r="NBJ7" s="35"/>
      <c r="NBK7" s="35"/>
      <c r="NBL7" s="35"/>
      <c r="NBM7" s="35"/>
      <c r="NBN7" s="35"/>
      <c r="NBO7" s="35"/>
      <c r="NBP7" s="35"/>
      <c r="NBQ7" s="35"/>
      <c r="NBR7" s="35"/>
      <c r="NBS7" s="35"/>
      <c r="NBT7" s="35"/>
      <c r="NBU7" s="35"/>
      <c r="NBV7" s="35"/>
      <c r="NBW7" s="35"/>
      <c r="NBX7" s="35"/>
      <c r="NBY7" s="35"/>
      <c r="NBZ7" s="35"/>
      <c r="NCA7" s="35"/>
      <c r="NCB7" s="35"/>
      <c r="NCC7" s="35"/>
      <c r="NCD7" s="35"/>
      <c r="NCE7" s="35"/>
      <c r="NCF7" s="35"/>
      <c r="NCG7" s="35"/>
      <c r="NCH7" s="35"/>
      <c r="NCI7" s="35"/>
      <c r="NCJ7" s="35"/>
      <c r="NCK7" s="35"/>
      <c r="NCL7" s="35"/>
      <c r="NCM7" s="35"/>
      <c r="NCN7" s="35"/>
      <c r="NCO7" s="35"/>
      <c r="NCP7" s="35"/>
      <c r="NCQ7" s="35"/>
      <c r="NCR7" s="35"/>
      <c r="NCS7" s="35"/>
      <c r="NCT7" s="35"/>
      <c r="NCU7" s="35"/>
      <c r="NCV7" s="35"/>
      <c r="NCW7" s="35"/>
      <c r="NCX7" s="35"/>
      <c r="NCY7" s="35"/>
      <c r="NCZ7" s="35"/>
      <c r="NDA7" s="35"/>
      <c r="NDB7" s="35"/>
      <c r="NDC7" s="35"/>
      <c r="NDD7" s="35"/>
      <c r="NDE7" s="35"/>
      <c r="NDF7" s="35"/>
      <c r="NDG7" s="35"/>
      <c r="NDH7" s="35"/>
      <c r="NDI7" s="35"/>
      <c r="NDJ7" s="35"/>
      <c r="NDK7" s="35"/>
      <c r="NDL7" s="35"/>
      <c r="NDM7" s="35"/>
      <c r="NDN7" s="35"/>
      <c r="NDO7" s="35"/>
      <c r="NDP7" s="35"/>
      <c r="NDQ7" s="35"/>
      <c r="NDR7" s="35"/>
      <c r="NDS7" s="35"/>
      <c r="NDT7" s="35"/>
      <c r="NDU7" s="35"/>
      <c r="NDV7" s="35"/>
      <c r="NDW7" s="35"/>
      <c r="NDX7" s="35"/>
      <c r="NDY7" s="35"/>
      <c r="NDZ7" s="35"/>
      <c r="NEA7" s="35"/>
      <c r="NEB7" s="35"/>
      <c r="NEC7" s="35"/>
      <c r="NED7" s="35"/>
      <c r="NEE7" s="35"/>
      <c r="NEF7" s="35"/>
      <c r="NEG7" s="35"/>
      <c r="NEH7" s="35"/>
      <c r="NEI7" s="35"/>
      <c r="NEJ7" s="35"/>
      <c r="NEK7" s="35"/>
      <c r="NEL7" s="35"/>
      <c r="NEM7" s="35"/>
      <c r="NEN7" s="35"/>
      <c r="NEO7" s="35"/>
      <c r="NEP7" s="35"/>
      <c r="NEQ7" s="35"/>
      <c r="NER7" s="35"/>
      <c r="NES7" s="35"/>
      <c r="NET7" s="35"/>
      <c r="NEU7" s="35"/>
      <c r="NEV7" s="35"/>
      <c r="NEW7" s="35"/>
      <c r="NEX7" s="35"/>
      <c r="NEY7" s="35"/>
      <c r="NEZ7" s="35"/>
      <c r="NFA7" s="35"/>
      <c r="NFB7" s="35"/>
      <c r="NFC7" s="35"/>
      <c r="NFD7" s="35"/>
      <c r="NFE7" s="35"/>
      <c r="NFF7" s="35"/>
      <c r="NFG7" s="35"/>
      <c r="NFH7" s="35"/>
      <c r="NFI7" s="35"/>
      <c r="NFJ7" s="35"/>
      <c r="NFK7" s="35"/>
      <c r="NFL7" s="35"/>
      <c r="NFM7" s="35"/>
      <c r="NFN7" s="35"/>
      <c r="NFO7" s="35"/>
      <c r="NFP7" s="35"/>
      <c r="NFQ7" s="35"/>
      <c r="NFR7" s="35"/>
      <c r="NFS7" s="35"/>
      <c r="NFT7" s="35"/>
      <c r="NFU7" s="35"/>
      <c r="NFV7" s="35"/>
      <c r="NFW7" s="35"/>
      <c r="NFX7" s="35"/>
      <c r="NFY7" s="35"/>
      <c r="NFZ7" s="35"/>
      <c r="NGA7" s="35"/>
      <c r="NGB7" s="35"/>
      <c r="NGC7" s="35"/>
      <c r="NGD7" s="35"/>
      <c r="NGE7" s="35"/>
      <c r="NGF7" s="35"/>
      <c r="NGG7" s="35"/>
      <c r="NGH7" s="35"/>
      <c r="NGI7" s="35"/>
      <c r="NGJ7" s="35"/>
      <c r="NGK7" s="35"/>
      <c r="NGL7" s="35"/>
      <c r="NGM7" s="35"/>
      <c r="NGN7" s="35"/>
      <c r="NGO7" s="35"/>
      <c r="NGP7" s="35"/>
      <c r="NGQ7" s="35"/>
      <c r="NGR7" s="35"/>
      <c r="NGS7" s="35"/>
      <c r="NGT7" s="35"/>
      <c r="NGU7" s="35"/>
      <c r="NGV7" s="35"/>
      <c r="NGW7" s="35"/>
      <c r="NGX7" s="35"/>
      <c r="NGY7" s="35"/>
      <c r="NGZ7" s="35"/>
      <c r="NHA7" s="35"/>
      <c r="NHB7" s="35"/>
      <c r="NHC7" s="35"/>
      <c r="NHD7" s="35"/>
      <c r="NHE7" s="35"/>
      <c r="NHF7" s="35"/>
      <c r="NHG7" s="35"/>
      <c r="NHH7" s="35"/>
      <c r="NHI7" s="35"/>
      <c r="NHJ7" s="35"/>
      <c r="NHK7" s="35"/>
      <c r="NHL7" s="35"/>
      <c r="NHM7" s="35"/>
      <c r="NHN7" s="35"/>
      <c r="NHO7" s="35"/>
      <c r="NHP7" s="35"/>
      <c r="NHQ7" s="35"/>
      <c r="NHR7" s="35"/>
      <c r="NHS7" s="35"/>
      <c r="NHT7" s="35"/>
      <c r="NHU7" s="35"/>
      <c r="NHV7" s="35"/>
      <c r="NHW7" s="35"/>
      <c r="NHX7" s="35"/>
      <c r="NHY7" s="35"/>
      <c r="NHZ7" s="35"/>
      <c r="NIA7" s="35"/>
      <c r="NIB7" s="35"/>
      <c r="NIC7" s="35"/>
      <c r="NID7" s="35"/>
      <c r="NIE7" s="35"/>
      <c r="NIF7" s="35"/>
      <c r="NIG7" s="35"/>
      <c r="NIH7" s="35"/>
      <c r="NII7" s="35"/>
      <c r="NIJ7" s="35"/>
      <c r="NIK7" s="35"/>
      <c r="NIL7" s="35"/>
      <c r="NIM7" s="35"/>
      <c r="NIN7" s="35"/>
      <c r="NIO7" s="35"/>
      <c r="NIP7" s="35"/>
      <c r="NIQ7" s="35"/>
      <c r="NIR7" s="35"/>
      <c r="NIS7" s="35"/>
      <c r="NIT7" s="35"/>
      <c r="NIU7" s="35"/>
      <c r="NIV7" s="35"/>
      <c r="NIW7" s="35"/>
      <c r="NIX7" s="35"/>
      <c r="NIY7" s="35"/>
      <c r="NIZ7" s="35"/>
      <c r="NJA7" s="35"/>
      <c r="NJB7" s="35"/>
      <c r="NJC7" s="35"/>
      <c r="NJD7" s="35"/>
      <c r="NJE7" s="35"/>
      <c r="NJF7" s="35"/>
      <c r="NJG7" s="35"/>
      <c r="NJH7" s="35"/>
      <c r="NJI7" s="35"/>
      <c r="NJJ7" s="35"/>
      <c r="NJK7" s="35"/>
      <c r="NJL7" s="35"/>
      <c r="NJM7" s="35"/>
      <c r="NJN7" s="35"/>
      <c r="NJO7" s="35"/>
      <c r="NJP7" s="35"/>
      <c r="NJQ7" s="35"/>
      <c r="NJR7" s="35"/>
      <c r="NJS7" s="35"/>
      <c r="NJT7" s="35"/>
      <c r="NJU7" s="35"/>
      <c r="NJV7" s="35"/>
      <c r="NJW7" s="35"/>
      <c r="NJX7" s="35"/>
      <c r="NJY7" s="35"/>
      <c r="NJZ7" s="35"/>
      <c r="NKA7" s="35"/>
      <c r="NKB7" s="35"/>
      <c r="NKC7" s="35"/>
      <c r="NKD7" s="35"/>
      <c r="NKE7" s="35"/>
      <c r="NKF7" s="35"/>
      <c r="NKG7" s="35"/>
      <c r="NKH7" s="35"/>
      <c r="NKI7" s="35"/>
      <c r="NKJ7" s="35"/>
      <c r="NKK7" s="35"/>
      <c r="NKL7" s="35"/>
      <c r="NKM7" s="35"/>
      <c r="NKN7" s="35"/>
      <c r="NKO7" s="35"/>
      <c r="NKP7" s="35"/>
      <c r="NKQ7" s="35"/>
      <c r="NKR7" s="35"/>
      <c r="NKS7" s="35"/>
      <c r="NKT7" s="35"/>
      <c r="NKU7" s="35"/>
      <c r="NKV7" s="35"/>
      <c r="NKW7" s="35"/>
      <c r="NKX7" s="35"/>
      <c r="NKY7" s="35"/>
      <c r="NKZ7" s="35"/>
      <c r="NLA7" s="35"/>
      <c r="NLB7" s="35"/>
      <c r="NLC7" s="35"/>
      <c r="NLD7" s="35"/>
      <c r="NLE7" s="35"/>
      <c r="NLF7" s="35"/>
      <c r="NLG7" s="35"/>
      <c r="NLH7" s="35"/>
      <c r="NLI7" s="35"/>
      <c r="NLJ7" s="35"/>
      <c r="NLK7" s="35"/>
      <c r="NLL7" s="35"/>
      <c r="NLM7" s="35"/>
      <c r="NLN7" s="35"/>
      <c r="NLO7" s="35"/>
      <c r="NLP7" s="35"/>
      <c r="NLQ7" s="35"/>
      <c r="NLR7" s="35"/>
      <c r="NLS7" s="35"/>
      <c r="NLT7" s="35"/>
      <c r="NLU7" s="35"/>
      <c r="NLV7" s="35"/>
      <c r="NLW7" s="35"/>
      <c r="NLX7" s="35"/>
      <c r="NLY7" s="35"/>
      <c r="NLZ7" s="35"/>
      <c r="NMA7" s="35"/>
      <c r="NMB7" s="35"/>
      <c r="NMC7" s="35"/>
      <c r="NMD7" s="35"/>
      <c r="NME7" s="35"/>
      <c r="NMF7" s="35"/>
      <c r="NMG7" s="35"/>
      <c r="NMH7" s="35"/>
      <c r="NMI7" s="35"/>
      <c r="NMJ7" s="35"/>
      <c r="NMK7" s="35"/>
      <c r="NML7" s="35"/>
      <c r="NMM7" s="35"/>
      <c r="NMN7" s="35"/>
      <c r="NMO7" s="35"/>
      <c r="NMP7" s="35"/>
      <c r="NMQ7" s="35"/>
      <c r="NMR7" s="35"/>
      <c r="NMS7" s="35"/>
      <c r="NMT7" s="35"/>
      <c r="NMU7" s="35"/>
      <c r="NMV7" s="35"/>
      <c r="NMW7" s="35"/>
      <c r="NMX7" s="35"/>
      <c r="NMY7" s="35"/>
      <c r="NMZ7" s="35"/>
      <c r="NNA7" s="35"/>
      <c r="NNB7" s="35"/>
      <c r="NNC7" s="35"/>
      <c r="NND7" s="35"/>
      <c r="NNE7" s="35"/>
      <c r="NNF7" s="35"/>
      <c r="NNG7" s="35"/>
      <c r="NNH7" s="35"/>
      <c r="NNI7" s="35"/>
      <c r="NNJ7" s="35"/>
      <c r="NNK7" s="35"/>
      <c r="NNL7" s="35"/>
      <c r="NNM7" s="35"/>
      <c r="NNN7" s="35"/>
      <c r="NNO7" s="35"/>
      <c r="NNP7" s="35"/>
      <c r="NNQ7" s="35"/>
      <c r="NNR7" s="35"/>
      <c r="NNS7" s="35"/>
      <c r="NNT7" s="35"/>
      <c r="NNU7" s="35"/>
      <c r="NNV7" s="35"/>
      <c r="NNW7" s="35"/>
      <c r="NNX7" s="35"/>
      <c r="NNY7" s="35"/>
      <c r="NNZ7" s="35"/>
      <c r="NOA7" s="35"/>
      <c r="NOB7" s="35"/>
      <c r="NOC7" s="35"/>
      <c r="NOD7" s="35"/>
      <c r="NOE7" s="35"/>
      <c r="NOF7" s="35"/>
      <c r="NOG7" s="35"/>
      <c r="NOH7" s="35"/>
      <c r="NOI7" s="35"/>
      <c r="NOJ7" s="35"/>
      <c r="NOK7" s="35"/>
      <c r="NOL7" s="35"/>
      <c r="NOM7" s="35"/>
      <c r="NON7" s="35"/>
      <c r="NOO7" s="35"/>
      <c r="NOP7" s="35"/>
      <c r="NOQ7" s="35"/>
      <c r="NOR7" s="35"/>
      <c r="NOS7" s="35"/>
      <c r="NOT7" s="35"/>
      <c r="NOU7" s="35"/>
      <c r="NOV7" s="35"/>
      <c r="NOW7" s="35"/>
      <c r="NOX7" s="35"/>
      <c r="NOY7" s="35"/>
      <c r="NOZ7" s="35"/>
      <c r="NPA7" s="35"/>
      <c r="NPB7" s="35"/>
      <c r="NPC7" s="35"/>
      <c r="NPD7" s="35"/>
      <c r="NPE7" s="35"/>
      <c r="NPF7" s="35"/>
      <c r="NPG7" s="35"/>
      <c r="NPH7" s="35"/>
      <c r="NPI7" s="35"/>
      <c r="NPJ7" s="35"/>
      <c r="NPK7" s="35"/>
      <c r="NPL7" s="35"/>
      <c r="NPM7" s="35"/>
      <c r="NPN7" s="35"/>
      <c r="NPO7" s="35"/>
      <c r="NPP7" s="35"/>
      <c r="NPQ7" s="35"/>
      <c r="NPR7" s="35"/>
      <c r="NPS7" s="35"/>
      <c r="NPT7" s="35"/>
      <c r="NPU7" s="35"/>
      <c r="NPV7" s="35"/>
      <c r="NPW7" s="35"/>
      <c r="NPX7" s="35"/>
      <c r="NPY7" s="35"/>
      <c r="NPZ7" s="35"/>
      <c r="NQA7" s="35"/>
      <c r="NQB7" s="35"/>
      <c r="NQC7" s="35"/>
      <c r="NQD7" s="35"/>
      <c r="NQE7" s="35"/>
      <c r="NQF7" s="35"/>
      <c r="NQG7" s="35"/>
      <c r="NQH7" s="35"/>
      <c r="NQI7" s="35"/>
      <c r="NQJ7" s="35"/>
      <c r="NQK7" s="35"/>
      <c r="NQL7" s="35"/>
      <c r="NQM7" s="35"/>
      <c r="NQN7" s="35"/>
      <c r="NQO7" s="35"/>
      <c r="NQP7" s="35"/>
      <c r="NQQ7" s="35"/>
      <c r="NQR7" s="35"/>
      <c r="NQS7" s="35"/>
      <c r="NQT7" s="35"/>
      <c r="NQU7" s="35"/>
      <c r="NQV7" s="35"/>
      <c r="NQW7" s="35"/>
      <c r="NQX7" s="35"/>
      <c r="NQY7" s="35"/>
      <c r="NQZ7" s="35"/>
      <c r="NRA7" s="35"/>
      <c r="NRB7" s="35"/>
      <c r="NRC7" s="35"/>
      <c r="NRD7" s="35"/>
      <c r="NRE7" s="35"/>
      <c r="NRF7" s="35"/>
      <c r="NRG7" s="35"/>
      <c r="NRH7" s="35"/>
      <c r="NRI7" s="35"/>
      <c r="NRJ7" s="35"/>
      <c r="NRK7" s="35"/>
      <c r="NRL7" s="35"/>
      <c r="NRM7" s="35"/>
      <c r="NRN7" s="35"/>
      <c r="NRO7" s="35"/>
      <c r="NRP7" s="35"/>
      <c r="NRQ7" s="35"/>
      <c r="NRR7" s="35"/>
      <c r="NRS7" s="35"/>
      <c r="NRT7" s="35"/>
      <c r="NRU7" s="35"/>
      <c r="NRV7" s="35"/>
      <c r="NRW7" s="35"/>
      <c r="NRX7" s="35"/>
      <c r="NRY7" s="35"/>
      <c r="NRZ7" s="35"/>
      <c r="NSA7" s="35"/>
      <c r="NSB7" s="35"/>
      <c r="NSC7" s="35"/>
      <c r="NSD7" s="35"/>
      <c r="NSE7" s="35"/>
      <c r="NSF7" s="35"/>
      <c r="NSG7" s="35"/>
      <c r="NSH7" s="35"/>
      <c r="NSI7" s="35"/>
      <c r="NSJ7" s="35"/>
      <c r="NSK7" s="35"/>
      <c r="NSL7" s="35"/>
      <c r="NSM7" s="35"/>
      <c r="NSN7" s="35"/>
      <c r="NSO7" s="35"/>
      <c r="NSP7" s="35"/>
      <c r="NSQ7" s="35"/>
      <c r="NSR7" s="35"/>
      <c r="NSS7" s="35"/>
      <c r="NST7" s="35"/>
      <c r="NSU7" s="35"/>
      <c r="NSV7" s="35"/>
      <c r="NSW7" s="35"/>
      <c r="NSX7" s="35"/>
      <c r="NSY7" s="35"/>
      <c r="NSZ7" s="35"/>
      <c r="NTA7" s="35"/>
      <c r="NTB7" s="35"/>
      <c r="NTC7" s="35"/>
      <c r="NTD7" s="35"/>
      <c r="NTE7" s="35"/>
      <c r="NTF7" s="35"/>
      <c r="NTG7" s="35"/>
      <c r="NTH7" s="35"/>
      <c r="NTI7" s="35"/>
      <c r="NTJ7" s="35"/>
      <c r="NTK7" s="35"/>
      <c r="NTL7" s="35"/>
      <c r="NTM7" s="35"/>
      <c r="NTN7" s="35"/>
      <c r="NTO7" s="35"/>
      <c r="NTP7" s="35"/>
      <c r="NTQ7" s="35"/>
      <c r="NTR7" s="35"/>
      <c r="NTS7" s="35"/>
      <c r="NTT7" s="35"/>
      <c r="NTU7" s="35"/>
      <c r="NTV7" s="35"/>
      <c r="NTW7" s="35"/>
      <c r="NTX7" s="35"/>
      <c r="NTY7" s="35"/>
      <c r="NTZ7" s="35"/>
      <c r="NUA7" s="35"/>
      <c r="NUB7" s="35"/>
      <c r="NUC7" s="35"/>
      <c r="NUD7" s="35"/>
      <c r="NUE7" s="35"/>
      <c r="NUF7" s="35"/>
      <c r="NUG7" s="35"/>
      <c r="NUH7" s="35"/>
      <c r="NUI7" s="35"/>
      <c r="NUJ7" s="35"/>
      <c r="NUK7" s="35"/>
      <c r="NUL7" s="35"/>
      <c r="NUM7" s="35"/>
      <c r="NUN7" s="35"/>
      <c r="NUO7" s="35"/>
      <c r="NUP7" s="35"/>
      <c r="NUQ7" s="35"/>
      <c r="NUR7" s="35"/>
      <c r="NUS7" s="35"/>
      <c r="NUT7" s="35"/>
      <c r="NUU7" s="35"/>
      <c r="NUV7" s="35"/>
      <c r="NUW7" s="35"/>
      <c r="NUX7" s="35"/>
      <c r="NUY7" s="35"/>
      <c r="NUZ7" s="35"/>
      <c r="NVA7" s="35"/>
      <c r="NVB7" s="35"/>
      <c r="NVC7" s="35"/>
      <c r="NVD7" s="35"/>
      <c r="NVE7" s="35"/>
      <c r="NVF7" s="35"/>
      <c r="NVG7" s="35"/>
      <c r="NVH7" s="35"/>
      <c r="NVI7" s="35"/>
      <c r="NVJ7" s="35"/>
      <c r="NVK7" s="35"/>
      <c r="NVL7" s="35"/>
      <c r="NVM7" s="35"/>
      <c r="NVN7" s="35"/>
      <c r="NVO7" s="35"/>
      <c r="NVP7" s="35"/>
      <c r="NVQ7" s="35"/>
      <c r="NVR7" s="35"/>
      <c r="NVS7" s="35"/>
      <c r="NVT7" s="35"/>
      <c r="NVU7" s="35"/>
      <c r="NVV7" s="35"/>
      <c r="NVW7" s="35"/>
      <c r="NVX7" s="35"/>
      <c r="NVY7" s="35"/>
      <c r="NVZ7" s="35"/>
      <c r="NWA7" s="35"/>
      <c r="NWB7" s="35"/>
      <c r="NWC7" s="35"/>
      <c r="NWD7" s="35"/>
      <c r="NWE7" s="35"/>
      <c r="NWF7" s="35"/>
      <c r="NWG7" s="35"/>
      <c r="NWH7" s="35"/>
      <c r="NWI7" s="35"/>
      <c r="NWJ7" s="35"/>
      <c r="NWK7" s="35"/>
      <c r="NWL7" s="35"/>
      <c r="NWM7" s="35"/>
      <c r="NWN7" s="35"/>
      <c r="NWO7" s="35"/>
      <c r="NWP7" s="35"/>
      <c r="NWQ7" s="35"/>
      <c r="NWR7" s="35"/>
      <c r="NWS7" s="35"/>
      <c r="NWT7" s="35"/>
      <c r="NWU7" s="35"/>
      <c r="NWV7" s="35"/>
      <c r="NWW7" s="35"/>
      <c r="NWX7" s="35"/>
      <c r="NWY7" s="35"/>
      <c r="NWZ7" s="35"/>
      <c r="NXA7" s="35"/>
      <c r="NXB7" s="35"/>
      <c r="NXC7" s="35"/>
      <c r="NXD7" s="35"/>
      <c r="NXE7" s="35"/>
      <c r="NXF7" s="35"/>
      <c r="NXG7" s="35"/>
      <c r="NXH7" s="35"/>
      <c r="NXI7" s="35"/>
      <c r="NXJ7" s="35"/>
      <c r="NXK7" s="35"/>
      <c r="NXL7" s="35"/>
      <c r="NXM7" s="35"/>
      <c r="NXN7" s="35"/>
      <c r="NXO7" s="35"/>
      <c r="NXP7" s="35"/>
      <c r="NXQ7" s="35"/>
      <c r="NXR7" s="35"/>
      <c r="NXS7" s="35"/>
      <c r="NXT7" s="35"/>
      <c r="NXU7" s="35"/>
      <c r="NXV7" s="35"/>
      <c r="NXW7" s="35"/>
      <c r="NXX7" s="35"/>
      <c r="NXY7" s="35"/>
      <c r="NXZ7" s="35"/>
      <c r="NYA7" s="35"/>
      <c r="NYB7" s="35"/>
      <c r="NYC7" s="35"/>
      <c r="NYD7" s="35"/>
      <c r="NYE7" s="35"/>
      <c r="NYF7" s="35"/>
      <c r="NYG7" s="35"/>
      <c r="NYH7" s="35"/>
      <c r="NYI7" s="35"/>
      <c r="NYJ7" s="35"/>
      <c r="NYK7" s="35"/>
      <c r="NYL7" s="35"/>
      <c r="NYM7" s="35"/>
      <c r="NYN7" s="35"/>
      <c r="NYO7" s="35"/>
      <c r="NYP7" s="35"/>
      <c r="NYQ7" s="35"/>
      <c r="NYR7" s="35"/>
      <c r="NYS7" s="35"/>
      <c r="NYT7" s="35"/>
      <c r="NYU7" s="35"/>
      <c r="NYV7" s="35"/>
      <c r="NYW7" s="35"/>
      <c r="NYX7" s="35"/>
      <c r="NYY7" s="35"/>
      <c r="NYZ7" s="35"/>
      <c r="NZA7" s="35"/>
      <c r="NZB7" s="35"/>
      <c r="NZC7" s="35"/>
      <c r="NZD7" s="35"/>
      <c r="NZE7" s="35"/>
      <c r="NZF7" s="35"/>
      <c r="NZG7" s="35"/>
      <c r="NZH7" s="35"/>
      <c r="NZI7" s="35"/>
      <c r="NZJ7" s="35"/>
      <c r="NZK7" s="35"/>
      <c r="NZL7" s="35"/>
      <c r="NZM7" s="35"/>
      <c r="NZN7" s="35"/>
      <c r="NZO7" s="35"/>
      <c r="NZP7" s="35"/>
      <c r="NZQ7" s="35"/>
      <c r="NZR7" s="35"/>
      <c r="NZS7" s="35"/>
      <c r="NZT7" s="35"/>
      <c r="NZU7" s="35"/>
      <c r="NZV7" s="35"/>
      <c r="NZW7" s="35"/>
      <c r="NZX7" s="35"/>
      <c r="NZY7" s="35"/>
      <c r="NZZ7" s="35"/>
      <c r="OAA7" s="35"/>
      <c r="OAB7" s="35"/>
      <c r="OAC7" s="35"/>
      <c r="OAD7" s="35"/>
      <c r="OAE7" s="35"/>
      <c r="OAF7" s="35"/>
      <c r="OAG7" s="35"/>
      <c r="OAH7" s="35"/>
      <c r="OAI7" s="35"/>
      <c r="OAJ7" s="35"/>
      <c r="OAK7" s="35"/>
      <c r="OAL7" s="35"/>
      <c r="OAM7" s="35"/>
      <c r="OAN7" s="35"/>
      <c r="OAO7" s="35"/>
      <c r="OAP7" s="35"/>
      <c r="OAQ7" s="35"/>
      <c r="OAR7" s="35"/>
      <c r="OAS7" s="35"/>
      <c r="OAT7" s="35"/>
      <c r="OAU7" s="35"/>
      <c r="OAV7" s="35"/>
      <c r="OAW7" s="35"/>
      <c r="OAX7" s="35"/>
      <c r="OAY7" s="35"/>
      <c r="OAZ7" s="35"/>
      <c r="OBA7" s="35"/>
      <c r="OBB7" s="35"/>
      <c r="OBC7" s="35"/>
      <c r="OBD7" s="35"/>
      <c r="OBE7" s="35"/>
      <c r="OBF7" s="35"/>
      <c r="OBG7" s="35"/>
      <c r="OBH7" s="35"/>
      <c r="OBI7" s="35"/>
      <c r="OBJ7" s="35"/>
      <c r="OBK7" s="35"/>
      <c r="OBL7" s="35"/>
      <c r="OBM7" s="35"/>
      <c r="OBN7" s="35"/>
      <c r="OBO7" s="35"/>
      <c r="OBP7" s="35"/>
      <c r="OBQ7" s="35"/>
      <c r="OBR7" s="35"/>
      <c r="OBS7" s="35"/>
      <c r="OBT7" s="35"/>
      <c r="OBU7" s="35"/>
      <c r="OBV7" s="35"/>
      <c r="OBW7" s="35"/>
      <c r="OBX7" s="35"/>
      <c r="OBY7" s="35"/>
      <c r="OBZ7" s="35"/>
      <c r="OCA7" s="35"/>
      <c r="OCB7" s="35"/>
      <c r="OCC7" s="35"/>
      <c r="OCD7" s="35"/>
      <c r="OCE7" s="35"/>
      <c r="OCF7" s="35"/>
      <c r="OCG7" s="35"/>
      <c r="OCH7" s="35"/>
      <c r="OCI7" s="35"/>
      <c r="OCJ7" s="35"/>
      <c r="OCK7" s="35"/>
      <c r="OCL7" s="35"/>
      <c r="OCM7" s="35"/>
      <c r="OCN7" s="35"/>
      <c r="OCO7" s="35"/>
      <c r="OCP7" s="35"/>
      <c r="OCQ7" s="35"/>
      <c r="OCR7" s="35"/>
      <c r="OCS7" s="35"/>
      <c r="OCT7" s="35"/>
      <c r="OCU7" s="35"/>
      <c r="OCV7" s="35"/>
      <c r="OCW7" s="35"/>
      <c r="OCX7" s="35"/>
      <c r="OCY7" s="35"/>
      <c r="OCZ7" s="35"/>
      <c r="ODA7" s="35"/>
      <c r="ODB7" s="35"/>
      <c r="ODC7" s="35"/>
      <c r="ODD7" s="35"/>
      <c r="ODE7" s="35"/>
      <c r="ODF7" s="35"/>
      <c r="ODG7" s="35"/>
      <c r="ODH7" s="35"/>
      <c r="ODI7" s="35"/>
      <c r="ODJ7" s="35"/>
      <c r="ODK7" s="35"/>
      <c r="ODL7" s="35"/>
      <c r="ODM7" s="35"/>
      <c r="ODN7" s="35"/>
      <c r="ODO7" s="35"/>
      <c r="ODP7" s="35"/>
      <c r="ODQ7" s="35"/>
      <c r="ODR7" s="35"/>
      <c r="ODS7" s="35"/>
      <c r="ODT7" s="35"/>
      <c r="ODU7" s="35"/>
      <c r="ODV7" s="35"/>
      <c r="ODW7" s="35"/>
      <c r="ODX7" s="35"/>
      <c r="ODY7" s="35"/>
      <c r="ODZ7" s="35"/>
      <c r="OEA7" s="35"/>
      <c r="OEB7" s="35"/>
      <c r="OEC7" s="35"/>
      <c r="OED7" s="35"/>
      <c r="OEE7" s="35"/>
      <c r="OEF7" s="35"/>
      <c r="OEG7" s="35"/>
      <c r="OEH7" s="35"/>
      <c r="OEI7" s="35"/>
      <c r="OEJ7" s="35"/>
      <c r="OEK7" s="35"/>
      <c r="OEL7" s="35"/>
      <c r="OEM7" s="35"/>
      <c r="OEN7" s="35"/>
      <c r="OEO7" s="35"/>
      <c r="OEP7" s="35"/>
      <c r="OEQ7" s="35"/>
      <c r="OER7" s="35"/>
      <c r="OES7" s="35"/>
      <c r="OET7" s="35"/>
      <c r="OEU7" s="35"/>
      <c r="OEV7" s="35"/>
      <c r="OEW7" s="35"/>
      <c r="OEX7" s="35"/>
      <c r="OEY7" s="35"/>
      <c r="OEZ7" s="35"/>
      <c r="OFA7" s="35"/>
      <c r="OFB7" s="35"/>
      <c r="OFC7" s="35"/>
      <c r="OFD7" s="35"/>
      <c r="OFE7" s="35"/>
      <c r="OFF7" s="35"/>
      <c r="OFG7" s="35"/>
      <c r="OFH7" s="35"/>
      <c r="OFI7" s="35"/>
      <c r="OFJ7" s="35"/>
      <c r="OFK7" s="35"/>
      <c r="OFL7" s="35"/>
      <c r="OFM7" s="35"/>
      <c r="OFN7" s="35"/>
      <c r="OFO7" s="35"/>
      <c r="OFP7" s="35"/>
      <c r="OFQ7" s="35"/>
      <c r="OFR7" s="35"/>
      <c r="OFS7" s="35"/>
      <c r="OFT7" s="35"/>
      <c r="OFU7" s="35"/>
      <c r="OFV7" s="35"/>
      <c r="OFW7" s="35"/>
      <c r="OFX7" s="35"/>
      <c r="OFY7" s="35"/>
      <c r="OFZ7" s="35"/>
      <c r="OGA7" s="35"/>
      <c r="OGB7" s="35"/>
      <c r="OGC7" s="35"/>
      <c r="OGD7" s="35"/>
      <c r="OGE7" s="35"/>
      <c r="OGF7" s="35"/>
      <c r="OGG7" s="35"/>
      <c r="OGH7" s="35"/>
      <c r="OGI7" s="35"/>
      <c r="OGJ7" s="35"/>
      <c r="OGK7" s="35"/>
      <c r="OGL7" s="35"/>
      <c r="OGM7" s="35"/>
      <c r="OGN7" s="35"/>
      <c r="OGO7" s="35"/>
      <c r="OGP7" s="35"/>
      <c r="OGQ7" s="35"/>
      <c r="OGR7" s="35"/>
      <c r="OGS7" s="35"/>
      <c r="OGT7" s="35"/>
      <c r="OGU7" s="35"/>
      <c r="OGV7" s="35"/>
      <c r="OGW7" s="35"/>
      <c r="OGX7" s="35"/>
      <c r="OGY7" s="35"/>
      <c r="OGZ7" s="35"/>
      <c r="OHA7" s="35"/>
      <c r="OHB7" s="35"/>
      <c r="OHC7" s="35"/>
      <c r="OHD7" s="35"/>
      <c r="OHE7" s="35"/>
      <c r="OHF7" s="35"/>
      <c r="OHG7" s="35"/>
      <c r="OHH7" s="35"/>
      <c r="OHI7" s="35"/>
      <c r="OHJ7" s="35"/>
      <c r="OHK7" s="35"/>
      <c r="OHL7" s="35"/>
      <c r="OHM7" s="35"/>
      <c r="OHN7" s="35"/>
      <c r="OHO7" s="35"/>
      <c r="OHP7" s="35"/>
      <c r="OHQ7" s="35"/>
      <c r="OHR7" s="35"/>
      <c r="OHS7" s="35"/>
      <c r="OHT7" s="35"/>
      <c r="OHU7" s="35"/>
      <c r="OHV7" s="35"/>
      <c r="OHW7" s="35"/>
      <c r="OHX7" s="35"/>
      <c r="OHY7" s="35"/>
      <c r="OHZ7" s="35"/>
      <c r="OIA7" s="35"/>
      <c r="OIB7" s="35"/>
      <c r="OIC7" s="35"/>
      <c r="OID7" s="35"/>
      <c r="OIE7" s="35"/>
      <c r="OIF7" s="35"/>
      <c r="OIG7" s="35"/>
      <c r="OIH7" s="35"/>
      <c r="OII7" s="35"/>
      <c r="OIJ7" s="35"/>
      <c r="OIK7" s="35"/>
      <c r="OIL7" s="35"/>
      <c r="OIM7" s="35"/>
      <c r="OIN7" s="35"/>
      <c r="OIO7" s="35"/>
      <c r="OIP7" s="35"/>
      <c r="OIQ7" s="35"/>
      <c r="OIR7" s="35"/>
      <c r="OIS7" s="35"/>
      <c r="OIT7" s="35"/>
      <c r="OIU7" s="35"/>
      <c r="OIV7" s="35"/>
      <c r="OIW7" s="35"/>
      <c r="OIX7" s="35"/>
      <c r="OIY7" s="35"/>
      <c r="OIZ7" s="35"/>
      <c r="OJA7" s="35"/>
      <c r="OJB7" s="35"/>
      <c r="OJC7" s="35"/>
      <c r="OJD7" s="35"/>
      <c r="OJE7" s="35"/>
      <c r="OJF7" s="35"/>
      <c r="OJG7" s="35"/>
      <c r="OJH7" s="35"/>
      <c r="OJI7" s="35"/>
      <c r="OJJ7" s="35"/>
      <c r="OJK7" s="35"/>
      <c r="OJL7" s="35"/>
      <c r="OJM7" s="35"/>
      <c r="OJN7" s="35"/>
      <c r="OJO7" s="35"/>
      <c r="OJP7" s="35"/>
      <c r="OJQ7" s="35"/>
      <c r="OJR7" s="35"/>
      <c r="OJS7" s="35"/>
      <c r="OJT7" s="35"/>
      <c r="OJU7" s="35"/>
      <c r="OJV7" s="35"/>
      <c r="OJW7" s="35"/>
      <c r="OJX7" s="35"/>
      <c r="OJY7" s="35"/>
      <c r="OJZ7" s="35"/>
      <c r="OKA7" s="35"/>
      <c r="OKB7" s="35"/>
      <c r="OKC7" s="35"/>
      <c r="OKD7" s="35"/>
      <c r="OKE7" s="35"/>
      <c r="OKF7" s="35"/>
      <c r="OKG7" s="35"/>
      <c r="OKH7" s="35"/>
      <c r="OKI7" s="35"/>
      <c r="OKJ7" s="35"/>
      <c r="OKK7" s="35"/>
      <c r="OKL7" s="35"/>
      <c r="OKM7" s="35"/>
      <c r="OKN7" s="35"/>
      <c r="OKO7" s="35"/>
      <c r="OKP7" s="35"/>
      <c r="OKQ7" s="35"/>
      <c r="OKR7" s="35"/>
      <c r="OKS7" s="35"/>
      <c r="OKT7" s="35"/>
      <c r="OKU7" s="35"/>
      <c r="OKV7" s="35"/>
      <c r="OKW7" s="35"/>
      <c r="OKX7" s="35"/>
      <c r="OKY7" s="35"/>
      <c r="OKZ7" s="35"/>
      <c r="OLA7" s="35"/>
      <c r="OLB7" s="35"/>
      <c r="OLC7" s="35"/>
      <c r="OLD7" s="35"/>
      <c r="OLE7" s="35"/>
      <c r="OLF7" s="35"/>
      <c r="OLG7" s="35"/>
      <c r="OLH7" s="35"/>
      <c r="OLI7" s="35"/>
      <c r="OLJ7" s="35"/>
      <c r="OLK7" s="35"/>
      <c r="OLL7" s="35"/>
      <c r="OLM7" s="35"/>
      <c r="OLN7" s="35"/>
      <c r="OLO7" s="35"/>
      <c r="OLP7" s="35"/>
      <c r="OLQ7" s="35"/>
      <c r="OLR7" s="35"/>
      <c r="OLS7" s="35"/>
      <c r="OLT7" s="35"/>
      <c r="OLU7" s="35"/>
      <c r="OLV7" s="35"/>
      <c r="OLW7" s="35"/>
      <c r="OLX7" s="35"/>
      <c r="OLY7" s="35"/>
      <c r="OLZ7" s="35"/>
      <c r="OMA7" s="35"/>
      <c r="OMB7" s="35"/>
      <c r="OMC7" s="35"/>
      <c r="OMD7" s="35"/>
      <c r="OME7" s="35"/>
      <c r="OMF7" s="35"/>
      <c r="OMG7" s="35"/>
      <c r="OMH7" s="35"/>
      <c r="OMI7" s="35"/>
      <c r="OMJ7" s="35"/>
      <c r="OMK7" s="35"/>
      <c r="OML7" s="35"/>
      <c r="OMM7" s="35"/>
      <c r="OMN7" s="35"/>
      <c r="OMO7" s="35"/>
      <c r="OMP7" s="35"/>
      <c r="OMQ7" s="35"/>
      <c r="OMR7" s="35"/>
      <c r="OMS7" s="35"/>
      <c r="OMT7" s="35"/>
      <c r="OMU7" s="35"/>
      <c r="OMV7" s="35"/>
      <c r="OMW7" s="35"/>
      <c r="OMX7" s="35"/>
      <c r="OMY7" s="35"/>
      <c r="OMZ7" s="35"/>
      <c r="ONA7" s="35"/>
      <c r="ONB7" s="35"/>
      <c r="ONC7" s="35"/>
      <c r="OND7" s="35"/>
      <c r="ONE7" s="35"/>
      <c r="ONF7" s="35"/>
      <c r="ONG7" s="35"/>
      <c r="ONH7" s="35"/>
      <c r="ONI7" s="35"/>
      <c r="ONJ7" s="35"/>
      <c r="ONK7" s="35"/>
      <c r="ONL7" s="35"/>
      <c r="ONM7" s="35"/>
      <c r="ONN7" s="35"/>
      <c r="ONO7" s="35"/>
      <c r="ONP7" s="35"/>
      <c r="ONQ7" s="35"/>
      <c r="ONR7" s="35"/>
      <c r="ONS7" s="35"/>
      <c r="ONT7" s="35"/>
      <c r="ONU7" s="35"/>
      <c r="ONV7" s="35"/>
      <c r="ONW7" s="35"/>
      <c r="ONX7" s="35"/>
      <c r="ONY7" s="35"/>
      <c r="ONZ7" s="35"/>
      <c r="OOA7" s="35"/>
      <c r="OOB7" s="35"/>
      <c r="OOC7" s="35"/>
      <c r="OOD7" s="35"/>
      <c r="OOE7" s="35"/>
      <c r="OOF7" s="35"/>
      <c r="OOG7" s="35"/>
      <c r="OOH7" s="35"/>
      <c r="OOI7" s="35"/>
      <c r="OOJ7" s="35"/>
      <c r="OOK7" s="35"/>
      <c r="OOL7" s="35"/>
      <c r="OOM7" s="35"/>
      <c r="OON7" s="35"/>
      <c r="OOO7" s="35"/>
      <c r="OOP7" s="35"/>
      <c r="OOQ7" s="35"/>
      <c r="OOR7" s="35"/>
      <c r="OOS7" s="35"/>
      <c r="OOT7" s="35"/>
      <c r="OOU7" s="35"/>
      <c r="OOV7" s="35"/>
      <c r="OOW7" s="35"/>
      <c r="OOX7" s="35"/>
      <c r="OOY7" s="35"/>
      <c r="OOZ7" s="35"/>
      <c r="OPA7" s="35"/>
      <c r="OPB7" s="35"/>
      <c r="OPC7" s="35"/>
      <c r="OPD7" s="35"/>
      <c r="OPE7" s="35"/>
      <c r="OPF7" s="35"/>
      <c r="OPG7" s="35"/>
      <c r="OPH7" s="35"/>
      <c r="OPI7" s="35"/>
      <c r="OPJ7" s="35"/>
      <c r="OPK7" s="35"/>
      <c r="OPL7" s="35"/>
      <c r="OPM7" s="35"/>
      <c r="OPN7" s="35"/>
      <c r="OPO7" s="35"/>
      <c r="OPP7" s="35"/>
      <c r="OPQ7" s="35"/>
      <c r="OPR7" s="35"/>
      <c r="OPS7" s="35"/>
      <c r="OPT7" s="35"/>
      <c r="OPU7" s="35"/>
      <c r="OPV7" s="35"/>
      <c r="OPW7" s="35"/>
      <c r="OPX7" s="35"/>
      <c r="OPY7" s="35"/>
      <c r="OPZ7" s="35"/>
      <c r="OQA7" s="35"/>
      <c r="OQB7" s="35"/>
      <c r="OQC7" s="35"/>
      <c r="OQD7" s="35"/>
      <c r="OQE7" s="35"/>
      <c r="OQF7" s="35"/>
      <c r="OQG7" s="35"/>
      <c r="OQH7" s="35"/>
      <c r="OQI7" s="35"/>
      <c r="OQJ7" s="35"/>
      <c r="OQK7" s="35"/>
      <c r="OQL7" s="35"/>
      <c r="OQM7" s="35"/>
      <c r="OQN7" s="35"/>
      <c r="OQO7" s="35"/>
      <c r="OQP7" s="35"/>
      <c r="OQQ7" s="35"/>
      <c r="OQR7" s="35"/>
      <c r="OQS7" s="35"/>
      <c r="OQT7" s="35"/>
      <c r="OQU7" s="35"/>
      <c r="OQV7" s="35"/>
      <c r="OQW7" s="35"/>
      <c r="OQX7" s="35"/>
      <c r="OQY7" s="35"/>
      <c r="OQZ7" s="35"/>
      <c r="ORA7" s="35"/>
      <c r="ORB7" s="35"/>
      <c r="ORC7" s="35"/>
      <c r="ORD7" s="35"/>
      <c r="ORE7" s="35"/>
      <c r="ORF7" s="35"/>
      <c r="ORG7" s="35"/>
      <c r="ORH7" s="35"/>
      <c r="ORI7" s="35"/>
      <c r="ORJ7" s="35"/>
      <c r="ORK7" s="35"/>
      <c r="ORL7" s="35"/>
      <c r="ORM7" s="35"/>
      <c r="ORN7" s="35"/>
      <c r="ORO7" s="35"/>
      <c r="ORP7" s="35"/>
      <c r="ORQ7" s="35"/>
      <c r="ORR7" s="35"/>
      <c r="ORS7" s="35"/>
      <c r="ORT7" s="35"/>
      <c r="ORU7" s="35"/>
      <c r="ORV7" s="35"/>
      <c r="ORW7" s="35"/>
      <c r="ORX7" s="35"/>
      <c r="ORY7" s="35"/>
      <c r="ORZ7" s="35"/>
      <c r="OSA7" s="35"/>
      <c r="OSB7" s="35"/>
      <c r="OSC7" s="35"/>
      <c r="OSD7" s="35"/>
      <c r="OSE7" s="35"/>
      <c r="OSF7" s="35"/>
      <c r="OSG7" s="35"/>
      <c r="OSH7" s="35"/>
      <c r="OSI7" s="35"/>
      <c r="OSJ7" s="35"/>
      <c r="OSK7" s="35"/>
      <c r="OSL7" s="35"/>
      <c r="OSM7" s="35"/>
      <c r="OSN7" s="35"/>
      <c r="OSO7" s="35"/>
      <c r="OSP7" s="35"/>
      <c r="OSQ7" s="35"/>
      <c r="OSR7" s="35"/>
      <c r="OSS7" s="35"/>
      <c r="OST7" s="35"/>
      <c r="OSU7" s="35"/>
      <c r="OSV7" s="35"/>
      <c r="OSW7" s="35"/>
      <c r="OSX7" s="35"/>
      <c r="OSY7" s="35"/>
      <c r="OSZ7" s="35"/>
      <c r="OTA7" s="35"/>
      <c r="OTB7" s="35"/>
      <c r="OTC7" s="35"/>
      <c r="OTD7" s="35"/>
      <c r="OTE7" s="35"/>
      <c r="OTF7" s="35"/>
      <c r="OTG7" s="35"/>
      <c r="OTH7" s="35"/>
      <c r="OTI7" s="35"/>
      <c r="OTJ7" s="35"/>
      <c r="OTK7" s="35"/>
      <c r="OTL7" s="35"/>
      <c r="OTM7" s="35"/>
      <c r="OTN7" s="35"/>
      <c r="OTO7" s="35"/>
      <c r="OTP7" s="35"/>
      <c r="OTQ7" s="35"/>
      <c r="OTR7" s="35"/>
      <c r="OTS7" s="35"/>
      <c r="OTT7" s="35"/>
      <c r="OTU7" s="35"/>
      <c r="OTV7" s="35"/>
      <c r="OTW7" s="35"/>
      <c r="OTX7" s="35"/>
      <c r="OTY7" s="35"/>
      <c r="OTZ7" s="35"/>
      <c r="OUA7" s="35"/>
      <c r="OUB7" s="35"/>
      <c r="OUC7" s="35"/>
      <c r="OUD7" s="35"/>
      <c r="OUE7" s="35"/>
      <c r="OUF7" s="35"/>
      <c r="OUG7" s="35"/>
      <c r="OUH7" s="35"/>
      <c r="OUI7" s="35"/>
      <c r="OUJ7" s="35"/>
      <c r="OUK7" s="35"/>
      <c r="OUL7" s="35"/>
      <c r="OUM7" s="35"/>
      <c r="OUN7" s="35"/>
      <c r="OUO7" s="35"/>
      <c r="OUP7" s="35"/>
      <c r="OUQ7" s="35"/>
      <c r="OUR7" s="35"/>
      <c r="OUS7" s="35"/>
      <c r="OUT7" s="35"/>
      <c r="OUU7" s="35"/>
      <c r="OUV7" s="35"/>
      <c r="OUW7" s="35"/>
      <c r="OUX7" s="35"/>
      <c r="OUY7" s="35"/>
      <c r="OUZ7" s="35"/>
      <c r="OVA7" s="35"/>
      <c r="OVB7" s="35"/>
      <c r="OVC7" s="35"/>
      <c r="OVD7" s="35"/>
      <c r="OVE7" s="35"/>
      <c r="OVF7" s="35"/>
      <c r="OVG7" s="35"/>
      <c r="OVH7" s="35"/>
      <c r="OVI7" s="35"/>
      <c r="OVJ7" s="35"/>
      <c r="OVK7" s="35"/>
      <c r="OVL7" s="35"/>
      <c r="OVM7" s="35"/>
      <c r="OVN7" s="35"/>
      <c r="OVO7" s="35"/>
      <c r="OVP7" s="35"/>
      <c r="OVQ7" s="35"/>
      <c r="OVR7" s="35"/>
      <c r="OVS7" s="35"/>
      <c r="OVT7" s="35"/>
      <c r="OVU7" s="35"/>
      <c r="OVV7" s="35"/>
      <c r="OVW7" s="35"/>
      <c r="OVX7" s="35"/>
      <c r="OVY7" s="35"/>
      <c r="OVZ7" s="35"/>
      <c r="OWA7" s="35"/>
      <c r="OWB7" s="35"/>
      <c r="OWC7" s="35"/>
      <c r="OWD7" s="35"/>
      <c r="OWE7" s="35"/>
      <c r="OWF7" s="35"/>
      <c r="OWG7" s="35"/>
      <c r="OWH7" s="35"/>
      <c r="OWI7" s="35"/>
      <c r="OWJ7" s="35"/>
      <c r="OWK7" s="35"/>
      <c r="OWL7" s="35"/>
      <c r="OWM7" s="35"/>
      <c r="OWN7" s="35"/>
      <c r="OWO7" s="35"/>
      <c r="OWP7" s="35"/>
      <c r="OWQ7" s="35"/>
      <c r="OWR7" s="35"/>
      <c r="OWS7" s="35"/>
      <c r="OWT7" s="35"/>
      <c r="OWU7" s="35"/>
      <c r="OWV7" s="35"/>
      <c r="OWW7" s="35"/>
      <c r="OWX7" s="35"/>
      <c r="OWY7" s="35"/>
      <c r="OWZ7" s="35"/>
      <c r="OXA7" s="35"/>
      <c r="OXB7" s="35"/>
      <c r="OXC7" s="35"/>
      <c r="OXD7" s="35"/>
      <c r="OXE7" s="35"/>
      <c r="OXF7" s="35"/>
      <c r="OXG7" s="35"/>
      <c r="OXH7" s="35"/>
      <c r="OXI7" s="35"/>
      <c r="OXJ7" s="35"/>
      <c r="OXK7" s="35"/>
      <c r="OXL7" s="35"/>
      <c r="OXM7" s="35"/>
      <c r="OXN7" s="35"/>
      <c r="OXO7" s="35"/>
      <c r="OXP7" s="35"/>
      <c r="OXQ7" s="35"/>
      <c r="OXR7" s="35"/>
      <c r="OXS7" s="35"/>
      <c r="OXT7" s="35"/>
      <c r="OXU7" s="35"/>
      <c r="OXV7" s="35"/>
      <c r="OXW7" s="35"/>
      <c r="OXX7" s="35"/>
      <c r="OXY7" s="35"/>
      <c r="OXZ7" s="35"/>
      <c r="OYA7" s="35"/>
      <c r="OYB7" s="35"/>
      <c r="OYC7" s="35"/>
      <c r="OYD7" s="35"/>
      <c r="OYE7" s="35"/>
      <c r="OYF7" s="35"/>
      <c r="OYG7" s="35"/>
      <c r="OYH7" s="35"/>
      <c r="OYI7" s="35"/>
      <c r="OYJ7" s="35"/>
      <c r="OYK7" s="35"/>
      <c r="OYL7" s="35"/>
      <c r="OYM7" s="35"/>
      <c r="OYN7" s="35"/>
      <c r="OYO7" s="35"/>
      <c r="OYP7" s="35"/>
      <c r="OYQ7" s="35"/>
      <c r="OYR7" s="35"/>
      <c r="OYS7" s="35"/>
      <c r="OYT7" s="35"/>
      <c r="OYU7" s="35"/>
      <c r="OYV7" s="35"/>
      <c r="OYW7" s="35"/>
      <c r="OYX7" s="35"/>
      <c r="OYY7" s="35"/>
      <c r="OYZ7" s="35"/>
      <c r="OZA7" s="35"/>
      <c r="OZB7" s="35"/>
      <c r="OZC7" s="35"/>
      <c r="OZD7" s="35"/>
      <c r="OZE7" s="35"/>
      <c r="OZF7" s="35"/>
      <c r="OZG7" s="35"/>
      <c r="OZH7" s="35"/>
      <c r="OZI7" s="35"/>
      <c r="OZJ7" s="35"/>
      <c r="OZK7" s="35"/>
      <c r="OZL7" s="35"/>
      <c r="OZM7" s="35"/>
      <c r="OZN7" s="35"/>
      <c r="OZO7" s="35"/>
      <c r="OZP7" s="35"/>
      <c r="OZQ7" s="35"/>
      <c r="OZR7" s="35"/>
      <c r="OZS7" s="35"/>
      <c r="OZT7" s="35"/>
      <c r="OZU7" s="35"/>
      <c r="OZV7" s="35"/>
      <c r="OZW7" s="35"/>
      <c r="OZX7" s="35"/>
      <c r="OZY7" s="35"/>
      <c r="OZZ7" s="35"/>
      <c r="PAA7" s="35"/>
      <c r="PAB7" s="35"/>
      <c r="PAC7" s="35"/>
      <c r="PAD7" s="35"/>
      <c r="PAE7" s="35"/>
      <c r="PAF7" s="35"/>
      <c r="PAG7" s="35"/>
      <c r="PAH7" s="35"/>
      <c r="PAI7" s="35"/>
      <c r="PAJ7" s="35"/>
      <c r="PAK7" s="35"/>
      <c r="PAL7" s="35"/>
      <c r="PAM7" s="35"/>
      <c r="PAN7" s="35"/>
      <c r="PAO7" s="35"/>
      <c r="PAP7" s="35"/>
      <c r="PAQ7" s="35"/>
      <c r="PAR7" s="35"/>
      <c r="PAS7" s="35"/>
      <c r="PAT7" s="35"/>
      <c r="PAU7" s="35"/>
      <c r="PAV7" s="35"/>
      <c r="PAW7" s="35"/>
      <c r="PAX7" s="35"/>
      <c r="PAY7" s="35"/>
      <c r="PAZ7" s="35"/>
      <c r="PBA7" s="35"/>
      <c r="PBB7" s="35"/>
      <c r="PBC7" s="35"/>
      <c r="PBD7" s="35"/>
      <c r="PBE7" s="35"/>
      <c r="PBF7" s="35"/>
      <c r="PBG7" s="35"/>
      <c r="PBH7" s="35"/>
      <c r="PBI7" s="35"/>
      <c r="PBJ7" s="35"/>
      <c r="PBK7" s="35"/>
      <c r="PBL7" s="35"/>
      <c r="PBM7" s="35"/>
      <c r="PBN7" s="35"/>
      <c r="PBO7" s="35"/>
      <c r="PBP7" s="35"/>
      <c r="PBQ7" s="35"/>
      <c r="PBR7" s="35"/>
      <c r="PBS7" s="35"/>
      <c r="PBT7" s="35"/>
      <c r="PBU7" s="35"/>
      <c r="PBV7" s="35"/>
      <c r="PBW7" s="35"/>
      <c r="PBX7" s="35"/>
      <c r="PBY7" s="35"/>
      <c r="PBZ7" s="35"/>
      <c r="PCA7" s="35"/>
      <c r="PCB7" s="35"/>
      <c r="PCC7" s="35"/>
      <c r="PCD7" s="35"/>
      <c r="PCE7" s="35"/>
      <c r="PCF7" s="35"/>
      <c r="PCG7" s="35"/>
      <c r="PCH7" s="35"/>
      <c r="PCI7" s="35"/>
      <c r="PCJ7" s="35"/>
      <c r="PCK7" s="35"/>
      <c r="PCL7" s="35"/>
      <c r="PCM7" s="35"/>
      <c r="PCN7" s="35"/>
      <c r="PCO7" s="35"/>
      <c r="PCP7" s="35"/>
      <c r="PCQ7" s="35"/>
      <c r="PCR7" s="35"/>
      <c r="PCS7" s="35"/>
      <c r="PCT7" s="35"/>
      <c r="PCU7" s="35"/>
      <c r="PCV7" s="35"/>
      <c r="PCW7" s="35"/>
      <c r="PCX7" s="35"/>
      <c r="PCY7" s="35"/>
      <c r="PCZ7" s="35"/>
      <c r="PDA7" s="35"/>
      <c r="PDB7" s="35"/>
      <c r="PDC7" s="35"/>
      <c r="PDD7" s="35"/>
      <c r="PDE7" s="35"/>
      <c r="PDF7" s="35"/>
      <c r="PDG7" s="35"/>
      <c r="PDH7" s="35"/>
      <c r="PDI7" s="35"/>
      <c r="PDJ7" s="35"/>
      <c r="PDK7" s="35"/>
      <c r="PDL7" s="35"/>
      <c r="PDM7" s="35"/>
      <c r="PDN7" s="35"/>
      <c r="PDO7" s="35"/>
      <c r="PDP7" s="35"/>
      <c r="PDQ7" s="35"/>
      <c r="PDR7" s="35"/>
      <c r="PDS7" s="35"/>
      <c r="PDT7" s="35"/>
      <c r="PDU7" s="35"/>
      <c r="PDV7" s="35"/>
      <c r="PDW7" s="35"/>
      <c r="PDX7" s="35"/>
      <c r="PDY7" s="35"/>
      <c r="PDZ7" s="35"/>
      <c r="PEA7" s="35"/>
      <c r="PEB7" s="35"/>
      <c r="PEC7" s="35"/>
      <c r="PED7" s="35"/>
      <c r="PEE7" s="35"/>
      <c r="PEF7" s="35"/>
      <c r="PEG7" s="35"/>
      <c r="PEH7" s="35"/>
      <c r="PEI7" s="35"/>
      <c r="PEJ7" s="35"/>
      <c r="PEK7" s="35"/>
      <c r="PEL7" s="35"/>
      <c r="PEM7" s="35"/>
      <c r="PEN7" s="35"/>
      <c r="PEO7" s="35"/>
      <c r="PEP7" s="35"/>
      <c r="PEQ7" s="35"/>
      <c r="PER7" s="35"/>
      <c r="PES7" s="35"/>
      <c r="PET7" s="35"/>
      <c r="PEU7" s="35"/>
      <c r="PEV7" s="35"/>
      <c r="PEW7" s="35"/>
      <c r="PEX7" s="35"/>
      <c r="PEY7" s="35"/>
      <c r="PEZ7" s="35"/>
      <c r="PFA7" s="35"/>
      <c r="PFB7" s="35"/>
      <c r="PFC7" s="35"/>
      <c r="PFD7" s="35"/>
      <c r="PFE7" s="35"/>
      <c r="PFF7" s="35"/>
      <c r="PFG7" s="35"/>
      <c r="PFH7" s="35"/>
      <c r="PFI7" s="35"/>
      <c r="PFJ7" s="35"/>
      <c r="PFK7" s="35"/>
      <c r="PFL7" s="35"/>
      <c r="PFM7" s="35"/>
      <c r="PFN7" s="35"/>
      <c r="PFO7" s="35"/>
      <c r="PFP7" s="35"/>
      <c r="PFQ7" s="35"/>
      <c r="PFR7" s="35"/>
      <c r="PFS7" s="35"/>
      <c r="PFT7" s="35"/>
      <c r="PFU7" s="35"/>
      <c r="PFV7" s="35"/>
      <c r="PFW7" s="35"/>
      <c r="PFX7" s="35"/>
      <c r="PFY7" s="35"/>
      <c r="PFZ7" s="35"/>
      <c r="PGA7" s="35"/>
      <c r="PGB7" s="35"/>
      <c r="PGC7" s="35"/>
      <c r="PGD7" s="35"/>
      <c r="PGE7" s="35"/>
      <c r="PGF7" s="35"/>
      <c r="PGG7" s="35"/>
      <c r="PGH7" s="35"/>
      <c r="PGI7" s="35"/>
      <c r="PGJ7" s="35"/>
      <c r="PGK7" s="35"/>
      <c r="PGL7" s="35"/>
      <c r="PGM7" s="35"/>
      <c r="PGN7" s="35"/>
      <c r="PGO7" s="35"/>
      <c r="PGP7" s="35"/>
      <c r="PGQ7" s="35"/>
      <c r="PGR7" s="35"/>
      <c r="PGS7" s="35"/>
      <c r="PGT7" s="35"/>
      <c r="PGU7" s="35"/>
      <c r="PGV7" s="35"/>
      <c r="PGW7" s="35"/>
      <c r="PGX7" s="35"/>
      <c r="PGY7" s="35"/>
      <c r="PGZ7" s="35"/>
      <c r="PHA7" s="35"/>
      <c r="PHB7" s="35"/>
      <c r="PHC7" s="35"/>
      <c r="PHD7" s="35"/>
      <c r="PHE7" s="35"/>
      <c r="PHF7" s="35"/>
      <c r="PHG7" s="35"/>
      <c r="PHH7" s="35"/>
      <c r="PHI7" s="35"/>
      <c r="PHJ7" s="35"/>
      <c r="PHK7" s="35"/>
      <c r="PHL7" s="35"/>
      <c r="PHM7" s="35"/>
      <c r="PHN7" s="35"/>
      <c r="PHO7" s="35"/>
      <c r="PHP7" s="35"/>
      <c r="PHQ7" s="35"/>
      <c r="PHR7" s="35"/>
      <c r="PHS7" s="35"/>
      <c r="PHT7" s="35"/>
      <c r="PHU7" s="35"/>
      <c r="PHV7" s="35"/>
      <c r="PHW7" s="35"/>
      <c r="PHX7" s="35"/>
      <c r="PHY7" s="35"/>
      <c r="PHZ7" s="35"/>
      <c r="PIA7" s="35"/>
      <c r="PIB7" s="35"/>
      <c r="PIC7" s="35"/>
      <c r="PID7" s="35"/>
      <c r="PIE7" s="35"/>
      <c r="PIF7" s="35"/>
      <c r="PIG7" s="35"/>
      <c r="PIH7" s="35"/>
      <c r="PII7" s="35"/>
      <c r="PIJ7" s="35"/>
      <c r="PIK7" s="35"/>
      <c r="PIL7" s="35"/>
      <c r="PIM7" s="35"/>
      <c r="PIN7" s="35"/>
      <c r="PIO7" s="35"/>
      <c r="PIP7" s="35"/>
      <c r="PIQ7" s="35"/>
      <c r="PIR7" s="35"/>
      <c r="PIS7" s="35"/>
      <c r="PIT7" s="35"/>
      <c r="PIU7" s="35"/>
      <c r="PIV7" s="35"/>
      <c r="PIW7" s="35"/>
      <c r="PIX7" s="35"/>
      <c r="PIY7" s="35"/>
      <c r="PIZ7" s="35"/>
      <c r="PJA7" s="35"/>
      <c r="PJB7" s="35"/>
      <c r="PJC7" s="35"/>
      <c r="PJD7" s="35"/>
      <c r="PJE7" s="35"/>
      <c r="PJF7" s="35"/>
      <c r="PJG7" s="35"/>
      <c r="PJH7" s="35"/>
      <c r="PJI7" s="35"/>
      <c r="PJJ7" s="35"/>
      <c r="PJK7" s="35"/>
      <c r="PJL7" s="35"/>
      <c r="PJM7" s="35"/>
      <c r="PJN7" s="35"/>
      <c r="PJO7" s="35"/>
      <c r="PJP7" s="35"/>
      <c r="PJQ7" s="35"/>
      <c r="PJR7" s="35"/>
      <c r="PJS7" s="35"/>
      <c r="PJT7" s="35"/>
      <c r="PJU7" s="35"/>
      <c r="PJV7" s="35"/>
      <c r="PJW7" s="35"/>
      <c r="PJX7" s="35"/>
      <c r="PJY7" s="35"/>
      <c r="PJZ7" s="35"/>
      <c r="PKA7" s="35"/>
      <c r="PKB7" s="35"/>
      <c r="PKC7" s="35"/>
      <c r="PKD7" s="35"/>
      <c r="PKE7" s="35"/>
      <c r="PKF7" s="35"/>
      <c r="PKG7" s="35"/>
      <c r="PKH7" s="35"/>
      <c r="PKI7" s="35"/>
      <c r="PKJ7" s="35"/>
      <c r="PKK7" s="35"/>
      <c r="PKL7" s="35"/>
      <c r="PKM7" s="35"/>
      <c r="PKN7" s="35"/>
      <c r="PKO7" s="35"/>
      <c r="PKP7" s="35"/>
      <c r="PKQ7" s="35"/>
      <c r="PKR7" s="35"/>
      <c r="PKS7" s="35"/>
      <c r="PKT7" s="35"/>
      <c r="PKU7" s="35"/>
      <c r="PKV7" s="35"/>
      <c r="PKW7" s="35"/>
      <c r="PKX7" s="35"/>
      <c r="PKY7" s="35"/>
      <c r="PKZ7" s="35"/>
      <c r="PLA7" s="35"/>
      <c r="PLB7" s="35"/>
      <c r="PLC7" s="35"/>
      <c r="PLD7" s="35"/>
      <c r="PLE7" s="35"/>
      <c r="PLF7" s="35"/>
      <c r="PLG7" s="35"/>
      <c r="PLH7" s="35"/>
      <c r="PLI7" s="35"/>
      <c r="PLJ7" s="35"/>
      <c r="PLK7" s="35"/>
      <c r="PLL7" s="35"/>
      <c r="PLM7" s="35"/>
      <c r="PLN7" s="35"/>
      <c r="PLO7" s="35"/>
      <c r="PLP7" s="35"/>
      <c r="PLQ7" s="35"/>
      <c r="PLR7" s="35"/>
      <c r="PLS7" s="35"/>
      <c r="PLT7" s="35"/>
      <c r="PLU7" s="35"/>
      <c r="PLV7" s="35"/>
      <c r="PLW7" s="35"/>
      <c r="PLX7" s="35"/>
      <c r="PLY7" s="35"/>
      <c r="PLZ7" s="35"/>
      <c r="PMA7" s="35"/>
      <c r="PMB7" s="35"/>
      <c r="PMC7" s="35"/>
      <c r="PMD7" s="35"/>
      <c r="PME7" s="35"/>
      <c r="PMF7" s="35"/>
      <c r="PMG7" s="35"/>
      <c r="PMH7" s="35"/>
      <c r="PMI7" s="35"/>
      <c r="PMJ7" s="35"/>
      <c r="PMK7" s="35"/>
      <c r="PML7" s="35"/>
      <c r="PMM7" s="35"/>
      <c r="PMN7" s="35"/>
      <c r="PMO7" s="35"/>
      <c r="PMP7" s="35"/>
      <c r="PMQ7" s="35"/>
      <c r="PMR7" s="35"/>
      <c r="PMS7" s="35"/>
      <c r="PMT7" s="35"/>
      <c r="PMU7" s="35"/>
      <c r="PMV7" s="35"/>
      <c r="PMW7" s="35"/>
      <c r="PMX7" s="35"/>
      <c r="PMY7" s="35"/>
      <c r="PMZ7" s="35"/>
      <c r="PNA7" s="35"/>
      <c r="PNB7" s="35"/>
      <c r="PNC7" s="35"/>
      <c r="PND7" s="35"/>
      <c r="PNE7" s="35"/>
      <c r="PNF7" s="35"/>
      <c r="PNG7" s="35"/>
      <c r="PNH7" s="35"/>
      <c r="PNI7" s="35"/>
      <c r="PNJ7" s="35"/>
      <c r="PNK7" s="35"/>
      <c r="PNL7" s="35"/>
      <c r="PNM7" s="35"/>
      <c r="PNN7" s="35"/>
      <c r="PNO7" s="35"/>
      <c r="PNP7" s="35"/>
      <c r="PNQ7" s="35"/>
      <c r="PNR7" s="35"/>
      <c r="PNS7" s="35"/>
      <c r="PNT7" s="35"/>
      <c r="PNU7" s="35"/>
      <c r="PNV7" s="35"/>
      <c r="PNW7" s="35"/>
      <c r="PNX7" s="35"/>
      <c r="PNY7" s="35"/>
      <c r="PNZ7" s="35"/>
      <c r="POA7" s="35"/>
      <c r="POB7" s="35"/>
      <c r="POC7" s="35"/>
      <c r="POD7" s="35"/>
      <c r="POE7" s="35"/>
      <c r="POF7" s="35"/>
      <c r="POG7" s="35"/>
      <c r="POH7" s="35"/>
      <c r="POI7" s="35"/>
      <c r="POJ7" s="35"/>
      <c r="POK7" s="35"/>
      <c r="POL7" s="35"/>
      <c r="POM7" s="35"/>
      <c r="PON7" s="35"/>
      <c r="POO7" s="35"/>
      <c r="POP7" s="35"/>
      <c r="POQ7" s="35"/>
      <c r="POR7" s="35"/>
      <c r="POS7" s="35"/>
      <c r="POT7" s="35"/>
      <c r="POU7" s="35"/>
      <c r="POV7" s="35"/>
      <c r="POW7" s="35"/>
      <c r="POX7" s="35"/>
      <c r="POY7" s="35"/>
      <c r="POZ7" s="35"/>
      <c r="PPA7" s="35"/>
      <c r="PPB7" s="35"/>
      <c r="PPC7" s="35"/>
      <c r="PPD7" s="35"/>
      <c r="PPE7" s="35"/>
      <c r="PPF7" s="35"/>
      <c r="PPG7" s="35"/>
      <c r="PPH7" s="35"/>
      <c r="PPI7" s="35"/>
      <c r="PPJ7" s="35"/>
      <c r="PPK7" s="35"/>
      <c r="PPL7" s="35"/>
      <c r="PPM7" s="35"/>
      <c r="PPN7" s="35"/>
      <c r="PPO7" s="35"/>
      <c r="PPP7" s="35"/>
      <c r="PPQ7" s="35"/>
      <c r="PPR7" s="35"/>
      <c r="PPS7" s="35"/>
      <c r="PPT7" s="35"/>
      <c r="PPU7" s="35"/>
      <c r="PPV7" s="35"/>
      <c r="PPW7" s="35"/>
      <c r="PPX7" s="35"/>
      <c r="PPY7" s="35"/>
      <c r="PPZ7" s="35"/>
      <c r="PQA7" s="35"/>
      <c r="PQB7" s="35"/>
      <c r="PQC7" s="35"/>
      <c r="PQD7" s="35"/>
      <c r="PQE7" s="35"/>
      <c r="PQF7" s="35"/>
      <c r="PQG7" s="35"/>
      <c r="PQH7" s="35"/>
      <c r="PQI7" s="35"/>
      <c r="PQJ7" s="35"/>
      <c r="PQK7" s="35"/>
      <c r="PQL7" s="35"/>
      <c r="PQM7" s="35"/>
      <c r="PQN7" s="35"/>
      <c r="PQO7" s="35"/>
      <c r="PQP7" s="35"/>
      <c r="PQQ7" s="35"/>
      <c r="PQR7" s="35"/>
      <c r="PQS7" s="35"/>
      <c r="PQT7" s="35"/>
      <c r="PQU7" s="35"/>
      <c r="PQV7" s="35"/>
      <c r="PQW7" s="35"/>
      <c r="PQX7" s="35"/>
      <c r="PQY7" s="35"/>
      <c r="PQZ7" s="35"/>
      <c r="PRA7" s="35"/>
      <c r="PRB7" s="35"/>
      <c r="PRC7" s="35"/>
      <c r="PRD7" s="35"/>
      <c r="PRE7" s="35"/>
      <c r="PRF7" s="35"/>
      <c r="PRG7" s="35"/>
      <c r="PRH7" s="35"/>
      <c r="PRI7" s="35"/>
      <c r="PRJ7" s="35"/>
      <c r="PRK7" s="35"/>
      <c r="PRL7" s="35"/>
      <c r="PRM7" s="35"/>
      <c r="PRN7" s="35"/>
      <c r="PRO7" s="35"/>
      <c r="PRP7" s="35"/>
      <c r="PRQ7" s="35"/>
      <c r="PRR7" s="35"/>
      <c r="PRS7" s="35"/>
      <c r="PRT7" s="35"/>
      <c r="PRU7" s="35"/>
      <c r="PRV7" s="35"/>
      <c r="PRW7" s="35"/>
      <c r="PRX7" s="35"/>
      <c r="PRY7" s="35"/>
      <c r="PRZ7" s="35"/>
      <c r="PSA7" s="35"/>
      <c r="PSB7" s="35"/>
      <c r="PSC7" s="35"/>
      <c r="PSD7" s="35"/>
      <c r="PSE7" s="35"/>
      <c r="PSF7" s="35"/>
      <c r="PSG7" s="35"/>
      <c r="PSH7" s="35"/>
      <c r="PSI7" s="35"/>
      <c r="PSJ7" s="35"/>
      <c r="PSK7" s="35"/>
      <c r="PSL7" s="35"/>
      <c r="PSM7" s="35"/>
      <c r="PSN7" s="35"/>
      <c r="PSO7" s="35"/>
      <c r="PSP7" s="35"/>
      <c r="PSQ7" s="35"/>
      <c r="PSR7" s="35"/>
      <c r="PSS7" s="35"/>
      <c r="PST7" s="35"/>
      <c r="PSU7" s="35"/>
      <c r="PSV7" s="35"/>
      <c r="PSW7" s="35"/>
      <c r="PSX7" s="35"/>
      <c r="PSY7" s="35"/>
      <c r="PSZ7" s="35"/>
      <c r="PTA7" s="35"/>
      <c r="PTB7" s="35"/>
      <c r="PTC7" s="35"/>
      <c r="PTD7" s="35"/>
      <c r="PTE7" s="35"/>
      <c r="PTF7" s="35"/>
      <c r="PTG7" s="35"/>
      <c r="PTH7" s="35"/>
      <c r="PTI7" s="35"/>
      <c r="PTJ7" s="35"/>
      <c r="PTK7" s="35"/>
      <c r="PTL7" s="35"/>
      <c r="PTM7" s="35"/>
      <c r="PTN7" s="35"/>
      <c r="PTO7" s="35"/>
      <c r="PTP7" s="35"/>
      <c r="PTQ7" s="35"/>
      <c r="PTR7" s="35"/>
      <c r="PTS7" s="35"/>
      <c r="PTT7" s="35"/>
      <c r="PTU7" s="35"/>
      <c r="PTV7" s="35"/>
      <c r="PTW7" s="35"/>
      <c r="PTX7" s="35"/>
      <c r="PTY7" s="35"/>
      <c r="PTZ7" s="35"/>
      <c r="PUA7" s="35"/>
      <c r="PUB7" s="35"/>
      <c r="PUC7" s="35"/>
      <c r="PUD7" s="35"/>
      <c r="PUE7" s="35"/>
      <c r="PUF7" s="35"/>
      <c r="PUG7" s="35"/>
      <c r="PUH7" s="35"/>
      <c r="PUI7" s="35"/>
      <c r="PUJ7" s="35"/>
      <c r="PUK7" s="35"/>
      <c r="PUL7" s="35"/>
      <c r="PUM7" s="35"/>
      <c r="PUN7" s="35"/>
      <c r="PUO7" s="35"/>
      <c r="PUP7" s="35"/>
      <c r="PUQ7" s="35"/>
      <c r="PUR7" s="35"/>
      <c r="PUS7" s="35"/>
      <c r="PUT7" s="35"/>
      <c r="PUU7" s="35"/>
      <c r="PUV7" s="35"/>
      <c r="PUW7" s="35"/>
      <c r="PUX7" s="35"/>
      <c r="PUY7" s="35"/>
      <c r="PUZ7" s="35"/>
      <c r="PVA7" s="35"/>
      <c r="PVB7" s="35"/>
      <c r="PVC7" s="35"/>
      <c r="PVD7" s="35"/>
      <c r="PVE7" s="35"/>
      <c r="PVF7" s="35"/>
      <c r="PVG7" s="35"/>
      <c r="PVH7" s="35"/>
      <c r="PVI7" s="35"/>
      <c r="PVJ7" s="35"/>
      <c r="PVK7" s="35"/>
      <c r="PVL7" s="35"/>
      <c r="PVM7" s="35"/>
      <c r="PVN7" s="35"/>
      <c r="PVO7" s="35"/>
      <c r="PVP7" s="35"/>
      <c r="PVQ7" s="35"/>
      <c r="PVR7" s="35"/>
      <c r="PVS7" s="35"/>
      <c r="PVT7" s="35"/>
      <c r="PVU7" s="35"/>
      <c r="PVV7" s="35"/>
      <c r="PVW7" s="35"/>
      <c r="PVX7" s="35"/>
      <c r="PVY7" s="35"/>
      <c r="PVZ7" s="35"/>
      <c r="PWA7" s="35"/>
      <c r="PWB7" s="35"/>
      <c r="PWC7" s="35"/>
      <c r="PWD7" s="35"/>
      <c r="PWE7" s="35"/>
      <c r="PWF7" s="35"/>
      <c r="PWG7" s="35"/>
      <c r="PWH7" s="35"/>
      <c r="PWI7" s="35"/>
      <c r="PWJ7" s="35"/>
      <c r="PWK7" s="35"/>
      <c r="PWL7" s="35"/>
      <c r="PWM7" s="35"/>
      <c r="PWN7" s="35"/>
      <c r="PWO7" s="35"/>
      <c r="PWP7" s="35"/>
      <c r="PWQ7" s="35"/>
      <c r="PWR7" s="35"/>
      <c r="PWS7" s="35"/>
      <c r="PWT7" s="35"/>
      <c r="PWU7" s="35"/>
      <c r="PWV7" s="35"/>
      <c r="PWW7" s="35"/>
      <c r="PWX7" s="35"/>
      <c r="PWY7" s="35"/>
      <c r="PWZ7" s="35"/>
      <c r="PXA7" s="35"/>
      <c r="PXB7" s="35"/>
      <c r="PXC7" s="35"/>
      <c r="PXD7" s="35"/>
      <c r="PXE7" s="35"/>
      <c r="PXF7" s="35"/>
      <c r="PXG7" s="35"/>
      <c r="PXH7" s="35"/>
      <c r="PXI7" s="35"/>
      <c r="PXJ7" s="35"/>
      <c r="PXK7" s="35"/>
      <c r="PXL7" s="35"/>
      <c r="PXM7" s="35"/>
      <c r="PXN7" s="35"/>
      <c r="PXO7" s="35"/>
      <c r="PXP7" s="35"/>
      <c r="PXQ7" s="35"/>
      <c r="PXR7" s="35"/>
      <c r="PXS7" s="35"/>
      <c r="PXT7" s="35"/>
      <c r="PXU7" s="35"/>
      <c r="PXV7" s="35"/>
      <c r="PXW7" s="35"/>
      <c r="PXX7" s="35"/>
      <c r="PXY7" s="35"/>
      <c r="PXZ7" s="35"/>
      <c r="PYA7" s="35"/>
      <c r="PYB7" s="35"/>
      <c r="PYC7" s="35"/>
      <c r="PYD7" s="35"/>
      <c r="PYE7" s="35"/>
      <c r="PYF7" s="35"/>
      <c r="PYG7" s="35"/>
      <c r="PYH7" s="35"/>
      <c r="PYI7" s="35"/>
      <c r="PYJ7" s="35"/>
      <c r="PYK7" s="35"/>
      <c r="PYL7" s="35"/>
      <c r="PYM7" s="35"/>
      <c r="PYN7" s="35"/>
      <c r="PYO7" s="35"/>
      <c r="PYP7" s="35"/>
      <c r="PYQ7" s="35"/>
      <c r="PYR7" s="35"/>
      <c r="PYS7" s="35"/>
      <c r="PYT7" s="35"/>
      <c r="PYU7" s="35"/>
      <c r="PYV7" s="35"/>
      <c r="PYW7" s="35"/>
      <c r="PYX7" s="35"/>
      <c r="PYY7" s="35"/>
      <c r="PYZ7" s="35"/>
      <c r="PZA7" s="35"/>
      <c r="PZB7" s="35"/>
      <c r="PZC7" s="35"/>
      <c r="PZD7" s="35"/>
      <c r="PZE7" s="35"/>
      <c r="PZF7" s="35"/>
      <c r="PZG7" s="35"/>
      <c r="PZH7" s="35"/>
      <c r="PZI7" s="35"/>
      <c r="PZJ7" s="35"/>
      <c r="PZK7" s="35"/>
      <c r="PZL7" s="35"/>
      <c r="PZM7" s="35"/>
      <c r="PZN7" s="35"/>
      <c r="PZO7" s="35"/>
      <c r="PZP7" s="35"/>
      <c r="PZQ7" s="35"/>
      <c r="PZR7" s="35"/>
      <c r="PZS7" s="35"/>
      <c r="PZT7" s="35"/>
      <c r="PZU7" s="35"/>
      <c r="PZV7" s="35"/>
      <c r="PZW7" s="35"/>
      <c r="PZX7" s="35"/>
      <c r="PZY7" s="35"/>
      <c r="PZZ7" s="35"/>
      <c r="QAA7" s="35"/>
      <c r="QAB7" s="35"/>
      <c r="QAC7" s="35"/>
      <c r="QAD7" s="35"/>
      <c r="QAE7" s="35"/>
      <c r="QAF7" s="35"/>
      <c r="QAG7" s="35"/>
      <c r="QAH7" s="35"/>
      <c r="QAI7" s="35"/>
      <c r="QAJ7" s="35"/>
      <c r="QAK7" s="35"/>
      <c r="QAL7" s="35"/>
      <c r="QAM7" s="35"/>
      <c r="QAN7" s="35"/>
      <c r="QAO7" s="35"/>
      <c r="QAP7" s="35"/>
      <c r="QAQ7" s="35"/>
      <c r="QAR7" s="35"/>
      <c r="QAS7" s="35"/>
      <c r="QAT7" s="35"/>
      <c r="QAU7" s="35"/>
      <c r="QAV7" s="35"/>
      <c r="QAW7" s="35"/>
      <c r="QAX7" s="35"/>
      <c r="QAY7" s="35"/>
      <c r="QAZ7" s="35"/>
      <c r="QBA7" s="35"/>
      <c r="QBB7" s="35"/>
      <c r="QBC7" s="35"/>
      <c r="QBD7" s="35"/>
      <c r="QBE7" s="35"/>
      <c r="QBF7" s="35"/>
      <c r="QBG7" s="35"/>
      <c r="QBH7" s="35"/>
      <c r="QBI7" s="35"/>
      <c r="QBJ7" s="35"/>
      <c r="QBK7" s="35"/>
      <c r="QBL7" s="35"/>
      <c r="QBM7" s="35"/>
      <c r="QBN7" s="35"/>
      <c r="QBO7" s="35"/>
      <c r="QBP7" s="35"/>
      <c r="QBQ7" s="35"/>
      <c r="QBR7" s="35"/>
      <c r="QBS7" s="35"/>
      <c r="QBT7" s="35"/>
      <c r="QBU7" s="35"/>
      <c r="QBV7" s="35"/>
      <c r="QBW7" s="35"/>
      <c r="QBX7" s="35"/>
      <c r="QBY7" s="35"/>
      <c r="QBZ7" s="35"/>
      <c r="QCA7" s="35"/>
      <c r="QCB7" s="35"/>
      <c r="QCC7" s="35"/>
      <c r="QCD7" s="35"/>
      <c r="QCE7" s="35"/>
      <c r="QCF7" s="35"/>
      <c r="QCG7" s="35"/>
      <c r="QCH7" s="35"/>
      <c r="QCI7" s="35"/>
      <c r="QCJ7" s="35"/>
      <c r="QCK7" s="35"/>
      <c r="QCL7" s="35"/>
      <c r="QCM7" s="35"/>
      <c r="QCN7" s="35"/>
      <c r="QCO7" s="35"/>
      <c r="QCP7" s="35"/>
      <c r="QCQ7" s="35"/>
      <c r="QCR7" s="35"/>
      <c r="QCS7" s="35"/>
      <c r="QCT7" s="35"/>
      <c r="QCU7" s="35"/>
      <c r="QCV7" s="35"/>
      <c r="QCW7" s="35"/>
      <c r="QCX7" s="35"/>
      <c r="QCY7" s="35"/>
      <c r="QCZ7" s="35"/>
      <c r="QDA7" s="35"/>
      <c r="QDB7" s="35"/>
      <c r="QDC7" s="35"/>
      <c r="QDD7" s="35"/>
      <c r="QDE7" s="35"/>
      <c r="QDF7" s="35"/>
      <c r="QDG7" s="35"/>
      <c r="QDH7" s="35"/>
      <c r="QDI7" s="35"/>
      <c r="QDJ7" s="35"/>
      <c r="QDK7" s="35"/>
      <c r="QDL7" s="35"/>
      <c r="QDM7" s="35"/>
      <c r="QDN7" s="35"/>
      <c r="QDO7" s="35"/>
      <c r="QDP7" s="35"/>
      <c r="QDQ7" s="35"/>
      <c r="QDR7" s="35"/>
      <c r="QDS7" s="35"/>
      <c r="QDT7" s="35"/>
      <c r="QDU7" s="35"/>
      <c r="QDV7" s="35"/>
      <c r="QDW7" s="35"/>
      <c r="QDX7" s="35"/>
      <c r="QDY7" s="35"/>
      <c r="QDZ7" s="35"/>
      <c r="QEA7" s="35"/>
      <c r="QEB7" s="35"/>
      <c r="QEC7" s="35"/>
      <c r="QED7" s="35"/>
      <c r="QEE7" s="35"/>
      <c r="QEF7" s="35"/>
      <c r="QEG7" s="35"/>
      <c r="QEH7" s="35"/>
      <c r="QEI7" s="35"/>
      <c r="QEJ7" s="35"/>
      <c r="QEK7" s="35"/>
      <c r="QEL7" s="35"/>
      <c r="QEM7" s="35"/>
      <c r="QEN7" s="35"/>
      <c r="QEO7" s="35"/>
      <c r="QEP7" s="35"/>
      <c r="QEQ7" s="35"/>
      <c r="QER7" s="35"/>
      <c r="QES7" s="35"/>
      <c r="QET7" s="35"/>
      <c r="QEU7" s="35"/>
      <c r="QEV7" s="35"/>
      <c r="QEW7" s="35"/>
      <c r="QEX7" s="35"/>
      <c r="QEY7" s="35"/>
      <c r="QEZ7" s="35"/>
      <c r="QFA7" s="35"/>
      <c r="QFB7" s="35"/>
      <c r="QFC7" s="35"/>
      <c r="QFD7" s="35"/>
      <c r="QFE7" s="35"/>
      <c r="QFF7" s="35"/>
      <c r="QFG7" s="35"/>
      <c r="QFH7" s="35"/>
      <c r="QFI7" s="35"/>
      <c r="QFJ7" s="35"/>
      <c r="QFK7" s="35"/>
      <c r="QFL7" s="35"/>
      <c r="QFM7" s="35"/>
      <c r="QFN7" s="35"/>
      <c r="QFO7" s="35"/>
      <c r="QFP7" s="35"/>
      <c r="QFQ7" s="35"/>
      <c r="QFR7" s="35"/>
      <c r="QFS7" s="35"/>
      <c r="QFT7" s="35"/>
      <c r="QFU7" s="35"/>
      <c r="QFV7" s="35"/>
      <c r="QFW7" s="35"/>
      <c r="QFX7" s="35"/>
      <c r="QFY7" s="35"/>
      <c r="QFZ7" s="35"/>
      <c r="QGA7" s="35"/>
      <c r="QGB7" s="35"/>
      <c r="QGC7" s="35"/>
      <c r="QGD7" s="35"/>
      <c r="QGE7" s="35"/>
      <c r="QGF7" s="35"/>
      <c r="QGG7" s="35"/>
      <c r="QGH7" s="35"/>
      <c r="QGI7" s="35"/>
      <c r="QGJ7" s="35"/>
      <c r="QGK7" s="35"/>
      <c r="QGL7" s="35"/>
      <c r="QGM7" s="35"/>
      <c r="QGN7" s="35"/>
      <c r="QGO7" s="35"/>
      <c r="QGP7" s="35"/>
      <c r="QGQ7" s="35"/>
      <c r="QGR7" s="35"/>
      <c r="QGS7" s="35"/>
      <c r="QGT7" s="35"/>
      <c r="QGU7" s="35"/>
      <c r="QGV7" s="35"/>
      <c r="QGW7" s="35"/>
      <c r="QGX7" s="35"/>
      <c r="QGY7" s="35"/>
      <c r="QGZ7" s="35"/>
      <c r="QHA7" s="35"/>
      <c r="QHB7" s="35"/>
      <c r="QHC7" s="35"/>
      <c r="QHD7" s="35"/>
      <c r="QHE7" s="35"/>
      <c r="QHF7" s="35"/>
      <c r="QHG7" s="35"/>
      <c r="QHH7" s="35"/>
      <c r="QHI7" s="35"/>
      <c r="QHJ7" s="35"/>
      <c r="QHK7" s="35"/>
      <c r="QHL7" s="35"/>
      <c r="QHM7" s="35"/>
      <c r="QHN7" s="35"/>
      <c r="QHO7" s="35"/>
      <c r="QHP7" s="35"/>
      <c r="QHQ7" s="35"/>
      <c r="QHR7" s="35"/>
      <c r="QHS7" s="35"/>
      <c r="QHT7" s="35"/>
      <c r="QHU7" s="35"/>
      <c r="QHV7" s="35"/>
      <c r="QHW7" s="35"/>
      <c r="QHX7" s="35"/>
      <c r="QHY7" s="35"/>
      <c r="QHZ7" s="35"/>
      <c r="QIA7" s="35"/>
      <c r="QIB7" s="35"/>
      <c r="QIC7" s="35"/>
      <c r="QID7" s="35"/>
      <c r="QIE7" s="35"/>
      <c r="QIF7" s="35"/>
      <c r="QIG7" s="35"/>
      <c r="QIH7" s="35"/>
      <c r="QII7" s="35"/>
      <c r="QIJ7" s="35"/>
      <c r="QIK7" s="35"/>
      <c r="QIL7" s="35"/>
      <c r="QIM7" s="35"/>
      <c r="QIN7" s="35"/>
      <c r="QIO7" s="35"/>
      <c r="QIP7" s="35"/>
      <c r="QIQ7" s="35"/>
      <c r="QIR7" s="35"/>
      <c r="QIS7" s="35"/>
      <c r="QIT7" s="35"/>
      <c r="QIU7" s="35"/>
      <c r="QIV7" s="35"/>
      <c r="QIW7" s="35"/>
      <c r="QIX7" s="35"/>
      <c r="QIY7" s="35"/>
      <c r="QIZ7" s="35"/>
      <c r="QJA7" s="35"/>
      <c r="QJB7" s="35"/>
      <c r="QJC7" s="35"/>
      <c r="QJD7" s="35"/>
      <c r="QJE7" s="35"/>
      <c r="QJF7" s="35"/>
      <c r="QJG7" s="35"/>
      <c r="QJH7" s="35"/>
      <c r="QJI7" s="35"/>
      <c r="QJJ7" s="35"/>
      <c r="QJK7" s="35"/>
      <c r="QJL7" s="35"/>
      <c r="QJM7" s="35"/>
      <c r="QJN7" s="35"/>
      <c r="QJO7" s="35"/>
      <c r="QJP7" s="35"/>
      <c r="QJQ7" s="35"/>
      <c r="QJR7" s="35"/>
      <c r="QJS7" s="35"/>
      <c r="QJT7" s="35"/>
      <c r="QJU7" s="35"/>
      <c r="QJV7" s="35"/>
      <c r="QJW7" s="35"/>
      <c r="QJX7" s="35"/>
      <c r="QJY7" s="35"/>
      <c r="QJZ7" s="35"/>
      <c r="QKA7" s="35"/>
      <c r="QKB7" s="35"/>
      <c r="QKC7" s="35"/>
      <c r="QKD7" s="35"/>
      <c r="QKE7" s="35"/>
      <c r="QKF7" s="35"/>
      <c r="QKG7" s="35"/>
      <c r="QKH7" s="35"/>
      <c r="QKI7" s="35"/>
      <c r="QKJ7" s="35"/>
      <c r="QKK7" s="35"/>
      <c r="QKL7" s="35"/>
      <c r="QKM7" s="35"/>
      <c r="QKN7" s="35"/>
      <c r="QKO7" s="35"/>
      <c r="QKP7" s="35"/>
      <c r="QKQ7" s="35"/>
      <c r="QKR7" s="35"/>
      <c r="QKS7" s="35"/>
      <c r="QKT7" s="35"/>
      <c r="QKU7" s="35"/>
      <c r="QKV7" s="35"/>
      <c r="QKW7" s="35"/>
      <c r="QKX7" s="35"/>
      <c r="QKY7" s="35"/>
      <c r="QKZ7" s="35"/>
      <c r="QLA7" s="35"/>
      <c r="QLB7" s="35"/>
      <c r="QLC7" s="35"/>
      <c r="QLD7" s="35"/>
      <c r="QLE7" s="35"/>
      <c r="QLF7" s="35"/>
      <c r="QLG7" s="35"/>
      <c r="QLH7" s="35"/>
      <c r="QLI7" s="35"/>
      <c r="QLJ7" s="35"/>
      <c r="QLK7" s="35"/>
      <c r="QLL7" s="35"/>
      <c r="QLM7" s="35"/>
      <c r="QLN7" s="35"/>
      <c r="QLO7" s="35"/>
      <c r="QLP7" s="35"/>
      <c r="QLQ7" s="35"/>
      <c r="QLR7" s="35"/>
      <c r="QLS7" s="35"/>
      <c r="QLT7" s="35"/>
      <c r="QLU7" s="35"/>
      <c r="QLV7" s="35"/>
      <c r="QLW7" s="35"/>
      <c r="QLX7" s="35"/>
      <c r="QLY7" s="35"/>
      <c r="QLZ7" s="35"/>
      <c r="QMA7" s="35"/>
      <c r="QMB7" s="35"/>
      <c r="QMC7" s="35"/>
      <c r="QMD7" s="35"/>
      <c r="QME7" s="35"/>
      <c r="QMF7" s="35"/>
      <c r="QMG7" s="35"/>
      <c r="QMH7" s="35"/>
      <c r="QMI7" s="35"/>
      <c r="QMJ7" s="35"/>
      <c r="QMK7" s="35"/>
      <c r="QML7" s="35"/>
      <c r="QMM7" s="35"/>
      <c r="QMN7" s="35"/>
      <c r="QMO7" s="35"/>
      <c r="QMP7" s="35"/>
      <c r="QMQ7" s="35"/>
      <c r="QMR7" s="35"/>
      <c r="QMS7" s="35"/>
      <c r="QMT7" s="35"/>
      <c r="QMU7" s="35"/>
      <c r="QMV7" s="35"/>
      <c r="QMW7" s="35"/>
      <c r="QMX7" s="35"/>
      <c r="QMY7" s="35"/>
      <c r="QMZ7" s="35"/>
      <c r="QNA7" s="35"/>
      <c r="QNB7" s="35"/>
      <c r="QNC7" s="35"/>
      <c r="QND7" s="35"/>
      <c r="QNE7" s="35"/>
      <c r="QNF7" s="35"/>
      <c r="QNG7" s="35"/>
      <c r="QNH7" s="35"/>
      <c r="QNI7" s="35"/>
      <c r="QNJ7" s="35"/>
      <c r="QNK7" s="35"/>
      <c r="QNL7" s="35"/>
      <c r="QNM7" s="35"/>
      <c r="QNN7" s="35"/>
      <c r="QNO7" s="35"/>
      <c r="QNP7" s="35"/>
      <c r="QNQ7" s="35"/>
      <c r="QNR7" s="35"/>
      <c r="QNS7" s="35"/>
      <c r="QNT7" s="35"/>
      <c r="QNU7" s="35"/>
      <c r="QNV7" s="35"/>
      <c r="QNW7" s="35"/>
      <c r="QNX7" s="35"/>
      <c r="QNY7" s="35"/>
      <c r="QNZ7" s="35"/>
      <c r="QOA7" s="35"/>
      <c r="QOB7" s="35"/>
      <c r="QOC7" s="35"/>
      <c r="QOD7" s="35"/>
      <c r="QOE7" s="35"/>
      <c r="QOF7" s="35"/>
      <c r="QOG7" s="35"/>
      <c r="QOH7" s="35"/>
      <c r="QOI7" s="35"/>
      <c r="QOJ7" s="35"/>
      <c r="QOK7" s="35"/>
      <c r="QOL7" s="35"/>
      <c r="QOM7" s="35"/>
      <c r="QON7" s="35"/>
      <c r="QOO7" s="35"/>
      <c r="QOP7" s="35"/>
      <c r="QOQ7" s="35"/>
      <c r="QOR7" s="35"/>
      <c r="QOS7" s="35"/>
      <c r="QOT7" s="35"/>
      <c r="QOU7" s="35"/>
      <c r="QOV7" s="35"/>
      <c r="QOW7" s="35"/>
      <c r="QOX7" s="35"/>
      <c r="QOY7" s="35"/>
      <c r="QOZ7" s="35"/>
      <c r="QPA7" s="35"/>
      <c r="QPB7" s="35"/>
      <c r="QPC7" s="35"/>
      <c r="QPD7" s="35"/>
      <c r="QPE7" s="35"/>
      <c r="QPF7" s="35"/>
      <c r="QPG7" s="35"/>
      <c r="QPH7" s="35"/>
      <c r="QPI7" s="35"/>
      <c r="QPJ7" s="35"/>
      <c r="QPK7" s="35"/>
      <c r="QPL7" s="35"/>
      <c r="QPM7" s="35"/>
      <c r="QPN7" s="35"/>
      <c r="QPO7" s="35"/>
      <c r="QPP7" s="35"/>
      <c r="QPQ7" s="35"/>
      <c r="QPR7" s="35"/>
      <c r="QPS7" s="35"/>
      <c r="QPT7" s="35"/>
      <c r="QPU7" s="35"/>
      <c r="QPV7" s="35"/>
      <c r="QPW7" s="35"/>
      <c r="QPX7" s="35"/>
      <c r="QPY7" s="35"/>
      <c r="QPZ7" s="35"/>
      <c r="QQA7" s="35"/>
      <c r="QQB7" s="35"/>
      <c r="QQC7" s="35"/>
      <c r="QQD7" s="35"/>
      <c r="QQE7" s="35"/>
      <c r="QQF7" s="35"/>
      <c r="QQG7" s="35"/>
      <c r="QQH7" s="35"/>
      <c r="QQI7" s="35"/>
      <c r="QQJ7" s="35"/>
      <c r="QQK7" s="35"/>
      <c r="QQL7" s="35"/>
      <c r="QQM7" s="35"/>
      <c r="QQN7" s="35"/>
      <c r="QQO7" s="35"/>
      <c r="QQP7" s="35"/>
      <c r="QQQ7" s="35"/>
      <c r="QQR7" s="35"/>
      <c r="QQS7" s="35"/>
      <c r="QQT7" s="35"/>
      <c r="QQU7" s="35"/>
      <c r="QQV7" s="35"/>
      <c r="QQW7" s="35"/>
      <c r="QQX7" s="35"/>
      <c r="QQY7" s="35"/>
      <c r="QQZ7" s="35"/>
      <c r="QRA7" s="35"/>
      <c r="QRB7" s="35"/>
      <c r="QRC7" s="35"/>
      <c r="QRD7" s="35"/>
      <c r="QRE7" s="35"/>
      <c r="QRF7" s="35"/>
      <c r="QRG7" s="35"/>
      <c r="QRH7" s="35"/>
      <c r="QRI7" s="35"/>
      <c r="QRJ7" s="35"/>
      <c r="QRK7" s="35"/>
      <c r="QRL7" s="35"/>
      <c r="QRM7" s="35"/>
      <c r="QRN7" s="35"/>
      <c r="QRO7" s="35"/>
      <c r="QRP7" s="35"/>
      <c r="QRQ7" s="35"/>
      <c r="QRR7" s="35"/>
      <c r="QRS7" s="35"/>
      <c r="QRT7" s="35"/>
      <c r="QRU7" s="35"/>
      <c r="QRV7" s="35"/>
      <c r="QRW7" s="35"/>
      <c r="QRX7" s="35"/>
      <c r="QRY7" s="35"/>
      <c r="QRZ7" s="35"/>
      <c r="QSA7" s="35"/>
      <c r="QSB7" s="35"/>
      <c r="QSC7" s="35"/>
      <c r="QSD7" s="35"/>
      <c r="QSE7" s="35"/>
      <c r="QSF7" s="35"/>
      <c r="QSG7" s="35"/>
      <c r="QSH7" s="35"/>
      <c r="QSI7" s="35"/>
      <c r="QSJ7" s="35"/>
      <c r="QSK7" s="35"/>
      <c r="QSL7" s="35"/>
      <c r="QSM7" s="35"/>
      <c r="QSN7" s="35"/>
      <c r="QSO7" s="35"/>
      <c r="QSP7" s="35"/>
      <c r="QSQ7" s="35"/>
      <c r="QSR7" s="35"/>
      <c r="QSS7" s="35"/>
      <c r="QST7" s="35"/>
      <c r="QSU7" s="35"/>
      <c r="QSV7" s="35"/>
      <c r="QSW7" s="35"/>
      <c r="QSX7" s="35"/>
      <c r="QSY7" s="35"/>
      <c r="QSZ7" s="35"/>
      <c r="QTA7" s="35"/>
      <c r="QTB7" s="35"/>
      <c r="QTC7" s="35"/>
      <c r="QTD7" s="35"/>
      <c r="QTE7" s="35"/>
      <c r="QTF7" s="35"/>
      <c r="QTG7" s="35"/>
      <c r="QTH7" s="35"/>
      <c r="QTI7" s="35"/>
      <c r="QTJ7" s="35"/>
      <c r="QTK7" s="35"/>
      <c r="QTL7" s="35"/>
      <c r="QTM7" s="35"/>
      <c r="QTN7" s="35"/>
      <c r="QTO7" s="35"/>
      <c r="QTP7" s="35"/>
      <c r="QTQ7" s="35"/>
      <c r="QTR7" s="35"/>
      <c r="QTS7" s="35"/>
      <c r="QTT7" s="35"/>
      <c r="QTU7" s="35"/>
      <c r="QTV7" s="35"/>
      <c r="QTW7" s="35"/>
      <c r="QTX7" s="35"/>
      <c r="QTY7" s="35"/>
      <c r="QTZ7" s="35"/>
      <c r="QUA7" s="35"/>
      <c r="QUB7" s="35"/>
      <c r="QUC7" s="35"/>
      <c r="QUD7" s="35"/>
      <c r="QUE7" s="35"/>
      <c r="QUF7" s="35"/>
      <c r="QUG7" s="35"/>
      <c r="QUH7" s="35"/>
      <c r="QUI7" s="35"/>
      <c r="QUJ7" s="35"/>
      <c r="QUK7" s="35"/>
      <c r="QUL7" s="35"/>
      <c r="QUM7" s="35"/>
      <c r="QUN7" s="35"/>
      <c r="QUO7" s="35"/>
      <c r="QUP7" s="35"/>
      <c r="QUQ7" s="35"/>
      <c r="QUR7" s="35"/>
      <c r="QUS7" s="35"/>
      <c r="QUT7" s="35"/>
      <c r="QUU7" s="35"/>
      <c r="QUV7" s="35"/>
      <c r="QUW7" s="35"/>
      <c r="QUX7" s="35"/>
      <c r="QUY7" s="35"/>
      <c r="QUZ7" s="35"/>
      <c r="QVA7" s="35"/>
      <c r="QVB7" s="35"/>
      <c r="QVC7" s="35"/>
      <c r="QVD7" s="35"/>
      <c r="QVE7" s="35"/>
      <c r="QVF7" s="35"/>
      <c r="QVG7" s="35"/>
      <c r="QVH7" s="35"/>
      <c r="QVI7" s="35"/>
      <c r="QVJ7" s="35"/>
      <c r="QVK7" s="35"/>
      <c r="QVL7" s="35"/>
      <c r="QVM7" s="35"/>
      <c r="QVN7" s="35"/>
      <c r="QVO7" s="35"/>
      <c r="QVP7" s="35"/>
      <c r="QVQ7" s="35"/>
      <c r="QVR7" s="35"/>
      <c r="QVS7" s="35"/>
      <c r="QVT7" s="35"/>
      <c r="QVU7" s="35"/>
      <c r="QVV7" s="35"/>
      <c r="QVW7" s="35"/>
      <c r="QVX7" s="35"/>
      <c r="QVY7" s="35"/>
      <c r="QVZ7" s="35"/>
      <c r="QWA7" s="35"/>
      <c r="QWB7" s="35"/>
      <c r="QWC7" s="35"/>
      <c r="QWD7" s="35"/>
      <c r="QWE7" s="35"/>
      <c r="QWF7" s="35"/>
      <c r="QWG7" s="35"/>
      <c r="QWH7" s="35"/>
      <c r="QWI7" s="35"/>
      <c r="QWJ7" s="35"/>
      <c r="QWK7" s="35"/>
      <c r="QWL7" s="35"/>
      <c r="QWM7" s="35"/>
      <c r="QWN7" s="35"/>
      <c r="QWO7" s="35"/>
      <c r="QWP7" s="35"/>
      <c r="QWQ7" s="35"/>
      <c r="QWR7" s="35"/>
      <c r="QWS7" s="35"/>
      <c r="QWT7" s="35"/>
      <c r="QWU7" s="35"/>
      <c r="QWV7" s="35"/>
      <c r="QWW7" s="35"/>
      <c r="QWX7" s="35"/>
      <c r="QWY7" s="35"/>
      <c r="QWZ7" s="35"/>
      <c r="QXA7" s="35"/>
      <c r="QXB7" s="35"/>
      <c r="QXC7" s="35"/>
      <c r="QXD7" s="35"/>
      <c r="QXE7" s="35"/>
      <c r="QXF7" s="35"/>
      <c r="QXG7" s="35"/>
      <c r="QXH7" s="35"/>
      <c r="QXI7" s="35"/>
      <c r="QXJ7" s="35"/>
      <c r="QXK7" s="35"/>
      <c r="QXL7" s="35"/>
      <c r="QXM7" s="35"/>
      <c r="QXN7" s="35"/>
      <c r="QXO7" s="35"/>
      <c r="QXP7" s="35"/>
      <c r="QXQ7" s="35"/>
      <c r="QXR7" s="35"/>
      <c r="QXS7" s="35"/>
      <c r="QXT7" s="35"/>
      <c r="QXU7" s="35"/>
      <c r="QXV7" s="35"/>
      <c r="QXW7" s="35"/>
      <c r="QXX7" s="35"/>
      <c r="QXY7" s="35"/>
      <c r="QXZ7" s="35"/>
      <c r="QYA7" s="35"/>
      <c r="QYB7" s="35"/>
      <c r="QYC7" s="35"/>
      <c r="QYD7" s="35"/>
      <c r="QYE7" s="35"/>
      <c r="QYF7" s="35"/>
      <c r="QYG7" s="35"/>
      <c r="QYH7" s="35"/>
      <c r="QYI7" s="35"/>
      <c r="QYJ7" s="35"/>
      <c r="QYK7" s="35"/>
      <c r="QYL7" s="35"/>
      <c r="QYM7" s="35"/>
      <c r="QYN7" s="35"/>
      <c r="QYO7" s="35"/>
      <c r="QYP7" s="35"/>
      <c r="QYQ7" s="35"/>
      <c r="QYR7" s="35"/>
      <c r="QYS7" s="35"/>
      <c r="QYT7" s="35"/>
      <c r="QYU7" s="35"/>
      <c r="QYV7" s="35"/>
      <c r="QYW7" s="35"/>
      <c r="QYX7" s="35"/>
      <c r="QYY7" s="35"/>
      <c r="QYZ7" s="35"/>
      <c r="QZA7" s="35"/>
      <c r="QZB7" s="35"/>
      <c r="QZC7" s="35"/>
      <c r="QZD7" s="35"/>
      <c r="QZE7" s="35"/>
      <c r="QZF7" s="35"/>
      <c r="QZG7" s="35"/>
      <c r="QZH7" s="35"/>
      <c r="QZI7" s="35"/>
      <c r="QZJ7" s="35"/>
      <c r="QZK7" s="35"/>
      <c r="QZL7" s="35"/>
      <c r="QZM7" s="35"/>
      <c r="QZN7" s="35"/>
      <c r="QZO7" s="35"/>
      <c r="QZP7" s="35"/>
      <c r="QZQ7" s="35"/>
      <c r="QZR7" s="35"/>
      <c r="QZS7" s="35"/>
      <c r="QZT7" s="35"/>
      <c r="QZU7" s="35"/>
      <c r="QZV7" s="35"/>
      <c r="QZW7" s="35"/>
      <c r="QZX7" s="35"/>
      <c r="QZY7" s="35"/>
      <c r="QZZ7" s="35"/>
      <c r="RAA7" s="35"/>
      <c r="RAB7" s="35"/>
      <c r="RAC7" s="35"/>
      <c r="RAD7" s="35"/>
      <c r="RAE7" s="35"/>
      <c r="RAF7" s="35"/>
      <c r="RAG7" s="35"/>
      <c r="RAH7" s="35"/>
      <c r="RAI7" s="35"/>
      <c r="RAJ7" s="35"/>
      <c r="RAK7" s="35"/>
      <c r="RAL7" s="35"/>
      <c r="RAM7" s="35"/>
      <c r="RAN7" s="35"/>
      <c r="RAO7" s="35"/>
      <c r="RAP7" s="35"/>
      <c r="RAQ7" s="35"/>
      <c r="RAR7" s="35"/>
      <c r="RAS7" s="35"/>
      <c r="RAT7" s="35"/>
      <c r="RAU7" s="35"/>
      <c r="RAV7" s="35"/>
      <c r="RAW7" s="35"/>
      <c r="RAX7" s="35"/>
      <c r="RAY7" s="35"/>
      <c r="RAZ7" s="35"/>
      <c r="RBA7" s="35"/>
      <c r="RBB7" s="35"/>
      <c r="RBC7" s="35"/>
      <c r="RBD7" s="35"/>
      <c r="RBE7" s="35"/>
      <c r="RBF7" s="35"/>
      <c r="RBG7" s="35"/>
      <c r="RBH7" s="35"/>
      <c r="RBI7" s="35"/>
      <c r="RBJ7" s="35"/>
      <c r="RBK7" s="35"/>
      <c r="RBL7" s="35"/>
      <c r="RBM7" s="35"/>
      <c r="RBN7" s="35"/>
      <c r="RBO7" s="35"/>
      <c r="RBP7" s="35"/>
      <c r="RBQ7" s="35"/>
      <c r="RBR7" s="35"/>
      <c r="RBS7" s="35"/>
      <c r="RBT7" s="35"/>
      <c r="RBU7" s="35"/>
      <c r="RBV7" s="35"/>
      <c r="RBW7" s="35"/>
      <c r="RBX7" s="35"/>
      <c r="RBY7" s="35"/>
      <c r="RBZ7" s="35"/>
      <c r="RCA7" s="35"/>
      <c r="RCB7" s="35"/>
      <c r="RCC7" s="35"/>
      <c r="RCD7" s="35"/>
      <c r="RCE7" s="35"/>
      <c r="RCF7" s="35"/>
      <c r="RCG7" s="35"/>
      <c r="RCH7" s="35"/>
      <c r="RCI7" s="35"/>
      <c r="RCJ7" s="35"/>
      <c r="RCK7" s="35"/>
      <c r="RCL7" s="35"/>
      <c r="RCM7" s="35"/>
      <c r="RCN7" s="35"/>
      <c r="RCO7" s="35"/>
      <c r="RCP7" s="35"/>
      <c r="RCQ7" s="35"/>
      <c r="RCR7" s="35"/>
      <c r="RCS7" s="35"/>
      <c r="RCT7" s="35"/>
      <c r="RCU7" s="35"/>
      <c r="RCV7" s="35"/>
      <c r="RCW7" s="35"/>
      <c r="RCX7" s="35"/>
      <c r="RCY7" s="35"/>
      <c r="RCZ7" s="35"/>
      <c r="RDA7" s="35"/>
      <c r="RDB7" s="35"/>
      <c r="RDC7" s="35"/>
      <c r="RDD7" s="35"/>
      <c r="RDE7" s="35"/>
      <c r="RDF7" s="35"/>
      <c r="RDG7" s="35"/>
      <c r="RDH7" s="35"/>
      <c r="RDI7" s="35"/>
      <c r="RDJ7" s="35"/>
      <c r="RDK7" s="35"/>
      <c r="RDL7" s="35"/>
      <c r="RDM7" s="35"/>
      <c r="RDN7" s="35"/>
      <c r="RDO7" s="35"/>
      <c r="RDP7" s="35"/>
      <c r="RDQ7" s="35"/>
      <c r="RDR7" s="35"/>
      <c r="RDS7" s="35"/>
      <c r="RDT7" s="35"/>
      <c r="RDU7" s="35"/>
      <c r="RDV7" s="35"/>
      <c r="RDW7" s="35"/>
      <c r="RDX7" s="35"/>
      <c r="RDY7" s="35"/>
      <c r="RDZ7" s="35"/>
      <c r="REA7" s="35"/>
      <c r="REB7" s="35"/>
      <c r="REC7" s="35"/>
      <c r="RED7" s="35"/>
      <c r="REE7" s="35"/>
      <c r="REF7" s="35"/>
      <c r="REG7" s="35"/>
      <c r="REH7" s="35"/>
      <c r="REI7" s="35"/>
      <c r="REJ7" s="35"/>
      <c r="REK7" s="35"/>
      <c r="REL7" s="35"/>
      <c r="REM7" s="35"/>
      <c r="REN7" s="35"/>
      <c r="REO7" s="35"/>
      <c r="REP7" s="35"/>
      <c r="REQ7" s="35"/>
      <c r="RER7" s="35"/>
      <c r="RES7" s="35"/>
      <c r="RET7" s="35"/>
      <c r="REU7" s="35"/>
      <c r="REV7" s="35"/>
      <c r="REW7" s="35"/>
      <c r="REX7" s="35"/>
      <c r="REY7" s="35"/>
      <c r="REZ7" s="35"/>
      <c r="RFA7" s="35"/>
      <c r="RFB7" s="35"/>
      <c r="RFC7" s="35"/>
      <c r="RFD7" s="35"/>
      <c r="RFE7" s="35"/>
      <c r="RFF7" s="35"/>
      <c r="RFG7" s="35"/>
      <c r="RFH7" s="35"/>
      <c r="RFI7" s="35"/>
      <c r="RFJ7" s="35"/>
      <c r="RFK7" s="35"/>
      <c r="RFL7" s="35"/>
      <c r="RFM7" s="35"/>
      <c r="RFN7" s="35"/>
      <c r="RFO7" s="35"/>
      <c r="RFP7" s="35"/>
      <c r="RFQ7" s="35"/>
      <c r="RFR7" s="35"/>
      <c r="RFS7" s="35"/>
      <c r="RFT7" s="35"/>
      <c r="RFU7" s="35"/>
      <c r="RFV7" s="35"/>
      <c r="RFW7" s="35"/>
      <c r="RFX7" s="35"/>
      <c r="RFY7" s="35"/>
      <c r="RFZ7" s="35"/>
      <c r="RGA7" s="35"/>
      <c r="RGB7" s="35"/>
      <c r="RGC7" s="35"/>
      <c r="RGD7" s="35"/>
      <c r="RGE7" s="35"/>
      <c r="RGF7" s="35"/>
      <c r="RGG7" s="35"/>
      <c r="RGH7" s="35"/>
      <c r="RGI7" s="35"/>
      <c r="RGJ7" s="35"/>
      <c r="RGK7" s="35"/>
      <c r="RGL7" s="35"/>
      <c r="RGM7" s="35"/>
      <c r="RGN7" s="35"/>
      <c r="RGO7" s="35"/>
      <c r="RGP7" s="35"/>
      <c r="RGQ7" s="35"/>
      <c r="RGR7" s="35"/>
      <c r="RGS7" s="35"/>
      <c r="RGT7" s="35"/>
      <c r="RGU7" s="35"/>
      <c r="RGV7" s="35"/>
      <c r="RGW7" s="35"/>
      <c r="RGX7" s="35"/>
      <c r="RGY7" s="35"/>
      <c r="RGZ7" s="35"/>
      <c r="RHA7" s="35"/>
      <c r="RHB7" s="35"/>
      <c r="RHC7" s="35"/>
      <c r="RHD7" s="35"/>
      <c r="RHE7" s="35"/>
      <c r="RHF7" s="35"/>
      <c r="RHG7" s="35"/>
      <c r="RHH7" s="35"/>
      <c r="RHI7" s="35"/>
      <c r="RHJ7" s="35"/>
      <c r="RHK7" s="35"/>
      <c r="RHL7" s="35"/>
      <c r="RHM7" s="35"/>
      <c r="RHN7" s="35"/>
      <c r="RHO7" s="35"/>
      <c r="RHP7" s="35"/>
      <c r="RHQ7" s="35"/>
      <c r="RHR7" s="35"/>
      <c r="RHS7" s="35"/>
      <c r="RHT7" s="35"/>
      <c r="RHU7" s="35"/>
      <c r="RHV7" s="35"/>
      <c r="RHW7" s="35"/>
      <c r="RHX7" s="35"/>
      <c r="RHY7" s="35"/>
      <c r="RHZ7" s="35"/>
      <c r="RIA7" s="35"/>
      <c r="RIB7" s="35"/>
      <c r="RIC7" s="35"/>
      <c r="RID7" s="35"/>
      <c r="RIE7" s="35"/>
      <c r="RIF7" s="35"/>
      <c r="RIG7" s="35"/>
      <c r="RIH7" s="35"/>
      <c r="RII7" s="35"/>
      <c r="RIJ7" s="35"/>
      <c r="RIK7" s="35"/>
      <c r="RIL7" s="35"/>
      <c r="RIM7" s="35"/>
      <c r="RIN7" s="35"/>
      <c r="RIO7" s="35"/>
      <c r="RIP7" s="35"/>
      <c r="RIQ7" s="35"/>
      <c r="RIR7" s="35"/>
      <c r="RIS7" s="35"/>
      <c r="RIT7" s="35"/>
      <c r="RIU7" s="35"/>
      <c r="RIV7" s="35"/>
      <c r="RIW7" s="35"/>
      <c r="RIX7" s="35"/>
      <c r="RIY7" s="35"/>
      <c r="RIZ7" s="35"/>
      <c r="RJA7" s="35"/>
      <c r="RJB7" s="35"/>
      <c r="RJC7" s="35"/>
      <c r="RJD7" s="35"/>
      <c r="RJE7" s="35"/>
      <c r="RJF7" s="35"/>
      <c r="RJG7" s="35"/>
      <c r="RJH7" s="35"/>
      <c r="RJI7" s="35"/>
      <c r="RJJ7" s="35"/>
      <c r="RJK7" s="35"/>
      <c r="RJL7" s="35"/>
      <c r="RJM7" s="35"/>
      <c r="RJN7" s="35"/>
      <c r="RJO7" s="35"/>
      <c r="RJP7" s="35"/>
      <c r="RJQ7" s="35"/>
      <c r="RJR7" s="35"/>
      <c r="RJS7" s="35"/>
      <c r="RJT7" s="35"/>
      <c r="RJU7" s="35"/>
      <c r="RJV7" s="35"/>
      <c r="RJW7" s="35"/>
      <c r="RJX7" s="35"/>
      <c r="RJY7" s="35"/>
      <c r="RJZ7" s="35"/>
      <c r="RKA7" s="35"/>
      <c r="RKB7" s="35"/>
      <c r="RKC7" s="35"/>
      <c r="RKD7" s="35"/>
      <c r="RKE7" s="35"/>
      <c r="RKF7" s="35"/>
      <c r="RKG7" s="35"/>
      <c r="RKH7" s="35"/>
      <c r="RKI7" s="35"/>
      <c r="RKJ7" s="35"/>
      <c r="RKK7" s="35"/>
      <c r="RKL7" s="35"/>
      <c r="RKM7" s="35"/>
      <c r="RKN7" s="35"/>
      <c r="RKO7" s="35"/>
      <c r="RKP7" s="35"/>
      <c r="RKQ7" s="35"/>
      <c r="RKR7" s="35"/>
      <c r="RKS7" s="35"/>
      <c r="RKT7" s="35"/>
      <c r="RKU7" s="35"/>
      <c r="RKV7" s="35"/>
      <c r="RKW7" s="35"/>
      <c r="RKX7" s="35"/>
      <c r="RKY7" s="35"/>
      <c r="RKZ7" s="35"/>
      <c r="RLA7" s="35"/>
      <c r="RLB7" s="35"/>
      <c r="RLC7" s="35"/>
      <c r="RLD7" s="35"/>
      <c r="RLE7" s="35"/>
      <c r="RLF7" s="35"/>
      <c r="RLG7" s="35"/>
      <c r="RLH7" s="35"/>
      <c r="RLI7" s="35"/>
      <c r="RLJ7" s="35"/>
      <c r="RLK7" s="35"/>
      <c r="RLL7" s="35"/>
      <c r="RLM7" s="35"/>
      <c r="RLN7" s="35"/>
      <c r="RLO7" s="35"/>
      <c r="RLP7" s="35"/>
      <c r="RLQ7" s="35"/>
      <c r="RLR7" s="35"/>
      <c r="RLS7" s="35"/>
      <c r="RLT7" s="35"/>
      <c r="RLU7" s="35"/>
      <c r="RLV7" s="35"/>
      <c r="RLW7" s="35"/>
      <c r="RLX7" s="35"/>
      <c r="RLY7" s="35"/>
      <c r="RLZ7" s="35"/>
      <c r="RMA7" s="35"/>
      <c r="RMB7" s="35"/>
      <c r="RMC7" s="35"/>
      <c r="RMD7" s="35"/>
      <c r="RME7" s="35"/>
      <c r="RMF7" s="35"/>
      <c r="RMG7" s="35"/>
      <c r="RMH7" s="35"/>
      <c r="RMI7" s="35"/>
      <c r="RMJ7" s="35"/>
      <c r="RMK7" s="35"/>
      <c r="RML7" s="35"/>
      <c r="RMM7" s="35"/>
      <c r="RMN7" s="35"/>
      <c r="RMO7" s="35"/>
      <c r="RMP7" s="35"/>
      <c r="RMQ7" s="35"/>
      <c r="RMR7" s="35"/>
      <c r="RMS7" s="35"/>
      <c r="RMT7" s="35"/>
      <c r="RMU7" s="35"/>
      <c r="RMV7" s="35"/>
      <c r="RMW7" s="35"/>
      <c r="RMX7" s="35"/>
      <c r="RMY7" s="35"/>
      <c r="RMZ7" s="35"/>
      <c r="RNA7" s="35"/>
      <c r="RNB7" s="35"/>
      <c r="RNC7" s="35"/>
      <c r="RND7" s="35"/>
      <c r="RNE7" s="35"/>
      <c r="RNF7" s="35"/>
      <c r="RNG7" s="35"/>
      <c r="RNH7" s="35"/>
      <c r="RNI7" s="35"/>
      <c r="RNJ7" s="35"/>
      <c r="RNK7" s="35"/>
      <c r="RNL7" s="35"/>
      <c r="RNM7" s="35"/>
      <c r="RNN7" s="35"/>
      <c r="RNO7" s="35"/>
      <c r="RNP7" s="35"/>
      <c r="RNQ7" s="35"/>
      <c r="RNR7" s="35"/>
      <c r="RNS7" s="35"/>
      <c r="RNT7" s="35"/>
      <c r="RNU7" s="35"/>
      <c r="RNV7" s="35"/>
      <c r="RNW7" s="35"/>
      <c r="RNX7" s="35"/>
      <c r="RNY7" s="35"/>
      <c r="RNZ7" s="35"/>
      <c r="ROA7" s="35"/>
      <c r="ROB7" s="35"/>
      <c r="ROC7" s="35"/>
      <c r="ROD7" s="35"/>
      <c r="ROE7" s="35"/>
      <c r="ROF7" s="35"/>
      <c r="ROG7" s="35"/>
      <c r="ROH7" s="35"/>
      <c r="ROI7" s="35"/>
      <c r="ROJ7" s="35"/>
      <c r="ROK7" s="35"/>
      <c r="ROL7" s="35"/>
      <c r="ROM7" s="35"/>
      <c r="RON7" s="35"/>
      <c r="ROO7" s="35"/>
      <c r="ROP7" s="35"/>
      <c r="ROQ7" s="35"/>
      <c r="ROR7" s="35"/>
      <c r="ROS7" s="35"/>
      <c r="ROT7" s="35"/>
      <c r="ROU7" s="35"/>
      <c r="ROV7" s="35"/>
      <c r="ROW7" s="35"/>
      <c r="ROX7" s="35"/>
      <c r="ROY7" s="35"/>
      <c r="ROZ7" s="35"/>
      <c r="RPA7" s="35"/>
      <c r="RPB7" s="35"/>
      <c r="RPC7" s="35"/>
      <c r="RPD7" s="35"/>
      <c r="RPE7" s="35"/>
      <c r="RPF7" s="35"/>
      <c r="RPG7" s="35"/>
      <c r="RPH7" s="35"/>
      <c r="RPI7" s="35"/>
      <c r="RPJ7" s="35"/>
      <c r="RPK7" s="35"/>
      <c r="RPL7" s="35"/>
      <c r="RPM7" s="35"/>
      <c r="RPN7" s="35"/>
      <c r="RPO7" s="35"/>
      <c r="RPP7" s="35"/>
      <c r="RPQ7" s="35"/>
      <c r="RPR7" s="35"/>
      <c r="RPS7" s="35"/>
      <c r="RPT7" s="35"/>
      <c r="RPU7" s="35"/>
      <c r="RPV7" s="35"/>
      <c r="RPW7" s="35"/>
      <c r="RPX7" s="35"/>
      <c r="RPY7" s="35"/>
      <c r="RPZ7" s="35"/>
      <c r="RQA7" s="35"/>
      <c r="RQB7" s="35"/>
      <c r="RQC7" s="35"/>
      <c r="RQD7" s="35"/>
      <c r="RQE7" s="35"/>
      <c r="RQF7" s="35"/>
      <c r="RQG7" s="35"/>
      <c r="RQH7" s="35"/>
      <c r="RQI7" s="35"/>
      <c r="RQJ7" s="35"/>
      <c r="RQK7" s="35"/>
      <c r="RQL7" s="35"/>
      <c r="RQM7" s="35"/>
      <c r="RQN7" s="35"/>
      <c r="RQO7" s="35"/>
      <c r="RQP7" s="35"/>
      <c r="RQQ7" s="35"/>
      <c r="RQR7" s="35"/>
      <c r="RQS7" s="35"/>
      <c r="RQT7" s="35"/>
      <c r="RQU7" s="35"/>
      <c r="RQV7" s="35"/>
      <c r="RQW7" s="35"/>
      <c r="RQX7" s="35"/>
      <c r="RQY7" s="35"/>
      <c r="RQZ7" s="35"/>
      <c r="RRA7" s="35"/>
      <c r="RRB7" s="35"/>
      <c r="RRC7" s="35"/>
      <c r="RRD7" s="35"/>
      <c r="RRE7" s="35"/>
      <c r="RRF7" s="35"/>
      <c r="RRG7" s="35"/>
      <c r="RRH7" s="35"/>
      <c r="RRI7" s="35"/>
      <c r="RRJ7" s="35"/>
      <c r="RRK7" s="35"/>
      <c r="RRL7" s="35"/>
      <c r="RRM7" s="35"/>
      <c r="RRN7" s="35"/>
      <c r="RRO7" s="35"/>
      <c r="RRP7" s="35"/>
      <c r="RRQ7" s="35"/>
      <c r="RRR7" s="35"/>
      <c r="RRS7" s="35"/>
      <c r="RRT7" s="35"/>
      <c r="RRU7" s="35"/>
      <c r="RRV7" s="35"/>
      <c r="RRW7" s="35"/>
      <c r="RRX7" s="35"/>
      <c r="RRY7" s="35"/>
      <c r="RRZ7" s="35"/>
      <c r="RSA7" s="35"/>
      <c r="RSB7" s="35"/>
      <c r="RSC7" s="35"/>
      <c r="RSD7" s="35"/>
      <c r="RSE7" s="35"/>
      <c r="RSF7" s="35"/>
      <c r="RSG7" s="35"/>
      <c r="RSH7" s="35"/>
      <c r="RSI7" s="35"/>
      <c r="RSJ7" s="35"/>
      <c r="RSK7" s="35"/>
      <c r="RSL7" s="35"/>
      <c r="RSM7" s="35"/>
      <c r="RSN7" s="35"/>
      <c r="RSO7" s="35"/>
      <c r="RSP7" s="35"/>
      <c r="RSQ7" s="35"/>
      <c r="RSR7" s="35"/>
      <c r="RSS7" s="35"/>
      <c r="RST7" s="35"/>
      <c r="RSU7" s="35"/>
      <c r="RSV7" s="35"/>
      <c r="RSW7" s="35"/>
      <c r="RSX7" s="35"/>
      <c r="RSY7" s="35"/>
      <c r="RSZ7" s="35"/>
      <c r="RTA7" s="35"/>
      <c r="RTB7" s="35"/>
      <c r="RTC7" s="35"/>
      <c r="RTD7" s="35"/>
      <c r="RTE7" s="35"/>
      <c r="RTF7" s="35"/>
      <c r="RTG7" s="35"/>
      <c r="RTH7" s="35"/>
      <c r="RTI7" s="35"/>
      <c r="RTJ7" s="35"/>
      <c r="RTK7" s="35"/>
      <c r="RTL7" s="35"/>
      <c r="RTM7" s="35"/>
      <c r="RTN7" s="35"/>
      <c r="RTO7" s="35"/>
      <c r="RTP7" s="35"/>
      <c r="RTQ7" s="35"/>
      <c r="RTR7" s="35"/>
      <c r="RTS7" s="35"/>
      <c r="RTT7" s="35"/>
      <c r="RTU7" s="35"/>
      <c r="RTV7" s="35"/>
      <c r="RTW7" s="35"/>
      <c r="RTX7" s="35"/>
      <c r="RTY7" s="35"/>
      <c r="RTZ7" s="35"/>
      <c r="RUA7" s="35"/>
      <c r="RUB7" s="35"/>
      <c r="RUC7" s="35"/>
      <c r="RUD7" s="35"/>
      <c r="RUE7" s="35"/>
      <c r="RUF7" s="35"/>
      <c r="RUG7" s="35"/>
      <c r="RUH7" s="35"/>
      <c r="RUI7" s="35"/>
      <c r="RUJ7" s="35"/>
      <c r="RUK7" s="35"/>
      <c r="RUL7" s="35"/>
      <c r="RUM7" s="35"/>
      <c r="RUN7" s="35"/>
      <c r="RUO7" s="35"/>
      <c r="RUP7" s="35"/>
      <c r="RUQ7" s="35"/>
      <c r="RUR7" s="35"/>
      <c r="RUS7" s="35"/>
      <c r="RUT7" s="35"/>
      <c r="RUU7" s="35"/>
      <c r="RUV7" s="35"/>
      <c r="RUW7" s="35"/>
      <c r="RUX7" s="35"/>
      <c r="RUY7" s="35"/>
      <c r="RUZ7" s="35"/>
      <c r="RVA7" s="35"/>
      <c r="RVB7" s="35"/>
      <c r="RVC7" s="35"/>
      <c r="RVD7" s="35"/>
      <c r="RVE7" s="35"/>
      <c r="RVF7" s="35"/>
      <c r="RVG7" s="35"/>
      <c r="RVH7" s="35"/>
      <c r="RVI7" s="35"/>
      <c r="RVJ7" s="35"/>
      <c r="RVK7" s="35"/>
      <c r="RVL7" s="35"/>
      <c r="RVM7" s="35"/>
      <c r="RVN7" s="35"/>
      <c r="RVO7" s="35"/>
      <c r="RVP7" s="35"/>
      <c r="RVQ7" s="35"/>
      <c r="RVR7" s="35"/>
      <c r="RVS7" s="35"/>
      <c r="RVT7" s="35"/>
      <c r="RVU7" s="35"/>
      <c r="RVV7" s="35"/>
      <c r="RVW7" s="35"/>
      <c r="RVX7" s="35"/>
      <c r="RVY7" s="35"/>
      <c r="RVZ7" s="35"/>
      <c r="RWA7" s="35"/>
      <c r="RWB7" s="35"/>
      <c r="RWC7" s="35"/>
      <c r="RWD7" s="35"/>
      <c r="RWE7" s="35"/>
      <c r="RWF7" s="35"/>
      <c r="RWG7" s="35"/>
      <c r="RWH7" s="35"/>
      <c r="RWI7" s="35"/>
      <c r="RWJ7" s="35"/>
      <c r="RWK7" s="35"/>
      <c r="RWL7" s="35"/>
      <c r="RWM7" s="35"/>
      <c r="RWN7" s="35"/>
      <c r="RWO7" s="35"/>
      <c r="RWP7" s="35"/>
      <c r="RWQ7" s="35"/>
      <c r="RWR7" s="35"/>
      <c r="RWS7" s="35"/>
      <c r="RWT7" s="35"/>
      <c r="RWU7" s="35"/>
      <c r="RWV7" s="35"/>
      <c r="RWW7" s="35"/>
      <c r="RWX7" s="35"/>
      <c r="RWY7" s="35"/>
      <c r="RWZ7" s="35"/>
      <c r="RXA7" s="35"/>
      <c r="RXB7" s="35"/>
      <c r="RXC7" s="35"/>
      <c r="RXD7" s="35"/>
      <c r="RXE7" s="35"/>
      <c r="RXF7" s="35"/>
      <c r="RXG7" s="35"/>
      <c r="RXH7" s="35"/>
      <c r="RXI7" s="35"/>
      <c r="RXJ7" s="35"/>
      <c r="RXK7" s="35"/>
      <c r="RXL7" s="35"/>
      <c r="RXM7" s="35"/>
      <c r="RXN7" s="35"/>
      <c r="RXO7" s="35"/>
      <c r="RXP7" s="35"/>
      <c r="RXQ7" s="35"/>
      <c r="RXR7" s="35"/>
      <c r="RXS7" s="35"/>
      <c r="RXT7" s="35"/>
      <c r="RXU7" s="35"/>
      <c r="RXV7" s="35"/>
      <c r="RXW7" s="35"/>
      <c r="RXX7" s="35"/>
      <c r="RXY7" s="35"/>
      <c r="RXZ7" s="35"/>
      <c r="RYA7" s="35"/>
      <c r="RYB7" s="35"/>
      <c r="RYC7" s="35"/>
      <c r="RYD7" s="35"/>
      <c r="RYE7" s="35"/>
      <c r="RYF7" s="35"/>
      <c r="RYG7" s="35"/>
      <c r="RYH7" s="35"/>
      <c r="RYI7" s="35"/>
      <c r="RYJ7" s="35"/>
      <c r="RYK7" s="35"/>
      <c r="RYL7" s="35"/>
      <c r="RYM7" s="35"/>
      <c r="RYN7" s="35"/>
      <c r="RYO7" s="35"/>
      <c r="RYP7" s="35"/>
      <c r="RYQ7" s="35"/>
      <c r="RYR7" s="35"/>
      <c r="RYS7" s="35"/>
      <c r="RYT7" s="35"/>
      <c r="RYU7" s="35"/>
      <c r="RYV7" s="35"/>
      <c r="RYW7" s="35"/>
      <c r="RYX7" s="35"/>
      <c r="RYY7" s="35"/>
      <c r="RYZ7" s="35"/>
      <c r="RZA7" s="35"/>
      <c r="RZB7" s="35"/>
      <c r="RZC7" s="35"/>
      <c r="RZD7" s="35"/>
      <c r="RZE7" s="35"/>
      <c r="RZF7" s="35"/>
      <c r="RZG7" s="35"/>
      <c r="RZH7" s="35"/>
      <c r="RZI7" s="35"/>
      <c r="RZJ7" s="35"/>
      <c r="RZK7" s="35"/>
      <c r="RZL7" s="35"/>
      <c r="RZM7" s="35"/>
      <c r="RZN7" s="35"/>
      <c r="RZO7" s="35"/>
      <c r="RZP7" s="35"/>
      <c r="RZQ7" s="35"/>
      <c r="RZR7" s="35"/>
      <c r="RZS7" s="35"/>
      <c r="RZT7" s="35"/>
      <c r="RZU7" s="35"/>
      <c r="RZV7" s="35"/>
      <c r="RZW7" s="35"/>
      <c r="RZX7" s="35"/>
      <c r="RZY7" s="35"/>
      <c r="RZZ7" s="35"/>
      <c r="SAA7" s="35"/>
      <c r="SAB7" s="35"/>
      <c r="SAC7" s="35"/>
      <c r="SAD7" s="35"/>
      <c r="SAE7" s="35"/>
      <c r="SAF7" s="35"/>
      <c r="SAG7" s="35"/>
      <c r="SAH7" s="35"/>
      <c r="SAI7" s="35"/>
      <c r="SAJ7" s="35"/>
      <c r="SAK7" s="35"/>
      <c r="SAL7" s="35"/>
      <c r="SAM7" s="35"/>
      <c r="SAN7" s="35"/>
      <c r="SAO7" s="35"/>
      <c r="SAP7" s="35"/>
      <c r="SAQ7" s="35"/>
      <c r="SAR7" s="35"/>
      <c r="SAS7" s="35"/>
      <c r="SAT7" s="35"/>
      <c r="SAU7" s="35"/>
      <c r="SAV7" s="35"/>
      <c r="SAW7" s="35"/>
      <c r="SAX7" s="35"/>
      <c r="SAY7" s="35"/>
      <c r="SAZ7" s="35"/>
      <c r="SBA7" s="35"/>
      <c r="SBB7" s="35"/>
      <c r="SBC7" s="35"/>
      <c r="SBD7" s="35"/>
      <c r="SBE7" s="35"/>
      <c r="SBF7" s="35"/>
      <c r="SBG7" s="35"/>
      <c r="SBH7" s="35"/>
      <c r="SBI7" s="35"/>
      <c r="SBJ7" s="35"/>
      <c r="SBK7" s="35"/>
      <c r="SBL7" s="35"/>
      <c r="SBM7" s="35"/>
      <c r="SBN7" s="35"/>
      <c r="SBO7" s="35"/>
      <c r="SBP7" s="35"/>
      <c r="SBQ7" s="35"/>
      <c r="SBR7" s="35"/>
      <c r="SBS7" s="35"/>
      <c r="SBT7" s="35"/>
      <c r="SBU7" s="35"/>
      <c r="SBV7" s="35"/>
      <c r="SBW7" s="35"/>
      <c r="SBX7" s="35"/>
      <c r="SBY7" s="35"/>
      <c r="SBZ7" s="35"/>
      <c r="SCA7" s="35"/>
      <c r="SCB7" s="35"/>
      <c r="SCC7" s="35"/>
      <c r="SCD7" s="35"/>
      <c r="SCE7" s="35"/>
      <c r="SCF7" s="35"/>
      <c r="SCG7" s="35"/>
      <c r="SCH7" s="35"/>
      <c r="SCI7" s="35"/>
      <c r="SCJ7" s="35"/>
      <c r="SCK7" s="35"/>
      <c r="SCL7" s="35"/>
      <c r="SCM7" s="35"/>
      <c r="SCN7" s="35"/>
      <c r="SCO7" s="35"/>
      <c r="SCP7" s="35"/>
      <c r="SCQ7" s="35"/>
      <c r="SCR7" s="35"/>
      <c r="SCS7" s="35"/>
      <c r="SCT7" s="35"/>
      <c r="SCU7" s="35"/>
      <c r="SCV7" s="35"/>
      <c r="SCW7" s="35"/>
      <c r="SCX7" s="35"/>
      <c r="SCY7" s="35"/>
      <c r="SCZ7" s="35"/>
      <c r="SDA7" s="35"/>
      <c r="SDB7" s="35"/>
      <c r="SDC7" s="35"/>
      <c r="SDD7" s="35"/>
      <c r="SDE7" s="35"/>
      <c r="SDF7" s="35"/>
      <c r="SDG7" s="35"/>
      <c r="SDH7" s="35"/>
      <c r="SDI7" s="35"/>
      <c r="SDJ7" s="35"/>
      <c r="SDK7" s="35"/>
      <c r="SDL7" s="35"/>
      <c r="SDM7" s="35"/>
      <c r="SDN7" s="35"/>
      <c r="SDO7" s="35"/>
      <c r="SDP7" s="35"/>
      <c r="SDQ7" s="35"/>
      <c r="SDR7" s="35"/>
      <c r="SDS7" s="35"/>
      <c r="SDT7" s="35"/>
      <c r="SDU7" s="35"/>
      <c r="SDV7" s="35"/>
      <c r="SDW7" s="35"/>
      <c r="SDX7" s="35"/>
      <c r="SDY7" s="35"/>
      <c r="SDZ7" s="35"/>
      <c r="SEA7" s="35"/>
      <c r="SEB7" s="35"/>
      <c r="SEC7" s="35"/>
      <c r="SED7" s="35"/>
      <c r="SEE7" s="35"/>
      <c r="SEF7" s="35"/>
      <c r="SEG7" s="35"/>
      <c r="SEH7" s="35"/>
      <c r="SEI7" s="35"/>
      <c r="SEJ7" s="35"/>
      <c r="SEK7" s="35"/>
      <c r="SEL7" s="35"/>
      <c r="SEM7" s="35"/>
      <c r="SEN7" s="35"/>
      <c r="SEO7" s="35"/>
      <c r="SEP7" s="35"/>
      <c r="SEQ7" s="35"/>
      <c r="SER7" s="35"/>
      <c r="SES7" s="35"/>
      <c r="SET7" s="35"/>
      <c r="SEU7" s="35"/>
      <c r="SEV7" s="35"/>
      <c r="SEW7" s="35"/>
      <c r="SEX7" s="35"/>
      <c r="SEY7" s="35"/>
      <c r="SEZ7" s="35"/>
      <c r="SFA7" s="35"/>
      <c r="SFB7" s="35"/>
      <c r="SFC7" s="35"/>
      <c r="SFD7" s="35"/>
      <c r="SFE7" s="35"/>
      <c r="SFF7" s="35"/>
      <c r="SFG7" s="35"/>
      <c r="SFH7" s="35"/>
      <c r="SFI7" s="35"/>
      <c r="SFJ7" s="35"/>
      <c r="SFK7" s="35"/>
      <c r="SFL7" s="35"/>
      <c r="SFM7" s="35"/>
      <c r="SFN7" s="35"/>
      <c r="SFO7" s="35"/>
      <c r="SFP7" s="35"/>
      <c r="SFQ7" s="35"/>
      <c r="SFR7" s="35"/>
      <c r="SFS7" s="35"/>
      <c r="SFT7" s="35"/>
      <c r="SFU7" s="35"/>
      <c r="SFV7" s="35"/>
      <c r="SFW7" s="35"/>
      <c r="SFX7" s="35"/>
      <c r="SFY7" s="35"/>
      <c r="SFZ7" s="35"/>
      <c r="SGA7" s="35"/>
      <c r="SGB7" s="35"/>
      <c r="SGC7" s="35"/>
      <c r="SGD7" s="35"/>
      <c r="SGE7" s="35"/>
      <c r="SGF7" s="35"/>
      <c r="SGG7" s="35"/>
      <c r="SGH7" s="35"/>
      <c r="SGI7" s="35"/>
      <c r="SGJ7" s="35"/>
      <c r="SGK7" s="35"/>
      <c r="SGL7" s="35"/>
      <c r="SGM7" s="35"/>
      <c r="SGN7" s="35"/>
      <c r="SGO7" s="35"/>
      <c r="SGP7" s="35"/>
      <c r="SGQ7" s="35"/>
      <c r="SGR7" s="35"/>
      <c r="SGS7" s="35"/>
      <c r="SGT7" s="35"/>
      <c r="SGU7" s="35"/>
      <c r="SGV7" s="35"/>
      <c r="SGW7" s="35"/>
      <c r="SGX7" s="35"/>
      <c r="SGY7" s="35"/>
      <c r="SGZ7" s="35"/>
      <c r="SHA7" s="35"/>
      <c r="SHB7" s="35"/>
      <c r="SHC7" s="35"/>
      <c r="SHD7" s="35"/>
      <c r="SHE7" s="35"/>
      <c r="SHF7" s="35"/>
      <c r="SHG7" s="35"/>
      <c r="SHH7" s="35"/>
      <c r="SHI7" s="35"/>
      <c r="SHJ7" s="35"/>
      <c r="SHK7" s="35"/>
      <c r="SHL7" s="35"/>
      <c r="SHM7" s="35"/>
      <c r="SHN7" s="35"/>
      <c r="SHO7" s="35"/>
      <c r="SHP7" s="35"/>
      <c r="SHQ7" s="35"/>
      <c r="SHR7" s="35"/>
      <c r="SHS7" s="35"/>
      <c r="SHT7" s="35"/>
      <c r="SHU7" s="35"/>
      <c r="SHV7" s="35"/>
      <c r="SHW7" s="35"/>
      <c r="SHX7" s="35"/>
      <c r="SHY7" s="35"/>
      <c r="SHZ7" s="35"/>
      <c r="SIA7" s="35"/>
      <c r="SIB7" s="35"/>
      <c r="SIC7" s="35"/>
      <c r="SID7" s="35"/>
      <c r="SIE7" s="35"/>
      <c r="SIF7" s="35"/>
      <c r="SIG7" s="35"/>
      <c r="SIH7" s="35"/>
      <c r="SII7" s="35"/>
      <c r="SIJ7" s="35"/>
      <c r="SIK7" s="35"/>
      <c r="SIL7" s="35"/>
      <c r="SIM7" s="35"/>
      <c r="SIN7" s="35"/>
      <c r="SIO7" s="35"/>
      <c r="SIP7" s="35"/>
      <c r="SIQ7" s="35"/>
      <c r="SIR7" s="35"/>
      <c r="SIS7" s="35"/>
      <c r="SIT7" s="35"/>
      <c r="SIU7" s="35"/>
      <c r="SIV7" s="35"/>
      <c r="SIW7" s="35"/>
      <c r="SIX7" s="35"/>
      <c r="SIY7" s="35"/>
      <c r="SIZ7" s="35"/>
      <c r="SJA7" s="35"/>
      <c r="SJB7" s="35"/>
      <c r="SJC7" s="35"/>
      <c r="SJD7" s="35"/>
      <c r="SJE7" s="35"/>
      <c r="SJF7" s="35"/>
      <c r="SJG7" s="35"/>
      <c r="SJH7" s="35"/>
      <c r="SJI7" s="35"/>
      <c r="SJJ7" s="35"/>
      <c r="SJK7" s="35"/>
      <c r="SJL7" s="35"/>
      <c r="SJM7" s="35"/>
      <c r="SJN7" s="35"/>
      <c r="SJO7" s="35"/>
      <c r="SJP7" s="35"/>
      <c r="SJQ7" s="35"/>
      <c r="SJR7" s="35"/>
      <c r="SJS7" s="35"/>
      <c r="SJT7" s="35"/>
      <c r="SJU7" s="35"/>
      <c r="SJV7" s="35"/>
      <c r="SJW7" s="35"/>
      <c r="SJX7" s="35"/>
      <c r="SJY7" s="35"/>
      <c r="SJZ7" s="35"/>
      <c r="SKA7" s="35"/>
      <c r="SKB7" s="35"/>
      <c r="SKC7" s="35"/>
      <c r="SKD7" s="35"/>
      <c r="SKE7" s="35"/>
      <c r="SKF7" s="35"/>
      <c r="SKG7" s="35"/>
      <c r="SKH7" s="35"/>
      <c r="SKI7" s="35"/>
      <c r="SKJ7" s="35"/>
      <c r="SKK7" s="35"/>
      <c r="SKL7" s="35"/>
      <c r="SKM7" s="35"/>
      <c r="SKN7" s="35"/>
      <c r="SKO7" s="35"/>
      <c r="SKP7" s="35"/>
      <c r="SKQ7" s="35"/>
      <c r="SKR7" s="35"/>
      <c r="SKS7" s="35"/>
      <c r="SKT7" s="35"/>
      <c r="SKU7" s="35"/>
      <c r="SKV7" s="35"/>
      <c r="SKW7" s="35"/>
      <c r="SKX7" s="35"/>
      <c r="SKY7" s="35"/>
      <c r="SKZ7" s="35"/>
      <c r="SLA7" s="35"/>
      <c r="SLB7" s="35"/>
      <c r="SLC7" s="35"/>
      <c r="SLD7" s="35"/>
      <c r="SLE7" s="35"/>
      <c r="SLF7" s="35"/>
      <c r="SLG7" s="35"/>
      <c r="SLH7" s="35"/>
      <c r="SLI7" s="35"/>
      <c r="SLJ7" s="35"/>
      <c r="SLK7" s="35"/>
      <c r="SLL7" s="35"/>
      <c r="SLM7" s="35"/>
      <c r="SLN7" s="35"/>
      <c r="SLO7" s="35"/>
      <c r="SLP7" s="35"/>
      <c r="SLQ7" s="35"/>
      <c r="SLR7" s="35"/>
      <c r="SLS7" s="35"/>
      <c r="SLT7" s="35"/>
      <c r="SLU7" s="35"/>
      <c r="SLV7" s="35"/>
      <c r="SLW7" s="35"/>
      <c r="SLX7" s="35"/>
      <c r="SLY7" s="35"/>
      <c r="SLZ7" s="35"/>
      <c r="SMA7" s="35"/>
      <c r="SMB7" s="35"/>
      <c r="SMC7" s="35"/>
      <c r="SMD7" s="35"/>
      <c r="SME7" s="35"/>
      <c r="SMF7" s="35"/>
      <c r="SMG7" s="35"/>
      <c r="SMH7" s="35"/>
      <c r="SMI7" s="35"/>
      <c r="SMJ7" s="35"/>
      <c r="SMK7" s="35"/>
      <c r="SML7" s="35"/>
      <c r="SMM7" s="35"/>
      <c r="SMN7" s="35"/>
      <c r="SMO7" s="35"/>
      <c r="SMP7" s="35"/>
      <c r="SMQ7" s="35"/>
      <c r="SMR7" s="35"/>
      <c r="SMS7" s="35"/>
      <c r="SMT7" s="35"/>
      <c r="SMU7" s="35"/>
      <c r="SMV7" s="35"/>
      <c r="SMW7" s="35"/>
      <c r="SMX7" s="35"/>
      <c r="SMY7" s="35"/>
      <c r="SMZ7" s="35"/>
      <c r="SNA7" s="35"/>
      <c r="SNB7" s="35"/>
      <c r="SNC7" s="35"/>
      <c r="SND7" s="35"/>
      <c r="SNE7" s="35"/>
      <c r="SNF7" s="35"/>
      <c r="SNG7" s="35"/>
      <c r="SNH7" s="35"/>
      <c r="SNI7" s="35"/>
      <c r="SNJ7" s="35"/>
      <c r="SNK7" s="35"/>
      <c r="SNL7" s="35"/>
      <c r="SNM7" s="35"/>
      <c r="SNN7" s="35"/>
      <c r="SNO7" s="35"/>
      <c r="SNP7" s="35"/>
      <c r="SNQ7" s="35"/>
      <c r="SNR7" s="35"/>
      <c r="SNS7" s="35"/>
      <c r="SNT7" s="35"/>
      <c r="SNU7" s="35"/>
      <c r="SNV7" s="35"/>
      <c r="SNW7" s="35"/>
      <c r="SNX7" s="35"/>
      <c r="SNY7" s="35"/>
      <c r="SNZ7" s="35"/>
      <c r="SOA7" s="35"/>
      <c r="SOB7" s="35"/>
      <c r="SOC7" s="35"/>
      <c r="SOD7" s="35"/>
      <c r="SOE7" s="35"/>
      <c r="SOF7" s="35"/>
      <c r="SOG7" s="35"/>
      <c r="SOH7" s="35"/>
      <c r="SOI7" s="35"/>
      <c r="SOJ7" s="35"/>
      <c r="SOK7" s="35"/>
      <c r="SOL7" s="35"/>
      <c r="SOM7" s="35"/>
      <c r="SON7" s="35"/>
      <c r="SOO7" s="35"/>
      <c r="SOP7" s="35"/>
      <c r="SOQ7" s="35"/>
      <c r="SOR7" s="35"/>
      <c r="SOS7" s="35"/>
      <c r="SOT7" s="35"/>
      <c r="SOU7" s="35"/>
      <c r="SOV7" s="35"/>
      <c r="SOW7" s="35"/>
      <c r="SOX7" s="35"/>
      <c r="SOY7" s="35"/>
      <c r="SOZ7" s="35"/>
      <c r="SPA7" s="35"/>
      <c r="SPB7" s="35"/>
      <c r="SPC7" s="35"/>
      <c r="SPD7" s="35"/>
      <c r="SPE7" s="35"/>
      <c r="SPF7" s="35"/>
      <c r="SPG7" s="35"/>
      <c r="SPH7" s="35"/>
      <c r="SPI7" s="35"/>
      <c r="SPJ7" s="35"/>
      <c r="SPK7" s="35"/>
      <c r="SPL7" s="35"/>
      <c r="SPM7" s="35"/>
      <c r="SPN7" s="35"/>
      <c r="SPO7" s="35"/>
      <c r="SPP7" s="35"/>
      <c r="SPQ7" s="35"/>
      <c r="SPR7" s="35"/>
      <c r="SPS7" s="35"/>
      <c r="SPT7" s="35"/>
      <c r="SPU7" s="35"/>
      <c r="SPV7" s="35"/>
      <c r="SPW7" s="35"/>
      <c r="SPX7" s="35"/>
      <c r="SPY7" s="35"/>
      <c r="SPZ7" s="35"/>
      <c r="SQA7" s="35"/>
      <c r="SQB7" s="35"/>
      <c r="SQC7" s="35"/>
      <c r="SQD7" s="35"/>
      <c r="SQE7" s="35"/>
      <c r="SQF7" s="35"/>
      <c r="SQG7" s="35"/>
      <c r="SQH7" s="35"/>
      <c r="SQI7" s="35"/>
      <c r="SQJ7" s="35"/>
      <c r="SQK7" s="35"/>
      <c r="SQL7" s="35"/>
      <c r="SQM7" s="35"/>
      <c r="SQN7" s="35"/>
      <c r="SQO7" s="35"/>
      <c r="SQP7" s="35"/>
      <c r="SQQ7" s="35"/>
      <c r="SQR7" s="35"/>
      <c r="SQS7" s="35"/>
      <c r="SQT7" s="35"/>
      <c r="SQU7" s="35"/>
      <c r="SQV7" s="35"/>
      <c r="SQW7" s="35"/>
      <c r="SQX7" s="35"/>
      <c r="SQY7" s="35"/>
      <c r="SQZ7" s="35"/>
      <c r="SRA7" s="35"/>
      <c r="SRB7" s="35"/>
      <c r="SRC7" s="35"/>
      <c r="SRD7" s="35"/>
      <c r="SRE7" s="35"/>
      <c r="SRF7" s="35"/>
      <c r="SRG7" s="35"/>
      <c r="SRH7" s="35"/>
      <c r="SRI7" s="35"/>
      <c r="SRJ7" s="35"/>
      <c r="SRK7" s="35"/>
      <c r="SRL7" s="35"/>
      <c r="SRM7" s="35"/>
      <c r="SRN7" s="35"/>
      <c r="SRO7" s="35"/>
      <c r="SRP7" s="35"/>
      <c r="SRQ7" s="35"/>
      <c r="SRR7" s="35"/>
      <c r="SRS7" s="35"/>
      <c r="SRT7" s="35"/>
      <c r="SRU7" s="35"/>
      <c r="SRV7" s="35"/>
      <c r="SRW7" s="35"/>
      <c r="SRX7" s="35"/>
      <c r="SRY7" s="35"/>
      <c r="SRZ7" s="35"/>
      <c r="SSA7" s="35"/>
      <c r="SSB7" s="35"/>
      <c r="SSC7" s="35"/>
      <c r="SSD7" s="35"/>
      <c r="SSE7" s="35"/>
      <c r="SSF7" s="35"/>
      <c r="SSG7" s="35"/>
      <c r="SSH7" s="35"/>
      <c r="SSI7" s="35"/>
      <c r="SSJ7" s="35"/>
      <c r="SSK7" s="35"/>
      <c r="SSL7" s="35"/>
      <c r="SSM7" s="35"/>
      <c r="SSN7" s="35"/>
      <c r="SSO7" s="35"/>
      <c r="SSP7" s="35"/>
      <c r="SSQ7" s="35"/>
      <c r="SSR7" s="35"/>
      <c r="SSS7" s="35"/>
      <c r="SST7" s="35"/>
      <c r="SSU7" s="35"/>
      <c r="SSV7" s="35"/>
      <c r="SSW7" s="35"/>
      <c r="SSX7" s="35"/>
      <c r="SSY7" s="35"/>
      <c r="SSZ7" s="35"/>
      <c r="STA7" s="35"/>
      <c r="STB7" s="35"/>
      <c r="STC7" s="35"/>
      <c r="STD7" s="35"/>
      <c r="STE7" s="35"/>
      <c r="STF7" s="35"/>
      <c r="STG7" s="35"/>
      <c r="STH7" s="35"/>
      <c r="STI7" s="35"/>
      <c r="STJ7" s="35"/>
      <c r="STK7" s="35"/>
      <c r="STL7" s="35"/>
      <c r="STM7" s="35"/>
      <c r="STN7" s="35"/>
      <c r="STO7" s="35"/>
      <c r="STP7" s="35"/>
      <c r="STQ7" s="35"/>
      <c r="STR7" s="35"/>
      <c r="STS7" s="35"/>
      <c r="STT7" s="35"/>
      <c r="STU7" s="35"/>
      <c r="STV7" s="35"/>
      <c r="STW7" s="35"/>
      <c r="STX7" s="35"/>
      <c r="STY7" s="35"/>
      <c r="STZ7" s="35"/>
      <c r="SUA7" s="35"/>
      <c r="SUB7" s="35"/>
      <c r="SUC7" s="35"/>
      <c r="SUD7" s="35"/>
      <c r="SUE7" s="35"/>
      <c r="SUF7" s="35"/>
      <c r="SUG7" s="35"/>
      <c r="SUH7" s="35"/>
      <c r="SUI7" s="35"/>
      <c r="SUJ7" s="35"/>
      <c r="SUK7" s="35"/>
      <c r="SUL7" s="35"/>
      <c r="SUM7" s="35"/>
      <c r="SUN7" s="35"/>
      <c r="SUO7" s="35"/>
      <c r="SUP7" s="35"/>
      <c r="SUQ7" s="35"/>
      <c r="SUR7" s="35"/>
      <c r="SUS7" s="35"/>
      <c r="SUT7" s="35"/>
      <c r="SUU7" s="35"/>
      <c r="SUV7" s="35"/>
      <c r="SUW7" s="35"/>
      <c r="SUX7" s="35"/>
      <c r="SUY7" s="35"/>
      <c r="SUZ7" s="35"/>
      <c r="SVA7" s="35"/>
      <c r="SVB7" s="35"/>
      <c r="SVC7" s="35"/>
      <c r="SVD7" s="35"/>
      <c r="SVE7" s="35"/>
      <c r="SVF7" s="35"/>
      <c r="SVG7" s="35"/>
      <c r="SVH7" s="35"/>
      <c r="SVI7" s="35"/>
      <c r="SVJ7" s="35"/>
      <c r="SVK7" s="35"/>
      <c r="SVL7" s="35"/>
      <c r="SVM7" s="35"/>
      <c r="SVN7" s="35"/>
      <c r="SVO7" s="35"/>
      <c r="SVP7" s="35"/>
      <c r="SVQ7" s="35"/>
      <c r="SVR7" s="35"/>
      <c r="SVS7" s="35"/>
      <c r="SVT7" s="35"/>
      <c r="SVU7" s="35"/>
      <c r="SVV7" s="35"/>
      <c r="SVW7" s="35"/>
      <c r="SVX7" s="35"/>
      <c r="SVY7" s="35"/>
      <c r="SVZ7" s="35"/>
      <c r="SWA7" s="35"/>
      <c r="SWB7" s="35"/>
      <c r="SWC7" s="35"/>
      <c r="SWD7" s="35"/>
      <c r="SWE7" s="35"/>
      <c r="SWF7" s="35"/>
      <c r="SWG7" s="35"/>
      <c r="SWH7" s="35"/>
      <c r="SWI7" s="35"/>
      <c r="SWJ7" s="35"/>
      <c r="SWK7" s="35"/>
      <c r="SWL7" s="35"/>
      <c r="SWM7" s="35"/>
      <c r="SWN7" s="35"/>
      <c r="SWO7" s="35"/>
      <c r="SWP7" s="35"/>
      <c r="SWQ7" s="35"/>
      <c r="SWR7" s="35"/>
      <c r="SWS7" s="35"/>
      <c r="SWT7" s="35"/>
      <c r="SWU7" s="35"/>
      <c r="SWV7" s="35"/>
      <c r="SWW7" s="35"/>
      <c r="SWX7" s="35"/>
      <c r="SWY7" s="35"/>
      <c r="SWZ7" s="35"/>
      <c r="SXA7" s="35"/>
      <c r="SXB7" s="35"/>
      <c r="SXC7" s="35"/>
      <c r="SXD7" s="35"/>
      <c r="SXE7" s="35"/>
      <c r="SXF7" s="35"/>
      <c r="SXG7" s="35"/>
      <c r="SXH7" s="35"/>
      <c r="SXI7" s="35"/>
      <c r="SXJ7" s="35"/>
      <c r="SXK7" s="35"/>
      <c r="SXL7" s="35"/>
      <c r="SXM7" s="35"/>
      <c r="SXN7" s="35"/>
      <c r="SXO7" s="35"/>
      <c r="SXP7" s="35"/>
      <c r="SXQ7" s="35"/>
      <c r="SXR7" s="35"/>
      <c r="SXS7" s="35"/>
      <c r="SXT7" s="35"/>
      <c r="SXU7" s="35"/>
      <c r="SXV7" s="35"/>
      <c r="SXW7" s="35"/>
      <c r="SXX7" s="35"/>
      <c r="SXY7" s="35"/>
      <c r="SXZ7" s="35"/>
      <c r="SYA7" s="35"/>
      <c r="SYB7" s="35"/>
      <c r="SYC7" s="35"/>
      <c r="SYD7" s="35"/>
      <c r="SYE7" s="35"/>
      <c r="SYF7" s="35"/>
      <c r="SYG7" s="35"/>
      <c r="SYH7" s="35"/>
      <c r="SYI7" s="35"/>
      <c r="SYJ7" s="35"/>
      <c r="SYK7" s="35"/>
      <c r="SYL7" s="35"/>
      <c r="SYM7" s="35"/>
      <c r="SYN7" s="35"/>
      <c r="SYO7" s="35"/>
      <c r="SYP7" s="35"/>
      <c r="SYQ7" s="35"/>
      <c r="SYR7" s="35"/>
      <c r="SYS7" s="35"/>
      <c r="SYT7" s="35"/>
      <c r="SYU7" s="35"/>
      <c r="SYV7" s="35"/>
      <c r="SYW7" s="35"/>
      <c r="SYX7" s="35"/>
      <c r="SYY7" s="35"/>
      <c r="SYZ7" s="35"/>
      <c r="SZA7" s="35"/>
      <c r="SZB7" s="35"/>
      <c r="SZC7" s="35"/>
      <c r="SZD7" s="35"/>
      <c r="SZE7" s="35"/>
      <c r="SZF7" s="35"/>
      <c r="SZG7" s="35"/>
      <c r="SZH7" s="35"/>
      <c r="SZI7" s="35"/>
      <c r="SZJ7" s="35"/>
      <c r="SZK7" s="35"/>
      <c r="SZL7" s="35"/>
      <c r="SZM7" s="35"/>
      <c r="SZN7" s="35"/>
      <c r="SZO7" s="35"/>
      <c r="SZP7" s="35"/>
      <c r="SZQ7" s="35"/>
      <c r="SZR7" s="35"/>
      <c r="SZS7" s="35"/>
      <c r="SZT7" s="35"/>
      <c r="SZU7" s="35"/>
      <c r="SZV7" s="35"/>
      <c r="SZW7" s="35"/>
      <c r="SZX7" s="35"/>
      <c r="SZY7" s="35"/>
      <c r="SZZ7" s="35"/>
      <c r="TAA7" s="35"/>
      <c r="TAB7" s="35"/>
      <c r="TAC7" s="35"/>
      <c r="TAD7" s="35"/>
      <c r="TAE7" s="35"/>
      <c r="TAF7" s="35"/>
      <c r="TAG7" s="35"/>
      <c r="TAH7" s="35"/>
      <c r="TAI7" s="35"/>
      <c r="TAJ7" s="35"/>
      <c r="TAK7" s="35"/>
      <c r="TAL7" s="35"/>
      <c r="TAM7" s="35"/>
      <c r="TAN7" s="35"/>
      <c r="TAO7" s="35"/>
      <c r="TAP7" s="35"/>
      <c r="TAQ7" s="35"/>
      <c r="TAR7" s="35"/>
      <c r="TAS7" s="35"/>
      <c r="TAT7" s="35"/>
      <c r="TAU7" s="35"/>
      <c r="TAV7" s="35"/>
      <c r="TAW7" s="35"/>
      <c r="TAX7" s="35"/>
      <c r="TAY7" s="35"/>
      <c r="TAZ7" s="35"/>
      <c r="TBA7" s="35"/>
      <c r="TBB7" s="35"/>
      <c r="TBC7" s="35"/>
      <c r="TBD7" s="35"/>
      <c r="TBE7" s="35"/>
      <c r="TBF7" s="35"/>
      <c r="TBG7" s="35"/>
      <c r="TBH7" s="35"/>
      <c r="TBI7" s="35"/>
      <c r="TBJ7" s="35"/>
      <c r="TBK7" s="35"/>
      <c r="TBL7" s="35"/>
      <c r="TBM7" s="35"/>
      <c r="TBN7" s="35"/>
      <c r="TBO7" s="35"/>
      <c r="TBP7" s="35"/>
      <c r="TBQ7" s="35"/>
      <c r="TBR7" s="35"/>
      <c r="TBS7" s="35"/>
      <c r="TBT7" s="35"/>
      <c r="TBU7" s="35"/>
      <c r="TBV7" s="35"/>
      <c r="TBW7" s="35"/>
      <c r="TBX7" s="35"/>
      <c r="TBY7" s="35"/>
      <c r="TBZ7" s="35"/>
      <c r="TCA7" s="35"/>
      <c r="TCB7" s="35"/>
      <c r="TCC7" s="35"/>
      <c r="TCD7" s="35"/>
      <c r="TCE7" s="35"/>
      <c r="TCF7" s="35"/>
      <c r="TCG7" s="35"/>
      <c r="TCH7" s="35"/>
      <c r="TCI7" s="35"/>
      <c r="TCJ7" s="35"/>
      <c r="TCK7" s="35"/>
      <c r="TCL7" s="35"/>
      <c r="TCM7" s="35"/>
      <c r="TCN7" s="35"/>
      <c r="TCO7" s="35"/>
      <c r="TCP7" s="35"/>
      <c r="TCQ7" s="35"/>
      <c r="TCR7" s="35"/>
      <c r="TCS7" s="35"/>
      <c r="TCT7" s="35"/>
      <c r="TCU7" s="35"/>
      <c r="TCV7" s="35"/>
      <c r="TCW7" s="35"/>
      <c r="TCX7" s="35"/>
      <c r="TCY7" s="35"/>
      <c r="TCZ7" s="35"/>
      <c r="TDA7" s="35"/>
      <c r="TDB7" s="35"/>
      <c r="TDC7" s="35"/>
      <c r="TDD7" s="35"/>
      <c r="TDE7" s="35"/>
      <c r="TDF7" s="35"/>
      <c r="TDG7" s="35"/>
      <c r="TDH7" s="35"/>
      <c r="TDI7" s="35"/>
      <c r="TDJ7" s="35"/>
      <c r="TDK7" s="35"/>
      <c r="TDL7" s="35"/>
      <c r="TDM7" s="35"/>
      <c r="TDN7" s="35"/>
      <c r="TDO7" s="35"/>
      <c r="TDP7" s="35"/>
      <c r="TDQ7" s="35"/>
      <c r="TDR7" s="35"/>
      <c r="TDS7" s="35"/>
      <c r="TDT7" s="35"/>
      <c r="TDU7" s="35"/>
      <c r="TDV7" s="35"/>
      <c r="TDW7" s="35"/>
      <c r="TDX7" s="35"/>
      <c r="TDY7" s="35"/>
      <c r="TDZ7" s="35"/>
      <c r="TEA7" s="35"/>
      <c r="TEB7" s="35"/>
      <c r="TEC7" s="35"/>
      <c r="TED7" s="35"/>
      <c r="TEE7" s="35"/>
      <c r="TEF7" s="35"/>
      <c r="TEG7" s="35"/>
      <c r="TEH7" s="35"/>
      <c r="TEI7" s="35"/>
      <c r="TEJ7" s="35"/>
      <c r="TEK7" s="35"/>
      <c r="TEL7" s="35"/>
      <c r="TEM7" s="35"/>
      <c r="TEN7" s="35"/>
      <c r="TEO7" s="35"/>
      <c r="TEP7" s="35"/>
      <c r="TEQ7" s="35"/>
      <c r="TER7" s="35"/>
      <c r="TES7" s="35"/>
      <c r="TET7" s="35"/>
      <c r="TEU7" s="35"/>
      <c r="TEV7" s="35"/>
      <c r="TEW7" s="35"/>
      <c r="TEX7" s="35"/>
      <c r="TEY7" s="35"/>
      <c r="TEZ7" s="35"/>
      <c r="TFA7" s="35"/>
      <c r="TFB7" s="35"/>
      <c r="TFC7" s="35"/>
      <c r="TFD7" s="35"/>
      <c r="TFE7" s="35"/>
      <c r="TFF7" s="35"/>
      <c r="TFG7" s="35"/>
      <c r="TFH7" s="35"/>
      <c r="TFI7" s="35"/>
      <c r="TFJ7" s="35"/>
      <c r="TFK7" s="35"/>
      <c r="TFL7" s="35"/>
      <c r="TFM7" s="35"/>
      <c r="TFN7" s="35"/>
      <c r="TFO7" s="35"/>
      <c r="TFP7" s="35"/>
      <c r="TFQ7" s="35"/>
      <c r="TFR7" s="35"/>
      <c r="TFS7" s="35"/>
      <c r="TFT7" s="35"/>
      <c r="TFU7" s="35"/>
      <c r="TFV7" s="35"/>
      <c r="TFW7" s="35"/>
      <c r="TFX7" s="35"/>
      <c r="TFY7" s="35"/>
      <c r="TFZ7" s="35"/>
      <c r="TGA7" s="35"/>
      <c r="TGB7" s="35"/>
      <c r="TGC7" s="35"/>
      <c r="TGD7" s="35"/>
      <c r="TGE7" s="35"/>
      <c r="TGF7" s="35"/>
      <c r="TGG7" s="35"/>
      <c r="TGH7" s="35"/>
      <c r="TGI7" s="35"/>
      <c r="TGJ7" s="35"/>
      <c r="TGK7" s="35"/>
      <c r="TGL7" s="35"/>
      <c r="TGM7" s="35"/>
      <c r="TGN7" s="35"/>
      <c r="TGO7" s="35"/>
      <c r="TGP7" s="35"/>
      <c r="TGQ7" s="35"/>
      <c r="TGR7" s="35"/>
      <c r="TGS7" s="35"/>
      <c r="TGT7" s="35"/>
      <c r="TGU7" s="35"/>
      <c r="TGV7" s="35"/>
      <c r="TGW7" s="35"/>
      <c r="TGX7" s="35"/>
      <c r="TGY7" s="35"/>
      <c r="TGZ7" s="35"/>
      <c r="THA7" s="35"/>
      <c r="THB7" s="35"/>
      <c r="THC7" s="35"/>
      <c r="THD7" s="35"/>
      <c r="THE7" s="35"/>
      <c r="THF7" s="35"/>
      <c r="THG7" s="35"/>
      <c r="THH7" s="35"/>
      <c r="THI7" s="35"/>
      <c r="THJ7" s="35"/>
      <c r="THK7" s="35"/>
      <c r="THL7" s="35"/>
      <c r="THM7" s="35"/>
      <c r="THN7" s="35"/>
      <c r="THO7" s="35"/>
      <c r="THP7" s="35"/>
      <c r="THQ7" s="35"/>
      <c r="THR7" s="35"/>
      <c r="THS7" s="35"/>
      <c r="THT7" s="35"/>
      <c r="THU7" s="35"/>
      <c r="THV7" s="35"/>
      <c r="THW7" s="35"/>
      <c r="THX7" s="35"/>
      <c r="THY7" s="35"/>
      <c r="THZ7" s="35"/>
      <c r="TIA7" s="35"/>
      <c r="TIB7" s="35"/>
      <c r="TIC7" s="35"/>
      <c r="TID7" s="35"/>
      <c r="TIE7" s="35"/>
      <c r="TIF7" s="35"/>
      <c r="TIG7" s="35"/>
      <c r="TIH7" s="35"/>
      <c r="TII7" s="35"/>
      <c r="TIJ7" s="35"/>
      <c r="TIK7" s="35"/>
      <c r="TIL7" s="35"/>
      <c r="TIM7" s="35"/>
      <c r="TIN7" s="35"/>
      <c r="TIO7" s="35"/>
      <c r="TIP7" s="35"/>
      <c r="TIQ7" s="35"/>
      <c r="TIR7" s="35"/>
      <c r="TIS7" s="35"/>
      <c r="TIT7" s="35"/>
      <c r="TIU7" s="35"/>
      <c r="TIV7" s="35"/>
      <c r="TIW7" s="35"/>
      <c r="TIX7" s="35"/>
      <c r="TIY7" s="35"/>
      <c r="TIZ7" s="35"/>
      <c r="TJA7" s="35"/>
      <c r="TJB7" s="35"/>
      <c r="TJC7" s="35"/>
      <c r="TJD7" s="35"/>
      <c r="TJE7" s="35"/>
      <c r="TJF7" s="35"/>
      <c r="TJG7" s="35"/>
      <c r="TJH7" s="35"/>
      <c r="TJI7" s="35"/>
      <c r="TJJ7" s="35"/>
      <c r="TJK7" s="35"/>
      <c r="TJL7" s="35"/>
      <c r="TJM7" s="35"/>
      <c r="TJN7" s="35"/>
      <c r="TJO7" s="35"/>
      <c r="TJP7" s="35"/>
      <c r="TJQ7" s="35"/>
      <c r="TJR7" s="35"/>
      <c r="TJS7" s="35"/>
      <c r="TJT7" s="35"/>
      <c r="TJU7" s="35"/>
      <c r="TJV7" s="35"/>
      <c r="TJW7" s="35"/>
      <c r="TJX7" s="35"/>
      <c r="TJY7" s="35"/>
      <c r="TJZ7" s="35"/>
      <c r="TKA7" s="35"/>
      <c r="TKB7" s="35"/>
      <c r="TKC7" s="35"/>
      <c r="TKD7" s="35"/>
      <c r="TKE7" s="35"/>
      <c r="TKF7" s="35"/>
      <c r="TKG7" s="35"/>
      <c r="TKH7" s="35"/>
      <c r="TKI7" s="35"/>
      <c r="TKJ7" s="35"/>
      <c r="TKK7" s="35"/>
      <c r="TKL7" s="35"/>
      <c r="TKM7" s="35"/>
      <c r="TKN7" s="35"/>
      <c r="TKO7" s="35"/>
      <c r="TKP7" s="35"/>
      <c r="TKQ7" s="35"/>
      <c r="TKR7" s="35"/>
      <c r="TKS7" s="35"/>
      <c r="TKT7" s="35"/>
      <c r="TKU7" s="35"/>
      <c r="TKV7" s="35"/>
      <c r="TKW7" s="35"/>
      <c r="TKX7" s="35"/>
      <c r="TKY7" s="35"/>
      <c r="TKZ7" s="35"/>
      <c r="TLA7" s="35"/>
      <c r="TLB7" s="35"/>
      <c r="TLC7" s="35"/>
      <c r="TLD7" s="35"/>
      <c r="TLE7" s="35"/>
      <c r="TLF7" s="35"/>
      <c r="TLG7" s="35"/>
      <c r="TLH7" s="35"/>
      <c r="TLI7" s="35"/>
      <c r="TLJ7" s="35"/>
      <c r="TLK7" s="35"/>
      <c r="TLL7" s="35"/>
      <c r="TLM7" s="35"/>
      <c r="TLN7" s="35"/>
      <c r="TLO7" s="35"/>
      <c r="TLP7" s="35"/>
      <c r="TLQ7" s="35"/>
      <c r="TLR7" s="35"/>
      <c r="TLS7" s="35"/>
      <c r="TLT7" s="35"/>
      <c r="TLU7" s="35"/>
      <c r="TLV7" s="35"/>
      <c r="TLW7" s="35"/>
      <c r="TLX7" s="35"/>
      <c r="TLY7" s="35"/>
      <c r="TLZ7" s="35"/>
      <c r="TMA7" s="35"/>
      <c r="TMB7" s="35"/>
      <c r="TMC7" s="35"/>
      <c r="TMD7" s="35"/>
      <c r="TME7" s="35"/>
      <c r="TMF7" s="35"/>
      <c r="TMG7" s="35"/>
      <c r="TMH7" s="35"/>
      <c r="TMI7" s="35"/>
      <c r="TMJ7" s="35"/>
      <c r="TMK7" s="35"/>
      <c r="TML7" s="35"/>
      <c r="TMM7" s="35"/>
      <c r="TMN7" s="35"/>
      <c r="TMO7" s="35"/>
      <c r="TMP7" s="35"/>
      <c r="TMQ7" s="35"/>
      <c r="TMR7" s="35"/>
      <c r="TMS7" s="35"/>
      <c r="TMT7" s="35"/>
      <c r="TMU7" s="35"/>
      <c r="TMV7" s="35"/>
      <c r="TMW7" s="35"/>
      <c r="TMX7" s="35"/>
      <c r="TMY7" s="35"/>
      <c r="TMZ7" s="35"/>
      <c r="TNA7" s="35"/>
      <c r="TNB7" s="35"/>
      <c r="TNC7" s="35"/>
      <c r="TND7" s="35"/>
      <c r="TNE7" s="35"/>
      <c r="TNF7" s="35"/>
      <c r="TNG7" s="35"/>
      <c r="TNH7" s="35"/>
      <c r="TNI7" s="35"/>
      <c r="TNJ7" s="35"/>
      <c r="TNK7" s="35"/>
      <c r="TNL7" s="35"/>
      <c r="TNM7" s="35"/>
      <c r="TNN7" s="35"/>
      <c r="TNO7" s="35"/>
      <c r="TNP7" s="35"/>
      <c r="TNQ7" s="35"/>
      <c r="TNR7" s="35"/>
      <c r="TNS7" s="35"/>
      <c r="TNT7" s="35"/>
      <c r="TNU7" s="35"/>
      <c r="TNV7" s="35"/>
      <c r="TNW7" s="35"/>
      <c r="TNX7" s="35"/>
      <c r="TNY7" s="35"/>
      <c r="TNZ7" s="35"/>
      <c r="TOA7" s="35"/>
      <c r="TOB7" s="35"/>
      <c r="TOC7" s="35"/>
      <c r="TOD7" s="35"/>
      <c r="TOE7" s="35"/>
      <c r="TOF7" s="35"/>
      <c r="TOG7" s="35"/>
      <c r="TOH7" s="35"/>
      <c r="TOI7" s="35"/>
      <c r="TOJ7" s="35"/>
      <c r="TOK7" s="35"/>
      <c r="TOL7" s="35"/>
      <c r="TOM7" s="35"/>
      <c r="TON7" s="35"/>
      <c r="TOO7" s="35"/>
      <c r="TOP7" s="35"/>
      <c r="TOQ7" s="35"/>
      <c r="TOR7" s="35"/>
      <c r="TOS7" s="35"/>
      <c r="TOT7" s="35"/>
      <c r="TOU7" s="35"/>
      <c r="TOV7" s="35"/>
      <c r="TOW7" s="35"/>
      <c r="TOX7" s="35"/>
      <c r="TOY7" s="35"/>
      <c r="TOZ7" s="35"/>
      <c r="TPA7" s="35"/>
      <c r="TPB7" s="35"/>
      <c r="TPC7" s="35"/>
      <c r="TPD7" s="35"/>
      <c r="TPE7" s="35"/>
      <c r="TPF7" s="35"/>
      <c r="TPG7" s="35"/>
      <c r="TPH7" s="35"/>
      <c r="TPI7" s="35"/>
      <c r="TPJ7" s="35"/>
      <c r="TPK7" s="35"/>
      <c r="TPL7" s="35"/>
      <c r="TPM7" s="35"/>
      <c r="TPN7" s="35"/>
      <c r="TPO7" s="35"/>
      <c r="TPP7" s="35"/>
      <c r="TPQ7" s="35"/>
      <c r="TPR7" s="35"/>
      <c r="TPS7" s="35"/>
      <c r="TPT7" s="35"/>
      <c r="TPU7" s="35"/>
      <c r="TPV7" s="35"/>
      <c r="TPW7" s="35"/>
      <c r="TPX7" s="35"/>
      <c r="TPY7" s="35"/>
      <c r="TPZ7" s="35"/>
      <c r="TQA7" s="35"/>
      <c r="TQB7" s="35"/>
      <c r="TQC7" s="35"/>
      <c r="TQD7" s="35"/>
      <c r="TQE7" s="35"/>
      <c r="TQF7" s="35"/>
      <c r="TQG7" s="35"/>
      <c r="TQH7" s="35"/>
      <c r="TQI7" s="35"/>
      <c r="TQJ7" s="35"/>
      <c r="TQK7" s="35"/>
      <c r="TQL7" s="35"/>
      <c r="TQM7" s="35"/>
      <c r="TQN7" s="35"/>
      <c r="TQO7" s="35"/>
      <c r="TQP7" s="35"/>
      <c r="TQQ7" s="35"/>
      <c r="TQR7" s="35"/>
      <c r="TQS7" s="35"/>
      <c r="TQT7" s="35"/>
      <c r="TQU7" s="35"/>
      <c r="TQV7" s="35"/>
      <c r="TQW7" s="35"/>
      <c r="TQX7" s="35"/>
      <c r="TQY7" s="35"/>
      <c r="TQZ7" s="35"/>
      <c r="TRA7" s="35"/>
      <c r="TRB7" s="35"/>
      <c r="TRC7" s="35"/>
      <c r="TRD7" s="35"/>
      <c r="TRE7" s="35"/>
      <c r="TRF7" s="35"/>
      <c r="TRG7" s="35"/>
      <c r="TRH7" s="35"/>
      <c r="TRI7" s="35"/>
      <c r="TRJ7" s="35"/>
      <c r="TRK7" s="35"/>
      <c r="TRL7" s="35"/>
      <c r="TRM7" s="35"/>
      <c r="TRN7" s="35"/>
      <c r="TRO7" s="35"/>
      <c r="TRP7" s="35"/>
      <c r="TRQ7" s="35"/>
      <c r="TRR7" s="35"/>
      <c r="TRS7" s="35"/>
      <c r="TRT7" s="35"/>
      <c r="TRU7" s="35"/>
      <c r="TRV7" s="35"/>
      <c r="TRW7" s="35"/>
      <c r="TRX7" s="35"/>
      <c r="TRY7" s="35"/>
      <c r="TRZ7" s="35"/>
      <c r="TSA7" s="35"/>
      <c r="TSB7" s="35"/>
      <c r="TSC7" s="35"/>
      <c r="TSD7" s="35"/>
      <c r="TSE7" s="35"/>
      <c r="TSF7" s="35"/>
      <c r="TSG7" s="35"/>
      <c r="TSH7" s="35"/>
      <c r="TSI7" s="35"/>
      <c r="TSJ7" s="35"/>
      <c r="TSK7" s="35"/>
      <c r="TSL7" s="35"/>
      <c r="TSM7" s="35"/>
      <c r="TSN7" s="35"/>
      <c r="TSO7" s="35"/>
      <c r="TSP7" s="35"/>
      <c r="TSQ7" s="35"/>
      <c r="TSR7" s="35"/>
      <c r="TSS7" s="35"/>
      <c r="TST7" s="35"/>
      <c r="TSU7" s="35"/>
      <c r="TSV7" s="35"/>
      <c r="TSW7" s="35"/>
      <c r="TSX7" s="35"/>
      <c r="TSY7" s="35"/>
      <c r="TSZ7" s="35"/>
      <c r="TTA7" s="35"/>
      <c r="TTB7" s="35"/>
      <c r="TTC7" s="35"/>
      <c r="TTD7" s="35"/>
      <c r="TTE7" s="35"/>
      <c r="TTF7" s="35"/>
      <c r="TTG7" s="35"/>
      <c r="TTH7" s="35"/>
      <c r="TTI7" s="35"/>
      <c r="TTJ7" s="35"/>
      <c r="TTK7" s="35"/>
      <c r="TTL7" s="35"/>
      <c r="TTM7" s="35"/>
      <c r="TTN7" s="35"/>
      <c r="TTO7" s="35"/>
      <c r="TTP7" s="35"/>
      <c r="TTQ7" s="35"/>
      <c r="TTR7" s="35"/>
      <c r="TTS7" s="35"/>
      <c r="TTT7" s="35"/>
      <c r="TTU7" s="35"/>
      <c r="TTV7" s="35"/>
      <c r="TTW7" s="35"/>
      <c r="TTX7" s="35"/>
      <c r="TTY7" s="35"/>
      <c r="TTZ7" s="35"/>
      <c r="TUA7" s="35"/>
      <c r="TUB7" s="35"/>
      <c r="TUC7" s="35"/>
      <c r="TUD7" s="35"/>
      <c r="TUE7" s="35"/>
      <c r="TUF7" s="35"/>
      <c r="TUG7" s="35"/>
      <c r="TUH7" s="35"/>
      <c r="TUI7" s="35"/>
      <c r="TUJ7" s="35"/>
      <c r="TUK7" s="35"/>
      <c r="TUL7" s="35"/>
      <c r="TUM7" s="35"/>
      <c r="TUN7" s="35"/>
      <c r="TUO7" s="35"/>
      <c r="TUP7" s="35"/>
      <c r="TUQ7" s="35"/>
      <c r="TUR7" s="35"/>
      <c r="TUS7" s="35"/>
      <c r="TUT7" s="35"/>
      <c r="TUU7" s="35"/>
      <c r="TUV7" s="35"/>
      <c r="TUW7" s="35"/>
      <c r="TUX7" s="35"/>
      <c r="TUY7" s="35"/>
      <c r="TUZ7" s="35"/>
      <c r="TVA7" s="35"/>
      <c r="TVB7" s="35"/>
      <c r="TVC7" s="35"/>
      <c r="TVD7" s="35"/>
      <c r="TVE7" s="35"/>
      <c r="TVF7" s="35"/>
      <c r="TVG7" s="35"/>
      <c r="TVH7" s="35"/>
      <c r="TVI7" s="35"/>
      <c r="TVJ7" s="35"/>
      <c r="TVK7" s="35"/>
      <c r="TVL7" s="35"/>
      <c r="TVM7" s="35"/>
      <c r="TVN7" s="35"/>
      <c r="TVO7" s="35"/>
      <c r="TVP7" s="35"/>
      <c r="TVQ7" s="35"/>
      <c r="TVR7" s="35"/>
      <c r="TVS7" s="35"/>
      <c r="TVT7" s="35"/>
      <c r="TVU7" s="35"/>
      <c r="TVV7" s="35"/>
      <c r="TVW7" s="35"/>
      <c r="TVX7" s="35"/>
      <c r="TVY7" s="35"/>
      <c r="TVZ7" s="35"/>
      <c r="TWA7" s="35"/>
      <c r="TWB7" s="35"/>
      <c r="TWC7" s="35"/>
      <c r="TWD7" s="35"/>
      <c r="TWE7" s="35"/>
      <c r="TWF7" s="35"/>
      <c r="TWG7" s="35"/>
      <c r="TWH7" s="35"/>
      <c r="TWI7" s="35"/>
      <c r="TWJ7" s="35"/>
      <c r="TWK7" s="35"/>
      <c r="TWL7" s="35"/>
      <c r="TWM7" s="35"/>
      <c r="TWN7" s="35"/>
      <c r="TWO7" s="35"/>
      <c r="TWP7" s="35"/>
      <c r="TWQ7" s="35"/>
      <c r="TWR7" s="35"/>
      <c r="TWS7" s="35"/>
      <c r="TWT7" s="35"/>
      <c r="TWU7" s="35"/>
      <c r="TWV7" s="35"/>
      <c r="TWW7" s="35"/>
      <c r="TWX7" s="35"/>
      <c r="TWY7" s="35"/>
      <c r="TWZ7" s="35"/>
      <c r="TXA7" s="35"/>
      <c r="TXB7" s="35"/>
      <c r="TXC7" s="35"/>
      <c r="TXD7" s="35"/>
      <c r="TXE7" s="35"/>
      <c r="TXF7" s="35"/>
      <c r="TXG7" s="35"/>
      <c r="TXH7" s="35"/>
      <c r="TXI7" s="35"/>
      <c r="TXJ7" s="35"/>
      <c r="TXK7" s="35"/>
      <c r="TXL7" s="35"/>
      <c r="TXM7" s="35"/>
      <c r="TXN7" s="35"/>
      <c r="TXO7" s="35"/>
      <c r="TXP7" s="35"/>
      <c r="TXQ7" s="35"/>
      <c r="TXR7" s="35"/>
      <c r="TXS7" s="35"/>
      <c r="TXT7" s="35"/>
      <c r="TXU7" s="35"/>
      <c r="TXV7" s="35"/>
      <c r="TXW7" s="35"/>
      <c r="TXX7" s="35"/>
      <c r="TXY7" s="35"/>
      <c r="TXZ7" s="35"/>
      <c r="TYA7" s="35"/>
      <c r="TYB7" s="35"/>
      <c r="TYC7" s="35"/>
      <c r="TYD7" s="35"/>
      <c r="TYE7" s="35"/>
      <c r="TYF7" s="35"/>
      <c r="TYG7" s="35"/>
      <c r="TYH7" s="35"/>
      <c r="TYI7" s="35"/>
      <c r="TYJ7" s="35"/>
      <c r="TYK7" s="35"/>
      <c r="TYL7" s="35"/>
      <c r="TYM7" s="35"/>
      <c r="TYN7" s="35"/>
      <c r="TYO7" s="35"/>
      <c r="TYP7" s="35"/>
      <c r="TYQ7" s="35"/>
      <c r="TYR7" s="35"/>
      <c r="TYS7" s="35"/>
      <c r="TYT7" s="35"/>
      <c r="TYU7" s="35"/>
      <c r="TYV7" s="35"/>
      <c r="TYW7" s="35"/>
      <c r="TYX7" s="35"/>
      <c r="TYY7" s="35"/>
      <c r="TYZ7" s="35"/>
      <c r="TZA7" s="35"/>
      <c r="TZB7" s="35"/>
      <c r="TZC7" s="35"/>
      <c r="TZD7" s="35"/>
      <c r="TZE7" s="35"/>
      <c r="TZF7" s="35"/>
      <c r="TZG7" s="35"/>
      <c r="TZH7" s="35"/>
      <c r="TZI7" s="35"/>
      <c r="TZJ7" s="35"/>
      <c r="TZK7" s="35"/>
      <c r="TZL7" s="35"/>
      <c r="TZM7" s="35"/>
      <c r="TZN7" s="35"/>
      <c r="TZO7" s="35"/>
      <c r="TZP7" s="35"/>
      <c r="TZQ7" s="35"/>
      <c r="TZR7" s="35"/>
      <c r="TZS7" s="35"/>
      <c r="TZT7" s="35"/>
      <c r="TZU7" s="35"/>
      <c r="TZV7" s="35"/>
      <c r="TZW7" s="35"/>
      <c r="TZX7" s="35"/>
      <c r="TZY7" s="35"/>
      <c r="TZZ7" s="35"/>
      <c r="UAA7" s="35"/>
      <c r="UAB7" s="35"/>
      <c r="UAC7" s="35"/>
      <c r="UAD7" s="35"/>
      <c r="UAE7" s="35"/>
      <c r="UAF7" s="35"/>
      <c r="UAG7" s="35"/>
      <c r="UAH7" s="35"/>
      <c r="UAI7" s="35"/>
      <c r="UAJ7" s="35"/>
      <c r="UAK7" s="35"/>
      <c r="UAL7" s="35"/>
      <c r="UAM7" s="35"/>
      <c r="UAN7" s="35"/>
      <c r="UAO7" s="35"/>
      <c r="UAP7" s="35"/>
      <c r="UAQ7" s="35"/>
      <c r="UAR7" s="35"/>
      <c r="UAS7" s="35"/>
      <c r="UAT7" s="35"/>
      <c r="UAU7" s="35"/>
      <c r="UAV7" s="35"/>
      <c r="UAW7" s="35"/>
      <c r="UAX7" s="35"/>
      <c r="UAY7" s="35"/>
      <c r="UAZ7" s="35"/>
      <c r="UBA7" s="35"/>
      <c r="UBB7" s="35"/>
      <c r="UBC7" s="35"/>
      <c r="UBD7" s="35"/>
      <c r="UBE7" s="35"/>
      <c r="UBF7" s="35"/>
      <c r="UBG7" s="35"/>
      <c r="UBH7" s="35"/>
      <c r="UBI7" s="35"/>
      <c r="UBJ7" s="35"/>
      <c r="UBK7" s="35"/>
      <c r="UBL7" s="35"/>
      <c r="UBM7" s="35"/>
      <c r="UBN7" s="35"/>
      <c r="UBO7" s="35"/>
      <c r="UBP7" s="35"/>
      <c r="UBQ7" s="35"/>
      <c r="UBR7" s="35"/>
      <c r="UBS7" s="35"/>
      <c r="UBT7" s="35"/>
      <c r="UBU7" s="35"/>
      <c r="UBV7" s="35"/>
      <c r="UBW7" s="35"/>
      <c r="UBX7" s="35"/>
      <c r="UBY7" s="35"/>
      <c r="UBZ7" s="35"/>
      <c r="UCA7" s="35"/>
      <c r="UCB7" s="35"/>
      <c r="UCC7" s="35"/>
      <c r="UCD7" s="35"/>
      <c r="UCE7" s="35"/>
      <c r="UCF7" s="35"/>
      <c r="UCG7" s="35"/>
      <c r="UCH7" s="35"/>
      <c r="UCI7" s="35"/>
      <c r="UCJ7" s="35"/>
      <c r="UCK7" s="35"/>
      <c r="UCL7" s="35"/>
      <c r="UCM7" s="35"/>
      <c r="UCN7" s="35"/>
      <c r="UCO7" s="35"/>
      <c r="UCP7" s="35"/>
      <c r="UCQ7" s="35"/>
      <c r="UCR7" s="35"/>
      <c r="UCS7" s="35"/>
      <c r="UCT7" s="35"/>
      <c r="UCU7" s="35"/>
      <c r="UCV7" s="35"/>
      <c r="UCW7" s="35"/>
      <c r="UCX7" s="35"/>
      <c r="UCY7" s="35"/>
      <c r="UCZ7" s="35"/>
      <c r="UDA7" s="35"/>
      <c r="UDB7" s="35"/>
      <c r="UDC7" s="35"/>
      <c r="UDD7" s="35"/>
      <c r="UDE7" s="35"/>
      <c r="UDF7" s="35"/>
      <c r="UDG7" s="35"/>
      <c r="UDH7" s="35"/>
      <c r="UDI7" s="35"/>
      <c r="UDJ7" s="35"/>
      <c r="UDK7" s="35"/>
      <c r="UDL7" s="35"/>
      <c r="UDM7" s="35"/>
      <c r="UDN7" s="35"/>
      <c r="UDO7" s="35"/>
      <c r="UDP7" s="35"/>
      <c r="UDQ7" s="35"/>
      <c r="UDR7" s="35"/>
      <c r="UDS7" s="35"/>
      <c r="UDT7" s="35"/>
      <c r="UDU7" s="35"/>
      <c r="UDV7" s="35"/>
      <c r="UDW7" s="35"/>
      <c r="UDX7" s="35"/>
      <c r="UDY7" s="35"/>
      <c r="UDZ7" s="35"/>
      <c r="UEA7" s="35"/>
      <c r="UEB7" s="35"/>
      <c r="UEC7" s="35"/>
      <c r="UED7" s="35"/>
      <c r="UEE7" s="35"/>
      <c r="UEF7" s="35"/>
      <c r="UEG7" s="35"/>
      <c r="UEH7" s="35"/>
      <c r="UEI7" s="35"/>
      <c r="UEJ7" s="35"/>
      <c r="UEK7" s="35"/>
      <c r="UEL7" s="35"/>
      <c r="UEM7" s="35"/>
      <c r="UEN7" s="35"/>
      <c r="UEO7" s="35"/>
      <c r="UEP7" s="35"/>
      <c r="UEQ7" s="35"/>
      <c r="UER7" s="35"/>
      <c r="UES7" s="35"/>
      <c r="UET7" s="35"/>
      <c r="UEU7" s="35"/>
      <c r="UEV7" s="35"/>
      <c r="UEW7" s="35"/>
      <c r="UEX7" s="35"/>
      <c r="UEY7" s="35"/>
      <c r="UEZ7" s="35"/>
      <c r="UFA7" s="35"/>
      <c r="UFB7" s="35"/>
      <c r="UFC7" s="35"/>
      <c r="UFD7" s="35"/>
      <c r="UFE7" s="35"/>
      <c r="UFF7" s="35"/>
      <c r="UFG7" s="35"/>
      <c r="UFH7" s="35"/>
      <c r="UFI7" s="35"/>
      <c r="UFJ7" s="35"/>
      <c r="UFK7" s="35"/>
      <c r="UFL7" s="35"/>
      <c r="UFM7" s="35"/>
      <c r="UFN7" s="35"/>
      <c r="UFO7" s="35"/>
      <c r="UFP7" s="35"/>
      <c r="UFQ7" s="35"/>
      <c r="UFR7" s="35"/>
      <c r="UFS7" s="35"/>
      <c r="UFT7" s="35"/>
      <c r="UFU7" s="35"/>
      <c r="UFV7" s="35"/>
      <c r="UFW7" s="35"/>
      <c r="UFX7" s="35"/>
      <c r="UFY7" s="35"/>
      <c r="UFZ7" s="35"/>
      <c r="UGA7" s="35"/>
      <c r="UGB7" s="35"/>
      <c r="UGC7" s="35"/>
      <c r="UGD7" s="35"/>
      <c r="UGE7" s="35"/>
      <c r="UGF7" s="35"/>
      <c r="UGG7" s="35"/>
      <c r="UGH7" s="35"/>
      <c r="UGI7" s="35"/>
      <c r="UGJ7" s="35"/>
      <c r="UGK7" s="35"/>
      <c r="UGL7" s="35"/>
      <c r="UGM7" s="35"/>
      <c r="UGN7" s="35"/>
      <c r="UGO7" s="35"/>
      <c r="UGP7" s="35"/>
      <c r="UGQ7" s="35"/>
      <c r="UGR7" s="35"/>
      <c r="UGS7" s="35"/>
      <c r="UGT7" s="35"/>
      <c r="UGU7" s="35"/>
      <c r="UGV7" s="35"/>
      <c r="UGW7" s="35"/>
      <c r="UGX7" s="35"/>
      <c r="UGY7" s="35"/>
      <c r="UGZ7" s="35"/>
      <c r="UHA7" s="35"/>
      <c r="UHB7" s="35"/>
      <c r="UHC7" s="35"/>
      <c r="UHD7" s="35"/>
      <c r="UHE7" s="35"/>
      <c r="UHF7" s="35"/>
      <c r="UHG7" s="35"/>
      <c r="UHH7" s="35"/>
      <c r="UHI7" s="35"/>
      <c r="UHJ7" s="35"/>
      <c r="UHK7" s="35"/>
      <c r="UHL7" s="35"/>
      <c r="UHM7" s="35"/>
      <c r="UHN7" s="35"/>
      <c r="UHO7" s="35"/>
      <c r="UHP7" s="35"/>
      <c r="UHQ7" s="35"/>
      <c r="UHR7" s="35"/>
      <c r="UHS7" s="35"/>
      <c r="UHT7" s="35"/>
      <c r="UHU7" s="35"/>
      <c r="UHV7" s="35"/>
      <c r="UHW7" s="35"/>
      <c r="UHX7" s="35"/>
      <c r="UHY7" s="35"/>
      <c r="UHZ7" s="35"/>
      <c r="UIA7" s="35"/>
      <c r="UIB7" s="35"/>
      <c r="UIC7" s="35"/>
      <c r="UID7" s="35"/>
      <c r="UIE7" s="35"/>
      <c r="UIF7" s="35"/>
      <c r="UIG7" s="35"/>
      <c r="UIH7" s="35"/>
      <c r="UII7" s="35"/>
      <c r="UIJ7" s="35"/>
      <c r="UIK7" s="35"/>
      <c r="UIL7" s="35"/>
      <c r="UIM7" s="35"/>
      <c r="UIN7" s="35"/>
      <c r="UIO7" s="35"/>
      <c r="UIP7" s="35"/>
      <c r="UIQ7" s="35"/>
      <c r="UIR7" s="35"/>
      <c r="UIS7" s="35"/>
      <c r="UIT7" s="35"/>
      <c r="UIU7" s="35"/>
      <c r="UIV7" s="35"/>
      <c r="UIW7" s="35"/>
      <c r="UIX7" s="35"/>
      <c r="UIY7" s="35"/>
      <c r="UIZ7" s="35"/>
      <c r="UJA7" s="35"/>
      <c r="UJB7" s="35"/>
      <c r="UJC7" s="35"/>
      <c r="UJD7" s="35"/>
      <c r="UJE7" s="35"/>
      <c r="UJF7" s="35"/>
      <c r="UJG7" s="35"/>
      <c r="UJH7" s="35"/>
      <c r="UJI7" s="35"/>
      <c r="UJJ7" s="35"/>
      <c r="UJK7" s="35"/>
      <c r="UJL7" s="35"/>
      <c r="UJM7" s="35"/>
      <c r="UJN7" s="35"/>
      <c r="UJO7" s="35"/>
      <c r="UJP7" s="35"/>
      <c r="UJQ7" s="35"/>
      <c r="UJR7" s="35"/>
      <c r="UJS7" s="35"/>
      <c r="UJT7" s="35"/>
      <c r="UJU7" s="35"/>
      <c r="UJV7" s="35"/>
      <c r="UJW7" s="35"/>
      <c r="UJX7" s="35"/>
      <c r="UJY7" s="35"/>
      <c r="UJZ7" s="35"/>
      <c r="UKA7" s="35"/>
      <c r="UKB7" s="35"/>
      <c r="UKC7" s="35"/>
      <c r="UKD7" s="35"/>
      <c r="UKE7" s="35"/>
      <c r="UKF7" s="35"/>
      <c r="UKG7" s="35"/>
      <c r="UKH7" s="35"/>
      <c r="UKI7" s="35"/>
      <c r="UKJ7" s="35"/>
      <c r="UKK7" s="35"/>
      <c r="UKL7" s="35"/>
      <c r="UKM7" s="35"/>
      <c r="UKN7" s="35"/>
      <c r="UKO7" s="35"/>
      <c r="UKP7" s="35"/>
      <c r="UKQ7" s="35"/>
      <c r="UKR7" s="35"/>
      <c r="UKS7" s="35"/>
      <c r="UKT7" s="35"/>
      <c r="UKU7" s="35"/>
      <c r="UKV7" s="35"/>
      <c r="UKW7" s="35"/>
      <c r="UKX7" s="35"/>
      <c r="UKY7" s="35"/>
      <c r="UKZ7" s="35"/>
      <c r="ULA7" s="35"/>
      <c r="ULB7" s="35"/>
      <c r="ULC7" s="35"/>
      <c r="ULD7" s="35"/>
      <c r="ULE7" s="35"/>
      <c r="ULF7" s="35"/>
      <c r="ULG7" s="35"/>
      <c r="ULH7" s="35"/>
      <c r="ULI7" s="35"/>
      <c r="ULJ7" s="35"/>
      <c r="ULK7" s="35"/>
      <c r="ULL7" s="35"/>
      <c r="ULM7" s="35"/>
      <c r="ULN7" s="35"/>
      <c r="ULO7" s="35"/>
      <c r="ULP7" s="35"/>
      <c r="ULQ7" s="35"/>
      <c r="ULR7" s="35"/>
      <c r="ULS7" s="35"/>
      <c r="ULT7" s="35"/>
      <c r="ULU7" s="35"/>
      <c r="ULV7" s="35"/>
      <c r="ULW7" s="35"/>
      <c r="ULX7" s="35"/>
      <c r="ULY7" s="35"/>
      <c r="ULZ7" s="35"/>
      <c r="UMA7" s="35"/>
      <c r="UMB7" s="35"/>
      <c r="UMC7" s="35"/>
      <c r="UMD7" s="35"/>
      <c r="UME7" s="35"/>
      <c r="UMF7" s="35"/>
      <c r="UMG7" s="35"/>
      <c r="UMH7" s="35"/>
      <c r="UMI7" s="35"/>
      <c r="UMJ7" s="35"/>
      <c r="UMK7" s="35"/>
      <c r="UML7" s="35"/>
      <c r="UMM7" s="35"/>
      <c r="UMN7" s="35"/>
      <c r="UMO7" s="35"/>
      <c r="UMP7" s="35"/>
      <c r="UMQ7" s="35"/>
      <c r="UMR7" s="35"/>
      <c r="UMS7" s="35"/>
      <c r="UMT7" s="35"/>
      <c r="UMU7" s="35"/>
      <c r="UMV7" s="35"/>
      <c r="UMW7" s="35"/>
      <c r="UMX7" s="35"/>
      <c r="UMY7" s="35"/>
      <c r="UMZ7" s="35"/>
      <c r="UNA7" s="35"/>
      <c r="UNB7" s="35"/>
      <c r="UNC7" s="35"/>
      <c r="UND7" s="35"/>
      <c r="UNE7" s="35"/>
      <c r="UNF7" s="35"/>
      <c r="UNG7" s="35"/>
      <c r="UNH7" s="35"/>
      <c r="UNI7" s="35"/>
      <c r="UNJ7" s="35"/>
      <c r="UNK7" s="35"/>
      <c r="UNL7" s="35"/>
      <c r="UNM7" s="35"/>
      <c r="UNN7" s="35"/>
      <c r="UNO7" s="35"/>
      <c r="UNP7" s="35"/>
      <c r="UNQ7" s="35"/>
      <c r="UNR7" s="35"/>
      <c r="UNS7" s="35"/>
      <c r="UNT7" s="35"/>
      <c r="UNU7" s="35"/>
      <c r="UNV7" s="35"/>
      <c r="UNW7" s="35"/>
      <c r="UNX7" s="35"/>
      <c r="UNY7" s="35"/>
      <c r="UNZ7" s="35"/>
      <c r="UOA7" s="35"/>
      <c r="UOB7" s="35"/>
      <c r="UOC7" s="35"/>
      <c r="UOD7" s="35"/>
      <c r="UOE7" s="35"/>
      <c r="UOF7" s="35"/>
      <c r="UOG7" s="35"/>
      <c r="UOH7" s="35"/>
      <c r="UOI7" s="35"/>
      <c r="UOJ7" s="35"/>
      <c r="UOK7" s="35"/>
      <c r="UOL7" s="35"/>
      <c r="UOM7" s="35"/>
      <c r="UON7" s="35"/>
      <c r="UOO7" s="35"/>
      <c r="UOP7" s="35"/>
      <c r="UOQ7" s="35"/>
      <c r="UOR7" s="35"/>
      <c r="UOS7" s="35"/>
      <c r="UOT7" s="35"/>
      <c r="UOU7" s="35"/>
      <c r="UOV7" s="35"/>
      <c r="UOW7" s="35"/>
      <c r="UOX7" s="35"/>
      <c r="UOY7" s="35"/>
      <c r="UOZ7" s="35"/>
      <c r="UPA7" s="35"/>
      <c r="UPB7" s="35"/>
      <c r="UPC7" s="35"/>
      <c r="UPD7" s="35"/>
      <c r="UPE7" s="35"/>
      <c r="UPF7" s="35"/>
      <c r="UPG7" s="35"/>
      <c r="UPH7" s="35"/>
      <c r="UPI7" s="35"/>
      <c r="UPJ7" s="35"/>
      <c r="UPK7" s="35"/>
      <c r="UPL7" s="35"/>
      <c r="UPM7" s="35"/>
      <c r="UPN7" s="35"/>
      <c r="UPO7" s="35"/>
      <c r="UPP7" s="35"/>
      <c r="UPQ7" s="35"/>
      <c r="UPR7" s="35"/>
      <c r="UPS7" s="35"/>
      <c r="UPT7" s="35"/>
      <c r="UPU7" s="35"/>
      <c r="UPV7" s="35"/>
      <c r="UPW7" s="35"/>
      <c r="UPX7" s="35"/>
      <c r="UPY7" s="35"/>
      <c r="UPZ7" s="35"/>
      <c r="UQA7" s="35"/>
      <c r="UQB7" s="35"/>
      <c r="UQC7" s="35"/>
      <c r="UQD7" s="35"/>
      <c r="UQE7" s="35"/>
      <c r="UQF7" s="35"/>
      <c r="UQG7" s="35"/>
      <c r="UQH7" s="35"/>
      <c r="UQI7" s="35"/>
      <c r="UQJ7" s="35"/>
      <c r="UQK7" s="35"/>
      <c r="UQL7" s="35"/>
      <c r="UQM7" s="35"/>
      <c r="UQN7" s="35"/>
      <c r="UQO7" s="35"/>
      <c r="UQP7" s="35"/>
      <c r="UQQ7" s="35"/>
      <c r="UQR7" s="35"/>
      <c r="UQS7" s="35"/>
      <c r="UQT7" s="35"/>
      <c r="UQU7" s="35"/>
      <c r="UQV7" s="35"/>
      <c r="UQW7" s="35"/>
      <c r="UQX7" s="35"/>
      <c r="UQY7" s="35"/>
      <c r="UQZ7" s="35"/>
      <c r="URA7" s="35"/>
      <c r="URB7" s="35"/>
      <c r="URC7" s="35"/>
      <c r="URD7" s="35"/>
      <c r="URE7" s="35"/>
      <c r="URF7" s="35"/>
      <c r="URG7" s="35"/>
      <c r="URH7" s="35"/>
      <c r="URI7" s="35"/>
      <c r="URJ7" s="35"/>
      <c r="URK7" s="35"/>
      <c r="URL7" s="35"/>
      <c r="URM7" s="35"/>
      <c r="URN7" s="35"/>
      <c r="URO7" s="35"/>
      <c r="URP7" s="35"/>
      <c r="URQ7" s="35"/>
      <c r="URR7" s="35"/>
      <c r="URS7" s="35"/>
      <c r="URT7" s="35"/>
      <c r="URU7" s="35"/>
      <c r="URV7" s="35"/>
      <c r="URW7" s="35"/>
      <c r="URX7" s="35"/>
      <c r="URY7" s="35"/>
      <c r="URZ7" s="35"/>
      <c r="USA7" s="35"/>
      <c r="USB7" s="35"/>
      <c r="USC7" s="35"/>
      <c r="USD7" s="35"/>
      <c r="USE7" s="35"/>
      <c r="USF7" s="35"/>
      <c r="USG7" s="35"/>
      <c r="USH7" s="35"/>
      <c r="USI7" s="35"/>
      <c r="USJ7" s="35"/>
      <c r="USK7" s="35"/>
      <c r="USL7" s="35"/>
      <c r="USM7" s="35"/>
      <c r="USN7" s="35"/>
      <c r="USO7" s="35"/>
      <c r="USP7" s="35"/>
      <c r="USQ7" s="35"/>
      <c r="USR7" s="35"/>
      <c r="USS7" s="35"/>
      <c r="UST7" s="35"/>
      <c r="USU7" s="35"/>
      <c r="USV7" s="35"/>
      <c r="USW7" s="35"/>
      <c r="USX7" s="35"/>
      <c r="USY7" s="35"/>
      <c r="USZ7" s="35"/>
      <c r="UTA7" s="35"/>
      <c r="UTB7" s="35"/>
      <c r="UTC7" s="35"/>
      <c r="UTD7" s="35"/>
      <c r="UTE7" s="35"/>
      <c r="UTF7" s="35"/>
      <c r="UTG7" s="35"/>
      <c r="UTH7" s="35"/>
      <c r="UTI7" s="35"/>
      <c r="UTJ7" s="35"/>
      <c r="UTK7" s="35"/>
      <c r="UTL7" s="35"/>
      <c r="UTM7" s="35"/>
      <c r="UTN7" s="35"/>
      <c r="UTO7" s="35"/>
      <c r="UTP7" s="35"/>
      <c r="UTQ7" s="35"/>
      <c r="UTR7" s="35"/>
      <c r="UTS7" s="35"/>
      <c r="UTT7" s="35"/>
      <c r="UTU7" s="35"/>
      <c r="UTV7" s="35"/>
      <c r="UTW7" s="35"/>
      <c r="UTX7" s="35"/>
      <c r="UTY7" s="35"/>
      <c r="UTZ7" s="35"/>
      <c r="UUA7" s="35"/>
      <c r="UUB7" s="35"/>
      <c r="UUC7" s="35"/>
      <c r="UUD7" s="35"/>
      <c r="UUE7" s="35"/>
      <c r="UUF7" s="35"/>
      <c r="UUG7" s="35"/>
      <c r="UUH7" s="35"/>
      <c r="UUI7" s="35"/>
      <c r="UUJ7" s="35"/>
      <c r="UUK7" s="35"/>
      <c r="UUL7" s="35"/>
      <c r="UUM7" s="35"/>
      <c r="UUN7" s="35"/>
      <c r="UUO7" s="35"/>
      <c r="UUP7" s="35"/>
      <c r="UUQ7" s="35"/>
      <c r="UUR7" s="35"/>
      <c r="UUS7" s="35"/>
      <c r="UUT7" s="35"/>
      <c r="UUU7" s="35"/>
      <c r="UUV7" s="35"/>
      <c r="UUW7" s="35"/>
      <c r="UUX7" s="35"/>
      <c r="UUY7" s="35"/>
      <c r="UUZ7" s="35"/>
      <c r="UVA7" s="35"/>
      <c r="UVB7" s="35"/>
      <c r="UVC7" s="35"/>
      <c r="UVD7" s="35"/>
      <c r="UVE7" s="35"/>
      <c r="UVF7" s="35"/>
      <c r="UVG7" s="35"/>
      <c r="UVH7" s="35"/>
      <c r="UVI7" s="35"/>
      <c r="UVJ7" s="35"/>
      <c r="UVK7" s="35"/>
      <c r="UVL7" s="35"/>
      <c r="UVM7" s="35"/>
      <c r="UVN7" s="35"/>
      <c r="UVO7" s="35"/>
      <c r="UVP7" s="35"/>
      <c r="UVQ7" s="35"/>
      <c r="UVR7" s="35"/>
      <c r="UVS7" s="35"/>
      <c r="UVT7" s="35"/>
      <c r="UVU7" s="35"/>
      <c r="UVV7" s="35"/>
      <c r="UVW7" s="35"/>
      <c r="UVX7" s="35"/>
      <c r="UVY7" s="35"/>
      <c r="UVZ7" s="35"/>
      <c r="UWA7" s="35"/>
      <c r="UWB7" s="35"/>
      <c r="UWC7" s="35"/>
      <c r="UWD7" s="35"/>
      <c r="UWE7" s="35"/>
      <c r="UWF7" s="35"/>
      <c r="UWG7" s="35"/>
      <c r="UWH7" s="35"/>
      <c r="UWI7" s="35"/>
      <c r="UWJ7" s="35"/>
      <c r="UWK7" s="35"/>
      <c r="UWL7" s="35"/>
      <c r="UWM7" s="35"/>
      <c r="UWN7" s="35"/>
      <c r="UWO7" s="35"/>
      <c r="UWP7" s="35"/>
      <c r="UWQ7" s="35"/>
      <c r="UWR7" s="35"/>
      <c r="UWS7" s="35"/>
      <c r="UWT7" s="35"/>
      <c r="UWU7" s="35"/>
      <c r="UWV7" s="35"/>
      <c r="UWW7" s="35"/>
      <c r="UWX7" s="35"/>
      <c r="UWY7" s="35"/>
      <c r="UWZ7" s="35"/>
      <c r="UXA7" s="35"/>
      <c r="UXB7" s="35"/>
      <c r="UXC7" s="35"/>
      <c r="UXD7" s="35"/>
      <c r="UXE7" s="35"/>
      <c r="UXF7" s="35"/>
      <c r="UXG7" s="35"/>
      <c r="UXH7" s="35"/>
      <c r="UXI7" s="35"/>
      <c r="UXJ7" s="35"/>
      <c r="UXK7" s="35"/>
      <c r="UXL7" s="35"/>
      <c r="UXM7" s="35"/>
      <c r="UXN7" s="35"/>
      <c r="UXO7" s="35"/>
      <c r="UXP7" s="35"/>
      <c r="UXQ7" s="35"/>
      <c r="UXR7" s="35"/>
      <c r="UXS7" s="35"/>
      <c r="UXT7" s="35"/>
      <c r="UXU7" s="35"/>
      <c r="UXV7" s="35"/>
      <c r="UXW7" s="35"/>
      <c r="UXX7" s="35"/>
      <c r="UXY7" s="35"/>
      <c r="UXZ7" s="35"/>
      <c r="UYA7" s="35"/>
      <c r="UYB7" s="35"/>
      <c r="UYC7" s="35"/>
      <c r="UYD7" s="35"/>
      <c r="UYE7" s="35"/>
      <c r="UYF7" s="35"/>
      <c r="UYG7" s="35"/>
      <c r="UYH7" s="35"/>
      <c r="UYI7" s="35"/>
      <c r="UYJ7" s="35"/>
      <c r="UYK7" s="35"/>
      <c r="UYL7" s="35"/>
      <c r="UYM7" s="35"/>
      <c r="UYN7" s="35"/>
      <c r="UYO7" s="35"/>
      <c r="UYP7" s="35"/>
      <c r="UYQ7" s="35"/>
      <c r="UYR7" s="35"/>
      <c r="UYS7" s="35"/>
      <c r="UYT7" s="35"/>
      <c r="UYU7" s="35"/>
      <c r="UYV7" s="35"/>
      <c r="UYW7" s="35"/>
      <c r="UYX7" s="35"/>
      <c r="UYY7" s="35"/>
      <c r="UYZ7" s="35"/>
      <c r="UZA7" s="35"/>
      <c r="UZB7" s="35"/>
      <c r="UZC7" s="35"/>
      <c r="UZD7" s="35"/>
      <c r="UZE7" s="35"/>
      <c r="UZF7" s="35"/>
      <c r="UZG7" s="35"/>
      <c r="UZH7" s="35"/>
      <c r="UZI7" s="35"/>
      <c r="UZJ7" s="35"/>
      <c r="UZK7" s="35"/>
      <c r="UZL7" s="35"/>
      <c r="UZM7" s="35"/>
      <c r="UZN7" s="35"/>
      <c r="UZO7" s="35"/>
      <c r="UZP7" s="35"/>
      <c r="UZQ7" s="35"/>
      <c r="UZR7" s="35"/>
      <c r="UZS7" s="35"/>
      <c r="UZT7" s="35"/>
      <c r="UZU7" s="35"/>
      <c r="UZV7" s="35"/>
      <c r="UZW7" s="35"/>
      <c r="UZX7" s="35"/>
      <c r="UZY7" s="35"/>
      <c r="UZZ7" s="35"/>
      <c r="VAA7" s="35"/>
      <c r="VAB7" s="35"/>
      <c r="VAC7" s="35"/>
      <c r="VAD7" s="35"/>
      <c r="VAE7" s="35"/>
      <c r="VAF7" s="35"/>
      <c r="VAG7" s="35"/>
      <c r="VAH7" s="35"/>
      <c r="VAI7" s="35"/>
      <c r="VAJ7" s="35"/>
      <c r="VAK7" s="35"/>
      <c r="VAL7" s="35"/>
      <c r="VAM7" s="35"/>
      <c r="VAN7" s="35"/>
      <c r="VAO7" s="35"/>
      <c r="VAP7" s="35"/>
      <c r="VAQ7" s="35"/>
      <c r="VAR7" s="35"/>
      <c r="VAS7" s="35"/>
      <c r="VAT7" s="35"/>
      <c r="VAU7" s="35"/>
      <c r="VAV7" s="35"/>
      <c r="VAW7" s="35"/>
      <c r="VAX7" s="35"/>
      <c r="VAY7" s="35"/>
      <c r="VAZ7" s="35"/>
      <c r="VBA7" s="35"/>
      <c r="VBB7" s="35"/>
      <c r="VBC7" s="35"/>
      <c r="VBD7" s="35"/>
      <c r="VBE7" s="35"/>
      <c r="VBF7" s="35"/>
      <c r="VBG7" s="35"/>
      <c r="VBH7" s="35"/>
      <c r="VBI7" s="35"/>
      <c r="VBJ7" s="35"/>
      <c r="VBK7" s="35"/>
      <c r="VBL7" s="35"/>
      <c r="VBM7" s="35"/>
      <c r="VBN7" s="35"/>
      <c r="VBO7" s="35"/>
      <c r="VBP7" s="35"/>
      <c r="VBQ7" s="35"/>
      <c r="VBR7" s="35"/>
      <c r="VBS7" s="35"/>
      <c r="VBT7" s="35"/>
      <c r="VBU7" s="35"/>
      <c r="VBV7" s="35"/>
      <c r="VBW7" s="35"/>
      <c r="VBX7" s="35"/>
      <c r="VBY7" s="35"/>
      <c r="VBZ7" s="35"/>
      <c r="VCA7" s="35"/>
      <c r="VCB7" s="35"/>
      <c r="VCC7" s="35"/>
      <c r="VCD7" s="35"/>
      <c r="VCE7" s="35"/>
      <c r="VCF7" s="35"/>
      <c r="VCG7" s="35"/>
      <c r="VCH7" s="35"/>
      <c r="VCI7" s="35"/>
      <c r="VCJ7" s="35"/>
      <c r="VCK7" s="35"/>
      <c r="VCL7" s="35"/>
      <c r="VCM7" s="35"/>
      <c r="VCN7" s="35"/>
      <c r="VCO7" s="35"/>
      <c r="VCP7" s="35"/>
      <c r="VCQ7" s="35"/>
      <c r="VCR7" s="35"/>
      <c r="VCS7" s="35"/>
      <c r="VCT7" s="35"/>
      <c r="VCU7" s="35"/>
      <c r="VCV7" s="35"/>
      <c r="VCW7" s="35"/>
      <c r="VCX7" s="35"/>
      <c r="VCY7" s="35"/>
      <c r="VCZ7" s="35"/>
      <c r="VDA7" s="35"/>
      <c r="VDB7" s="35"/>
      <c r="VDC7" s="35"/>
      <c r="VDD7" s="35"/>
      <c r="VDE7" s="35"/>
      <c r="VDF7" s="35"/>
      <c r="VDG7" s="35"/>
      <c r="VDH7" s="35"/>
      <c r="VDI7" s="35"/>
      <c r="VDJ7" s="35"/>
      <c r="VDK7" s="35"/>
      <c r="VDL7" s="35"/>
      <c r="VDM7" s="35"/>
      <c r="VDN7" s="35"/>
      <c r="VDO7" s="35"/>
      <c r="VDP7" s="35"/>
      <c r="VDQ7" s="35"/>
      <c r="VDR7" s="35"/>
      <c r="VDS7" s="35"/>
      <c r="VDT7" s="35"/>
      <c r="VDU7" s="35"/>
      <c r="VDV7" s="35"/>
      <c r="VDW7" s="35"/>
      <c r="VDX7" s="35"/>
      <c r="VDY7" s="35"/>
      <c r="VDZ7" s="35"/>
      <c r="VEA7" s="35"/>
      <c r="VEB7" s="35"/>
      <c r="VEC7" s="35"/>
      <c r="VED7" s="35"/>
      <c r="VEE7" s="35"/>
      <c r="VEF7" s="35"/>
      <c r="VEG7" s="35"/>
      <c r="VEH7" s="35"/>
      <c r="VEI7" s="35"/>
      <c r="VEJ7" s="35"/>
      <c r="VEK7" s="35"/>
      <c r="VEL7" s="35"/>
      <c r="VEM7" s="35"/>
      <c r="VEN7" s="35"/>
      <c r="VEO7" s="35"/>
      <c r="VEP7" s="35"/>
      <c r="VEQ7" s="35"/>
      <c r="VER7" s="35"/>
      <c r="VES7" s="35"/>
      <c r="VET7" s="35"/>
      <c r="VEU7" s="35"/>
      <c r="VEV7" s="35"/>
      <c r="VEW7" s="35"/>
      <c r="VEX7" s="35"/>
      <c r="VEY7" s="35"/>
      <c r="VEZ7" s="35"/>
      <c r="VFA7" s="35"/>
      <c r="VFB7" s="35"/>
      <c r="VFC7" s="35"/>
      <c r="VFD7" s="35"/>
      <c r="VFE7" s="35"/>
      <c r="VFF7" s="35"/>
      <c r="VFG7" s="35"/>
      <c r="VFH7" s="35"/>
      <c r="VFI7" s="35"/>
      <c r="VFJ7" s="35"/>
      <c r="VFK7" s="35"/>
      <c r="VFL7" s="35"/>
      <c r="VFM7" s="35"/>
      <c r="VFN7" s="35"/>
      <c r="VFO7" s="35"/>
      <c r="VFP7" s="35"/>
      <c r="VFQ7" s="35"/>
      <c r="VFR7" s="35"/>
      <c r="VFS7" s="35"/>
      <c r="VFT7" s="35"/>
      <c r="VFU7" s="35"/>
      <c r="VFV7" s="35"/>
      <c r="VFW7" s="35"/>
      <c r="VFX7" s="35"/>
      <c r="VFY7" s="35"/>
      <c r="VFZ7" s="35"/>
      <c r="VGA7" s="35"/>
      <c r="VGB7" s="35"/>
      <c r="VGC7" s="35"/>
      <c r="VGD7" s="35"/>
      <c r="VGE7" s="35"/>
      <c r="VGF7" s="35"/>
      <c r="VGG7" s="35"/>
      <c r="VGH7" s="35"/>
      <c r="VGI7" s="35"/>
      <c r="VGJ7" s="35"/>
      <c r="VGK7" s="35"/>
      <c r="VGL7" s="35"/>
      <c r="VGM7" s="35"/>
      <c r="VGN7" s="35"/>
      <c r="VGO7" s="35"/>
      <c r="VGP7" s="35"/>
      <c r="VGQ7" s="35"/>
      <c r="VGR7" s="35"/>
      <c r="VGS7" s="35"/>
      <c r="VGT7" s="35"/>
      <c r="VGU7" s="35"/>
      <c r="VGV7" s="35"/>
      <c r="VGW7" s="35"/>
      <c r="VGX7" s="35"/>
      <c r="VGY7" s="35"/>
      <c r="VGZ7" s="35"/>
      <c r="VHA7" s="35"/>
      <c r="VHB7" s="35"/>
      <c r="VHC7" s="35"/>
      <c r="VHD7" s="35"/>
      <c r="VHE7" s="35"/>
      <c r="VHF7" s="35"/>
      <c r="VHG7" s="35"/>
      <c r="VHH7" s="35"/>
      <c r="VHI7" s="35"/>
      <c r="VHJ7" s="35"/>
      <c r="VHK7" s="35"/>
      <c r="VHL7" s="35"/>
      <c r="VHM7" s="35"/>
      <c r="VHN7" s="35"/>
      <c r="VHO7" s="35"/>
      <c r="VHP7" s="35"/>
      <c r="VHQ7" s="35"/>
      <c r="VHR7" s="35"/>
      <c r="VHS7" s="35"/>
      <c r="VHT7" s="35"/>
      <c r="VHU7" s="35"/>
      <c r="VHV7" s="35"/>
      <c r="VHW7" s="35"/>
      <c r="VHX7" s="35"/>
      <c r="VHY7" s="35"/>
      <c r="VHZ7" s="35"/>
      <c r="VIA7" s="35"/>
      <c r="VIB7" s="35"/>
      <c r="VIC7" s="35"/>
      <c r="VID7" s="35"/>
      <c r="VIE7" s="35"/>
      <c r="VIF7" s="35"/>
      <c r="VIG7" s="35"/>
      <c r="VIH7" s="35"/>
      <c r="VII7" s="35"/>
      <c r="VIJ7" s="35"/>
      <c r="VIK7" s="35"/>
      <c r="VIL7" s="35"/>
      <c r="VIM7" s="35"/>
      <c r="VIN7" s="35"/>
      <c r="VIO7" s="35"/>
      <c r="VIP7" s="35"/>
      <c r="VIQ7" s="35"/>
      <c r="VIR7" s="35"/>
      <c r="VIS7" s="35"/>
      <c r="VIT7" s="35"/>
      <c r="VIU7" s="35"/>
      <c r="VIV7" s="35"/>
      <c r="VIW7" s="35"/>
      <c r="VIX7" s="35"/>
      <c r="VIY7" s="35"/>
      <c r="VIZ7" s="35"/>
      <c r="VJA7" s="35"/>
      <c r="VJB7" s="35"/>
      <c r="VJC7" s="35"/>
      <c r="VJD7" s="35"/>
      <c r="VJE7" s="35"/>
      <c r="VJF7" s="35"/>
      <c r="VJG7" s="35"/>
      <c r="VJH7" s="35"/>
      <c r="VJI7" s="35"/>
      <c r="VJJ7" s="35"/>
      <c r="VJK7" s="35"/>
      <c r="VJL7" s="35"/>
      <c r="VJM7" s="35"/>
      <c r="VJN7" s="35"/>
      <c r="VJO7" s="35"/>
      <c r="VJP7" s="35"/>
      <c r="VJQ7" s="35"/>
      <c r="VJR7" s="35"/>
      <c r="VJS7" s="35"/>
      <c r="VJT7" s="35"/>
      <c r="VJU7" s="35"/>
      <c r="VJV7" s="35"/>
      <c r="VJW7" s="35"/>
      <c r="VJX7" s="35"/>
      <c r="VJY7" s="35"/>
      <c r="VJZ7" s="35"/>
      <c r="VKA7" s="35"/>
      <c r="VKB7" s="35"/>
      <c r="VKC7" s="35"/>
      <c r="VKD7" s="35"/>
      <c r="VKE7" s="35"/>
      <c r="VKF7" s="35"/>
      <c r="VKG7" s="35"/>
      <c r="VKH7" s="35"/>
      <c r="VKI7" s="35"/>
      <c r="VKJ7" s="35"/>
      <c r="VKK7" s="35"/>
      <c r="VKL7" s="35"/>
      <c r="VKM7" s="35"/>
      <c r="VKN7" s="35"/>
      <c r="VKO7" s="35"/>
      <c r="VKP7" s="35"/>
      <c r="VKQ7" s="35"/>
      <c r="VKR7" s="35"/>
      <c r="VKS7" s="35"/>
      <c r="VKT7" s="35"/>
      <c r="VKU7" s="35"/>
      <c r="VKV7" s="35"/>
      <c r="VKW7" s="35"/>
      <c r="VKX7" s="35"/>
      <c r="VKY7" s="35"/>
      <c r="VKZ7" s="35"/>
      <c r="VLA7" s="35"/>
      <c r="VLB7" s="35"/>
      <c r="VLC7" s="35"/>
      <c r="VLD7" s="35"/>
      <c r="VLE7" s="35"/>
      <c r="VLF7" s="35"/>
      <c r="VLG7" s="35"/>
      <c r="VLH7" s="35"/>
      <c r="VLI7" s="35"/>
      <c r="VLJ7" s="35"/>
      <c r="VLK7" s="35"/>
      <c r="VLL7" s="35"/>
      <c r="VLM7" s="35"/>
      <c r="VLN7" s="35"/>
      <c r="VLO7" s="35"/>
      <c r="VLP7" s="35"/>
      <c r="VLQ7" s="35"/>
      <c r="VLR7" s="35"/>
      <c r="VLS7" s="35"/>
      <c r="VLT7" s="35"/>
      <c r="VLU7" s="35"/>
      <c r="VLV7" s="35"/>
      <c r="VLW7" s="35"/>
      <c r="VLX7" s="35"/>
      <c r="VLY7" s="35"/>
      <c r="VLZ7" s="35"/>
      <c r="VMA7" s="35"/>
      <c r="VMB7" s="35"/>
      <c r="VMC7" s="35"/>
      <c r="VMD7" s="35"/>
      <c r="VME7" s="35"/>
      <c r="VMF7" s="35"/>
      <c r="VMG7" s="35"/>
      <c r="VMH7" s="35"/>
      <c r="VMI7" s="35"/>
      <c r="VMJ7" s="35"/>
      <c r="VMK7" s="35"/>
      <c r="VML7" s="35"/>
      <c r="VMM7" s="35"/>
      <c r="VMN7" s="35"/>
      <c r="VMO7" s="35"/>
      <c r="VMP7" s="35"/>
      <c r="VMQ7" s="35"/>
      <c r="VMR7" s="35"/>
      <c r="VMS7" s="35"/>
      <c r="VMT7" s="35"/>
      <c r="VMU7" s="35"/>
      <c r="VMV7" s="35"/>
      <c r="VMW7" s="35"/>
      <c r="VMX7" s="35"/>
      <c r="VMY7" s="35"/>
      <c r="VMZ7" s="35"/>
      <c r="VNA7" s="35"/>
      <c r="VNB7" s="35"/>
      <c r="VNC7" s="35"/>
      <c r="VND7" s="35"/>
      <c r="VNE7" s="35"/>
      <c r="VNF7" s="35"/>
      <c r="VNG7" s="35"/>
      <c r="VNH7" s="35"/>
      <c r="VNI7" s="35"/>
      <c r="VNJ7" s="35"/>
      <c r="VNK7" s="35"/>
      <c r="VNL7" s="35"/>
      <c r="VNM7" s="35"/>
      <c r="VNN7" s="35"/>
      <c r="VNO7" s="35"/>
      <c r="VNP7" s="35"/>
      <c r="VNQ7" s="35"/>
      <c r="VNR7" s="35"/>
      <c r="VNS7" s="35"/>
      <c r="VNT7" s="35"/>
      <c r="VNU7" s="35"/>
      <c r="VNV7" s="35"/>
      <c r="VNW7" s="35"/>
      <c r="VNX7" s="35"/>
      <c r="VNY7" s="35"/>
      <c r="VNZ7" s="35"/>
      <c r="VOA7" s="35"/>
      <c r="VOB7" s="35"/>
      <c r="VOC7" s="35"/>
      <c r="VOD7" s="35"/>
      <c r="VOE7" s="35"/>
      <c r="VOF7" s="35"/>
      <c r="VOG7" s="35"/>
      <c r="VOH7" s="35"/>
      <c r="VOI7" s="35"/>
      <c r="VOJ7" s="35"/>
      <c r="VOK7" s="35"/>
      <c r="VOL7" s="35"/>
      <c r="VOM7" s="35"/>
      <c r="VON7" s="35"/>
      <c r="VOO7" s="35"/>
      <c r="VOP7" s="35"/>
      <c r="VOQ7" s="35"/>
      <c r="VOR7" s="35"/>
      <c r="VOS7" s="35"/>
      <c r="VOT7" s="35"/>
      <c r="VOU7" s="35"/>
      <c r="VOV7" s="35"/>
      <c r="VOW7" s="35"/>
      <c r="VOX7" s="35"/>
      <c r="VOY7" s="35"/>
      <c r="VOZ7" s="35"/>
      <c r="VPA7" s="35"/>
      <c r="VPB7" s="35"/>
      <c r="VPC7" s="35"/>
      <c r="VPD7" s="35"/>
      <c r="VPE7" s="35"/>
      <c r="VPF7" s="35"/>
      <c r="VPG7" s="35"/>
      <c r="VPH7" s="35"/>
      <c r="VPI7" s="35"/>
      <c r="VPJ7" s="35"/>
      <c r="VPK7" s="35"/>
      <c r="VPL7" s="35"/>
      <c r="VPM7" s="35"/>
      <c r="VPN7" s="35"/>
      <c r="VPO7" s="35"/>
      <c r="VPP7" s="35"/>
      <c r="VPQ7" s="35"/>
      <c r="VPR7" s="35"/>
      <c r="VPS7" s="35"/>
      <c r="VPT7" s="35"/>
      <c r="VPU7" s="35"/>
      <c r="VPV7" s="35"/>
      <c r="VPW7" s="35"/>
      <c r="VPX7" s="35"/>
      <c r="VPY7" s="35"/>
      <c r="VPZ7" s="35"/>
      <c r="VQA7" s="35"/>
      <c r="VQB7" s="35"/>
      <c r="VQC7" s="35"/>
      <c r="VQD7" s="35"/>
      <c r="VQE7" s="35"/>
      <c r="VQF7" s="35"/>
      <c r="VQG7" s="35"/>
      <c r="VQH7" s="35"/>
      <c r="VQI7" s="35"/>
      <c r="VQJ7" s="35"/>
      <c r="VQK7" s="35"/>
      <c r="VQL7" s="35"/>
      <c r="VQM7" s="35"/>
      <c r="VQN7" s="35"/>
      <c r="VQO7" s="35"/>
      <c r="VQP7" s="35"/>
      <c r="VQQ7" s="35"/>
      <c r="VQR7" s="35"/>
      <c r="VQS7" s="35"/>
      <c r="VQT7" s="35"/>
      <c r="VQU7" s="35"/>
      <c r="VQV7" s="35"/>
      <c r="VQW7" s="35"/>
      <c r="VQX7" s="35"/>
      <c r="VQY7" s="35"/>
      <c r="VQZ7" s="35"/>
      <c r="VRA7" s="35"/>
      <c r="VRB7" s="35"/>
      <c r="VRC7" s="35"/>
      <c r="VRD7" s="35"/>
      <c r="VRE7" s="35"/>
      <c r="VRF7" s="35"/>
      <c r="VRG7" s="35"/>
      <c r="VRH7" s="35"/>
      <c r="VRI7" s="35"/>
      <c r="VRJ7" s="35"/>
      <c r="VRK7" s="35"/>
      <c r="VRL7" s="35"/>
      <c r="VRM7" s="35"/>
      <c r="VRN7" s="35"/>
      <c r="VRO7" s="35"/>
      <c r="VRP7" s="35"/>
      <c r="VRQ7" s="35"/>
      <c r="VRR7" s="35"/>
      <c r="VRS7" s="35"/>
      <c r="VRT7" s="35"/>
      <c r="VRU7" s="35"/>
      <c r="VRV7" s="35"/>
      <c r="VRW7" s="35"/>
      <c r="VRX7" s="35"/>
      <c r="VRY7" s="35"/>
      <c r="VRZ7" s="35"/>
      <c r="VSA7" s="35"/>
      <c r="VSB7" s="35"/>
      <c r="VSC7" s="35"/>
      <c r="VSD7" s="35"/>
      <c r="VSE7" s="35"/>
      <c r="VSF7" s="35"/>
      <c r="VSG7" s="35"/>
      <c r="VSH7" s="35"/>
      <c r="VSI7" s="35"/>
      <c r="VSJ7" s="35"/>
      <c r="VSK7" s="35"/>
      <c r="VSL7" s="35"/>
      <c r="VSM7" s="35"/>
      <c r="VSN7" s="35"/>
      <c r="VSO7" s="35"/>
      <c r="VSP7" s="35"/>
      <c r="VSQ7" s="35"/>
      <c r="VSR7" s="35"/>
      <c r="VSS7" s="35"/>
      <c r="VST7" s="35"/>
      <c r="VSU7" s="35"/>
      <c r="VSV7" s="35"/>
      <c r="VSW7" s="35"/>
      <c r="VSX7" s="35"/>
      <c r="VSY7" s="35"/>
      <c r="VSZ7" s="35"/>
      <c r="VTA7" s="35"/>
      <c r="VTB7" s="35"/>
      <c r="VTC7" s="35"/>
      <c r="VTD7" s="35"/>
      <c r="VTE7" s="35"/>
      <c r="VTF7" s="35"/>
      <c r="VTG7" s="35"/>
      <c r="VTH7" s="35"/>
      <c r="VTI7" s="35"/>
      <c r="VTJ7" s="35"/>
      <c r="VTK7" s="35"/>
      <c r="VTL7" s="35"/>
      <c r="VTM7" s="35"/>
      <c r="VTN7" s="35"/>
      <c r="VTO7" s="35"/>
      <c r="VTP7" s="35"/>
      <c r="VTQ7" s="35"/>
      <c r="VTR7" s="35"/>
      <c r="VTS7" s="35"/>
      <c r="VTT7" s="35"/>
      <c r="VTU7" s="35"/>
      <c r="VTV7" s="35"/>
      <c r="VTW7" s="35"/>
      <c r="VTX7" s="35"/>
      <c r="VTY7" s="35"/>
      <c r="VTZ7" s="35"/>
      <c r="VUA7" s="35"/>
      <c r="VUB7" s="35"/>
      <c r="VUC7" s="35"/>
      <c r="VUD7" s="35"/>
      <c r="VUE7" s="35"/>
      <c r="VUF7" s="35"/>
      <c r="VUG7" s="35"/>
      <c r="VUH7" s="35"/>
      <c r="VUI7" s="35"/>
      <c r="VUJ7" s="35"/>
      <c r="VUK7" s="35"/>
      <c r="VUL7" s="35"/>
      <c r="VUM7" s="35"/>
      <c r="VUN7" s="35"/>
      <c r="VUO7" s="35"/>
      <c r="VUP7" s="35"/>
      <c r="VUQ7" s="35"/>
      <c r="VUR7" s="35"/>
      <c r="VUS7" s="35"/>
      <c r="VUT7" s="35"/>
      <c r="VUU7" s="35"/>
      <c r="VUV7" s="35"/>
      <c r="VUW7" s="35"/>
      <c r="VUX7" s="35"/>
      <c r="VUY7" s="35"/>
      <c r="VUZ7" s="35"/>
      <c r="VVA7" s="35"/>
      <c r="VVB7" s="35"/>
      <c r="VVC7" s="35"/>
      <c r="VVD7" s="35"/>
      <c r="VVE7" s="35"/>
      <c r="VVF7" s="35"/>
      <c r="VVG7" s="35"/>
      <c r="VVH7" s="35"/>
      <c r="VVI7" s="35"/>
      <c r="VVJ7" s="35"/>
      <c r="VVK7" s="35"/>
      <c r="VVL7" s="35"/>
      <c r="VVM7" s="35"/>
      <c r="VVN7" s="35"/>
      <c r="VVO7" s="35"/>
      <c r="VVP7" s="35"/>
      <c r="VVQ7" s="35"/>
      <c r="VVR7" s="35"/>
      <c r="VVS7" s="35"/>
      <c r="VVT7" s="35"/>
      <c r="VVU7" s="35"/>
      <c r="VVV7" s="35"/>
      <c r="VVW7" s="35"/>
      <c r="VVX7" s="35"/>
      <c r="VVY7" s="35"/>
      <c r="VVZ7" s="35"/>
      <c r="VWA7" s="35"/>
      <c r="VWB7" s="35"/>
      <c r="VWC7" s="35"/>
      <c r="VWD7" s="35"/>
      <c r="VWE7" s="35"/>
      <c r="VWF7" s="35"/>
      <c r="VWG7" s="35"/>
      <c r="VWH7" s="35"/>
      <c r="VWI7" s="35"/>
      <c r="VWJ7" s="35"/>
      <c r="VWK7" s="35"/>
      <c r="VWL7" s="35"/>
      <c r="VWM7" s="35"/>
      <c r="VWN7" s="35"/>
      <c r="VWO7" s="35"/>
      <c r="VWP7" s="35"/>
      <c r="VWQ7" s="35"/>
      <c r="VWR7" s="35"/>
      <c r="VWS7" s="35"/>
      <c r="VWT7" s="35"/>
      <c r="VWU7" s="35"/>
      <c r="VWV7" s="35"/>
      <c r="VWW7" s="35"/>
      <c r="VWX7" s="35"/>
      <c r="VWY7" s="35"/>
      <c r="VWZ7" s="35"/>
      <c r="VXA7" s="35"/>
      <c r="VXB7" s="35"/>
      <c r="VXC7" s="35"/>
      <c r="VXD7" s="35"/>
      <c r="VXE7" s="35"/>
      <c r="VXF7" s="35"/>
      <c r="VXG7" s="35"/>
      <c r="VXH7" s="35"/>
      <c r="VXI7" s="35"/>
      <c r="VXJ7" s="35"/>
      <c r="VXK7" s="35"/>
      <c r="VXL7" s="35"/>
      <c r="VXM7" s="35"/>
      <c r="VXN7" s="35"/>
      <c r="VXO7" s="35"/>
      <c r="VXP7" s="35"/>
      <c r="VXQ7" s="35"/>
      <c r="VXR7" s="35"/>
      <c r="VXS7" s="35"/>
      <c r="VXT7" s="35"/>
      <c r="VXU7" s="35"/>
      <c r="VXV7" s="35"/>
      <c r="VXW7" s="35"/>
      <c r="VXX7" s="35"/>
      <c r="VXY7" s="35"/>
      <c r="VXZ7" s="35"/>
      <c r="VYA7" s="35"/>
      <c r="VYB7" s="35"/>
      <c r="VYC7" s="35"/>
      <c r="VYD7" s="35"/>
      <c r="VYE7" s="35"/>
      <c r="VYF7" s="35"/>
      <c r="VYG7" s="35"/>
      <c r="VYH7" s="35"/>
      <c r="VYI7" s="35"/>
      <c r="VYJ7" s="35"/>
      <c r="VYK7" s="35"/>
      <c r="VYL7" s="35"/>
      <c r="VYM7" s="35"/>
      <c r="VYN7" s="35"/>
      <c r="VYO7" s="35"/>
      <c r="VYP7" s="35"/>
      <c r="VYQ7" s="35"/>
      <c r="VYR7" s="35"/>
      <c r="VYS7" s="35"/>
      <c r="VYT7" s="35"/>
      <c r="VYU7" s="35"/>
      <c r="VYV7" s="35"/>
      <c r="VYW7" s="35"/>
      <c r="VYX7" s="35"/>
      <c r="VYY7" s="35"/>
      <c r="VYZ7" s="35"/>
      <c r="VZA7" s="35"/>
      <c r="VZB7" s="35"/>
      <c r="VZC7" s="35"/>
      <c r="VZD7" s="35"/>
      <c r="VZE7" s="35"/>
      <c r="VZF7" s="35"/>
      <c r="VZG7" s="35"/>
      <c r="VZH7" s="35"/>
      <c r="VZI7" s="35"/>
      <c r="VZJ7" s="35"/>
      <c r="VZK7" s="35"/>
      <c r="VZL7" s="35"/>
      <c r="VZM7" s="35"/>
      <c r="VZN7" s="35"/>
      <c r="VZO7" s="35"/>
      <c r="VZP7" s="35"/>
      <c r="VZQ7" s="35"/>
      <c r="VZR7" s="35"/>
      <c r="VZS7" s="35"/>
      <c r="VZT7" s="35"/>
      <c r="VZU7" s="35"/>
      <c r="VZV7" s="35"/>
      <c r="VZW7" s="35"/>
      <c r="VZX7" s="35"/>
      <c r="VZY7" s="35"/>
      <c r="VZZ7" s="35"/>
      <c r="WAA7" s="35"/>
      <c r="WAB7" s="35"/>
      <c r="WAC7" s="35"/>
      <c r="WAD7" s="35"/>
      <c r="WAE7" s="35"/>
      <c r="WAF7" s="35"/>
      <c r="WAG7" s="35"/>
      <c r="WAH7" s="35"/>
      <c r="WAI7" s="35"/>
      <c r="WAJ7" s="35"/>
      <c r="WAK7" s="35"/>
      <c r="WAL7" s="35"/>
      <c r="WAM7" s="35"/>
      <c r="WAN7" s="35"/>
      <c r="WAO7" s="35"/>
      <c r="WAP7" s="35"/>
      <c r="WAQ7" s="35"/>
      <c r="WAR7" s="35"/>
      <c r="WAS7" s="35"/>
      <c r="WAT7" s="35"/>
      <c r="WAU7" s="35"/>
      <c r="WAV7" s="35"/>
      <c r="WAW7" s="35"/>
      <c r="WAX7" s="35"/>
      <c r="WAY7" s="35"/>
      <c r="WAZ7" s="35"/>
      <c r="WBA7" s="35"/>
      <c r="WBB7" s="35"/>
      <c r="WBC7" s="35"/>
      <c r="WBD7" s="35"/>
      <c r="WBE7" s="35"/>
      <c r="WBF7" s="35"/>
      <c r="WBG7" s="35"/>
      <c r="WBH7" s="35"/>
      <c r="WBI7" s="35"/>
      <c r="WBJ7" s="35"/>
      <c r="WBK7" s="35"/>
      <c r="WBL7" s="35"/>
      <c r="WBM7" s="35"/>
      <c r="WBN7" s="35"/>
      <c r="WBO7" s="35"/>
      <c r="WBP7" s="35"/>
      <c r="WBQ7" s="35"/>
      <c r="WBR7" s="35"/>
      <c r="WBS7" s="35"/>
      <c r="WBT7" s="35"/>
      <c r="WBU7" s="35"/>
      <c r="WBV7" s="35"/>
      <c r="WBW7" s="35"/>
      <c r="WBX7" s="35"/>
      <c r="WBY7" s="35"/>
      <c r="WBZ7" s="35"/>
      <c r="WCA7" s="35"/>
      <c r="WCB7" s="35"/>
      <c r="WCC7" s="35"/>
      <c r="WCD7" s="35"/>
      <c r="WCE7" s="35"/>
      <c r="WCF7" s="35"/>
      <c r="WCG7" s="35"/>
      <c r="WCH7" s="35"/>
      <c r="WCI7" s="35"/>
      <c r="WCJ7" s="35"/>
      <c r="WCK7" s="35"/>
      <c r="WCL7" s="35"/>
      <c r="WCM7" s="35"/>
      <c r="WCN7" s="35"/>
      <c r="WCO7" s="35"/>
      <c r="WCP7" s="35"/>
      <c r="WCQ7" s="35"/>
      <c r="WCR7" s="35"/>
      <c r="WCS7" s="35"/>
      <c r="WCT7" s="35"/>
      <c r="WCU7" s="35"/>
      <c r="WCV7" s="35"/>
      <c r="WCW7" s="35"/>
      <c r="WCX7" s="35"/>
      <c r="WCY7" s="35"/>
      <c r="WCZ7" s="35"/>
      <c r="WDA7" s="35"/>
      <c r="WDB7" s="35"/>
      <c r="WDC7" s="35"/>
      <c r="WDD7" s="35"/>
      <c r="WDE7" s="35"/>
      <c r="WDF7" s="35"/>
      <c r="WDG7" s="35"/>
      <c r="WDH7" s="35"/>
      <c r="WDI7" s="35"/>
      <c r="WDJ7" s="35"/>
      <c r="WDK7" s="35"/>
      <c r="WDL7" s="35"/>
      <c r="WDM7" s="35"/>
      <c r="WDN7" s="35"/>
      <c r="WDO7" s="35"/>
      <c r="WDP7" s="35"/>
      <c r="WDQ7" s="35"/>
      <c r="WDR7" s="35"/>
      <c r="WDS7" s="35"/>
      <c r="WDT7" s="35"/>
      <c r="WDU7" s="35"/>
      <c r="WDV7" s="35"/>
      <c r="WDW7" s="35"/>
      <c r="WDX7" s="35"/>
      <c r="WDY7" s="35"/>
      <c r="WDZ7" s="35"/>
      <c r="WEA7" s="35"/>
      <c r="WEB7" s="35"/>
      <c r="WEC7" s="35"/>
      <c r="WED7" s="35"/>
      <c r="WEE7" s="35"/>
      <c r="WEF7" s="35"/>
      <c r="WEG7" s="35"/>
      <c r="WEH7" s="35"/>
      <c r="WEI7" s="35"/>
      <c r="WEJ7" s="35"/>
      <c r="WEK7" s="35"/>
      <c r="WEL7" s="35"/>
      <c r="WEM7" s="35"/>
      <c r="WEN7" s="35"/>
      <c r="WEO7" s="35"/>
      <c r="WEP7" s="35"/>
      <c r="WEQ7" s="35"/>
      <c r="WER7" s="35"/>
      <c r="WES7" s="35"/>
      <c r="WET7" s="35"/>
      <c r="WEU7" s="35"/>
      <c r="WEV7" s="35"/>
      <c r="WEW7" s="35"/>
      <c r="WEX7" s="35"/>
      <c r="WEY7" s="35"/>
      <c r="WEZ7" s="35"/>
      <c r="WFA7" s="35"/>
      <c r="WFB7" s="35"/>
      <c r="WFC7" s="35"/>
      <c r="WFD7" s="35"/>
      <c r="WFE7" s="35"/>
      <c r="WFF7" s="35"/>
      <c r="WFG7" s="35"/>
      <c r="WFH7" s="35"/>
      <c r="WFI7" s="35"/>
      <c r="WFJ7" s="35"/>
      <c r="WFK7" s="35"/>
      <c r="WFL7" s="35"/>
      <c r="WFM7" s="35"/>
      <c r="WFN7" s="35"/>
      <c r="WFO7" s="35"/>
      <c r="WFP7" s="35"/>
      <c r="WFQ7" s="35"/>
      <c r="WFR7" s="35"/>
      <c r="WFS7" s="35"/>
      <c r="WFT7" s="35"/>
      <c r="WFU7" s="35"/>
      <c r="WFV7" s="35"/>
      <c r="WFW7" s="35"/>
      <c r="WFX7" s="35"/>
      <c r="WFY7" s="35"/>
      <c r="WFZ7" s="35"/>
      <c r="WGA7" s="35"/>
      <c r="WGB7" s="35"/>
      <c r="WGC7" s="35"/>
      <c r="WGD7" s="35"/>
      <c r="WGE7" s="35"/>
      <c r="WGF7" s="35"/>
      <c r="WGG7" s="35"/>
      <c r="WGH7" s="35"/>
      <c r="WGI7" s="35"/>
      <c r="WGJ7" s="35"/>
      <c r="WGK7" s="35"/>
      <c r="WGL7" s="35"/>
      <c r="WGM7" s="35"/>
      <c r="WGN7" s="35"/>
      <c r="WGO7" s="35"/>
      <c r="WGP7" s="35"/>
      <c r="WGQ7" s="35"/>
      <c r="WGR7" s="35"/>
      <c r="WGS7" s="35"/>
      <c r="WGT7" s="35"/>
      <c r="WGU7" s="35"/>
      <c r="WGV7" s="35"/>
      <c r="WGW7" s="35"/>
      <c r="WGX7" s="35"/>
      <c r="WGY7" s="35"/>
      <c r="WGZ7" s="35"/>
      <c r="WHA7" s="35"/>
      <c r="WHB7" s="35"/>
      <c r="WHC7" s="35"/>
      <c r="WHD7" s="35"/>
      <c r="WHE7" s="35"/>
      <c r="WHF7" s="35"/>
      <c r="WHG7" s="35"/>
      <c r="WHH7" s="35"/>
      <c r="WHI7" s="35"/>
      <c r="WHJ7" s="35"/>
      <c r="WHK7" s="35"/>
      <c r="WHL7" s="35"/>
      <c r="WHM7" s="35"/>
      <c r="WHN7" s="35"/>
      <c r="WHO7" s="35"/>
      <c r="WHP7" s="35"/>
      <c r="WHQ7" s="35"/>
      <c r="WHR7" s="35"/>
      <c r="WHS7" s="35"/>
      <c r="WHT7" s="35"/>
      <c r="WHU7" s="35"/>
      <c r="WHV7" s="35"/>
      <c r="WHW7" s="35"/>
      <c r="WHX7" s="35"/>
      <c r="WHY7" s="35"/>
      <c r="WHZ7" s="35"/>
      <c r="WIA7" s="35"/>
      <c r="WIB7" s="35"/>
      <c r="WIC7" s="35"/>
      <c r="WID7" s="35"/>
      <c r="WIE7" s="35"/>
      <c r="WIF7" s="35"/>
      <c r="WIG7" s="35"/>
      <c r="WIH7" s="35"/>
      <c r="WII7" s="35"/>
      <c r="WIJ7" s="35"/>
      <c r="WIK7" s="35"/>
      <c r="WIL7" s="35"/>
      <c r="WIM7" s="35"/>
      <c r="WIN7" s="35"/>
      <c r="WIO7" s="35"/>
      <c r="WIP7" s="35"/>
      <c r="WIQ7" s="35"/>
      <c r="WIR7" s="35"/>
      <c r="WIS7" s="35"/>
      <c r="WIT7" s="35"/>
      <c r="WIU7" s="35"/>
      <c r="WIV7" s="35"/>
      <c r="WIW7" s="35"/>
      <c r="WIX7" s="35"/>
      <c r="WIY7" s="35"/>
      <c r="WIZ7" s="35"/>
      <c r="WJA7" s="35"/>
      <c r="WJB7" s="35"/>
      <c r="WJC7" s="35"/>
      <c r="WJD7" s="35"/>
      <c r="WJE7" s="35"/>
      <c r="WJF7" s="35"/>
      <c r="WJG7" s="35"/>
      <c r="WJH7" s="35"/>
      <c r="WJI7" s="35"/>
      <c r="WJJ7" s="35"/>
      <c r="WJK7" s="35"/>
      <c r="WJL7" s="35"/>
      <c r="WJM7" s="35"/>
      <c r="WJN7" s="35"/>
      <c r="WJO7" s="35"/>
      <c r="WJP7" s="35"/>
      <c r="WJQ7" s="35"/>
      <c r="WJR7" s="35"/>
      <c r="WJS7" s="35"/>
      <c r="WJT7" s="35"/>
      <c r="WJU7" s="35"/>
      <c r="WJV7" s="35"/>
      <c r="WJW7" s="35"/>
      <c r="WJX7" s="35"/>
      <c r="WJY7" s="35"/>
      <c r="WJZ7" s="35"/>
      <c r="WKA7" s="35"/>
      <c r="WKB7" s="35"/>
      <c r="WKC7" s="35"/>
      <c r="WKD7" s="35"/>
      <c r="WKE7" s="35"/>
      <c r="WKF7" s="35"/>
      <c r="WKG7" s="35"/>
      <c r="WKH7" s="35"/>
      <c r="WKI7" s="35"/>
      <c r="WKJ7" s="35"/>
      <c r="WKK7" s="35"/>
      <c r="WKL7" s="35"/>
      <c r="WKM7" s="35"/>
      <c r="WKN7" s="35"/>
      <c r="WKO7" s="35"/>
      <c r="WKP7" s="35"/>
      <c r="WKQ7" s="35"/>
      <c r="WKR7" s="35"/>
      <c r="WKS7" s="35"/>
      <c r="WKT7" s="35"/>
      <c r="WKU7" s="35"/>
      <c r="WKV7" s="35"/>
      <c r="WKW7" s="35"/>
      <c r="WKX7" s="35"/>
      <c r="WKY7" s="35"/>
      <c r="WKZ7" s="35"/>
      <c r="WLA7" s="35"/>
      <c r="WLB7" s="35"/>
      <c r="WLC7" s="35"/>
      <c r="WLD7" s="35"/>
      <c r="WLE7" s="35"/>
      <c r="WLF7" s="35"/>
      <c r="WLG7" s="35"/>
      <c r="WLH7" s="35"/>
      <c r="WLI7" s="35"/>
      <c r="WLJ7" s="35"/>
      <c r="WLK7" s="35"/>
      <c r="WLL7" s="35"/>
      <c r="WLM7" s="35"/>
      <c r="WLN7" s="35"/>
      <c r="WLO7" s="35"/>
      <c r="WLP7" s="35"/>
      <c r="WLQ7" s="35"/>
      <c r="WLR7" s="35"/>
      <c r="WLS7" s="35"/>
      <c r="WLT7" s="35"/>
      <c r="WLU7" s="35"/>
      <c r="WLV7" s="35"/>
      <c r="WLW7" s="35"/>
      <c r="WLX7" s="35"/>
      <c r="WLY7" s="35"/>
      <c r="WLZ7" s="35"/>
      <c r="WMA7" s="35"/>
      <c r="WMB7" s="35"/>
      <c r="WMC7" s="35"/>
      <c r="WMD7" s="35"/>
      <c r="WME7" s="35"/>
      <c r="WMF7" s="35"/>
      <c r="WMG7" s="35"/>
      <c r="WMH7" s="35"/>
      <c r="WMI7" s="35"/>
      <c r="WMJ7" s="35"/>
      <c r="WMK7" s="35"/>
      <c r="WML7" s="35"/>
      <c r="WMM7" s="35"/>
      <c r="WMN7" s="35"/>
      <c r="WMO7" s="35"/>
      <c r="WMP7" s="35"/>
      <c r="WMQ7" s="35"/>
      <c r="WMR7" s="35"/>
      <c r="WMS7" s="35"/>
      <c r="WMT7" s="35"/>
      <c r="WMU7" s="35"/>
      <c r="WMV7" s="35"/>
      <c r="WMW7" s="35"/>
      <c r="WMX7" s="35"/>
      <c r="WMY7" s="35"/>
      <c r="WMZ7" s="35"/>
      <c r="WNA7" s="35"/>
      <c r="WNB7" s="35"/>
      <c r="WNC7" s="35"/>
      <c r="WND7" s="35"/>
      <c r="WNE7" s="35"/>
      <c r="WNF7" s="35"/>
      <c r="WNG7" s="35"/>
      <c r="WNH7" s="35"/>
      <c r="WNI7" s="35"/>
      <c r="WNJ7" s="35"/>
      <c r="WNK7" s="35"/>
      <c r="WNL7" s="35"/>
      <c r="WNM7" s="35"/>
      <c r="WNN7" s="35"/>
      <c r="WNO7" s="35"/>
      <c r="WNP7" s="35"/>
      <c r="WNQ7" s="35"/>
      <c r="WNR7" s="35"/>
      <c r="WNS7" s="35"/>
      <c r="WNT7" s="35"/>
      <c r="WNU7" s="35"/>
      <c r="WNV7" s="35"/>
      <c r="WNW7" s="35"/>
      <c r="WNX7" s="35"/>
      <c r="WNY7" s="35"/>
      <c r="WNZ7" s="35"/>
      <c r="WOA7" s="35"/>
      <c r="WOB7" s="35"/>
      <c r="WOC7" s="35"/>
      <c r="WOD7" s="35"/>
      <c r="WOE7" s="35"/>
      <c r="WOF7" s="35"/>
      <c r="WOG7" s="35"/>
      <c r="WOH7" s="35"/>
      <c r="WOI7" s="35"/>
      <c r="WOJ7" s="35"/>
      <c r="WOK7" s="35"/>
      <c r="WOL7" s="35"/>
      <c r="WOM7" s="35"/>
      <c r="WON7" s="35"/>
      <c r="WOO7" s="35"/>
      <c r="WOP7" s="35"/>
      <c r="WOQ7" s="35"/>
      <c r="WOR7" s="35"/>
      <c r="WOS7" s="35"/>
      <c r="WOT7" s="35"/>
      <c r="WOU7" s="35"/>
      <c r="WOV7" s="35"/>
      <c r="WOW7" s="35"/>
      <c r="WOX7" s="35"/>
      <c r="WOY7" s="35"/>
      <c r="WOZ7" s="35"/>
      <c r="WPA7" s="35"/>
      <c r="WPB7" s="35"/>
      <c r="WPC7" s="35"/>
      <c r="WPD7" s="35"/>
      <c r="WPE7" s="35"/>
      <c r="WPF7" s="35"/>
      <c r="WPG7" s="35"/>
      <c r="WPH7" s="35"/>
      <c r="WPI7" s="35"/>
      <c r="WPJ7" s="35"/>
      <c r="WPK7" s="35"/>
      <c r="WPL7" s="35"/>
      <c r="WPM7" s="35"/>
      <c r="WPN7" s="35"/>
      <c r="WPO7" s="35"/>
      <c r="WPP7" s="35"/>
      <c r="WPQ7" s="35"/>
      <c r="WPR7" s="35"/>
      <c r="WPS7" s="35"/>
      <c r="WPT7" s="35"/>
      <c r="WPU7" s="35"/>
      <c r="WPV7" s="35"/>
      <c r="WPW7" s="35"/>
      <c r="WPX7" s="35"/>
      <c r="WPY7" s="35"/>
      <c r="WPZ7" s="35"/>
      <c r="WQA7" s="35"/>
      <c r="WQB7" s="35"/>
      <c r="WQC7" s="35"/>
      <c r="WQD7" s="35"/>
      <c r="WQE7" s="35"/>
      <c r="WQF7" s="35"/>
      <c r="WQG7" s="35"/>
      <c r="WQH7" s="35"/>
      <c r="WQI7" s="35"/>
      <c r="WQJ7" s="35"/>
      <c r="WQK7" s="35"/>
      <c r="WQL7" s="35"/>
      <c r="WQM7" s="35"/>
      <c r="WQN7" s="35"/>
      <c r="WQO7" s="35"/>
      <c r="WQP7" s="35"/>
      <c r="WQQ7" s="35"/>
      <c r="WQR7" s="35"/>
      <c r="WQS7" s="35"/>
      <c r="WQT7" s="35"/>
      <c r="WQU7" s="35"/>
      <c r="WQV7" s="35"/>
      <c r="WQW7" s="35"/>
      <c r="WQX7" s="35"/>
      <c r="WQY7" s="35"/>
      <c r="WQZ7" s="35"/>
      <c r="WRA7" s="35"/>
      <c r="WRB7" s="35"/>
      <c r="WRC7" s="35"/>
      <c r="WRD7" s="35"/>
      <c r="WRE7" s="35"/>
      <c r="WRF7" s="35"/>
      <c r="WRG7" s="35"/>
      <c r="WRH7" s="35"/>
      <c r="WRI7" s="35"/>
      <c r="WRJ7" s="35"/>
      <c r="WRK7" s="35"/>
      <c r="WRL7" s="35"/>
      <c r="WRM7" s="35"/>
      <c r="WRN7" s="35"/>
      <c r="WRO7" s="35"/>
      <c r="WRP7" s="35"/>
      <c r="WRQ7" s="35"/>
      <c r="WRR7" s="35"/>
      <c r="WRS7" s="35"/>
      <c r="WRT7" s="35"/>
      <c r="WRU7" s="35"/>
      <c r="WRV7" s="35"/>
      <c r="WRW7" s="35"/>
      <c r="WRX7" s="35"/>
      <c r="WRY7" s="35"/>
      <c r="WRZ7" s="35"/>
      <c r="WSA7" s="35"/>
      <c r="WSB7" s="35"/>
      <c r="WSC7" s="35"/>
      <c r="WSD7" s="35"/>
      <c r="WSE7" s="35"/>
      <c r="WSF7" s="35"/>
      <c r="WSG7" s="35"/>
      <c r="WSH7" s="35"/>
      <c r="WSI7" s="35"/>
      <c r="WSJ7" s="35"/>
      <c r="WSK7" s="35"/>
      <c r="WSL7" s="35"/>
      <c r="WSM7" s="35"/>
      <c r="WSN7" s="35"/>
      <c r="WSO7" s="35"/>
      <c r="WSP7" s="35"/>
      <c r="WSQ7" s="35"/>
      <c r="WSR7" s="35"/>
      <c r="WSS7" s="35"/>
      <c r="WST7" s="35"/>
      <c r="WSU7" s="35"/>
      <c r="WSV7" s="35"/>
      <c r="WSW7" s="35"/>
      <c r="WSX7" s="35"/>
      <c r="WSY7" s="35"/>
      <c r="WSZ7" s="35"/>
      <c r="WTA7" s="35"/>
      <c r="WTB7" s="35"/>
      <c r="WTC7" s="35"/>
      <c r="WTD7" s="35"/>
      <c r="WTE7" s="35"/>
      <c r="WTF7" s="35"/>
      <c r="WTG7" s="35"/>
      <c r="WTH7" s="35"/>
      <c r="WTI7" s="35"/>
      <c r="WTJ7" s="35"/>
      <c r="WTK7" s="35"/>
      <c r="WTL7" s="35"/>
      <c r="WTM7" s="35"/>
      <c r="WTN7" s="35"/>
      <c r="WTO7" s="35"/>
      <c r="WTP7" s="35"/>
      <c r="WTQ7" s="35"/>
      <c r="WTR7" s="35"/>
      <c r="WTS7" s="35"/>
      <c r="WTT7" s="35"/>
      <c r="WTU7" s="35"/>
      <c r="WTV7" s="35"/>
      <c r="WTW7" s="35"/>
      <c r="WTX7" s="35"/>
      <c r="WTY7" s="35"/>
      <c r="WTZ7" s="35"/>
      <c r="WUA7" s="35"/>
      <c r="WUB7" s="35"/>
      <c r="WUC7" s="35"/>
      <c r="WUD7" s="35"/>
      <c r="WUE7" s="35"/>
      <c r="WUF7" s="35"/>
      <c r="WUG7" s="35"/>
      <c r="WUH7" s="35"/>
      <c r="WUI7" s="35"/>
      <c r="WUJ7" s="35"/>
      <c r="WUK7" s="35"/>
      <c r="WUL7" s="35"/>
      <c r="WUM7" s="35"/>
      <c r="WUN7" s="35"/>
      <c r="WUO7" s="35"/>
      <c r="WUP7" s="35"/>
      <c r="WUQ7" s="35"/>
      <c r="WUR7" s="35"/>
      <c r="WUS7" s="35"/>
      <c r="WUT7" s="35"/>
      <c r="WUU7" s="35"/>
      <c r="WUV7" s="35"/>
      <c r="WUW7" s="35"/>
      <c r="WUX7" s="35"/>
      <c r="WUY7" s="35"/>
      <c r="WUZ7" s="35"/>
      <c r="WVA7" s="35"/>
      <c r="WVB7" s="35"/>
      <c r="WVC7" s="35"/>
      <c r="WVD7" s="35"/>
      <c r="WVE7" s="35"/>
      <c r="WVF7" s="35"/>
      <c r="WVG7" s="35"/>
      <c r="WVH7" s="35"/>
      <c r="WVI7" s="35"/>
      <c r="WVJ7" s="35"/>
      <c r="WVK7" s="35"/>
      <c r="WVL7" s="35"/>
      <c r="WVM7" s="35"/>
      <c r="WVN7" s="35"/>
      <c r="WVO7" s="35"/>
      <c r="WVP7" s="35"/>
      <c r="WVQ7" s="35"/>
      <c r="WVR7" s="35"/>
      <c r="WVS7" s="35"/>
      <c r="WVT7" s="35"/>
      <c r="WVU7" s="35"/>
      <c r="WVV7" s="35"/>
      <c r="WVW7" s="35"/>
      <c r="WVX7" s="35"/>
      <c r="WVY7" s="35"/>
      <c r="WVZ7" s="35"/>
      <c r="WWA7" s="35"/>
      <c r="WWB7" s="35"/>
      <c r="WWC7" s="35"/>
      <c r="WWD7" s="35"/>
      <c r="WWE7" s="35"/>
      <c r="WWF7" s="35"/>
      <c r="WWG7" s="35"/>
      <c r="WWH7" s="35"/>
      <c r="WWI7" s="35"/>
      <c r="WWJ7" s="35"/>
      <c r="WWK7" s="35"/>
      <c r="WWL7" s="35"/>
      <c r="WWM7" s="35"/>
      <c r="WWN7" s="35"/>
      <c r="WWO7" s="35"/>
      <c r="WWP7" s="35"/>
      <c r="WWQ7" s="35"/>
      <c r="WWR7" s="35"/>
      <c r="WWS7" s="35"/>
      <c r="WWT7" s="35"/>
      <c r="WWU7" s="35"/>
      <c r="WWV7" s="35"/>
      <c r="WWW7" s="35"/>
      <c r="WWX7" s="35"/>
      <c r="WWY7" s="35"/>
      <c r="WWZ7" s="35"/>
      <c r="WXA7" s="35"/>
      <c r="WXB7" s="35"/>
      <c r="WXC7" s="35"/>
      <c r="WXD7" s="35"/>
      <c r="WXE7" s="35"/>
      <c r="WXF7" s="35"/>
      <c r="WXG7" s="35"/>
      <c r="WXH7" s="35"/>
      <c r="WXI7" s="35"/>
      <c r="WXJ7" s="35"/>
      <c r="WXK7" s="35"/>
      <c r="WXL7" s="35"/>
      <c r="WXM7" s="35"/>
      <c r="WXN7" s="35"/>
      <c r="WXO7" s="35"/>
      <c r="WXP7" s="35"/>
      <c r="WXQ7" s="35"/>
      <c r="WXR7" s="35"/>
      <c r="WXS7" s="35"/>
      <c r="WXT7" s="35"/>
      <c r="WXU7" s="35"/>
      <c r="WXV7" s="35"/>
      <c r="WXW7" s="35"/>
      <c r="WXX7" s="35"/>
      <c r="WXY7" s="35"/>
      <c r="WXZ7" s="35"/>
      <c r="WYA7" s="35"/>
      <c r="WYB7" s="35"/>
      <c r="WYC7" s="35"/>
      <c r="WYD7" s="35"/>
      <c r="WYE7" s="35"/>
      <c r="WYF7" s="35"/>
      <c r="WYG7" s="35"/>
      <c r="WYH7" s="35"/>
      <c r="WYI7" s="35"/>
      <c r="WYJ7" s="35"/>
      <c r="WYK7" s="35"/>
      <c r="WYL7" s="35"/>
      <c r="WYM7" s="35"/>
      <c r="WYN7" s="35"/>
      <c r="WYO7" s="35"/>
      <c r="WYP7" s="35"/>
      <c r="WYQ7" s="35"/>
      <c r="WYR7" s="35"/>
      <c r="WYS7" s="35"/>
      <c r="WYT7" s="35"/>
      <c r="WYU7" s="35"/>
      <c r="WYV7" s="35"/>
      <c r="WYW7" s="35"/>
      <c r="WYX7" s="35"/>
      <c r="WYY7" s="35"/>
      <c r="WYZ7" s="35"/>
      <c r="WZA7" s="35"/>
      <c r="WZB7" s="35"/>
      <c r="WZC7" s="35"/>
      <c r="WZD7" s="35"/>
      <c r="WZE7" s="35"/>
      <c r="WZF7" s="35"/>
      <c r="WZG7" s="35"/>
      <c r="WZH7" s="35"/>
      <c r="WZI7" s="35"/>
      <c r="WZJ7" s="35"/>
      <c r="WZK7" s="35"/>
      <c r="WZL7" s="35"/>
      <c r="WZM7" s="35"/>
      <c r="WZN7" s="35"/>
      <c r="WZO7" s="35"/>
      <c r="WZP7" s="35"/>
      <c r="WZQ7" s="35"/>
      <c r="WZR7" s="35"/>
      <c r="WZS7" s="35"/>
      <c r="WZT7" s="35"/>
      <c r="WZU7" s="35"/>
      <c r="WZV7" s="35"/>
      <c r="WZW7" s="35"/>
      <c r="WZX7" s="35"/>
      <c r="WZY7" s="35"/>
      <c r="WZZ7" s="35"/>
      <c r="XAA7" s="35"/>
      <c r="XAB7" s="35"/>
      <c r="XAC7" s="35"/>
      <c r="XAD7" s="35"/>
      <c r="XAE7" s="35"/>
      <c r="XAF7" s="35"/>
      <c r="XAG7" s="35"/>
      <c r="XAH7" s="35"/>
      <c r="XAI7" s="35"/>
      <c r="XAJ7" s="35"/>
      <c r="XAK7" s="35"/>
      <c r="XAL7" s="35"/>
      <c r="XAM7" s="35"/>
      <c r="XAN7" s="35"/>
      <c r="XAO7" s="35"/>
      <c r="XAP7" s="35"/>
      <c r="XAQ7" s="35"/>
      <c r="XAR7" s="35"/>
      <c r="XAS7" s="35"/>
      <c r="XAT7" s="35"/>
      <c r="XAU7" s="35"/>
      <c r="XAV7" s="35"/>
      <c r="XAW7" s="35"/>
      <c r="XAX7" s="35"/>
      <c r="XAY7" s="35"/>
      <c r="XAZ7" s="35"/>
      <c r="XBA7" s="35"/>
      <c r="XBB7" s="35"/>
      <c r="XBC7" s="35"/>
      <c r="XBD7" s="35"/>
      <c r="XBE7" s="35"/>
      <c r="XBF7" s="35"/>
      <c r="XBG7" s="35"/>
      <c r="XBH7" s="35"/>
      <c r="XBI7" s="35"/>
      <c r="XBJ7" s="35"/>
      <c r="XBK7" s="35"/>
      <c r="XBL7" s="35"/>
      <c r="XBM7" s="35"/>
      <c r="XBN7" s="35"/>
      <c r="XBO7" s="35"/>
      <c r="XBP7" s="35"/>
      <c r="XBQ7" s="35"/>
      <c r="XBR7" s="35"/>
      <c r="XBS7" s="35"/>
      <c r="XBT7" s="35"/>
      <c r="XBU7" s="35"/>
      <c r="XBV7" s="35"/>
      <c r="XBW7" s="35"/>
      <c r="XBX7" s="35"/>
      <c r="XBY7" s="35"/>
      <c r="XBZ7" s="35"/>
      <c r="XCA7" s="35"/>
      <c r="XCB7" s="35"/>
      <c r="XCC7" s="35"/>
      <c r="XCD7" s="35"/>
      <c r="XCE7" s="35"/>
      <c r="XCF7" s="35"/>
      <c r="XCG7" s="35"/>
      <c r="XCH7" s="35"/>
      <c r="XCI7" s="35"/>
      <c r="XCJ7" s="35"/>
      <c r="XCK7" s="35"/>
      <c r="XCL7" s="35"/>
      <c r="XCM7" s="35"/>
      <c r="XCN7" s="35"/>
      <c r="XCO7" s="35"/>
      <c r="XCP7" s="35"/>
      <c r="XCQ7" s="35"/>
      <c r="XCR7" s="35"/>
      <c r="XCS7" s="35"/>
      <c r="XCT7" s="35"/>
      <c r="XCU7" s="35"/>
      <c r="XCV7" s="35"/>
      <c r="XCW7" s="35"/>
      <c r="XCX7" s="35"/>
      <c r="XCY7" s="35"/>
      <c r="XCZ7" s="35"/>
      <c r="XDA7" s="35"/>
      <c r="XDB7" s="35"/>
      <c r="XDC7" s="35"/>
      <c r="XDD7" s="35"/>
      <c r="XDE7" s="35"/>
      <c r="XDF7" s="35"/>
      <c r="XDG7" s="35"/>
      <c r="XDH7" s="35"/>
      <c r="XDI7" s="35"/>
      <c r="XDJ7" s="35"/>
      <c r="XDK7" s="35"/>
      <c r="XDL7" s="35"/>
      <c r="XDM7" s="35"/>
      <c r="XDN7" s="35"/>
      <c r="XDO7" s="35"/>
      <c r="XDP7" s="35"/>
      <c r="XDQ7" s="35"/>
      <c r="XDR7" s="35"/>
      <c r="XDS7" s="35"/>
      <c r="XDT7" s="35"/>
      <c r="XDU7" s="35"/>
      <c r="XDV7" s="35"/>
      <c r="XDW7" s="35"/>
      <c r="XDX7" s="35"/>
      <c r="XDY7" s="35"/>
      <c r="XDZ7" s="35"/>
      <c r="XEA7" s="35"/>
      <c r="XEB7" s="35"/>
      <c r="XEC7" s="35"/>
      <c r="XED7" s="35"/>
      <c r="XEE7" s="35"/>
      <c r="XEF7" s="35"/>
      <c r="XEG7" s="35"/>
      <c r="XEH7" s="35"/>
      <c r="XEI7" s="35"/>
      <c r="XEJ7" s="35"/>
      <c r="XEK7" s="35"/>
      <c r="XEL7" s="35"/>
      <c r="XEM7" s="35"/>
      <c r="XEN7" s="35"/>
      <c r="XEO7" s="35"/>
      <c r="XEP7" s="35"/>
      <c r="XEQ7" s="35"/>
      <c r="XER7" s="35"/>
      <c r="XES7" s="35"/>
      <c r="XET7" s="35"/>
      <c r="XEU7" s="35"/>
      <c r="XEV7" s="35"/>
      <c r="XEW7" s="35"/>
      <c r="XEX7" s="35"/>
      <c r="XEY7" s="35"/>
      <c r="XEZ7" s="35"/>
      <c r="XFA7" s="35"/>
    </row>
    <row r="8" spans="1:16381" ht="54">
      <c r="A8" s="53"/>
      <c r="B8" s="28" t="s">
        <v>3</v>
      </c>
      <c r="C8" s="164" t="s">
        <v>142</v>
      </c>
      <c r="D8" s="164" t="s">
        <v>72</v>
      </c>
      <c r="E8" s="164" t="s">
        <v>9</v>
      </c>
      <c r="F8" s="164" t="s">
        <v>133</v>
      </c>
      <c r="G8" s="164" t="s">
        <v>311</v>
      </c>
      <c r="H8" s="178">
        <v>1233053260</v>
      </c>
      <c r="I8" s="188">
        <v>0</v>
      </c>
      <c r="J8" s="29"/>
      <c r="K8" s="161" t="s">
        <v>312</v>
      </c>
      <c r="L8" s="165">
        <v>92101500</v>
      </c>
      <c r="M8" s="164" t="s">
        <v>311</v>
      </c>
      <c r="N8" s="31">
        <v>1</v>
      </c>
      <c r="O8" s="31">
        <v>1</v>
      </c>
      <c r="P8" s="73">
        <v>11</v>
      </c>
      <c r="Q8" s="74" t="s">
        <v>79</v>
      </c>
      <c r="R8" s="74" t="s">
        <v>157</v>
      </c>
      <c r="S8" s="81" t="s">
        <v>158</v>
      </c>
      <c r="T8" s="167">
        <v>1233053260</v>
      </c>
      <c r="U8" s="166">
        <v>1233053260</v>
      </c>
      <c r="V8" s="31" t="s">
        <v>76</v>
      </c>
      <c r="W8" s="31" t="s">
        <v>81</v>
      </c>
      <c r="X8" s="77" t="s">
        <v>82</v>
      </c>
      <c r="Y8" s="32" t="s">
        <v>83</v>
      </c>
      <c r="Z8" s="33" t="s">
        <v>3</v>
      </c>
      <c r="AA8" s="30" t="s">
        <v>84</v>
      </c>
      <c r="AB8" s="78" t="s">
        <v>85</v>
      </c>
      <c r="AC8" s="31" t="s">
        <v>76</v>
      </c>
      <c r="AD8" s="31" t="s">
        <v>86</v>
      </c>
      <c r="AE8" s="79" t="s">
        <v>87</v>
      </c>
      <c r="AF8" s="79" t="s">
        <v>88</v>
      </c>
      <c r="AG8" s="79" t="s">
        <v>89</v>
      </c>
      <c r="AH8" s="79" t="s">
        <v>90</v>
      </c>
      <c r="AI8" s="79" t="s">
        <v>90</v>
      </c>
      <c r="AJ8" s="79" t="s">
        <v>90</v>
      </c>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c r="JH8" s="35"/>
      <c r="JI8" s="35"/>
      <c r="JJ8" s="35"/>
      <c r="JK8" s="35"/>
      <c r="JL8" s="35"/>
      <c r="JM8" s="35"/>
      <c r="JN8" s="35"/>
      <c r="JO8" s="35"/>
      <c r="JP8" s="35"/>
      <c r="JQ8" s="35"/>
      <c r="JR8" s="35"/>
      <c r="JS8" s="35"/>
      <c r="JT8" s="35"/>
      <c r="JU8" s="35"/>
      <c r="JV8" s="35"/>
      <c r="JW8" s="35"/>
      <c r="JX8" s="35"/>
      <c r="JY8" s="35"/>
      <c r="JZ8" s="35"/>
      <c r="KA8" s="35"/>
      <c r="KB8" s="35"/>
      <c r="KC8" s="35"/>
      <c r="KD8" s="35"/>
      <c r="KE8" s="35"/>
      <c r="KF8" s="35"/>
      <c r="KG8" s="35"/>
      <c r="KH8" s="35"/>
      <c r="KI8" s="35"/>
      <c r="KJ8" s="35"/>
      <c r="KK8" s="35"/>
      <c r="KL8" s="35"/>
      <c r="KM8" s="35"/>
      <c r="KN8" s="35"/>
      <c r="KO8" s="35"/>
      <c r="KP8" s="35"/>
      <c r="KQ8" s="35"/>
      <c r="KR8" s="35"/>
      <c r="KS8" s="35"/>
      <c r="KT8" s="35"/>
      <c r="KU8" s="35"/>
      <c r="KV8" s="35"/>
      <c r="KW8" s="35"/>
      <c r="KX8" s="35"/>
      <c r="KY8" s="35"/>
      <c r="KZ8" s="35"/>
      <c r="LA8" s="35"/>
      <c r="LB8" s="35"/>
      <c r="LC8" s="35"/>
      <c r="LD8" s="35"/>
      <c r="LE8" s="35"/>
      <c r="LF8" s="35"/>
      <c r="LG8" s="35"/>
      <c r="LH8" s="35"/>
      <c r="LI8" s="35"/>
      <c r="LJ8" s="35"/>
      <c r="LK8" s="35"/>
      <c r="LL8" s="35"/>
      <c r="LM8" s="35"/>
      <c r="LN8" s="35"/>
      <c r="LO8" s="35"/>
      <c r="LP8" s="35"/>
      <c r="LQ8" s="35"/>
      <c r="LR8" s="35"/>
      <c r="LS8" s="35"/>
      <c r="LT8" s="35"/>
      <c r="LU8" s="35"/>
      <c r="LV8" s="35"/>
      <c r="LW8" s="35"/>
      <c r="LX8" s="35"/>
      <c r="LY8" s="35"/>
      <c r="LZ8" s="35"/>
      <c r="MA8" s="35"/>
      <c r="MB8" s="35"/>
      <c r="MC8" s="35"/>
      <c r="MD8" s="35"/>
      <c r="ME8" s="35"/>
      <c r="MF8" s="35"/>
      <c r="MG8" s="35"/>
      <c r="MH8" s="35"/>
      <c r="MI8" s="35"/>
      <c r="MJ8" s="35"/>
      <c r="MK8" s="35"/>
      <c r="ML8" s="35"/>
      <c r="MM8" s="35"/>
      <c r="MN8" s="35"/>
      <c r="MO8" s="35"/>
      <c r="MP8" s="35"/>
      <c r="MQ8" s="35"/>
      <c r="MR8" s="35"/>
      <c r="MS8" s="35"/>
      <c r="MT8" s="35"/>
      <c r="MU8" s="35"/>
      <c r="MV8" s="35"/>
      <c r="MW8" s="35"/>
      <c r="MX8" s="35"/>
      <c r="MY8" s="35"/>
      <c r="MZ8" s="35"/>
      <c r="NA8" s="35"/>
      <c r="NB8" s="35"/>
      <c r="NC8" s="35"/>
      <c r="ND8" s="35"/>
      <c r="NE8" s="35"/>
      <c r="NF8" s="35"/>
      <c r="NG8" s="35"/>
      <c r="NH8" s="35"/>
      <c r="NI8" s="35"/>
      <c r="NJ8" s="35"/>
      <c r="NK8" s="35"/>
      <c r="NL8" s="35"/>
      <c r="NM8" s="35"/>
      <c r="NN8" s="35"/>
      <c r="NO8" s="35"/>
      <c r="NP8" s="35"/>
      <c r="NQ8" s="35"/>
      <c r="NR8" s="35"/>
      <c r="NS8" s="35"/>
      <c r="NT8" s="35"/>
      <c r="NU8" s="35"/>
      <c r="NV8" s="35"/>
      <c r="NW8" s="35"/>
      <c r="NX8" s="35"/>
      <c r="NY8" s="35"/>
      <c r="NZ8" s="35"/>
      <c r="OA8" s="35"/>
      <c r="OB8" s="35"/>
      <c r="OC8" s="35"/>
      <c r="OD8" s="35"/>
      <c r="OE8" s="35"/>
      <c r="OF8" s="35"/>
      <c r="OG8" s="35"/>
      <c r="OH8" s="35"/>
      <c r="OI8" s="35"/>
      <c r="OJ8" s="35"/>
      <c r="OK8" s="35"/>
      <c r="OL8" s="35"/>
      <c r="OM8" s="35"/>
      <c r="ON8" s="35"/>
      <c r="OO8" s="35"/>
      <c r="OP8" s="35"/>
      <c r="OQ8" s="35"/>
      <c r="OR8" s="35"/>
      <c r="OS8" s="35"/>
      <c r="OT8" s="35"/>
      <c r="OU8" s="35"/>
      <c r="OV8" s="35"/>
      <c r="OW8" s="35"/>
      <c r="OX8" s="35"/>
      <c r="OY8" s="35"/>
      <c r="OZ8" s="35"/>
      <c r="PA8" s="35"/>
      <c r="PB8" s="35"/>
      <c r="PC8" s="35"/>
      <c r="PD8" s="35"/>
      <c r="PE8" s="35"/>
      <c r="PF8" s="35"/>
      <c r="PG8" s="35"/>
      <c r="PH8" s="35"/>
      <c r="PI8" s="35"/>
      <c r="PJ8" s="35"/>
      <c r="PK8" s="35"/>
      <c r="PL8" s="35"/>
      <c r="PM8" s="35"/>
      <c r="PN8" s="35"/>
      <c r="PO8" s="35"/>
      <c r="PP8" s="35"/>
      <c r="PQ8" s="35"/>
      <c r="PR8" s="35"/>
      <c r="PS8" s="35"/>
      <c r="PT8" s="35"/>
      <c r="PU8" s="35"/>
      <c r="PV8" s="35"/>
      <c r="PW8" s="35"/>
      <c r="PX8" s="35"/>
      <c r="PY8" s="35"/>
      <c r="PZ8" s="35"/>
      <c r="QA8" s="35"/>
      <c r="QB8" s="35"/>
      <c r="QC8" s="35"/>
      <c r="QD8" s="35"/>
      <c r="QE8" s="35"/>
      <c r="QF8" s="35"/>
      <c r="QG8" s="35"/>
      <c r="QH8" s="35"/>
      <c r="QI8" s="35"/>
      <c r="QJ8" s="35"/>
      <c r="QK8" s="35"/>
      <c r="QL8" s="35"/>
      <c r="QM8" s="35"/>
      <c r="QN8" s="35"/>
      <c r="QO8" s="35"/>
      <c r="QP8" s="35"/>
      <c r="QQ8" s="35"/>
      <c r="QR8" s="35"/>
      <c r="QS8" s="35"/>
      <c r="QT8" s="35"/>
      <c r="QU8" s="35"/>
      <c r="QV8" s="35"/>
      <c r="QW8" s="35"/>
      <c r="QX8" s="35"/>
      <c r="QY8" s="35"/>
      <c r="QZ8" s="35"/>
      <c r="RA8" s="35"/>
      <c r="RB8" s="35"/>
      <c r="RC8" s="35"/>
      <c r="RD8" s="35"/>
      <c r="RE8" s="35"/>
      <c r="RF8" s="35"/>
      <c r="RG8" s="35"/>
      <c r="RH8" s="35"/>
      <c r="RI8" s="35"/>
      <c r="RJ8" s="35"/>
      <c r="RK8" s="35"/>
      <c r="RL8" s="35"/>
      <c r="RM8" s="35"/>
      <c r="RN8" s="35"/>
      <c r="RO8" s="35"/>
      <c r="RP8" s="35"/>
      <c r="RQ8" s="35"/>
      <c r="RR8" s="35"/>
      <c r="RS8" s="35"/>
      <c r="RT8" s="35"/>
      <c r="RU8" s="35"/>
      <c r="RV8" s="35"/>
      <c r="RW8" s="35"/>
      <c r="RX8" s="35"/>
      <c r="RY8" s="35"/>
      <c r="RZ8" s="35"/>
      <c r="SA8" s="35"/>
      <c r="SB8" s="35"/>
      <c r="SC8" s="35"/>
      <c r="SD8" s="35"/>
      <c r="SE8" s="35"/>
      <c r="SF8" s="35"/>
      <c r="SG8" s="35"/>
      <c r="SH8" s="35"/>
      <c r="SI8" s="35"/>
      <c r="SJ8" s="35"/>
      <c r="SK8" s="35"/>
      <c r="SL8" s="35"/>
      <c r="SM8" s="35"/>
      <c r="SN8" s="35"/>
      <c r="SO8" s="35"/>
      <c r="SP8" s="35"/>
      <c r="SQ8" s="35"/>
      <c r="SR8" s="35"/>
      <c r="SS8" s="35"/>
      <c r="ST8" s="35"/>
      <c r="SU8" s="35"/>
      <c r="SV8" s="35"/>
      <c r="SW8" s="35"/>
      <c r="SX8" s="35"/>
      <c r="SY8" s="35"/>
      <c r="SZ8" s="35"/>
      <c r="TA8" s="35"/>
      <c r="TB8" s="35"/>
      <c r="TC8" s="35"/>
      <c r="TD8" s="35"/>
      <c r="TE8" s="35"/>
      <c r="TF8" s="35"/>
      <c r="TG8" s="35"/>
      <c r="TH8" s="35"/>
      <c r="TI8" s="35"/>
      <c r="TJ8" s="35"/>
      <c r="TK8" s="35"/>
      <c r="TL8" s="35"/>
      <c r="TM8" s="35"/>
      <c r="TN8" s="35"/>
      <c r="TO8" s="35"/>
      <c r="TP8" s="35"/>
      <c r="TQ8" s="35"/>
      <c r="TR8" s="35"/>
      <c r="TS8" s="35"/>
      <c r="TT8" s="35"/>
      <c r="TU8" s="35"/>
      <c r="TV8" s="35"/>
      <c r="TW8" s="35"/>
      <c r="TX8" s="35"/>
      <c r="TY8" s="35"/>
      <c r="TZ8" s="35"/>
      <c r="UA8" s="35"/>
      <c r="UB8" s="35"/>
      <c r="UC8" s="35"/>
      <c r="UD8" s="35"/>
      <c r="UE8" s="35"/>
      <c r="UF8" s="35"/>
      <c r="UG8" s="35"/>
      <c r="UH8" s="35"/>
      <c r="UI8" s="35"/>
      <c r="UJ8" s="35"/>
      <c r="UK8" s="35"/>
      <c r="UL8" s="35"/>
      <c r="UM8" s="35"/>
      <c r="UN8" s="35"/>
      <c r="UO8" s="35"/>
      <c r="UP8" s="35"/>
      <c r="UQ8" s="35"/>
      <c r="UR8" s="35"/>
      <c r="US8" s="35"/>
      <c r="UT8" s="35"/>
      <c r="UU8" s="35"/>
      <c r="UV8" s="35"/>
      <c r="UW8" s="35"/>
      <c r="UX8" s="35"/>
      <c r="UY8" s="35"/>
      <c r="UZ8" s="35"/>
      <c r="VA8" s="35"/>
      <c r="VB8" s="35"/>
      <c r="VC8" s="35"/>
      <c r="VD8" s="35"/>
      <c r="VE8" s="35"/>
      <c r="VF8" s="35"/>
      <c r="VG8" s="35"/>
      <c r="VH8" s="35"/>
      <c r="VI8" s="35"/>
      <c r="VJ8" s="35"/>
      <c r="VK8" s="35"/>
      <c r="VL8" s="35"/>
      <c r="VM8" s="35"/>
      <c r="VN8" s="35"/>
      <c r="VO8" s="35"/>
      <c r="VP8" s="35"/>
      <c r="VQ8" s="35"/>
      <c r="VR8" s="35"/>
      <c r="VS8" s="35"/>
      <c r="VT8" s="35"/>
      <c r="VU8" s="35"/>
      <c r="VV8" s="35"/>
      <c r="VW8" s="35"/>
      <c r="VX8" s="35"/>
      <c r="VY8" s="35"/>
      <c r="VZ8" s="35"/>
      <c r="WA8" s="35"/>
      <c r="WB8" s="35"/>
      <c r="WC8" s="35"/>
      <c r="WD8" s="35"/>
      <c r="WE8" s="35"/>
      <c r="WF8" s="35"/>
      <c r="WG8" s="35"/>
      <c r="WH8" s="35"/>
      <c r="WI8" s="35"/>
      <c r="WJ8" s="35"/>
      <c r="WK8" s="35"/>
      <c r="WL8" s="35"/>
      <c r="WM8" s="35"/>
      <c r="WN8" s="35"/>
      <c r="WO8" s="35"/>
      <c r="WP8" s="35"/>
      <c r="WQ8" s="35"/>
      <c r="WR8" s="35"/>
      <c r="WS8" s="35"/>
      <c r="WT8" s="35"/>
      <c r="WU8" s="35"/>
      <c r="WV8" s="35"/>
      <c r="WW8" s="35"/>
      <c r="WX8" s="35"/>
      <c r="WY8" s="35"/>
      <c r="WZ8" s="35"/>
      <c r="XA8" s="35"/>
      <c r="XB8" s="35"/>
      <c r="XC8" s="35"/>
      <c r="XD8" s="35"/>
      <c r="XE8" s="35"/>
      <c r="XF8" s="35"/>
      <c r="XG8" s="35"/>
      <c r="XH8" s="35"/>
      <c r="XI8" s="35"/>
      <c r="XJ8" s="35"/>
      <c r="XK8" s="35"/>
      <c r="XL8" s="35"/>
      <c r="XM8" s="35"/>
      <c r="XN8" s="35"/>
      <c r="XO8" s="35"/>
      <c r="XP8" s="35"/>
      <c r="XQ8" s="35"/>
      <c r="XR8" s="35"/>
      <c r="XS8" s="35"/>
      <c r="XT8" s="35"/>
      <c r="XU8" s="35"/>
      <c r="XV8" s="35"/>
      <c r="XW8" s="35"/>
      <c r="XX8" s="35"/>
      <c r="XY8" s="35"/>
      <c r="XZ8" s="35"/>
      <c r="YA8" s="35"/>
      <c r="YB8" s="35"/>
      <c r="YC8" s="35"/>
      <c r="YD8" s="35"/>
      <c r="YE8" s="35"/>
      <c r="YF8" s="35"/>
      <c r="YG8" s="35"/>
      <c r="YH8" s="35"/>
      <c r="YI8" s="35"/>
      <c r="YJ8" s="35"/>
      <c r="YK8" s="35"/>
      <c r="YL8" s="35"/>
      <c r="YM8" s="35"/>
      <c r="YN8" s="35"/>
      <c r="YO8" s="35"/>
      <c r="YP8" s="35"/>
      <c r="YQ8" s="35"/>
      <c r="YR8" s="35"/>
      <c r="YS8" s="35"/>
      <c r="YT8" s="35"/>
      <c r="YU8" s="35"/>
      <c r="YV8" s="35"/>
      <c r="YW8" s="35"/>
      <c r="YX8" s="35"/>
      <c r="YY8" s="35"/>
      <c r="YZ8" s="35"/>
      <c r="ZA8" s="35"/>
      <c r="ZB8" s="35"/>
      <c r="ZC8" s="35"/>
      <c r="ZD8" s="35"/>
      <c r="ZE8" s="35"/>
      <c r="ZF8" s="35"/>
      <c r="ZG8" s="35"/>
      <c r="ZH8" s="35"/>
      <c r="ZI8" s="35"/>
      <c r="ZJ8" s="35"/>
      <c r="ZK8" s="35"/>
      <c r="ZL8" s="35"/>
      <c r="ZM8" s="35"/>
      <c r="ZN8" s="35"/>
      <c r="ZO8" s="35"/>
      <c r="ZP8" s="35"/>
      <c r="ZQ8" s="35"/>
      <c r="ZR8" s="35"/>
      <c r="ZS8" s="35"/>
      <c r="ZT8" s="35"/>
      <c r="ZU8" s="35"/>
      <c r="ZV8" s="35"/>
      <c r="ZW8" s="35"/>
      <c r="ZX8" s="35"/>
      <c r="ZY8" s="35"/>
      <c r="ZZ8" s="35"/>
      <c r="AAA8" s="35"/>
      <c r="AAB8" s="35"/>
      <c r="AAC8" s="35"/>
      <c r="AAD8" s="35"/>
      <c r="AAE8" s="35"/>
      <c r="AAF8" s="35"/>
      <c r="AAG8" s="35"/>
      <c r="AAH8" s="35"/>
      <c r="AAI8" s="35"/>
      <c r="AAJ8" s="35"/>
      <c r="AAK8" s="35"/>
      <c r="AAL8" s="35"/>
      <c r="AAM8" s="35"/>
      <c r="AAN8" s="35"/>
      <c r="AAO8" s="35"/>
      <c r="AAP8" s="35"/>
      <c r="AAQ8" s="35"/>
      <c r="AAR8" s="35"/>
      <c r="AAS8" s="35"/>
      <c r="AAT8" s="35"/>
      <c r="AAU8" s="35"/>
      <c r="AAV8" s="35"/>
      <c r="AAW8" s="35"/>
      <c r="AAX8" s="35"/>
      <c r="AAY8" s="35"/>
      <c r="AAZ8" s="35"/>
      <c r="ABA8" s="35"/>
      <c r="ABB8" s="35"/>
      <c r="ABC8" s="35"/>
      <c r="ABD8" s="35"/>
      <c r="ABE8" s="35"/>
      <c r="ABF8" s="35"/>
      <c r="ABG8" s="35"/>
      <c r="ABH8" s="35"/>
      <c r="ABI8" s="35"/>
      <c r="ABJ8" s="35"/>
      <c r="ABK8" s="35"/>
      <c r="ABL8" s="35"/>
      <c r="ABM8" s="35"/>
      <c r="ABN8" s="35"/>
      <c r="ABO8" s="35"/>
      <c r="ABP8" s="35"/>
      <c r="ABQ8" s="35"/>
      <c r="ABR8" s="35"/>
      <c r="ABS8" s="35"/>
      <c r="ABT8" s="35"/>
      <c r="ABU8" s="35"/>
      <c r="ABV8" s="35"/>
      <c r="ABW8" s="35"/>
      <c r="ABX8" s="35"/>
      <c r="ABY8" s="35"/>
      <c r="ABZ8" s="35"/>
      <c r="ACA8" s="35"/>
      <c r="ACB8" s="35"/>
      <c r="ACC8" s="35"/>
      <c r="ACD8" s="35"/>
      <c r="ACE8" s="35"/>
      <c r="ACF8" s="35"/>
      <c r="ACG8" s="35"/>
      <c r="ACH8" s="35"/>
      <c r="ACI8" s="35"/>
      <c r="ACJ8" s="35"/>
      <c r="ACK8" s="35"/>
      <c r="ACL8" s="35"/>
      <c r="ACM8" s="35"/>
      <c r="ACN8" s="35"/>
      <c r="ACO8" s="35"/>
      <c r="ACP8" s="35"/>
      <c r="ACQ8" s="35"/>
      <c r="ACR8" s="35"/>
      <c r="ACS8" s="35"/>
      <c r="ACT8" s="35"/>
      <c r="ACU8" s="35"/>
      <c r="ACV8" s="35"/>
      <c r="ACW8" s="35"/>
      <c r="ACX8" s="35"/>
      <c r="ACY8" s="35"/>
      <c r="ACZ8" s="35"/>
      <c r="ADA8" s="35"/>
      <c r="ADB8" s="35"/>
      <c r="ADC8" s="35"/>
      <c r="ADD8" s="35"/>
      <c r="ADE8" s="35"/>
      <c r="ADF8" s="35"/>
      <c r="ADG8" s="35"/>
      <c r="ADH8" s="35"/>
      <c r="ADI8" s="35"/>
      <c r="ADJ8" s="35"/>
      <c r="ADK8" s="35"/>
      <c r="ADL8" s="35"/>
      <c r="ADM8" s="35"/>
      <c r="ADN8" s="35"/>
      <c r="ADO8" s="35"/>
      <c r="ADP8" s="35"/>
      <c r="ADQ8" s="35"/>
      <c r="ADR8" s="35"/>
      <c r="ADS8" s="35"/>
      <c r="ADT8" s="35"/>
      <c r="ADU8" s="35"/>
      <c r="ADV8" s="35"/>
      <c r="ADW8" s="35"/>
      <c r="ADX8" s="35"/>
      <c r="ADY8" s="35"/>
      <c r="ADZ8" s="35"/>
      <c r="AEA8" s="35"/>
      <c r="AEB8" s="35"/>
      <c r="AEC8" s="35"/>
      <c r="AED8" s="35"/>
      <c r="AEE8" s="35"/>
      <c r="AEF8" s="35"/>
      <c r="AEG8" s="35"/>
      <c r="AEH8" s="35"/>
      <c r="AEI8" s="35"/>
      <c r="AEJ8" s="35"/>
      <c r="AEK8" s="35"/>
      <c r="AEL8" s="35"/>
      <c r="AEM8" s="35"/>
      <c r="AEN8" s="35"/>
      <c r="AEO8" s="35"/>
      <c r="AEP8" s="35"/>
      <c r="AEQ8" s="35"/>
      <c r="AER8" s="35"/>
      <c r="AES8" s="35"/>
      <c r="AET8" s="35"/>
      <c r="AEU8" s="35"/>
      <c r="AEV8" s="35"/>
      <c r="AEW8" s="35"/>
      <c r="AEX8" s="35"/>
      <c r="AEY8" s="35"/>
      <c r="AEZ8" s="35"/>
      <c r="AFA8" s="35"/>
      <c r="AFB8" s="35"/>
      <c r="AFC8" s="35"/>
      <c r="AFD8" s="35"/>
      <c r="AFE8" s="35"/>
      <c r="AFF8" s="35"/>
      <c r="AFG8" s="35"/>
      <c r="AFH8" s="35"/>
      <c r="AFI8" s="35"/>
      <c r="AFJ8" s="35"/>
      <c r="AFK8" s="35"/>
      <c r="AFL8" s="35"/>
      <c r="AFM8" s="35"/>
      <c r="AFN8" s="35"/>
      <c r="AFO8" s="35"/>
      <c r="AFP8" s="35"/>
      <c r="AFQ8" s="35"/>
      <c r="AFR8" s="35"/>
      <c r="AFS8" s="35"/>
      <c r="AFT8" s="35"/>
      <c r="AFU8" s="35"/>
      <c r="AFV8" s="35"/>
      <c r="AFW8" s="35"/>
      <c r="AFX8" s="35"/>
      <c r="AFY8" s="35"/>
      <c r="AFZ8" s="35"/>
      <c r="AGA8" s="35"/>
      <c r="AGB8" s="35"/>
      <c r="AGC8" s="35"/>
      <c r="AGD8" s="35"/>
      <c r="AGE8" s="35"/>
      <c r="AGF8" s="35"/>
      <c r="AGG8" s="35"/>
      <c r="AGH8" s="35"/>
      <c r="AGI8" s="35"/>
      <c r="AGJ8" s="35"/>
      <c r="AGK8" s="35"/>
      <c r="AGL8" s="35"/>
      <c r="AGM8" s="35"/>
      <c r="AGN8" s="35"/>
      <c r="AGO8" s="35"/>
      <c r="AGP8" s="35"/>
      <c r="AGQ8" s="35"/>
      <c r="AGR8" s="35"/>
      <c r="AGS8" s="35"/>
      <c r="AGT8" s="35"/>
      <c r="AGU8" s="35"/>
      <c r="AGV8" s="35"/>
      <c r="AGW8" s="35"/>
      <c r="AGX8" s="35"/>
      <c r="AGY8" s="35"/>
      <c r="AGZ8" s="35"/>
      <c r="AHA8" s="35"/>
      <c r="AHB8" s="35"/>
      <c r="AHC8" s="35"/>
      <c r="AHD8" s="35"/>
      <c r="AHE8" s="35"/>
      <c r="AHF8" s="35"/>
      <c r="AHG8" s="35"/>
      <c r="AHH8" s="35"/>
      <c r="AHI8" s="35"/>
      <c r="AHJ8" s="35"/>
      <c r="AHK8" s="35"/>
      <c r="AHL8" s="35"/>
      <c r="AHM8" s="35"/>
      <c r="AHN8" s="35"/>
      <c r="AHO8" s="35"/>
      <c r="AHP8" s="35"/>
      <c r="AHQ8" s="35"/>
      <c r="AHR8" s="35"/>
      <c r="AHS8" s="35"/>
      <c r="AHT8" s="35"/>
      <c r="AHU8" s="35"/>
      <c r="AHV8" s="35"/>
      <c r="AHW8" s="35"/>
      <c r="AHX8" s="35"/>
      <c r="AHY8" s="35"/>
      <c r="AHZ8" s="35"/>
      <c r="AIA8" s="35"/>
      <c r="AIB8" s="35"/>
      <c r="AIC8" s="35"/>
      <c r="AID8" s="35"/>
      <c r="AIE8" s="35"/>
      <c r="AIF8" s="35"/>
      <c r="AIG8" s="35"/>
      <c r="AIH8" s="35"/>
      <c r="AII8" s="35"/>
      <c r="AIJ8" s="35"/>
      <c r="AIK8" s="35"/>
      <c r="AIL8" s="35"/>
      <c r="AIM8" s="35"/>
      <c r="AIN8" s="35"/>
      <c r="AIO8" s="35"/>
      <c r="AIP8" s="35"/>
      <c r="AIQ8" s="35"/>
      <c r="AIR8" s="35"/>
      <c r="AIS8" s="35"/>
      <c r="AIT8" s="35"/>
      <c r="AIU8" s="35"/>
      <c r="AIV8" s="35"/>
      <c r="AIW8" s="35"/>
      <c r="AIX8" s="35"/>
      <c r="AIY8" s="35"/>
      <c r="AIZ8" s="35"/>
      <c r="AJA8" s="35"/>
      <c r="AJB8" s="35"/>
      <c r="AJC8" s="35"/>
      <c r="AJD8" s="35"/>
      <c r="AJE8" s="35"/>
      <c r="AJF8" s="35"/>
      <c r="AJG8" s="35"/>
      <c r="AJH8" s="35"/>
      <c r="AJI8" s="35"/>
      <c r="AJJ8" s="35"/>
      <c r="AJK8" s="35"/>
      <c r="AJL8" s="35"/>
      <c r="AJM8" s="35"/>
      <c r="AJN8" s="35"/>
      <c r="AJO8" s="35"/>
      <c r="AJP8" s="35"/>
      <c r="AJQ8" s="35"/>
      <c r="AJR8" s="35"/>
      <c r="AJS8" s="35"/>
      <c r="AJT8" s="35"/>
      <c r="AJU8" s="35"/>
      <c r="AJV8" s="35"/>
      <c r="AJW8" s="35"/>
      <c r="AJX8" s="35"/>
      <c r="AJY8" s="35"/>
      <c r="AJZ8" s="35"/>
      <c r="AKA8" s="35"/>
      <c r="AKB8" s="35"/>
      <c r="AKC8" s="35"/>
      <c r="AKD8" s="35"/>
      <c r="AKE8" s="35"/>
      <c r="AKF8" s="35"/>
      <c r="AKG8" s="35"/>
      <c r="AKH8" s="35"/>
      <c r="AKI8" s="35"/>
      <c r="AKJ8" s="35"/>
      <c r="AKK8" s="35"/>
      <c r="AKL8" s="35"/>
      <c r="AKM8" s="35"/>
      <c r="AKN8" s="35"/>
      <c r="AKO8" s="35"/>
      <c r="AKP8" s="35"/>
      <c r="AKQ8" s="35"/>
      <c r="AKR8" s="35"/>
      <c r="AKS8" s="35"/>
      <c r="AKT8" s="35"/>
      <c r="AKU8" s="35"/>
      <c r="AKV8" s="35"/>
      <c r="AKW8" s="35"/>
      <c r="AKX8" s="35"/>
      <c r="AKY8" s="35"/>
      <c r="AKZ8" s="35"/>
      <c r="ALA8" s="35"/>
      <c r="ALB8" s="35"/>
      <c r="ALC8" s="35"/>
      <c r="ALD8" s="35"/>
      <c r="ALE8" s="35"/>
      <c r="ALF8" s="35"/>
      <c r="ALG8" s="35"/>
      <c r="ALH8" s="35"/>
      <c r="ALI8" s="35"/>
      <c r="ALJ8" s="35"/>
      <c r="ALK8" s="35"/>
      <c r="ALL8" s="35"/>
      <c r="ALM8" s="35"/>
      <c r="ALN8" s="35"/>
      <c r="ALO8" s="35"/>
      <c r="ALP8" s="35"/>
      <c r="ALQ8" s="35"/>
      <c r="ALR8" s="35"/>
      <c r="ALS8" s="35"/>
      <c r="ALT8" s="35"/>
      <c r="ALU8" s="35"/>
      <c r="ALV8" s="35"/>
      <c r="ALW8" s="35"/>
      <c r="ALX8" s="35"/>
      <c r="ALY8" s="35"/>
      <c r="ALZ8" s="35"/>
      <c r="AMA8" s="35"/>
      <c r="AMB8" s="35"/>
      <c r="AMC8" s="35"/>
      <c r="AMD8" s="35"/>
      <c r="AME8" s="35"/>
      <c r="AMF8" s="35"/>
      <c r="AMG8" s="35"/>
      <c r="AMH8" s="35"/>
      <c r="AMI8" s="35"/>
      <c r="AMJ8" s="35"/>
      <c r="AMK8" s="35"/>
      <c r="AML8" s="35"/>
      <c r="AMM8" s="35"/>
      <c r="AMN8" s="35"/>
      <c r="AMO8" s="35"/>
      <c r="AMP8" s="35"/>
      <c r="AMQ8" s="35"/>
      <c r="AMR8" s="35"/>
      <c r="AMS8" s="35"/>
      <c r="AMT8" s="35"/>
      <c r="AMU8" s="35"/>
      <c r="AMV8" s="35"/>
      <c r="AMW8" s="35"/>
      <c r="AMX8" s="35"/>
      <c r="AMY8" s="35"/>
      <c r="AMZ8" s="35"/>
      <c r="ANA8" s="35"/>
      <c r="ANB8" s="35"/>
      <c r="ANC8" s="35"/>
      <c r="AND8" s="35"/>
      <c r="ANE8" s="35"/>
      <c r="ANF8" s="35"/>
      <c r="ANG8" s="35"/>
      <c r="ANH8" s="35"/>
      <c r="ANI8" s="35"/>
      <c r="ANJ8" s="35"/>
      <c r="ANK8" s="35"/>
      <c r="ANL8" s="35"/>
      <c r="ANM8" s="35"/>
      <c r="ANN8" s="35"/>
      <c r="ANO8" s="35"/>
      <c r="ANP8" s="35"/>
      <c r="ANQ8" s="35"/>
      <c r="ANR8" s="35"/>
      <c r="ANS8" s="35"/>
      <c r="ANT8" s="35"/>
      <c r="ANU8" s="35"/>
      <c r="ANV8" s="35"/>
      <c r="ANW8" s="35"/>
      <c r="ANX8" s="35"/>
      <c r="ANY8" s="35"/>
      <c r="ANZ8" s="35"/>
      <c r="AOA8" s="35"/>
      <c r="AOB8" s="35"/>
      <c r="AOC8" s="35"/>
      <c r="AOD8" s="35"/>
      <c r="AOE8" s="35"/>
      <c r="AOF8" s="35"/>
      <c r="AOG8" s="35"/>
      <c r="AOH8" s="35"/>
      <c r="AOI8" s="35"/>
      <c r="AOJ8" s="35"/>
      <c r="AOK8" s="35"/>
      <c r="AOL8" s="35"/>
      <c r="AOM8" s="35"/>
      <c r="AON8" s="35"/>
      <c r="AOO8" s="35"/>
      <c r="AOP8" s="35"/>
      <c r="AOQ8" s="35"/>
      <c r="AOR8" s="35"/>
      <c r="AOS8" s="35"/>
      <c r="AOT8" s="35"/>
      <c r="AOU8" s="35"/>
      <c r="AOV8" s="35"/>
      <c r="AOW8" s="35"/>
      <c r="AOX8" s="35"/>
      <c r="AOY8" s="35"/>
      <c r="AOZ8" s="35"/>
      <c r="APA8" s="35"/>
      <c r="APB8" s="35"/>
      <c r="APC8" s="35"/>
      <c r="APD8" s="35"/>
      <c r="APE8" s="35"/>
      <c r="APF8" s="35"/>
      <c r="APG8" s="35"/>
      <c r="APH8" s="35"/>
      <c r="API8" s="35"/>
      <c r="APJ8" s="35"/>
      <c r="APK8" s="35"/>
      <c r="APL8" s="35"/>
      <c r="APM8" s="35"/>
      <c r="APN8" s="35"/>
      <c r="APO8" s="35"/>
      <c r="APP8" s="35"/>
      <c r="APQ8" s="35"/>
      <c r="APR8" s="35"/>
      <c r="APS8" s="35"/>
      <c r="APT8" s="35"/>
      <c r="APU8" s="35"/>
      <c r="APV8" s="35"/>
      <c r="APW8" s="35"/>
      <c r="APX8" s="35"/>
      <c r="APY8" s="35"/>
      <c r="APZ8" s="35"/>
      <c r="AQA8" s="35"/>
      <c r="AQB8" s="35"/>
      <c r="AQC8" s="35"/>
      <c r="AQD8" s="35"/>
      <c r="AQE8" s="35"/>
      <c r="AQF8" s="35"/>
      <c r="AQG8" s="35"/>
      <c r="AQH8" s="35"/>
      <c r="AQI8" s="35"/>
      <c r="AQJ8" s="35"/>
      <c r="AQK8" s="35"/>
      <c r="AQL8" s="35"/>
      <c r="AQM8" s="35"/>
      <c r="AQN8" s="35"/>
      <c r="AQO8" s="35"/>
      <c r="AQP8" s="35"/>
      <c r="AQQ8" s="35"/>
      <c r="AQR8" s="35"/>
      <c r="AQS8" s="35"/>
      <c r="AQT8" s="35"/>
      <c r="AQU8" s="35"/>
      <c r="AQV8" s="35"/>
      <c r="AQW8" s="35"/>
      <c r="AQX8" s="35"/>
      <c r="AQY8" s="35"/>
      <c r="AQZ8" s="35"/>
      <c r="ARA8" s="35"/>
      <c r="ARB8" s="35"/>
      <c r="ARC8" s="35"/>
      <c r="ARD8" s="35"/>
      <c r="ARE8" s="35"/>
      <c r="ARF8" s="35"/>
      <c r="ARG8" s="35"/>
      <c r="ARH8" s="35"/>
      <c r="ARI8" s="35"/>
      <c r="ARJ8" s="35"/>
      <c r="ARK8" s="35"/>
      <c r="ARL8" s="35"/>
      <c r="ARM8" s="35"/>
      <c r="ARN8" s="35"/>
      <c r="ARO8" s="35"/>
      <c r="ARP8" s="35"/>
      <c r="ARQ8" s="35"/>
      <c r="ARR8" s="35"/>
      <c r="ARS8" s="35"/>
      <c r="ART8" s="35"/>
      <c r="ARU8" s="35"/>
      <c r="ARV8" s="35"/>
      <c r="ARW8" s="35"/>
      <c r="ARX8" s="35"/>
      <c r="ARY8" s="35"/>
      <c r="ARZ8" s="35"/>
      <c r="ASA8" s="35"/>
      <c r="ASB8" s="35"/>
      <c r="ASC8" s="35"/>
      <c r="ASD8" s="35"/>
      <c r="ASE8" s="35"/>
      <c r="ASF8" s="35"/>
      <c r="ASG8" s="35"/>
      <c r="ASH8" s="35"/>
      <c r="ASI8" s="35"/>
      <c r="ASJ8" s="35"/>
      <c r="ASK8" s="35"/>
      <c r="ASL8" s="35"/>
      <c r="ASM8" s="35"/>
      <c r="ASN8" s="35"/>
      <c r="ASO8" s="35"/>
      <c r="ASP8" s="35"/>
      <c r="ASQ8" s="35"/>
      <c r="ASR8" s="35"/>
      <c r="ASS8" s="35"/>
      <c r="AST8" s="35"/>
      <c r="ASU8" s="35"/>
      <c r="ASV8" s="35"/>
      <c r="ASW8" s="35"/>
      <c r="ASX8" s="35"/>
      <c r="ASY8" s="35"/>
      <c r="ASZ8" s="35"/>
      <c r="ATA8" s="35"/>
      <c r="ATB8" s="35"/>
      <c r="ATC8" s="35"/>
      <c r="ATD8" s="35"/>
      <c r="ATE8" s="35"/>
      <c r="ATF8" s="35"/>
      <c r="ATG8" s="35"/>
      <c r="ATH8" s="35"/>
      <c r="ATI8" s="35"/>
      <c r="ATJ8" s="35"/>
      <c r="ATK8" s="35"/>
      <c r="ATL8" s="35"/>
      <c r="ATM8" s="35"/>
      <c r="ATN8" s="35"/>
      <c r="ATO8" s="35"/>
      <c r="ATP8" s="35"/>
      <c r="ATQ8" s="35"/>
      <c r="ATR8" s="35"/>
      <c r="ATS8" s="35"/>
      <c r="ATT8" s="35"/>
      <c r="ATU8" s="35"/>
      <c r="ATV8" s="35"/>
      <c r="ATW8" s="35"/>
      <c r="ATX8" s="35"/>
      <c r="ATY8" s="35"/>
      <c r="ATZ8" s="35"/>
      <c r="AUA8" s="35"/>
      <c r="AUB8" s="35"/>
      <c r="AUC8" s="35"/>
      <c r="AUD8" s="35"/>
      <c r="AUE8" s="35"/>
      <c r="AUF8" s="35"/>
      <c r="AUG8" s="35"/>
      <c r="AUH8" s="35"/>
      <c r="AUI8" s="35"/>
      <c r="AUJ8" s="35"/>
      <c r="AUK8" s="35"/>
      <c r="AUL8" s="35"/>
      <c r="AUM8" s="35"/>
      <c r="AUN8" s="35"/>
      <c r="AUO8" s="35"/>
      <c r="AUP8" s="35"/>
      <c r="AUQ8" s="35"/>
      <c r="AUR8" s="35"/>
      <c r="AUS8" s="35"/>
      <c r="AUT8" s="35"/>
      <c r="AUU8" s="35"/>
      <c r="AUV8" s="35"/>
      <c r="AUW8" s="35"/>
      <c r="AUX8" s="35"/>
      <c r="AUY8" s="35"/>
      <c r="AUZ8" s="35"/>
      <c r="AVA8" s="35"/>
      <c r="AVB8" s="35"/>
      <c r="AVC8" s="35"/>
      <c r="AVD8" s="35"/>
      <c r="AVE8" s="35"/>
      <c r="AVF8" s="35"/>
      <c r="AVG8" s="35"/>
      <c r="AVH8" s="35"/>
      <c r="AVI8" s="35"/>
      <c r="AVJ8" s="35"/>
      <c r="AVK8" s="35"/>
      <c r="AVL8" s="35"/>
      <c r="AVM8" s="35"/>
      <c r="AVN8" s="35"/>
      <c r="AVO8" s="35"/>
      <c r="AVP8" s="35"/>
      <c r="AVQ8" s="35"/>
      <c r="AVR8" s="35"/>
      <c r="AVS8" s="35"/>
      <c r="AVT8" s="35"/>
      <c r="AVU8" s="35"/>
      <c r="AVV8" s="35"/>
      <c r="AVW8" s="35"/>
      <c r="AVX8" s="35"/>
      <c r="AVY8" s="35"/>
      <c r="AVZ8" s="35"/>
      <c r="AWA8" s="35"/>
      <c r="AWB8" s="35"/>
      <c r="AWC8" s="35"/>
      <c r="AWD8" s="35"/>
      <c r="AWE8" s="35"/>
      <c r="AWF8" s="35"/>
      <c r="AWG8" s="35"/>
      <c r="AWH8" s="35"/>
      <c r="AWI8" s="35"/>
      <c r="AWJ8" s="35"/>
      <c r="AWK8" s="35"/>
      <c r="AWL8" s="35"/>
      <c r="AWM8" s="35"/>
      <c r="AWN8" s="35"/>
      <c r="AWO8" s="35"/>
      <c r="AWP8" s="35"/>
      <c r="AWQ8" s="35"/>
      <c r="AWR8" s="35"/>
      <c r="AWS8" s="35"/>
      <c r="AWT8" s="35"/>
      <c r="AWU8" s="35"/>
      <c r="AWV8" s="35"/>
      <c r="AWW8" s="35"/>
      <c r="AWX8" s="35"/>
      <c r="AWY8" s="35"/>
      <c r="AWZ8" s="35"/>
      <c r="AXA8" s="35"/>
      <c r="AXB8" s="35"/>
      <c r="AXC8" s="35"/>
      <c r="AXD8" s="35"/>
      <c r="AXE8" s="35"/>
      <c r="AXF8" s="35"/>
      <c r="AXG8" s="35"/>
      <c r="AXH8" s="35"/>
      <c r="AXI8" s="35"/>
      <c r="AXJ8" s="35"/>
      <c r="AXK8" s="35"/>
      <c r="AXL8" s="35"/>
      <c r="AXM8" s="35"/>
      <c r="AXN8" s="35"/>
      <c r="AXO8" s="35"/>
      <c r="AXP8" s="35"/>
      <c r="AXQ8" s="35"/>
      <c r="AXR8" s="35"/>
      <c r="AXS8" s="35"/>
      <c r="AXT8" s="35"/>
      <c r="AXU8" s="35"/>
      <c r="AXV8" s="35"/>
      <c r="AXW8" s="35"/>
      <c r="AXX8" s="35"/>
      <c r="AXY8" s="35"/>
      <c r="AXZ8" s="35"/>
      <c r="AYA8" s="35"/>
      <c r="AYB8" s="35"/>
      <c r="AYC8" s="35"/>
      <c r="AYD8" s="35"/>
      <c r="AYE8" s="35"/>
      <c r="AYF8" s="35"/>
      <c r="AYG8" s="35"/>
      <c r="AYH8" s="35"/>
      <c r="AYI8" s="35"/>
      <c r="AYJ8" s="35"/>
      <c r="AYK8" s="35"/>
      <c r="AYL8" s="35"/>
      <c r="AYM8" s="35"/>
      <c r="AYN8" s="35"/>
      <c r="AYO8" s="35"/>
      <c r="AYP8" s="35"/>
      <c r="AYQ8" s="35"/>
      <c r="AYR8" s="35"/>
      <c r="AYS8" s="35"/>
      <c r="AYT8" s="35"/>
      <c r="AYU8" s="35"/>
      <c r="AYV8" s="35"/>
      <c r="AYW8" s="35"/>
      <c r="AYX8" s="35"/>
      <c r="AYY8" s="35"/>
      <c r="AYZ8" s="35"/>
      <c r="AZA8" s="35"/>
      <c r="AZB8" s="35"/>
      <c r="AZC8" s="35"/>
      <c r="AZD8" s="35"/>
      <c r="AZE8" s="35"/>
      <c r="AZF8" s="35"/>
      <c r="AZG8" s="35"/>
      <c r="AZH8" s="35"/>
      <c r="AZI8" s="35"/>
      <c r="AZJ8" s="35"/>
      <c r="AZK8" s="35"/>
      <c r="AZL8" s="35"/>
      <c r="AZM8" s="35"/>
      <c r="AZN8" s="35"/>
      <c r="AZO8" s="35"/>
      <c r="AZP8" s="35"/>
      <c r="AZQ8" s="35"/>
      <c r="AZR8" s="35"/>
      <c r="AZS8" s="35"/>
      <c r="AZT8" s="35"/>
      <c r="AZU8" s="35"/>
      <c r="AZV8" s="35"/>
      <c r="AZW8" s="35"/>
      <c r="AZX8" s="35"/>
      <c r="AZY8" s="35"/>
      <c r="AZZ8" s="35"/>
      <c r="BAA8" s="35"/>
      <c r="BAB8" s="35"/>
      <c r="BAC8" s="35"/>
      <c r="BAD8" s="35"/>
      <c r="BAE8" s="35"/>
      <c r="BAF8" s="35"/>
      <c r="BAG8" s="35"/>
      <c r="BAH8" s="35"/>
      <c r="BAI8" s="35"/>
      <c r="BAJ8" s="35"/>
      <c r="BAK8" s="35"/>
      <c r="BAL8" s="35"/>
      <c r="BAM8" s="35"/>
      <c r="BAN8" s="35"/>
      <c r="BAO8" s="35"/>
      <c r="BAP8" s="35"/>
      <c r="BAQ8" s="35"/>
      <c r="BAR8" s="35"/>
      <c r="BAS8" s="35"/>
      <c r="BAT8" s="35"/>
      <c r="BAU8" s="35"/>
      <c r="BAV8" s="35"/>
      <c r="BAW8" s="35"/>
      <c r="BAX8" s="35"/>
      <c r="BAY8" s="35"/>
      <c r="BAZ8" s="35"/>
      <c r="BBA8" s="35"/>
      <c r="BBB8" s="35"/>
      <c r="BBC8" s="35"/>
      <c r="BBD8" s="35"/>
      <c r="BBE8" s="35"/>
      <c r="BBF8" s="35"/>
      <c r="BBG8" s="35"/>
      <c r="BBH8" s="35"/>
      <c r="BBI8" s="35"/>
      <c r="BBJ8" s="35"/>
      <c r="BBK8" s="35"/>
      <c r="BBL8" s="35"/>
      <c r="BBM8" s="35"/>
      <c r="BBN8" s="35"/>
      <c r="BBO8" s="35"/>
      <c r="BBP8" s="35"/>
      <c r="BBQ8" s="35"/>
      <c r="BBR8" s="35"/>
      <c r="BBS8" s="35"/>
      <c r="BBT8" s="35"/>
      <c r="BBU8" s="35"/>
      <c r="BBV8" s="35"/>
      <c r="BBW8" s="35"/>
      <c r="BBX8" s="35"/>
      <c r="BBY8" s="35"/>
      <c r="BBZ8" s="35"/>
      <c r="BCA8" s="35"/>
      <c r="BCB8" s="35"/>
      <c r="BCC8" s="35"/>
      <c r="BCD8" s="35"/>
      <c r="BCE8" s="35"/>
      <c r="BCF8" s="35"/>
      <c r="BCG8" s="35"/>
      <c r="BCH8" s="35"/>
      <c r="BCI8" s="35"/>
      <c r="BCJ8" s="35"/>
      <c r="BCK8" s="35"/>
      <c r="BCL8" s="35"/>
      <c r="BCM8" s="35"/>
      <c r="BCN8" s="35"/>
      <c r="BCO8" s="35"/>
      <c r="BCP8" s="35"/>
      <c r="BCQ8" s="35"/>
      <c r="BCR8" s="35"/>
      <c r="BCS8" s="35"/>
      <c r="BCT8" s="35"/>
      <c r="BCU8" s="35"/>
      <c r="BCV8" s="35"/>
      <c r="BCW8" s="35"/>
      <c r="BCX8" s="35"/>
      <c r="BCY8" s="35"/>
      <c r="BCZ8" s="35"/>
      <c r="BDA8" s="35"/>
      <c r="BDB8" s="35"/>
      <c r="BDC8" s="35"/>
      <c r="BDD8" s="35"/>
      <c r="BDE8" s="35"/>
      <c r="BDF8" s="35"/>
      <c r="BDG8" s="35"/>
      <c r="BDH8" s="35"/>
      <c r="BDI8" s="35"/>
      <c r="BDJ8" s="35"/>
      <c r="BDK8" s="35"/>
      <c r="BDL8" s="35"/>
      <c r="BDM8" s="35"/>
      <c r="BDN8" s="35"/>
      <c r="BDO8" s="35"/>
      <c r="BDP8" s="35"/>
      <c r="BDQ8" s="35"/>
      <c r="BDR8" s="35"/>
      <c r="BDS8" s="35"/>
      <c r="BDT8" s="35"/>
      <c r="BDU8" s="35"/>
      <c r="BDV8" s="35"/>
      <c r="BDW8" s="35"/>
      <c r="BDX8" s="35"/>
      <c r="BDY8" s="35"/>
      <c r="BDZ8" s="35"/>
      <c r="BEA8" s="35"/>
      <c r="BEB8" s="35"/>
      <c r="BEC8" s="35"/>
      <c r="BED8" s="35"/>
      <c r="BEE8" s="35"/>
      <c r="BEF8" s="35"/>
      <c r="BEG8" s="35"/>
      <c r="BEH8" s="35"/>
      <c r="BEI8" s="35"/>
      <c r="BEJ8" s="35"/>
      <c r="BEK8" s="35"/>
      <c r="BEL8" s="35"/>
      <c r="BEM8" s="35"/>
      <c r="BEN8" s="35"/>
      <c r="BEO8" s="35"/>
      <c r="BEP8" s="35"/>
      <c r="BEQ8" s="35"/>
      <c r="BER8" s="35"/>
      <c r="BES8" s="35"/>
      <c r="BET8" s="35"/>
      <c r="BEU8" s="35"/>
      <c r="BEV8" s="35"/>
      <c r="BEW8" s="35"/>
      <c r="BEX8" s="35"/>
      <c r="BEY8" s="35"/>
      <c r="BEZ8" s="35"/>
      <c r="BFA8" s="35"/>
      <c r="BFB8" s="35"/>
      <c r="BFC8" s="35"/>
      <c r="BFD8" s="35"/>
      <c r="BFE8" s="35"/>
      <c r="BFF8" s="35"/>
      <c r="BFG8" s="35"/>
      <c r="BFH8" s="35"/>
      <c r="BFI8" s="35"/>
      <c r="BFJ8" s="35"/>
      <c r="BFK8" s="35"/>
      <c r="BFL8" s="35"/>
      <c r="BFM8" s="35"/>
      <c r="BFN8" s="35"/>
      <c r="BFO8" s="35"/>
      <c r="BFP8" s="35"/>
      <c r="BFQ8" s="35"/>
      <c r="BFR8" s="35"/>
      <c r="BFS8" s="35"/>
      <c r="BFT8" s="35"/>
      <c r="BFU8" s="35"/>
      <c r="BFV8" s="35"/>
      <c r="BFW8" s="35"/>
      <c r="BFX8" s="35"/>
      <c r="BFY8" s="35"/>
      <c r="BFZ8" s="35"/>
      <c r="BGA8" s="35"/>
      <c r="BGB8" s="35"/>
      <c r="BGC8" s="35"/>
      <c r="BGD8" s="35"/>
      <c r="BGE8" s="35"/>
      <c r="BGF8" s="35"/>
      <c r="BGG8" s="35"/>
      <c r="BGH8" s="35"/>
      <c r="BGI8" s="35"/>
      <c r="BGJ8" s="35"/>
      <c r="BGK8" s="35"/>
      <c r="BGL8" s="35"/>
      <c r="BGM8" s="35"/>
      <c r="BGN8" s="35"/>
      <c r="BGO8" s="35"/>
      <c r="BGP8" s="35"/>
      <c r="BGQ8" s="35"/>
      <c r="BGR8" s="35"/>
      <c r="BGS8" s="35"/>
      <c r="BGT8" s="35"/>
      <c r="BGU8" s="35"/>
      <c r="BGV8" s="35"/>
      <c r="BGW8" s="35"/>
      <c r="BGX8" s="35"/>
      <c r="BGY8" s="35"/>
      <c r="BGZ8" s="35"/>
      <c r="BHA8" s="35"/>
      <c r="BHB8" s="35"/>
      <c r="BHC8" s="35"/>
      <c r="BHD8" s="35"/>
      <c r="BHE8" s="35"/>
      <c r="BHF8" s="35"/>
      <c r="BHG8" s="35"/>
      <c r="BHH8" s="35"/>
      <c r="BHI8" s="35"/>
      <c r="BHJ8" s="35"/>
      <c r="BHK8" s="35"/>
      <c r="BHL8" s="35"/>
      <c r="BHM8" s="35"/>
      <c r="BHN8" s="35"/>
      <c r="BHO8" s="35"/>
      <c r="BHP8" s="35"/>
      <c r="BHQ8" s="35"/>
      <c r="BHR8" s="35"/>
      <c r="BHS8" s="35"/>
      <c r="BHT8" s="35"/>
      <c r="BHU8" s="35"/>
      <c r="BHV8" s="35"/>
      <c r="BHW8" s="35"/>
      <c r="BHX8" s="35"/>
      <c r="BHY8" s="35"/>
      <c r="BHZ8" s="35"/>
      <c r="BIA8" s="35"/>
      <c r="BIB8" s="35"/>
      <c r="BIC8" s="35"/>
      <c r="BID8" s="35"/>
      <c r="BIE8" s="35"/>
      <c r="BIF8" s="35"/>
      <c r="BIG8" s="35"/>
      <c r="BIH8" s="35"/>
      <c r="BII8" s="35"/>
      <c r="BIJ8" s="35"/>
      <c r="BIK8" s="35"/>
      <c r="BIL8" s="35"/>
      <c r="BIM8" s="35"/>
      <c r="BIN8" s="35"/>
      <c r="BIO8" s="35"/>
      <c r="BIP8" s="35"/>
      <c r="BIQ8" s="35"/>
      <c r="BIR8" s="35"/>
      <c r="BIS8" s="35"/>
      <c r="BIT8" s="35"/>
      <c r="BIU8" s="35"/>
      <c r="BIV8" s="35"/>
      <c r="BIW8" s="35"/>
      <c r="BIX8" s="35"/>
      <c r="BIY8" s="35"/>
      <c r="BIZ8" s="35"/>
      <c r="BJA8" s="35"/>
      <c r="BJB8" s="35"/>
      <c r="BJC8" s="35"/>
      <c r="BJD8" s="35"/>
      <c r="BJE8" s="35"/>
      <c r="BJF8" s="35"/>
      <c r="BJG8" s="35"/>
      <c r="BJH8" s="35"/>
      <c r="BJI8" s="35"/>
      <c r="BJJ8" s="35"/>
      <c r="BJK8" s="35"/>
      <c r="BJL8" s="35"/>
      <c r="BJM8" s="35"/>
      <c r="BJN8" s="35"/>
      <c r="BJO8" s="35"/>
      <c r="BJP8" s="35"/>
      <c r="BJQ8" s="35"/>
      <c r="BJR8" s="35"/>
      <c r="BJS8" s="35"/>
      <c r="BJT8" s="35"/>
      <c r="BJU8" s="35"/>
      <c r="BJV8" s="35"/>
      <c r="BJW8" s="35"/>
      <c r="BJX8" s="35"/>
      <c r="BJY8" s="35"/>
      <c r="BJZ8" s="35"/>
      <c r="BKA8" s="35"/>
      <c r="BKB8" s="35"/>
      <c r="BKC8" s="35"/>
      <c r="BKD8" s="35"/>
      <c r="BKE8" s="35"/>
      <c r="BKF8" s="35"/>
      <c r="BKG8" s="35"/>
      <c r="BKH8" s="35"/>
      <c r="BKI8" s="35"/>
      <c r="BKJ8" s="35"/>
      <c r="BKK8" s="35"/>
      <c r="BKL8" s="35"/>
      <c r="BKM8" s="35"/>
      <c r="BKN8" s="35"/>
      <c r="BKO8" s="35"/>
      <c r="BKP8" s="35"/>
      <c r="BKQ8" s="35"/>
      <c r="BKR8" s="35"/>
      <c r="BKS8" s="35"/>
      <c r="BKT8" s="35"/>
      <c r="BKU8" s="35"/>
      <c r="BKV8" s="35"/>
      <c r="BKW8" s="35"/>
      <c r="BKX8" s="35"/>
      <c r="BKY8" s="35"/>
      <c r="BKZ8" s="35"/>
      <c r="BLA8" s="35"/>
      <c r="BLB8" s="35"/>
      <c r="BLC8" s="35"/>
      <c r="BLD8" s="35"/>
      <c r="BLE8" s="35"/>
      <c r="BLF8" s="35"/>
      <c r="BLG8" s="35"/>
      <c r="BLH8" s="35"/>
      <c r="BLI8" s="35"/>
      <c r="BLJ8" s="35"/>
      <c r="BLK8" s="35"/>
      <c r="BLL8" s="35"/>
      <c r="BLM8" s="35"/>
      <c r="BLN8" s="35"/>
      <c r="BLO8" s="35"/>
      <c r="BLP8" s="35"/>
      <c r="BLQ8" s="35"/>
      <c r="BLR8" s="35"/>
      <c r="BLS8" s="35"/>
      <c r="BLT8" s="35"/>
      <c r="BLU8" s="35"/>
      <c r="BLV8" s="35"/>
      <c r="BLW8" s="35"/>
      <c r="BLX8" s="35"/>
      <c r="BLY8" s="35"/>
      <c r="BLZ8" s="35"/>
      <c r="BMA8" s="35"/>
      <c r="BMB8" s="35"/>
      <c r="BMC8" s="35"/>
      <c r="BMD8" s="35"/>
      <c r="BME8" s="35"/>
      <c r="BMF8" s="35"/>
      <c r="BMG8" s="35"/>
      <c r="BMH8" s="35"/>
      <c r="BMI8" s="35"/>
      <c r="BMJ8" s="35"/>
      <c r="BMK8" s="35"/>
      <c r="BML8" s="35"/>
      <c r="BMM8" s="35"/>
      <c r="BMN8" s="35"/>
      <c r="BMO8" s="35"/>
      <c r="BMP8" s="35"/>
      <c r="BMQ8" s="35"/>
      <c r="BMR8" s="35"/>
      <c r="BMS8" s="35"/>
      <c r="BMT8" s="35"/>
      <c r="BMU8" s="35"/>
      <c r="BMV8" s="35"/>
      <c r="BMW8" s="35"/>
      <c r="BMX8" s="35"/>
      <c r="BMY8" s="35"/>
      <c r="BMZ8" s="35"/>
      <c r="BNA8" s="35"/>
      <c r="BNB8" s="35"/>
      <c r="BNC8" s="35"/>
      <c r="BND8" s="35"/>
      <c r="BNE8" s="35"/>
      <c r="BNF8" s="35"/>
      <c r="BNG8" s="35"/>
      <c r="BNH8" s="35"/>
      <c r="BNI8" s="35"/>
      <c r="BNJ8" s="35"/>
      <c r="BNK8" s="35"/>
      <c r="BNL8" s="35"/>
      <c r="BNM8" s="35"/>
      <c r="BNN8" s="35"/>
      <c r="BNO8" s="35"/>
      <c r="BNP8" s="35"/>
      <c r="BNQ8" s="35"/>
      <c r="BNR8" s="35"/>
      <c r="BNS8" s="35"/>
      <c r="BNT8" s="35"/>
      <c r="BNU8" s="35"/>
      <c r="BNV8" s="35"/>
      <c r="BNW8" s="35"/>
      <c r="BNX8" s="35"/>
      <c r="BNY8" s="35"/>
      <c r="BNZ8" s="35"/>
      <c r="BOA8" s="35"/>
      <c r="BOB8" s="35"/>
      <c r="BOC8" s="35"/>
      <c r="BOD8" s="35"/>
      <c r="BOE8" s="35"/>
      <c r="BOF8" s="35"/>
      <c r="BOG8" s="35"/>
      <c r="BOH8" s="35"/>
      <c r="BOI8" s="35"/>
      <c r="BOJ8" s="35"/>
      <c r="BOK8" s="35"/>
      <c r="BOL8" s="35"/>
      <c r="BOM8" s="35"/>
      <c r="BON8" s="35"/>
      <c r="BOO8" s="35"/>
      <c r="BOP8" s="35"/>
      <c r="BOQ8" s="35"/>
      <c r="BOR8" s="35"/>
      <c r="BOS8" s="35"/>
      <c r="BOT8" s="35"/>
      <c r="BOU8" s="35"/>
      <c r="BOV8" s="35"/>
      <c r="BOW8" s="35"/>
      <c r="BOX8" s="35"/>
      <c r="BOY8" s="35"/>
      <c r="BOZ8" s="35"/>
      <c r="BPA8" s="35"/>
      <c r="BPB8" s="35"/>
      <c r="BPC8" s="35"/>
      <c r="BPD8" s="35"/>
      <c r="BPE8" s="35"/>
      <c r="BPF8" s="35"/>
      <c r="BPG8" s="35"/>
      <c r="BPH8" s="35"/>
      <c r="BPI8" s="35"/>
      <c r="BPJ8" s="35"/>
      <c r="BPK8" s="35"/>
      <c r="BPL8" s="35"/>
      <c r="BPM8" s="35"/>
      <c r="BPN8" s="35"/>
      <c r="BPO8" s="35"/>
      <c r="BPP8" s="35"/>
      <c r="BPQ8" s="35"/>
      <c r="BPR8" s="35"/>
      <c r="BPS8" s="35"/>
      <c r="BPT8" s="35"/>
      <c r="BPU8" s="35"/>
      <c r="BPV8" s="35"/>
      <c r="BPW8" s="35"/>
      <c r="BPX8" s="35"/>
      <c r="BPY8" s="35"/>
      <c r="BPZ8" s="35"/>
      <c r="BQA8" s="35"/>
      <c r="BQB8" s="35"/>
      <c r="BQC8" s="35"/>
      <c r="BQD8" s="35"/>
      <c r="BQE8" s="35"/>
      <c r="BQF8" s="35"/>
      <c r="BQG8" s="35"/>
      <c r="BQH8" s="35"/>
      <c r="BQI8" s="35"/>
      <c r="BQJ8" s="35"/>
      <c r="BQK8" s="35"/>
      <c r="BQL8" s="35"/>
      <c r="BQM8" s="35"/>
      <c r="BQN8" s="35"/>
      <c r="BQO8" s="35"/>
      <c r="BQP8" s="35"/>
      <c r="BQQ8" s="35"/>
      <c r="BQR8" s="35"/>
      <c r="BQS8" s="35"/>
      <c r="BQT8" s="35"/>
      <c r="BQU8" s="35"/>
      <c r="BQV8" s="35"/>
      <c r="BQW8" s="35"/>
      <c r="BQX8" s="35"/>
      <c r="BQY8" s="35"/>
      <c r="BQZ8" s="35"/>
      <c r="BRA8" s="35"/>
      <c r="BRB8" s="35"/>
      <c r="BRC8" s="35"/>
      <c r="BRD8" s="35"/>
      <c r="BRE8" s="35"/>
      <c r="BRF8" s="35"/>
      <c r="BRG8" s="35"/>
      <c r="BRH8" s="35"/>
      <c r="BRI8" s="35"/>
      <c r="BRJ8" s="35"/>
      <c r="BRK8" s="35"/>
      <c r="BRL8" s="35"/>
      <c r="BRM8" s="35"/>
      <c r="BRN8" s="35"/>
      <c r="BRO8" s="35"/>
      <c r="BRP8" s="35"/>
      <c r="BRQ8" s="35"/>
      <c r="BRR8" s="35"/>
      <c r="BRS8" s="35"/>
      <c r="BRT8" s="35"/>
      <c r="BRU8" s="35"/>
      <c r="BRV8" s="35"/>
      <c r="BRW8" s="35"/>
      <c r="BRX8" s="35"/>
      <c r="BRY8" s="35"/>
      <c r="BRZ8" s="35"/>
      <c r="BSA8" s="35"/>
      <c r="BSB8" s="35"/>
      <c r="BSC8" s="35"/>
      <c r="BSD8" s="35"/>
      <c r="BSE8" s="35"/>
      <c r="BSF8" s="35"/>
      <c r="BSG8" s="35"/>
      <c r="BSH8" s="35"/>
      <c r="BSI8" s="35"/>
      <c r="BSJ8" s="35"/>
      <c r="BSK8" s="35"/>
      <c r="BSL8" s="35"/>
      <c r="BSM8" s="35"/>
      <c r="BSN8" s="35"/>
      <c r="BSO8" s="35"/>
      <c r="BSP8" s="35"/>
      <c r="BSQ8" s="35"/>
      <c r="BSR8" s="35"/>
      <c r="BSS8" s="35"/>
      <c r="BST8" s="35"/>
      <c r="BSU8" s="35"/>
      <c r="BSV8" s="35"/>
      <c r="BSW8" s="35"/>
      <c r="BSX8" s="35"/>
      <c r="BSY8" s="35"/>
      <c r="BSZ8" s="35"/>
      <c r="BTA8" s="35"/>
      <c r="BTB8" s="35"/>
      <c r="BTC8" s="35"/>
      <c r="BTD8" s="35"/>
      <c r="BTE8" s="35"/>
      <c r="BTF8" s="35"/>
      <c r="BTG8" s="35"/>
      <c r="BTH8" s="35"/>
      <c r="BTI8" s="35"/>
      <c r="BTJ8" s="35"/>
      <c r="BTK8" s="35"/>
      <c r="BTL8" s="35"/>
      <c r="BTM8" s="35"/>
      <c r="BTN8" s="35"/>
      <c r="BTO8" s="35"/>
      <c r="BTP8" s="35"/>
      <c r="BTQ8" s="35"/>
      <c r="BTR8" s="35"/>
      <c r="BTS8" s="35"/>
      <c r="BTT8" s="35"/>
      <c r="BTU8" s="35"/>
      <c r="BTV8" s="35"/>
      <c r="BTW8" s="35"/>
      <c r="BTX8" s="35"/>
      <c r="BTY8" s="35"/>
      <c r="BTZ8" s="35"/>
      <c r="BUA8" s="35"/>
      <c r="BUB8" s="35"/>
      <c r="BUC8" s="35"/>
      <c r="BUD8" s="35"/>
      <c r="BUE8" s="35"/>
      <c r="BUF8" s="35"/>
      <c r="BUG8" s="35"/>
      <c r="BUH8" s="35"/>
      <c r="BUI8" s="35"/>
      <c r="BUJ8" s="35"/>
      <c r="BUK8" s="35"/>
      <c r="BUL8" s="35"/>
      <c r="BUM8" s="35"/>
      <c r="BUN8" s="35"/>
      <c r="BUO8" s="35"/>
      <c r="BUP8" s="35"/>
      <c r="BUQ8" s="35"/>
      <c r="BUR8" s="35"/>
      <c r="BUS8" s="35"/>
      <c r="BUT8" s="35"/>
      <c r="BUU8" s="35"/>
      <c r="BUV8" s="35"/>
      <c r="BUW8" s="35"/>
      <c r="BUX8" s="35"/>
      <c r="BUY8" s="35"/>
      <c r="BUZ8" s="35"/>
      <c r="BVA8" s="35"/>
      <c r="BVB8" s="35"/>
      <c r="BVC8" s="35"/>
      <c r="BVD8" s="35"/>
      <c r="BVE8" s="35"/>
      <c r="BVF8" s="35"/>
      <c r="BVG8" s="35"/>
      <c r="BVH8" s="35"/>
      <c r="BVI8" s="35"/>
      <c r="BVJ8" s="35"/>
      <c r="BVK8" s="35"/>
      <c r="BVL8" s="35"/>
      <c r="BVM8" s="35"/>
      <c r="BVN8" s="35"/>
      <c r="BVO8" s="35"/>
      <c r="BVP8" s="35"/>
      <c r="BVQ8" s="35"/>
      <c r="BVR8" s="35"/>
      <c r="BVS8" s="35"/>
      <c r="BVT8" s="35"/>
      <c r="BVU8" s="35"/>
      <c r="BVV8" s="35"/>
      <c r="BVW8" s="35"/>
      <c r="BVX8" s="35"/>
      <c r="BVY8" s="35"/>
      <c r="BVZ8" s="35"/>
      <c r="BWA8" s="35"/>
      <c r="BWB8" s="35"/>
      <c r="BWC8" s="35"/>
      <c r="BWD8" s="35"/>
      <c r="BWE8" s="35"/>
      <c r="BWF8" s="35"/>
      <c r="BWG8" s="35"/>
      <c r="BWH8" s="35"/>
      <c r="BWI8" s="35"/>
      <c r="BWJ8" s="35"/>
      <c r="BWK8" s="35"/>
      <c r="BWL8" s="35"/>
      <c r="BWM8" s="35"/>
      <c r="BWN8" s="35"/>
      <c r="BWO8" s="35"/>
      <c r="BWP8" s="35"/>
      <c r="BWQ8" s="35"/>
      <c r="BWR8" s="35"/>
      <c r="BWS8" s="35"/>
      <c r="BWT8" s="35"/>
      <c r="BWU8" s="35"/>
      <c r="BWV8" s="35"/>
      <c r="BWW8" s="35"/>
      <c r="BWX8" s="35"/>
      <c r="BWY8" s="35"/>
      <c r="BWZ8" s="35"/>
      <c r="BXA8" s="35"/>
      <c r="BXB8" s="35"/>
      <c r="BXC8" s="35"/>
      <c r="BXD8" s="35"/>
      <c r="BXE8" s="35"/>
      <c r="BXF8" s="35"/>
      <c r="BXG8" s="35"/>
      <c r="BXH8" s="35"/>
      <c r="BXI8" s="35"/>
      <c r="BXJ8" s="35"/>
      <c r="BXK8" s="35"/>
      <c r="BXL8" s="35"/>
      <c r="BXM8" s="35"/>
      <c r="BXN8" s="35"/>
      <c r="BXO8" s="35"/>
      <c r="BXP8" s="35"/>
      <c r="BXQ8" s="35"/>
      <c r="BXR8" s="35"/>
      <c r="BXS8" s="35"/>
      <c r="BXT8" s="35"/>
      <c r="BXU8" s="35"/>
      <c r="BXV8" s="35"/>
      <c r="BXW8" s="35"/>
      <c r="BXX8" s="35"/>
      <c r="BXY8" s="35"/>
      <c r="BXZ8" s="35"/>
      <c r="BYA8" s="35"/>
      <c r="BYB8" s="35"/>
      <c r="BYC8" s="35"/>
      <c r="BYD8" s="35"/>
      <c r="BYE8" s="35"/>
      <c r="BYF8" s="35"/>
      <c r="BYG8" s="35"/>
      <c r="BYH8" s="35"/>
      <c r="BYI8" s="35"/>
      <c r="BYJ8" s="35"/>
      <c r="BYK8" s="35"/>
      <c r="BYL8" s="35"/>
      <c r="BYM8" s="35"/>
      <c r="BYN8" s="35"/>
      <c r="BYO8" s="35"/>
      <c r="BYP8" s="35"/>
      <c r="BYQ8" s="35"/>
      <c r="BYR8" s="35"/>
      <c r="BYS8" s="35"/>
      <c r="BYT8" s="35"/>
      <c r="BYU8" s="35"/>
      <c r="BYV8" s="35"/>
      <c r="BYW8" s="35"/>
      <c r="BYX8" s="35"/>
      <c r="BYY8" s="35"/>
      <c r="BYZ8" s="35"/>
      <c r="BZA8" s="35"/>
      <c r="BZB8" s="35"/>
      <c r="BZC8" s="35"/>
      <c r="BZD8" s="35"/>
      <c r="BZE8" s="35"/>
      <c r="BZF8" s="35"/>
      <c r="BZG8" s="35"/>
      <c r="BZH8" s="35"/>
      <c r="BZI8" s="35"/>
      <c r="BZJ8" s="35"/>
      <c r="BZK8" s="35"/>
      <c r="BZL8" s="35"/>
      <c r="BZM8" s="35"/>
      <c r="BZN8" s="35"/>
      <c r="BZO8" s="35"/>
      <c r="BZP8" s="35"/>
      <c r="BZQ8" s="35"/>
      <c r="BZR8" s="35"/>
      <c r="BZS8" s="35"/>
      <c r="BZT8" s="35"/>
      <c r="BZU8" s="35"/>
      <c r="BZV8" s="35"/>
      <c r="BZW8" s="35"/>
      <c r="BZX8" s="35"/>
      <c r="BZY8" s="35"/>
      <c r="BZZ8" s="35"/>
      <c r="CAA8" s="35"/>
      <c r="CAB8" s="35"/>
      <c r="CAC8" s="35"/>
      <c r="CAD8" s="35"/>
      <c r="CAE8" s="35"/>
      <c r="CAF8" s="35"/>
      <c r="CAG8" s="35"/>
      <c r="CAH8" s="35"/>
      <c r="CAI8" s="35"/>
      <c r="CAJ8" s="35"/>
      <c r="CAK8" s="35"/>
      <c r="CAL8" s="35"/>
      <c r="CAM8" s="35"/>
      <c r="CAN8" s="35"/>
      <c r="CAO8" s="35"/>
      <c r="CAP8" s="35"/>
      <c r="CAQ8" s="35"/>
      <c r="CAR8" s="35"/>
      <c r="CAS8" s="35"/>
      <c r="CAT8" s="35"/>
      <c r="CAU8" s="35"/>
      <c r="CAV8" s="35"/>
      <c r="CAW8" s="35"/>
      <c r="CAX8" s="35"/>
      <c r="CAY8" s="35"/>
      <c r="CAZ8" s="35"/>
      <c r="CBA8" s="35"/>
      <c r="CBB8" s="35"/>
      <c r="CBC8" s="35"/>
      <c r="CBD8" s="35"/>
      <c r="CBE8" s="35"/>
      <c r="CBF8" s="35"/>
      <c r="CBG8" s="35"/>
      <c r="CBH8" s="35"/>
      <c r="CBI8" s="35"/>
      <c r="CBJ8" s="35"/>
      <c r="CBK8" s="35"/>
      <c r="CBL8" s="35"/>
      <c r="CBM8" s="35"/>
      <c r="CBN8" s="35"/>
      <c r="CBO8" s="35"/>
      <c r="CBP8" s="35"/>
      <c r="CBQ8" s="35"/>
      <c r="CBR8" s="35"/>
      <c r="CBS8" s="35"/>
      <c r="CBT8" s="35"/>
      <c r="CBU8" s="35"/>
      <c r="CBV8" s="35"/>
      <c r="CBW8" s="35"/>
      <c r="CBX8" s="35"/>
      <c r="CBY8" s="35"/>
      <c r="CBZ8" s="35"/>
      <c r="CCA8" s="35"/>
      <c r="CCB8" s="35"/>
      <c r="CCC8" s="35"/>
      <c r="CCD8" s="35"/>
      <c r="CCE8" s="35"/>
      <c r="CCF8" s="35"/>
      <c r="CCG8" s="35"/>
      <c r="CCH8" s="35"/>
      <c r="CCI8" s="35"/>
      <c r="CCJ8" s="35"/>
      <c r="CCK8" s="35"/>
      <c r="CCL8" s="35"/>
      <c r="CCM8" s="35"/>
      <c r="CCN8" s="35"/>
      <c r="CCO8" s="35"/>
      <c r="CCP8" s="35"/>
      <c r="CCQ8" s="35"/>
      <c r="CCR8" s="35"/>
      <c r="CCS8" s="35"/>
      <c r="CCT8" s="35"/>
      <c r="CCU8" s="35"/>
      <c r="CCV8" s="35"/>
      <c r="CCW8" s="35"/>
      <c r="CCX8" s="35"/>
      <c r="CCY8" s="35"/>
      <c r="CCZ8" s="35"/>
      <c r="CDA8" s="35"/>
      <c r="CDB8" s="35"/>
      <c r="CDC8" s="35"/>
      <c r="CDD8" s="35"/>
      <c r="CDE8" s="35"/>
      <c r="CDF8" s="35"/>
      <c r="CDG8" s="35"/>
      <c r="CDH8" s="35"/>
      <c r="CDI8" s="35"/>
      <c r="CDJ8" s="35"/>
      <c r="CDK8" s="35"/>
      <c r="CDL8" s="35"/>
      <c r="CDM8" s="35"/>
      <c r="CDN8" s="35"/>
      <c r="CDO8" s="35"/>
      <c r="CDP8" s="35"/>
      <c r="CDQ8" s="35"/>
      <c r="CDR8" s="35"/>
      <c r="CDS8" s="35"/>
      <c r="CDT8" s="35"/>
      <c r="CDU8" s="35"/>
      <c r="CDV8" s="35"/>
      <c r="CDW8" s="35"/>
      <c r="CDX8" s="35"/>
      <c r="CDY8" s="35"/>
      <c r="CDZ8" s="35"/>
      <c r="CEA8" s="35"/>
      <c r="CEB8" s="35"/>
      <c r="CEC8" s="35"/>
      <c r="CED8" s="35"/>
      <c r="CEE8" s="35"/>
      <c r="CEF8" s="35"/>
      <c r="CEG8" s="35"/>
      <c r="CEH8" s="35"/>
      <c r="CEI8" s="35"/>
      <c r="CEJ8" s="35"/>
      <c r="CEK8" s="35"/>
      <c r="CEL8" s="35"/>
      <c r="CEM8" s="35"/>
      <c r="CEN8" s="35"/>
      <c r="CEO8" s="35"/>
      <c r="CEP8" s="35"/>
      <c r="CEQ8" s="35"/>
      <c r="CER8" s="35"/>
      <c r="CES8" s="35"/>
      <c r="CET8" s="35"/>
      <c r="CEU8" s="35"/>
      <c r="CEV8" s="35"/>
      <c r="CEW8" s="35"/>
      <c r="CEX8" s="35"/>
      <c r="CEY8" s="35"/>
      <c r="CEZ8" s="35"/>
      <c r="CFA8" s="35"/>
      <c r="CFB8" s="35"/>
      <c r="CFC8" s="35"/>
      <c r="CFD8" s="35"/>
      <c r="CFE8" s="35"/>
      <c r="CFF8" s="35"/>
      <c r="CFG8" s="35"/>
      <c r="CFH8" s="35"/>
      <c r="CFI8" s="35"/>
      <c r="CFJ8" s="35"/>
      <c r="CFK8" s="35"/>
      <c r="CFL8" s="35"/>
      <c r="CFM8" s="35"/>
      <c r="CFN8" s="35"/>
      <c r="CFO8" s="35"/>
      <c r="CFP8" s="35"/>
      <c r="CFQ8" s="35"/>
      <c r="CFR8" s="35"/>
      <c r="CFS8" s="35"/>
      <c r="CFT8" s="35"/>
      <c r="CFU8" s="35"/>
      <c r="CFV8" s="35"/>
      <c r="CFW8" s="35"/>
      <c r="CFX8" s="35"/>
      <c r="CFY8" s="35"/>
      <c r="CFZ8" s="35"/>
      <c r="CGA8" s="35"/>
      <c r="CGB8" s="35"/>
      <c r="CGC8" s="35"/>
      <c r="CGD8" s="35"/>
      <c r="CGE8" s="35"/>
      <c r="CGF8" s="35"/>
      <c r="CGG8" s="35"/>
      <c r="CGH8" s="35"/>
      <c r="CGI8" s="35"/>
      <c r="CGJ8" s="35"/>
      <c r="CGK8" s="35"/>
      <c r="CGL8" s="35"/>
      <c r="CGM8" s="35"/>
      <c r="CGN8" s="35"/>
      <c r="CGO8" s="35"/>
      <c r="CGP8" s="35"/>
      <c r="CGQ8" s="35"/>
      <c r="CGR8" s="35"/>
      <c r="CGS8" s="35"/>
      <c r="CGT8" s="35"/>
      <c r="CGU8" s="35"/>
      <c r="CGV8" s="35"/>
      <c r="CGW8" s="35"/>
      <c r="CGX8" s="35"/>
      <c r="CGY8" s="35"/>
      <c r="CGZ8" s="35"/>
      <c r="CHA8" s="35"/>
      <c r="CHB8" s="35"/>
      <c r="CHC8" s="35"/>
      <c r="CHD8" s="35"/>
      <c r="CHE8" s="35"/>
      <c r="CHF8" s="35"/>
      <c r="CHG8" s="35"/>
      <c r="CHH8" s="35"/>
      <c r="CHI8" s="35"/>
      <c r="CHJ8" s="35"/>
      <c r="CHK8" s="35"/>
      <c r="CHL8" s="35"/>
      <c r="CHM8" s="35"/>
      <c r="CHN8" s="35"/>
      <c r="CHO8" s="35"/>
      <c r="CHP8" s="35"/>
      <c r="CHQ8" s="35"/>
      <c r="CHR8" s="35"/>
      <c r="CHS8" s="35"/>
      <c r="CHT8" s="35"/>
      <c r="CHU8" s="35"/>
      <c r="CHV8" s="35"/>
      <c r="CHW8" s="35"/>
      <c r="CHX8" s="35"/>
      <c r="CHY8" s="35"/>
      <c r="CHZ8" s="35"/>
      <c r="CIA8" s="35"/>
      <c r="CIB8" s="35"/>
      <c r="CIC8" s="35"/>
      <c r="CID8" s="35"/>
      <c r="CIE8" s="35"/>
      <c r="CIF8" s="35"/>
      <c r="CIG8" s="35"/>
      <c r="CIH8" s="35"/>
      <c r="CII8" s="35"/>
      <c r="CIJ8" s="35"/>
      <c r="CIK8" s="35"/>
      <c r="CIL8" s="35"/>
      <c r="CIM8" s="35"/>
      <c r="CIN8" s="35"/>
      <c r="CIO8" s="35"/>
      <c r="CIP8" s="35"/>
      <c r="CIQ8" s="35"/>
      <c r="CIR8" s="35"/>
      <c r="CIS8" s="35"/>
      <c r="CIT8" s="35"/>
      <c r="CIU8" s="35"/>
      <c r="CIV8" s="35"/>
      <c r="CIW8" s="35"/>
      <c r="CIX8" s="35"/>
      <c r="CIY8" s="35"/>
      <c r="CIZ8" s="35"/>
      <c r="CJA8" s="35"/>
      <c r="CJB8" s="35"/>
      <c r="CJC8" s="35"/>
      <c r="CJD8" s="35"/>
      <c r="CJE8" s="35"/>
      <c r="CJF8" s="35"/>
      <c r="CJG8" s="35"/>
      <c r="CJH8" s="35"/>
      <c r="CJI8" s="35"/>
      <c r="CJJ8" s="35"/>
      <c r="CJK8" s="35"/>
      <c r="CJL8" s="35"/>
      <c r="CJM8" s="35"/>
      <c r="CJN8" s="35"/>
      <c r="CJO8" s="35"/>
      <c r="CJP8" s="35"/>
      <c r="CJQ8" s="35"/>
      <c r="CJR8" s="35"/>
      <c r="CJS8" s="35"/>
      <c r="CJT8" s="35"/>
      <c r="CJU8" s="35"/>
      <c r="CJV8" s="35"/>
      <c r="CJW8" s="35"/>
      <c r="CJX8" s="35"/>
      <c r="CJY8" s="35"/>
      <c r="CJZ8" s="35"/>
      <c r="CKA8" s="35"/>
      <c r="CKB8" s="35"/>
      <c r="CKC8" s="35"/>
      <c r="CKD8" s="35"/>
      <c r="CKE8" s="35"/>
      <c r="CKF8" s="35"/>
      <c r="CKG8" s="35"/>
      <c r="CKH8" s="35"/>
      <c r="CKI8" s="35"/>
      <c r="CKJ8" s="35"/>
      <c r="CKK8" s="35"/>
      <c r="CKL8" s="35"/>
      <c r="CKM8" s="35"/>
      <c r="CKN8" s="35"/>
      <c r="CKO8" s="35"/>
      <c r="CKP8" s="35"/>
      <c r="CKQ8" s="35"/>
      <c r="CKR8" s="35"/>
      <c r="CKS8" s="35"/>
      <c r="CKT8" s="35"/>
      <c r="CKU8" s="35"/>
      <c r="CKV8" s="35"/>
      <c r="CKW8" s="35"/>
      <c r="CKX8" s="35"/>
      <c r="CKY8" s="35"/>
      <c r="CKZ8" s="35"/>
      <c r="CLA8" s="35"/>
      <c r="CLB8" s="35"/>
      <c r="CLC8" s="35"/>
      <c r="CLD8" s="35"/>
      <c r="CLE8" s="35"/>
      <c r="CLF8" s="35"/>
      <c r="CLG8" s="35"/>
      <c r="CLH8" s="35"/>
      <c r="CLI8" s="35"/>
      <c r="CLJ8" s="35"/>
      <c r="CLK8" s="35"/>
      <c r="CLL8" s="35"/>
      <c r="CLM8" s="35"/>
      <c r="CLN8" s="35"/>
      <c r="CLO8" s="35"/>
      <c r="CLP8" s="35"/>
      <c r="CLQ8" s="35"/>
      <c r="CLR8" s="35"/>
      <c r="CLS8" s="35"/>
      <c r="CLT8" s="35"/>
      <c r="CLU8" s="35"/>
      <c r="CLV8" s="35"/>
      <c r="CLW8" s="35"/>
      <c r="CLX8" s="35"/>
      <c r="CLY8" s="35"/>
      <c r="CLZ8" s="35"/>
      <c r="CMA8" s="35"/>
      <c r="CMB8" s="35"/>
      <c r="CMC8" s="35"/>
      <c r="CMD8" s="35"/>
      <c r="CME8" s="35"/>
      <c r="CMF8" s="35"/>
      <c r="CMG8" s="35"/>
      <c r="CMH8" s="35"/>
      <c r="CMI8" s="35"/>
      <c r="CMJ8" s="35"/>
      <c r="CMK8" s="35"/>
      <c r="CML8" s="35"/>
      <c r="CMM8" s="35"/>
      <c r="CMN8" s="35"/>
      <c r="CMO8" s="35"/>
      <c r="CMP8" s="35"/>
      <c r="CMQ8" s="35"/>
      <c r="CMR8" s="35"/>
      <c r="CMS8" s="35"/>
      <c r="CMT8" s="35"/>
      <c r="CMU8" s="35"/>
      <c r="CMV8" s="35"/>
      <c r="CMW8" s="35"/>
      <c r="CMX8" s="35"/>
      <c r="CMY8" s="35"/>
      <c r="CMZ8" s="35"/>
      <c r="CNA8" s="35"/>
      <c r="CNB8" s="35"/>
      <c r="CNC8" s="35"/>
      <c r="CND8" s="35"/>
      <c r="CNE8" s="35"/>
      <c r="CNF8" s="35"/>
      <c r="CNG8" s="35"/>
      <c r="CNH8" s="35"/>
      <c r="CNI8" s="35"/>
      <c r="CNJ8" s="35"/>
      <c r="CNK8" s="35"/>
      <c r="CNL8" s="35"/>
      <c r="CNM8" s="35"/>
      <c r="CNN8" s="35"/>
      <c r="CNO8" s="35"/>
      <c r="CNP8" s="35"/>
      <c r="CNQ8" s="35"/>
      <c r="CNR8" s="35"/>
      <c r="CNS8" s="35"/>
      <c r="CNT8" s="35"/>
      <c r="CNU8" s="35"/>
      <c r="CNV8" s="35"/>
      <c r="CNW8" s="35"/>
      <c r="CNX8" s="35"/>
      <c r="CNY8" s="35"/>
      <c r="CNZ8" s="35"/>
      <c r="COA8" s="35"/>
      <c r="COB8" s="35"/>
      <c r="COC8" s="35"/>
      <c r="COD8" s="35"/>
      <c r="COE8" s="35"/>
      <c r="COF8" s="35"/>
      <c r="COG8" s="35"/>
      <c r="COH8" s="35"/>
      <c r="COI8" s="35"/>
      <c r="COJ8" s="35"/>
      <c r="COK8" s="35"/>
      <c r="COL8" s="35"/>
      <c r="COM8" s="35"/>
      <c r="CON8" s="35"/>
      <c r="COO8" s="35"/>
      <c r="COP8" s="35"/>
      <c r="COQ8" s="35"/>
      <c r="COR8" s="35"/>
      <c r="COS8" s="35"/>
      <c r="COT8" s="35"/>
      <c r="COU8" s="35"/>
      <c r="COV8" s="35"/>
      <c r="COW8" s="35"/>
      <c r="COX8" s="35"/>
      <c r="COY8" s="35"/>
      <c r="COZ8" s="35"/>
      <c r="CPA8" s="35"/>
      <c r="CPB8" s="35"/>
      <c r="CPC8" s="35"/>
      <c r="CPD8" s="35"/>
      <c r="CPE8" s="35"/>
      <c r="CPF8" s="35"/>
      <c r="CPG8" s="35"/>
      <c r="CPH8" s="35"/>
      <c r="CPI8" s="35"/>
      <c r="CPJ8" s="35"/>
      <c r="CPK8" s="35"/>
      <c r="CPL8" s="35"/>
      <c r="CPM8" s="35"/>
      <c r="CPN8" s="35"/>
      <c r="CPO8" s="35"/>
      <c r="CPP8" s="35"/>
      <c r="CPQ8" s="35"/>
      <c r="CPR8" s="35"/>
      <c r="CPS8" s="35"/>
      <c r="CPT8" s="35"/>
      <c r="CPU8" s="35"/>
      <c r="CPV8" s="35"/>
      <c r="CPW8" s="35"/>
      <c r="CPX8" s="35"/>
      <c r="CPY8" s="35"/>
      <c r="CPZ8" s="35"/>
      <c r="CQA8" s="35"/>
      <c r="CQB8" s="35"/>
      <c r="CQC8" s="35"/>
      <c r="CQD8" s="35"/>
      <c r="CQE8" s="35"/>
      <c r="CQF8" s="35"/>
      <c r="CQG8" s="35"/>
      <c r="CQH8" s="35"/>
      <c r="CQI8" s="35"/>
      <c r="CQJ8" s="35"/>
      <c r="CQK8" s="35"/>
      <c r="CQL8" s="35"/>
      <c r="CQM8" s="35"/>
      <c r="CQN8" s="35"/>
      <c r="CQO8" s="35"/>
      <c r="CQP8" s="35"/>
      <c r="CQQ8" s="35"/>
      <c r="CQR8" s="35"/>
      <c r="CQS8" s="35"/>
      <c r="CQT8" s="35"/>
      <c r="CQU8" s="35"/>
      <c r="CQV8" s="35"/>
      <c r="CQW8" s="35"/>
      <c r="CQX8" s="35"/>
      <c r="CQY8" s="35"/>
      <c r="CQZ8" s="35"/>
      <c r="CRA8" s="35"/>
      <c r="CRB8" s="35"/>
      <c r="CRC8" s="35"/>
      <c r="CRD8" s="35"/>
      <c r="CRE8" s="35"/>
      <c r="CRF8" s="35"/>
      <c r="CRG8" s="35"/>
      <c r="CRH8" s="35"/>
      <c r="CRI8" s="35"/>
      <c r="CRJ8" s="35"/>
      <c r="CRK8" s="35"/>
      <c r="CRL8" s="35"/>
      <c r="CRM8" s="35"/>
      <c r="CRN8" s="35"/>
      <c r="CRO8" s="35"/>
      <c r="CRP8" s="35"/>
      <c r="CRQ8" s="35"/>
      <c r="CRR8" s="35"/>
      <c r="CRS8" s="35"/>
      <c r="CRT8" s="35"/>
      <c r="CRU8" s="35"/>
      <c r="CRV8" s="35"/>
      <c r="CRW8" s="35"/>
      <c r="CRX8" s="35"/>
      <c r="CRY8" s="35"/>
      <c r="CRZ8" s="35"/>
      <c r="CSA8" s="35"/>
      <c r="CSB8" s="35"/>
      <c r="CSC8" s="35"/>
      <c r="CSD8" s="35"/>
      <c r="CSE8" s="35"/>
      <c r="CSF8" s="35"/>
      <c r="CSG8" s="35"/>
      <c r="CSH8" s="35"/>
      <c r="CSI8" s="35"/>
      <c r="CSJ8" s="35"/>
      <c r="CSK8" s="35"/>
      <c r="CSL8" s="35"/>
      <c r="CSM8" s="35"/>
      <c r="CSN8" s="35"/>
      <c r="CSO8" s="35"/>
      <c r="CSP8" s="35"/>
      <c r="CSQ8" s="35"/>
      <c r="CSR8" s="35"/>
      <c r="CSS8" s="35"/>
      <c r="CST8" s="35"/>
      <c r="CSU8" s="35"/>
      <c r="CSV8" s="35"/>
      <c r="CSW8" s="35"/>
      <c r="CSX8" s="35"/>
      <c r="CSY8" s="35"/>
      <c r="CSZ8" s="35"/>
      <c r="CTA8" s="35"/>
      <c r="CTB8" s="35"/>
      <c r="CTC8" s="35"/>
      <c r="CTD8" s="35"/>
      <c r="CTE8" s="35"/>
      <c r="CTF8" s="35"/>
      <c r="CTG8" s="35"/>
      <c r="CTH8" s="35"/>
      <c r="CTI8" s="35"/>
      <c r="CTJ8" s="35"/>
      <c r="CTK8" s="35"/>
      <c r="CTL8" s="35"/>
      <c r="CTM8" s="35"/>
      <c r="CTN8" s="35"/>
      <c r="CTO8" s="35"/>
      <c r="CTP8" s="35"/>
      <c r="CTQ8" s="35"/>
      <c r="CTR8" s="35"/>
      <c r="CTS8" s="35"/>
      <c r="CTT8" s="35"/>
      <c r="CTU8" s="35"/>
      <c r="CTV8" s="35"/>
      <c r="CTW8" s="35"/>
      <c r="CTX8" s="35"/>
      <c r="CTY8" s="35"/>
      <c r="CTZ8" s="35"/>
      <c r="CUA8" s="35"/>
      <c r="CUB8" s="35"/>
      <c r="CUC8" s="35"/>
      <c r="CUD8" s="35"/>
      <c r="CUE8" s="35"/>
      <c r="CUF8" s="35"/>
      <c r="CUG8" s="35"/>
      <c r="CUH8" s="35"/>
      <c r="CUI8" s="35"/>
      <c r="CUJ8" s="35"/>
      <c r="CUK8" s="35"/>
      <c r="CUL8" s="35"/>
      <c r="CUM8" s="35"/>
      <c r="CUN8" s="35"/>
      <c r="CUO8" s="35"/>
      <c r="CUP8" s="35"/>
      <c r="CUQ8" s="35"/>
      <c r="CUR8" s="35"/>
      <c r="CUS8" s="35"/>
      <c r="CUT8" s="35"/>
      <c r="CUU8" s="35"/>
      <c r="CUV8" s="35"/>
      <c r="CUW8" s="35"/>
      <c r="CUX8" s="35"/>
      <c r="CUY8" s="35"/>
      <c r="CUZ8" s="35"/>
      <c r="CVA8" s="35"/>
      <c r="CVB8" s="35"/>
      <c r="CVC8" s="35"/>
      <c r="CVD8" s="35"/>
      <c r="CVE8" s="35"/>
      <c r="CVF8" s="35"/>
      <c r="CVG8" s="35"/>
      <c r="CVH8" s="35"/>
      <c r="CVI8" s="35"/>
      <c r="CVJ8" s="35"/>
      <c r="CVK8" s="35"/>
      <c r="CVL8" s="35"/>
      <c r="CVM8" s="35"/>
      <c r="CVN8" s="35"/>
      <c r="CVO8" s="35"/>
      <c r="CVP8" s="35"/>
      <c r="CVQ8" s="35"/>
      <c r="CVR8" s="35"/>
      <c r="CVS8" s="35"/>
      <c r="CVT8" s="35"/>
      <c r="CVU8" s="35"/>
      <c r="CVV8" s="35"/>
      <c r="CVW8" s="35"/>
      <c r="CVX8" s="35"/>
      <c r="CVY8" s="35"/>
      <c r="CVZ8" s="35"/>
      <c r="CWA8" s="35"/>
      <c r="CWB8" s="35"/>
      <c r="CWC8" s="35"/>
      <c r="CWD8" s="35"/>
      <c r="CWE8" s="35"/>
      <c r="CWF8" s="35"/>
      <c r="CWG8" s="35"/>
      <c r="CWH8" s="35"/>
      <c r="CWI8" s="35"/>
      <c r="CWJ8" s="35"/>
      <c r="CWK8" s="35"/>
      <c r="CWL8" s="35"/>
      <c r="CWM8" s="35"/>
      <c r="CWN8" s="35"/>
      <c r="CWO8" s="35"/>
      <c r="CWP8" s="35"/>
      <c r="CWQ8" s="35"/>
      <c r="CWR8" s="35"/>
      <c r="CWS8" s="35"/>
      <c r="CWT8" s="35"/>
      <c r="CWU8" s="35"/>
      <c r="CWV8" s="35"/>
      <c r="CWW8" s="35"/>
      <c r="CWX8" s="35"/>
      <c r="CWY8" s="35"/>
      <c r="CWZ8" s="35"/>
      <c r="CXA8" s="35"/>
      <c r="CXB8" s="35"/>
      <c r="CXC8" s="35"/>
      <c r="CXD8" s="35"/>
      <c r="CXE8" s="35"/>
      <c r="CXF8" s="35"/>
      <c r="CXG8" s="35"/>
      <c r="CXH8" s="35"/>
      <c r="CXI8" s="35"/>
      <c r="CXJ8" s="35"/>
      <c r="CXK8" s="35"/>
      <c r="CXL8" s="35"/>
      <c r="CXM8" s="35"/>
      <c r="CXN8" s="35"/>
      <c r="CXO8" s="35"/>
      <c r="CXP8" s="35"/>
      <c r="CXQ8" s="35"/>
      <c r="CXR8" s="35"/>
      <c r="CXS8" s="35"/>
      <c r="CXT8" s="35"/>
      <c r="CXU8" s="35"/>
      <c r="CXV8" s="35"/>
      <c r="CXW8" s="35"/>
      <c r="CXX8" s="35"/>
      <c r="CXY8" s="35"/>
      <c r="CXZ8" s="35"/>
      <c r="CYA8" s="35"/>
      <c r="CYB8" s="35"/>
      <c r="CYC8" s="35"/>
      <c r="CYD8" s="35"/>
      <c r="CYE8" s="35"/>
      <c r="CYF8" s="35"/>
      <c r="CYG8" s="35"/>
      <c r="CYH8" s="35"/>
      <c r="CYI8" s="35"/>
      <c r="CYJ8" s="35"/>
      <c r="CYK8" s="35"/>
      <c r="CYL8" s="35"/>
      <c r="CYM8" s="35"/>
      <c r="CYN8" s="35"/>
      <c r="CYO8" s="35"/>
      <c r="CYP8" s="35"/>
      <c r="CYQ8" s="35"/>
      <c r="CYR8" s="35"/>
      <c r="CYS8" s="35"/>
      <c r="CYT8" s="35"/>
      <c r="CYU8" s="35"/>
      <c r="CYV8" s="35"/>
      <c r="CYW8" s="35"/>
      <c r="CYX8" s="35"/>
      <c r="CYY8" s="35"/>
      <c r="CYZ8" s="35"/>
      <c r="CZA8" s="35"/>
      <c r="CZB8" s="35"/>
      <c r="CZC8" s="35"/>
      <c r="CZD8" s="35"/>
      <c r="CZE8" s="35"/>
      <c r="CZF8" s="35"/>
      <c r="CZG8" s="35"/>
      <c r="CZH8" s="35"/>
      <c r="CZI8" s="35"/>
      <c r="CZJ8" s="35"/>
      <c r="CZK8" s="35"/>
      <c r="CZL8" s="35"/>
      <c r="CZM8" s="35"/>
      <c r="CZN8" s="35"/>
      <c r="CZO8" s="35"/>
      <c r="CZP8" s="35"/>
      <c r="CZQ8" s="35"/>
      <c r="CZR8" s="35"/>
      <c r="CZS8" s="35"/>
      <c r="CZT8" s="35"/>
      <c r="CZU8" s="35"/>
      <c r="CZV8" s="35"/>
      <c r="CZW8" s="35"/>
      <c r="CZX8" s="35"/>
      <c r="CZY8" s="35"/>
      <c r="CZZ8" s="35"/>
      <c r="DAA8" s="35"/>
      <c r="DAB8" s="35"/>
      <c r="DAC8" s="35"/>
      <c r="DAD8" s="35"/>
      <c r="DAE8" s="35"/>
      <c r="DAF8" s="35"/>
      <c r="DAG8" s="35"/>
      <c r="DAH8" s="35"/>
      <c r="DAI8" s="35"/>
      <c r="DAJ8" s="35"/>
      <c r="DAK8" s="35"/>
      <c r="DAL8" s="35"/>
      <c r="DAM8" s="35"/>
      <c r="DAN8" s="35"/>
      <c r="DAO8" s="35"/>
      <c r="DAP8" s="35"/>
      <c r="DAQ8" s="35"/>
      <c r="DAR8" s="35"/>
      <c r="DAS8" s="35"/>
      <c r="DAT8" s="35"/>
      <c r="DAU8" s="35"/>
      <c r="DAV8" s="35"/>
      <c r="DAW8" s="35"/>
      <c r="DAX8" s="35"/>
      <c r="DAY8" s="35"/>
      <c r="DAZ8" s="35"/>
      <c r="DBA8" s="35"/>
      <c r="DBB8" s="35"/>
      <c r="DBC8" s="35"/>
      <c r="DBD8" s="35"/>
      <c r="DBE8" s="35"/>
      <c r="DBF8" s="35"/>
      <c r="DBG8" s="35"/>
      <c r="DBH8" s="35"/>
      <c r="DBI8" s="35"/>
      <c r="DBJ8" s="35"/>
      <c r="DBK8" s="35"/>
      <c r="DBL8" s="35"/>
      <c r="DBM8" s="35"/>
      <c r="DBN8" s="35"/>
      <c r="DBO8" s="35"/>
      <c r="DBP8" s="35"/>
      <c r="DBQ8" s="35"/>
      <c r="DBR8" s="35"/>
      <c r="DBS8" s="35"/>
      <c r="DBT8" s="35"/>
      <c r="DBU8" s="35"/>
      <c r="DBV8" s="35"/>
      <c r="DBW8" s="35"/>
      <c r="DBX8" s="35"/>
      <c r="DBY8" s="35"/>
      <c r="DBZ8" s="35"/>
      <c r="DCA8" s="35"/>
      <c r="DCB8" s="35"/>
      <c r="DCC8" s="35"/>
      <c r="DCD8" s="35"/>
      <c r="DCE8" s="35"/>
      <c r="DCF8" s="35"/>
      <c r="DCG8" s="35"/>
      <c r="DCH8" s="35"/>
      <c r="DCI8" s="35"/>
      <c r="DCJ8" s="35"/>
      <c r="DCK8" s="35"/>
      <c r="DCL8" s="35"/>
      <c r="DCM8" s="35"/>
      <c r="DCN8" s="35"/>
      <c r="DCO8" s="35"/>
      <c r="DCP8" s="35"/>
      <c r="DCQ8" s="35"/>
      <c r="DCR8" s="35"/>
      <c r="DCS8" s="35"/>
      <c r="DCT8" s="35"/>
      <c r="DCU8" s="35"/>
      <c r="DCV8" s="35"/>
      <c r="DCW8" s="35"/>
      <c r="DCX8" s="35"/>
      <c r="DCY8" s="35"/>
      <c r="DCZ8" s="35"/>
      <c r="DDA8" s="35"/>
      <c r="DDB8" s="35"/>
      <c r="DDC8" s="35"/>
      <c r="DDD8" s="35"/>
      <c r="DDE8" s="35"/>
      <c r="DDF8" s="35"/>
      <c r="DDG8" s="35"/>
      <c r="DDH8" s="35"/>
      <c r="DDI8" s="35"/>
      <c r="DDJ8" s="35"/>
      <c r="DDK8" s="35"/>
      <c r="DDL8" s="35"/>
      <c r="DDM8" s="35"/>
      <c r="DDN8" s="35"/>
      <c r="DDO8" s="35"/>
      <c r="DDP8" s="35"/>
      <c r="DDQ8" s="35"/>
      <c r="DDR8" s="35"/>
      <c r="DDS8" s="35"/>
      <c r="DDT8" s="35"/>
      <c r="DDU8" s="35"/>
      <c r="DDV8" s="35"/>
      <c r="DDW8" s="35"/>
      <c r="DDX8" s="35"/>
      <c r="DDY8" s="35"/>
      <c r="DDZ8" s="35"/>
      <c r="DEA8" s="35"/>
      <c r="DEB8" s="35"/>
      <c r="DEC8" s="35"/>
      <c r="DED8" s="35"/>
      <c r="DEE8" s="35"/>
      <c r="DEF8" s="35"/>
      <c r="DEG8" s="35"/>
      <c r="DEH8" s="35"/>
      <c r="DEI8" s="35"/>
      <c r="DEJ8" s="35"/>
      <c r="DEK8" s="35"/>
      <c r="DEL8" s="35"/>
      <c r="DEM8" s="35"/>
      <c r="DEN8" s="35"/>
      <c r="DEO8" s="35"/>
      <c r="DEP8" s="35"/>
      <c r="DEQ8" s="35"/>
      <c r="DER8" s="35"/>
      <c r="DES8" s="35"/>
      <c r="DET8" s="35"/>
      <c r="DEU8" s="35"/>
      <c r="DEV8" s="35"/>
      <c r="DEW8" s="35"/>
      <c r="DEX8" s="35"/>
      <c r="DEY8" s="35"/>
      <c r="DEZ8" s="35"/>
      <c r="DFA8" s="35"/>
      <c r="DFB8" s="35"/>
      <c r="DFC8" s="35"/>
      <c r="DFD8" s="35"/>
      <c r="DFE8" s="35"/>
      <c r="DFF8" s="35"/>
      <c r="DFG8" s="35"/>
      <c r="DFH8" s="35"/>
      <c r="DFI8" s="35"/>
      <c r="DFJ8" s="35"/>
      <c r="DFK8" s="35"/>
      <c r="DFL8" s="35"/>
      <c r="DFM8" s="35"/>
      <c r="DFN8" s="35"/>
      <c r="DFO8" s="35"/>
      <c r="DFP8" s="35"/>
      <c r="DFQ8" s="35"/>
      <c r="DFR8" s="35"/>
      <c r="DFS8" s="35"/>
      <c r="DFT8" s="35"/>
      <c r="DFU8" s="35"/>
      <c r="DFV8" s="35"/>
      <c r="DFW8" s="35"/>
      <c r="DFX8" s="35"/>
      <c r="DFY8" s="35"/>
      <c r="DFZ8" s="35"/>
      <c r="DGA8" s="35"/>
      <c r="DGB8" s="35"/>
      <c r="DGC8" s="35"/>
      <c r="DGD8" s="35"/>
      <c r="DGE8" s="35"/>
      <c r="DGF8" s="35"/>
      <c r="DGG8" s="35"/>
      <c r="DGH8" s="35"/>
      <c r="DGI8" s="35"/>
      <c r="DGJ8" s="35"/>
      <c r="DGK8" s="35"/>
      <c r="DGL8" s="35"/>
      <c r="DGM8" s="35"/>
      <c r="DGN8" s="35"/>
      <c r="DGO8" s="35"/>
      <c r="DGP8" s="35"/>
      <c r="DGQ8" s="35"/>
      <c r="DGR8" s="35"/>
      <c r="DGS8" s="35"/>
      <c r="DGT8" s="35"/>
      <c r="DGU8" s="35"/>
      <c r="DGV8" s="35"/>
      <c r="DGW8" s="35"/>
      <c r="DGX8" s="35"/>
      <c r="DGY8" s="35"/>
      <c r="DGZ8" s="35"/>
      <c r="DHA8" s="35"/>
      <c r="DHB8" s="35"/>
      <c r="DHC8" s="35"/>
      <c r="DHD8" s="35"/>
      <c r="DHE8" s="35"/>
      <c r="DHF8" s="35"/>
      <c r="DHG8" s="35"/>
      <c r="DHH8" s="35"/>
      <c r="DHI8" s="35"/>
      <c r="DHJ8" s="35"/>
      <c r="DHK8" s="35"/>
      <c r="DHL8" s="35"/>
      <c r="DHM8" s="35"/>
      <c r="DHN8" s="35"/>
      <c r="DHO8" s="35"/>
      <c r="DHP8" s="35"/>
      <c r="DHQ8" s="35"/>
      <c r="DHR8" s="35"/>
      <c r="DHS8" s="35"/>
      <c r="DHT8" s="35"/>
      <c r="DHU8" s="35"/>
      <c r="DHV8" s="35"/>
      <c r="DHW8" s="35"/>
      <c r="DHX8" s="35"/>
      <c r="DHY8" s="35"/>
      <c r="DHZ8" s="35"/>
      <c r="DIA8" s="35"/>
      <c r="DIB8" s="35"/>
      <c r="DIC8" s="35"/>
      <c r="DID8" s="35"/>
      <c r="DIE8" s="35"/>
      <c r="DIF8" s="35"/>
      <c r="DIG8" s="35"/>
      <c r="DIH8" s="35"/>
      <c r="DII8" s="35"/>
      <c r="DIJ8" s="35"/>
      <c r="DIK8" s="35"/>
      <c r="DIL8" s="35"/>
      <c r="DIM8" s="35"/>
      <c r="DIN8" s="35"/>
      <c r="DIO8" s="35"/>
      <c r="DIP8" s="35"/>
      <c r="DIQ8" s="35"/>
      <c r="DIR8" s="35"/>
      <c r="DIS8" s="35"/>
      <c r="DIT8" s="35"/>
      <c r="DIU8" s="35"/>
      <c r="DIV8" s="35"/>
      <c r="DIW8" s="35"/>
      <c r="DIX8" s="35"/>
      <c r="DIY8" s="35"/>
      <c r="DIZ8" s="35"/>
      <c r="DJA8" s="35"/>
      <c r="DJB8" s="35"/>
      <c r="DJC8" s="35"/>
      <c r="DJD8" s="35"/>
      <c r="DJE8" s="35"/>
      <c r="DJF8" s="35"/>
      <c r="DJG8" s="35"/>
      <c r="DJH8" s="35"/>
      <c r="DJI8" s="35"/>
      <c r="DJJ8" s="35"/>
      <c r="DJK8" s="35"/>
      <c r="DJL8" s="35"/>
      <c r="DJM8" s="35"/>
      <c r="DJN8" s="35"/>
      <c r="DJO8" s="35"/>
      <c r="DJP8" s="35"/>
      <c r="DJQ8" s="35"/>
      <c r="DJR8" s="35"/>
      <c r="DJS8" s="35"/>
      <c r="DJT8" s="35"/>
      <c r="DJU8" s="35"/>
      <c r="DJV8" s="35"/>
      <c r="DJW8" s="35"/>
      <c r="DJX8" s="35"/>
      <c r="DJY8" s="35"/>
      <c r="DJZ8" s="35"/>
      <c r="DKA8" s="35"/>
      <c r="DKB8" s="35"/>
      <c r="DKC8" s="35"/>
      <c r="DKD8" s="35"/>
      <c r="DKE8" s="35"/>
      <c r="DKF8" s="35"/>
      <c r="DKG8" s="35"/>
      <c r="DKH8" s="35"/>
      <c r="DKI8" s="35"/>
      <c r="DKJ8" s="35"/>
      <c r="DKK8" s="35"/>
      <c r="DKL8" s="35"/>
      <c r="DKM8" s="35"/>
      <c r="DKN8" s="35"/>
      <c r="DKO8" s="35"/>
      <c r="DKP8" s="35"/>
      <c r="DKQ8" s="35"/>
      <c r="DKR8" s="35"/>
      <c r="DKS8" s="35"/>
      <c r="DKT8" s="35"/>
      <c r="DKU8" s="35"/>
      <c r="DKV8" s="35"/>
      <c r="DKW8" s="35"/>
      <c r="DKX8" s="35"/>
      <c r="DKY8" s="35"/>
      <c r="DKZ8" s="35"/>
      <c r="DLA8" s="35"/>
      <c r="DLB8" s="35"/>
      <c r="DLC8" s="35"/>
      <c r="DLD8" s="35"/>
      <c r="DLE8" s="35"/>
      <c r="DLF8" s="35"/>
      <c r="DLG8" s="35"/>
      <c r="DLH8" s="35"/>
      <c r="DLI8" s="35"/>
      <c r="DLJ8" s="35"/>
      <c r="DLK8" s="35"/>
      <c r="DLL8" s="35"/>
      <c r="DLM8" s="35"/>
      <c r="DLN8" s="35"/>
      <c r="DLO8" s="35"/>
      <c r="DLP8" s="35"/>
      <c r="DLQ8" s="35"/>
      <c r="DLR8" s="35"/>
      <c r="DLS8" s="35"/>
      <c r="DLT8" s="35"/>
      <c r="DLU8" s="35"/>
      <c r="DLV8" s="35"/>
      <c r="DLW8" s="35"/>
      <c r="DLX8" s="35"/>
      <c r="DLY8" s="35"/>
      <c r="DLZ8" s="35"/>
      <c r="DMA8" s="35"/>
      <c r="DMB8" s="35"/>
      <c r="DMC8" s="35"/>
      <c r="DMD8" s="35"/>
      <c r="DME8" s="35"/>
      <c r="DMF8" s="35"/>
      <c r="DMG8" s="35"/>
      <c r="DMH8" s="35"/>
      <c r="DMI8" s="35"/>
      <c r="DMJ8" s="35"/>
      <c r="DMK8" s="35"/>
      <c r="DML8" s="35"/>
      <c r="DMM8" s="35"/>
      <c r="DMN8" s="35"/>
      <c r="DMO8" s="35"/>
      <c r="DMP8" s="35"/>
      <c r="DMQ8" s="35"/>
      <c r="DMR8" s="35"/>
      <c r="DMS8" s="35"/>
      <c r="DMT8" s="35"/>
      <c r="DMU8" s="35"/>
      <c r="DMV8" s="35"/>
      <c r="DMW8" s="35"/>
      <c r="DMX8" s="35"/>
      <c r="DMY8" s="35"/>
      <c r="DMZ8" s="35"/>
      <c r="DNA8" s="35"/>
      <c r="DNB8" s="35"/>
      <c r="DNC8" s="35"/>
      <c r="DND8" s="35"/>
      <c r="DNE8" s="35"/>
      <c r="DNF8" s="35"/>
      <c r="DNG8" s="35"/>
      <c r="DNH8" s="35"/>
      <c r="DNI8" s="35"/>
      <c r="DNJ8" s="35"/>
      <c r="DNK8" s="35"/>
      <c r="DNL8" s="35"/>
      <c r="DNM8" s="35"/>
      <c r="DNN8" s="35"/>
      <c r="DNO8" s="35"/>
      <c r="DNP8" s="35"/>
      <c r="DNQ8" s="35"/>
      <c r="DNR8" s="35"/>
      <c r="DNS8" s="35"/>
      <c r="DNT8" s="35"/>
      <c r="DNU8" s="35"/>
      <c r="DNV8" s="35"/>
      <c r="DNW8" s="35"/>
      <c r="DNX8" s="35"/>
      <c r="DNY8" s="35"/>
      <c r="DNZ8" s="35"/>
      <c r="DOA8" s="35"/>
      <c r="DOB8" s="35"/>
      <c r="DOC8" s="35"/>
      <c r="DOD8" s="35"/>
      <c r="DOE8" s="35"/>
      <c r="DOF8" s="35"/>
      <c r="DOG8" s="35"/>
      <c r="DOH8" s="35"/>
      <c r="DOI8" s="35"/>
      <c r="DOJ8" s="35"/>
      <c r="DOK8" s="35"/>
      <c r="DOL8" s="35"/>
      <c r="DOM8" s="35"/>
      <c r="DON8" s="35"/>
      <c r="DOO8" s="35"/>
      <c r="DOP8" s="35"/>
      <c r="DOQ8" s="35"/>
      <c r="DOR8" s="35"/>
      <c r="DOS8" s="35"/>
      <c r="DOT8" s="35"/>
      <c r="DOU8" s="35"/>
      <c r="DOV8" s="35"/>
      <c r="DOW8" s="35"/>
      <c r="DOX8" s="35"/>
      <c r="DOY8" s="35"/>
      <c r="DOZ8" s="35"/>
      <c r="DPA8" s="35"/>
      <c r="DPB8" s="35"/>
      <c r="DPC8" s="35"/>
      <c r="DPD8" s="35"/>
      <c r="DPE8" s="35"/>
      <c r="DPF8" s="35"/>
      <c r="DPG8" s="35"/>
      <c r="DPH8" s="35"/>
      <c r="DPI8" s="35"/>
      <c r="DPJ8" s="35"/>
      <c r="DPK8" s="35"/>
      <c r="DPL8" s="35"/>
      <c r="DPM8" s="35"/>
      <c r="DPN8" s="35"/>
      <c r="DPO8" s="35"/>
      <c r="DPP8" s="35"/>
      <c r="DPQ8" s="35"/>
      <c r="DPR8" s="35"/>
      <c r="DPS8" s="35"/>
      <c r="DPT8" s="35"/>
      <c r="DPU8" s="35"/>
      <c r="DPV8" s="35"/>
      <c r="DPW8" s="35"/>
      <c r="DPX8" s="35"/>
      <c r="DPY8" s="35"/>
      <c r="DPZ8" s="35"/>
      <c r="DQA8" s="35"/>
      <c r="DQB8" s="35"/>
      <c r="DQC8" s="35"/>
      <c r="DQD8" s="35"/>
      <c r="DQE8" s="35"/>
      <c r="DQF8" s="35"/>
      <c r="DQG8" s="35"/>
      <c r="DQH8" s="35"/>
      <c r="DQI8" s="35"/>
      <c r="DQJ8" s="35"/>
      <c r="DQK8" s="35"/>
      <c r="DQL8" s="35"/>
      <c r="DQM8" s="35"/>
      <c r="DQN8" s="35"/>
      <c r="DQO8" s="35"/>
      <c r="DQP8" s="35"/>
      <c r="DQQ8" s="35"/>
      <c r="DQR8" s="35"/>
      <c r="DQS8" s="35"/>
      <c r="DQT8" s="35"/>
      <c r="DQU8" s="35"/>
      <c r="DQV8" s="35"/>
      <c r="DQW8" s="35"/>
      <c r="DQX8" s="35"/>
      <c r="DQY8" s="35"/>
      <c r="DQZ8" s="35"/>
      <c r="DRA8" s="35"/>
      <c r="DRB8" s="35"/>
      <c r="DRC8" s="35"/>
      <c r="DRD8" s="35"/>
      <c r="DRE8" s="35"/>
      <c r="DRF8" s="35"/>
      <c r="DRG8" s="35"/>
      <c r="DRH8" s="35"/>
      <c r="DRI8" s="35"/>
      <c r="DRJ8" s="35"/>
      <c r="DRK8" s="35"/>
      <c r="DRL8" s="35"/>
      <c r="DRM8" s="35"/>
      <c r="DRN8" s="35"/>
      <c r="DRO8" s="35"/>
      <c r="DRP8" s="35"/>
      <c r="DRQ8" s="35"/>
      <c r="DRR8" s="35"/>
      <c r="DRS8" s="35"/>
      <c r="DRT8" s="35"/>
      <c r="DRU8" s="35"/>
      <c r="DRV8" s="35"/>
      <c r="DRW8" s="35"/>
      <c r="DRX8" s="35"/>
      <c r="DRY8" s="35"/>
      <c r="DRZ8" s="35"/>
      <c r="DSA8" s="35"/>
      <c r="DSB8" s="35"/>
      <c r="DSC8" s="35"/>
      <c r="DSD8" s="35"/>
      <c r="DSE8" s="35"/>
      <c r="DSF8" s="35"/>
      <c r="DSG8" s="35"/>
      <c r="DSH8" s="35"/>
      <c r="DSI8" s="35"/>
      <c r="DSJ8" s="35"/>
      <c r="DSK8" s="35"/>
      <c r="DSL8" s="35"/>
      <c r="DSM8" s="35"/>
      <c r="DSN8" s="35"/>
      <c r="DSO8" s="35"/>
      <c r="DSP8" s="35"/>
      <c r="DSQ8" s="35"/>
      <c r="DSR8" s="35"/>
      <c r="DSS8" s="35"/>
      <c r="DST8" s="35"/>
      <c r="DSU8" s="35"/>
      <c r="DSV8" s="35"/>
      <c r="DSW8" s="35"/>
      <c r="DSX8" s="35"/>
      <c r="DSY8" s="35"/>
      <c r="DSZ8" s="35"/>
      <c r="DTA8" s="35"/>
      <c r="DTB8" s="35"/>
      <c r="DTC8" s="35"/>
      <c r="DTD8" s="35"/>
      <c r="DTE8" s="35"/>
      <c r="DTF8" s="35"/>
      <c r="DTG8" s="35"/>
      <c r="DTH8" s="35"/>
      <c r="DTI8" s="35"/>
      <c r="DTJ8" s="35"/>
      <c r="DTK8" s="35"/>
      <c r="DTL8" s="35"/>
      <c r="DTM8" s="35"/>
      <c r="DTN8" s="35"/>
      <c r="DTO8" s="35"/>
      <c r="DTP8" s="35"/>
      <c r="DTQ8" s="35"/>
      <c r="DTR8" s="35"/>
      <c r="DTS8" s="35"/>
      <c r="DTT8" s="35"/>
      <c r="DTU8" s="35"/>
      <c r="DTV8" s="35"/>
      <c r="DTW8" s="35"/>
      <c r="DTX8" s="35"/>
      <c r="DTY8" s="35"/>
      <c r="DTZ8" s="35"/>
      <c r="DUA8" s="35"/>
      <c r="DUB8" s="35"/>
      <c r="DUC8" s="35"/>
      <c r="DUD8" s="35"/>
      <c r="DUE8" s="35"/>
      <c r="DUF8" s="35"/>
      <c r="DUG8" s="35"/>
      <c r="DUH8" s="35"/>
      <c r="DUI8" s="35"/>
      <c r="DUJ8" s="35"/>
      <c r="DUK8" s="35"/>
      <c r="DUL8" s="35"/>
      <c r="DUM8" s="35"/>
      <c r="DUN8" s="35"/>
      <c r="DUO8" s="35"/>
      <c r="DUP8" s="35"/>
      <c r="DUQ8" s="35"/>
      <c r="DUR8" s="35"/>
      <c r="DUS8" s="35"/>
      <c r="DUT8" s="35"/>
      <c r="DUU8" s="35"/>
      <c r="DUV8" s="35"/>
      <c r="DUW8" s="35"/>
      <c r="DUX8" s="35"/>
      <c r="DUY8" s="35"/>
      <c r="DUZ8" s="35"/>
      <c r="DVA8" s="35"/>
      <c r="DVB8" s="35"/>
      <c r="DVC8" s="35"/>
      <c r="DVD8" s="35"/>
      <c r="DVE8" s="35"/>
      <c r="DVF8" s="35"/>
      <c r="DVG8" s="35"/>
      <c r="DVH8" s="35"/>
      <c r="DVI8" s="35"/>
      <c r="DVJ8" s="35"/>
      <c r="DVK8" s="35"/>
      <c r="DVL8" s="35"/>
      <c r="DVM8" s="35"/>
      <c r="DVN8" s="35"/>
      <c r="DVO8" s="35"/>
      <c r="DVP8" s="35"/>
      <c r="DVQ8" s="35"/>
      <c r="DVR8" s="35"/>
      <c r="DVS8" s="35"/>
      <c r="DVT8" s="35"/>
      <c r="DVU8" s="35"/>
      <c r="DVV8" s="35"/>
      <c r="DVW8" s="35"/>
      <c r="DVX8" s="35"/>
      <c r="DVY8" s="35"/>
      <c r="DVZ8" s="35"/>
      <c r="DWA8" s="35"/>
      <c r="DWB8" s="35"/>
      <c r="DWC8" s="35"/>
      <c r="DWD8" s="35"/>
      <c r="DWE8" s="35"/>
      <c r="DWF8" s="35"/>
      <c r="DWG8" s="35"/>
      <c r="DWH8" s="35"/>
      <c r="DWI8" s="35"/>
      <c r="DWJ8" s="35"/>
      <c r="DWK8" s="35"/>
      <c r="DWL8" s="35"/>
      <c r="DWM8" s="35"/>
      <c r="DWN8" s="35"/>
      <c r="DWO8" s="35"/>
      <c r="DWP8" s="35"/>
      <c r="DWQ8" s="35"/>
      <c r="DWR8" s="35"/>
      <c r="DWS8" s="35"/>
      <c r="DWT8" s="35"/>
      <c r="DWU8" s="35"/>
      <c r="DWV8" s="35"/>
      <c r="DWW8" s="35"/>
      <c r="DWX8" s="35"/>
      <c r="DWY8" s="35"/>
      <c r="DWZ8" s="35"/>
      <c r="DXA8" s="35"/>
      <c r="DXB8" s="35"/>
      <c r="DXC8" s="35"/>
      <c r="DXD8" s="35"/>
      <c r="DXE8" s="35"/>
      <c r="DXF8" s="35"/>
      <c r="DXG8" s="35"/>
      <c r="DXH8" s="35"/>
      <c r="DXI8" s="35"/>
      <c r="DXJ8" s="35"/>
      <c r="DXK8" s="35"/>
      <c r="DXL8" s="35"/>
      <c r="DXM8" s="35"/>
      <c r="DXN8" s="35"/>
      <c r="DXO8" s="35"/>
      <c r="DXP8" s="35"/>
      <c r="DXQ8" s="35"/>
      <c r="DXR8" s="35"/>
      <c r="DXS8" s="35"/>
      <c r="DXT8" s="35"/>
      <c r="DXU8" s="35"/>
      <c r="DXV8" s="35"/>
      <c r="DXW8" s="35"/>
      <c r="DXX8" s="35"/>
      <c r="DXY8" s="35"/>
      <c r="DXZ8" s="35"/>
      <c r="DYA8" s="35"/>
      <c r="DYB8" s="35"/>
      <c r="DYC8" s="35"/>
      <c r="DYD8" s="35"/>
      <c r="DYE8" s="35"/>
      <c r="DYF8" s="35"/>
      <c r="DYG8" s="35"/>
      <c r="DYH8" s="35"/>
      <c r="DYI8" s="35"/>
      <c r="DYJ8" s="35"/>
      <c r="DYK8" s="35"/>
      <c r="DYL8" s="35"/>
      <c r="DYM8" s="35"/>
      <c r="DYN8" s="35"/>
      <c r="DYO8" s="35"/>
      <c r="DYP8" s="35"/>
      <c r="DYQ8" s="35"/>
      <c r="DYR8" s="35"/>
      <c r="DYS8" s="35"/>
      <c r="DYT8" s="35"/>
      <c r="DYU8" s="35"/>
      <c r="DYV8" s="35"/>
      <c r="DYW8" s="35"/>
      <c r="DYX8" s="35"/>
      <c r="DYY8" s="35"/>
      <c r="DYZ8" s="35"/>
      <c r="DZA8" s="35"/>
      <c r="DZB8" s="35"/>
      <c r="DZC8" s="35"/>
      <c r="DZD8" s="35"/>
      <c r="DZE8" s="35"/>
      <c r="DZF8" s="35"/>
      <c r="DZG8" s="35"/>
      <c r="DZH8" s="35"/>
      <c r="DZI8" s="35"/>
      <c r="DZJ8" s="35"/>
      <c r="DZK8" s="35"/>
      <c r="DZL8" s="35"/>
      <c r="DZM8" s="35"/>
      <c r="DZN8" s="35"/>
      <c r="DZO8" s="35"/>
      <c r="DZP8" s="35"/>
      <c r="DZQ8" s="35"/>
      <c r="DZR8" s="35"/>
      <c r="DZS8" s="35"/>
      <c r="DZT8" s="35"/>
      <c r="DZU8" s="35"/>
      <c r="DZV8" s="35"/>
      <c r="DZW8" s="35"/>
      <c r="DZX8" s="35"/>
      <c r="DZY8" s="35"/>
      <c r="DZZ8" s="35"/>
      <c r="EAA8" s="35"/>
      <c r="EAB8" s="35"/>
      <c r="EAC8" s="35"/>
      <c r="EAD8" s="35"/>
      <c r="EAE8" s="35"/>
      <c r="EAF8" s="35"/>
      <c r="EAG8" s="35"/>
      <c r="EAH8" s="35"/>
      <c r="EAI8" s="35"/>
      <c r="EAJ8" s="35"/>
      <c r="EAK8" s="35"/>
      <c r="EAL8" s="35"/>
      <c r="EAM8" s="35"/>
      <c r="EAN8" s="35"/>
      <c r="EAO8" s="35"/>
      <c r="EAP8" s="35"/>
      <c r="EAQ8" s="35"/>
      <c r="EAR8" s="35"/>
      <c r="EAS8" s="35"/>
      <c r="EAT8" s="35"/>
      <c r="EAU8" s="35"/>
      <c r="EAV8" s="35"/>
      <c r="EAW8" s="35"/>
      <c r="EAX8" s="35"/>
      <c r="EAY8" s="35"/>
      <c r="EAZ8" s="35"/>
      <c r="EBA8" s="35"/>
      <c r="EBB8" s="35"/>
      <c r="EBC8" s="35"/>
      <c r="EBD8" s="35"/>
      <c r="EBE8" s="35"/>
      <c r="EBF8" s="35"/>
      <c r="EBG8" s="35"/>
      <c r="EBH8" s="35"/>
      <c r="EBI8" s="35"/>
      <c r="EBJ8" s="35"/>
      <c r="EBK8" s="35"/>
      <c r="EBL8" s="35"/>
      <c r="EBM8" s="35"/>
      <c r="EBN8" s="35"/>
      <c r="EBO8" s="35"/>
      <c r="EBP8" s="35"/>
      <c r="EBQ8" s="35"/>
      <c r="EBR8" s="35"/>
      <c r="EBS8" s="35"/>
      <c r="EBT8" s="35"/>
      <c r="EBU8" s="35"/>
      <c r="EBV8" s="35"/>
      <c r="EBW8" s="35"/>
      <c r="EBX8" s="35"/>
      <c r="EBY8" s="35"/>
      <c r="EBZ8" s="35"/>
      <c r="ECA8" s="35"/>
      <c r="ECB8" s="35"/>
      <c r="ECC8" s="35"/>
      <c r="ECD8" s="35"/>
      <c r="ECE8" s="35"/>
      <c r="ECF8" s="35"/>
      <c r="ECG8" s="35"/>
      <c r="ECH8" s="35"/>
      <c r="ECI8" s="35"/>
      <c r="ECJ8" s="35"/>
      <c r="ECK8" s="35"/>
      <c r="ECL8" s="35"/>
      <c r="ECM8" s="35"/>
      <c r="ECN8" s="35"/>
      <c r="ECO8" s="35"/>
      <c r="ECP8" s="35"/>
      <c r="ECQ8" s="35"/>
      <c r="ECR8" s="35"/>
      <c r="ECS8" s="35"/>
      <c r="ECT8" s="35"/>
      <c r="ECU8" s="35"/>
      <c r="ECV8" s="35"/>
      <c r="ECW8" s="35"/>
      <c r="ECX8" s="35"/>
      <c r="ECY8" s="35"/>
      <c r="ECZ8" s="35"/>
      <c r="EDA8" s="35"/>
      <c r="EDB8" s="35"/>
      <c r="EDC8" s="35"/>
      <c r="EDD8" s="35"/>
      <c r="EDE8" s="35"/>
      <c r="EDF8" s="35"/>
      <c r="EDG8" s="35"/>
      <c r="EDH8" s="35"/>
      <c r="EDI8" s="35"/>
      <c r="EDJ8" s="35"/>
      <c r="EDK8" s="35"/>
      <c r="EDL8" s="35"/>
      <c r="EDM8" s="35"/>
      <c r="EDN8" s="35"/>
      <c r="EDO8" s="35"/>
      <c r="EDP8" s="35"/>
      <c r="EDQ8" s="35"/>
      <c r="EDR8" s="35"/>
      <c r="EDS8" s="35"/>
      <c r="EDT8" s="35"/>
      <c r="EDU8" s="35"/>
      <c r="EDV8" s="35"/>
      <c r="EDW8" s="35"/>
      <c r="EDX8" s="35"/>
      <c r="EDY8" s="35"/>
      <c r="EDZ8" s="35"/>
      <c r="EEA8" s="35"/>
      <c r="EEB8" s="35"/>
      <c r="EEC8" s="35"/>
      <c r="EED8" s="35"/>
      <c r="EEE8" s="35"/>
      <c r="EEF8" s="35"/>
      <c r="EEG8" s="35"/>
      <c r="EEH8" s="35"/>
      <c r="EEI8" s="35"/>
      <c r="EEJ8" s="35"/>
      <c r="EEK8" s="35"/>
      <c r="EEL8" s="35"/>
      <c r="EEM8" s="35"/>
      <c r="EEN8" s="35"/>
      <c r="EEO8" s="35"/>
      <c r="EEP8" s="35"/>
      <c r="EEQ8" s="35"/>
      <c r="EER8" s="35"/>
      <c r="EES8" s="35"/>
      <c r="EET8" s="35"/>
      <c r="EEU8" s="35"/>
      <c r="EEV8" s="35"/>
      <c r="EEW8" s="35"/>
      <c r="EEX8" s="35"/>
      <c r="EEY8" s="35"/>
      <c r="EEZ8" s="35"/>
      <c r="EFA8" s="35"/>
      <c r="EFB8" s="35"/>
      <c r="EFC8" s="35"/>
      <c r="EFD8" s="35"/>
      <c r="EFE8" s="35"/>
      <c r="EFF8" s="35"/>
      <c r="EFG8" s="35"/>
      <c r="EFH8" s="35"/>
      <c r="EFI8" s="35"/>
      <c r="EFJ8" s="35"/>
      <c r="EFK8" s="35"/>
      <c r="EFL8" s="35"/>
      <c r="EFM8" s="35"/>
      <c r="EFN8" s="35"/>
      <c r="EFO8" s="35"/>
      <c r="EFP8" s="35"/>
      <c r="EFQ8" s="35"/>
      <c r="EFR8" s="35"/>
      <c r="EFS8" s="35"/>
      <c r="EFT8" s="35"/>
      <c r="EFU8" s="35"/>
      <c r="EFV8" s="35"/>
      <c r="EFW8" s="35"/>
      <c r="EFX8" s="35"/>
      <c r="EFY8" s="35"/>
      <c r="EFZ8" s="35"/>
      <c r="EGA8" s="35"/>
      <c r="EGB8" s="35"/>
      <c r="EGC8" s="35"/>
      <c r="EGD8" s="35"/>
      <c r="EGE8" s="35"/>
      <c r="EGF8" s="35"/>
      <c r="EGG8" s="35"/>
      <c r="EGH8" s="35"/>
      <c r="EGI8" s="35"/>
      <c r="EGJ8" s="35"/>
      <c r="EGK8" s="35"/>
      <c r="EGL8" s="35"/>
      <c r="EGM8" s="35"/>
      <c r="EGN8" s="35"/>
      <c r="EGO8" s="35"/>
      <c r="EGP8" s="35"/>
      <c r="EGQ8" s="35"/>
      <c r="EGR8" s="35"/>
      <c r="EGS8" s="35"/>
      <c r="EGT8" s="35"/>
      <c r="EGU8" s="35"/>
      <c r="EGV8" s="35"/>
      <c r="EGW8" s="35"/>
      <c r="EGX8" s="35"/>
      <c r="EGY8" s="35"/>
      <c r="EGZ8" s="35"/>
      <c r="EHA8" s="35"/>
      <c r="EHB8" s="35"/>
      <c r="EHC8" s="35"/>
      <c r="EHD8" s="35"/>
      <c r="EHE8" s="35"/>
      <c r="EHF8" s="35"/>
      <c r="EHG8" s="35"/>
      <c r="EHH8" s="35"/>
      <c r="EHI8" s="35"/>
      <c r="EHJ8" s="35"/>
      <c r="EHK8" s="35"/>
      <c r="EHL8" s="35"/>
      <c r="EHM8" s="35"/>
      <c r="EHN8" s="35"/>
      <c r="EHO8" s="35"/>
      <c r="EHP8" s="35"/>
      <c r="EHQ8" s="35"/>
      <c r="EHR8" s="35"/>
      <c r="EHS8" s="35"/>
      <c r="EHT8" s="35"/>
      <c r="EHU8" s="35"/>
      <c r="EHV8" s="35"/>
      <c r="EHW8" s="35"/>
      <c r="EHX8" s="35"/>
      <c r="EHY8" s="35"/>
      <c r="EHZ8" s="35"/>
      <c r="EIA8" s="35"/>
      <c r="EIB8" s="35"/>
      <c r="EIC8" s="35"/>
      <c r="EID8" s="35"/>
      <c r="EIE8" s="35"/>
      <c r="EIF8" s="35"/>
      <c r="EIG8" s="35"/>
      <c r="EIH8" s="35"/>
      <c r="EII8" s="35"/>
      <c r="EIJ8" s="35"/>
      <c r="EIK8" s="35"/>
      <c r="EIL8" s="35"/>
      <c r="EIM8" s="35"/>
      <c r="EIN8" s="35"/>
      <c r="EIO8" s="35"/>
      <c r="EIP8" s="35"/>
      <c r="EIQ8" s="35"/>
      <c r="EIR8" s="35"/>
      <c r="EIS8" s="35"/>
      <c r="EIT8" s="35"/>
      <c r="EIU8" s="35"/>
      <c r="EIV8" s="35"/>
      <c r="EIW8" s="35"/>
      <c r="EIX8" s="35"/>
      <c r="EIY8" s="35"/>
      <c r="EIZ8" s="35"/>
      <c r="EJA8" s="35"/>
      <c r="EJB8" s="35"/>
      <c r="EJC8" s="35"/>
      <c r="EJD8" s="35"/>
      <c r="EJE8" s="35"/>
      <c r="EJF8" s="35"/>
      <c r="EJG8" s="35"/>
      <c r="EJH8" s="35"/>
      <c r="EJI8" s="35"/>
      <c r="EJJ8" s="35"/>
      <c r="EJK8" s="35"/>
      <c r="EJL8" s="35"/>
      <c r="EJM8" s="35"/>
      <c r="EJN8" s="35"/>
      <c r="EJO8" s="35"/>
      <c r="EJP8" s="35"/>
      <c r="EJQ8" s="35"/>
      <c r="EJR8" s="35"/>
      <c r="EJS8" s="35"/>
      <c r="EJT8" s="35"/>
      <c r="EJU8" s="35"/>
      <c r="EJV8" s="35"/>
      <c r="EJW8" s="35"/>
      <c r="EJX8" s="35"/>
      <c r="EJY8" s="35"/>
      <c r="EJZ8" s="35"/>
      <c r="EKA8" s="35"/>
      <c r="EKB8" s="35"/>
      <c r="EKC8" s="35"/>
      <c r="EKD8" s="35"/>
      <c r="EKE8" s="35"/>
      <c r="EKF8" s="35"/>
      <c r="EKG8" s="35"/>
      <c r="EKH8" s="35"/>
      <c r="EKI8" s="35"/>
      <c r="EKJ8" s="35"/>
      <c r="EKK8" s="35"/>
      <c r="EKL8" s="35"/>
      <c r="EKM8" s="35"/>
      <c r="EKN8" s="35"/>
      <c r="EKO8" s="35"/>
      <c r="EKP8" s="35"/>
      <c r="EKQ8" s="35"/>
      <c r="EKR8" s="35"/>
      <c r="EKS8" s="35"/>
      <c r="EKT8" s="35"/>
      <c r="EKU8" s="35"/>
      <c r="EKV8" s="35"/>
      <c r="EKW8" s="35"/>
      <c r="EKX8" s="35"/>
      <c r="EKY8" s="35"/>
      <c r="EKZ8" s="35"/>
      <c r="ELA8" s="35"/>
      <c r="ELB8" s="35"/>
      <c r="ELC8" s="35"/>
      <c r="ELD8" s="35"/>
      <c r="ELE8" s="35"/>
      <c r="ELF8" s="35"/>
      <c r="ELG8" s="35"/>
      <c r="ELH8" s="35"/>
      <c r="ELI8" s="35"/>
      <c r="ELJ8" s="35"/>
      <c r="ELK8" s="35"/>
      <c r="ELL8" s="35"/>
      <c r="ELM8" s="35"/>
      <c r="ELN8" s="35"/>
      <c r="ELO8" s="35"/>
      <c r="ELP8" s="35"/>
      <c r="ELQ8" s="35"/>
      <c r="ELR8" s="35"/>
      <c r="ELS8" s="35"/>
      <c r="ELT8" s="35"/>
      <c r="ELU8" s="35"/>
      <c r="ELV8" s="35"/>
      <c r="ELW8" s="35"/>
      <c r="ELX8" s="35"/>
      <c r="ELY8" s="35"/>
      <c r="ELZ8" s="35"/>
      <c r="EMA8" s="35"/>
      <c r="EMB8" s="35"/>
      <c r="EMC8" s="35"/>
      <c r="EMD8" s="35"/>
      <c r="EME8" s="35"/>
      <c r="EMF8" s="35"/>
      <c r="EMG8" s="35"/>
      <c r="EMH8" s="35"/>
      <c r="EMI8" s="35"/>
      <c r="EMJ8" s="35"/>
      <c r="EMK8" s="35"/>
      <c r="EML8" s="35"/>
      <c r="EMM8" s="35"/>
      <c r="EMN8" s="35"/>
      <c r="EMO8" s="35"/>
      <c r="EMP8" s="35"/>
      <c r="EMQ8" s="35"/>
      <c r="EMR8" s="35"/>
      <c r="EMS8" s="35"/>
      <c r="EMT8" s="35"/>
      <c r="EMU8" s="35"/>
      <c r="EMV8" s="35"/>
      <c r="EMW8" s="35"/>
      <c r="EMX8" s="35"/>
      <c r="EMY8" s="35"/>
      <c r="EMZ8" s="35"/>
      <c r="ENA8" s="35"/>
      <c r="ENB8" s="35"/>
      <c r="ENC8" s="35"/>
      <c r="END8" s="35"/>
      <c r="ENE8" s="35"/>
      <c r="ENF8" s="35"/>
      <c r="ENG8" s="35"/>
      <c r="ENH8" s="35"/>
      <c r="ENI8" s="35"/>
      <c r="ENJ8" s="35"/>
      <c r="ENK8" s="35"/>
      <c r="ENL8" s="35"/>
      <c r="ENM8" s="35"/>
      <c r="ENN8" s="35"/>
      <c r="ENO8" s="35"/>
      <c r="ENP8" s="35"/>
      <c r="ENQ8" s="35"/>
      <c r="ENR8" s="35"/>
      <c r="ENS8" s="35"/>
      <c r="ENT8" s="35"/>
      <c r="ENU8" s="35"/>
      <c r="ENV8" s="35"/>
      <c r="ENW8" s="35"/>
      <c r="ENX8" s="35"/>
      <c r="ENY8" s="35"/>
      <c r="ENZ8" s="35"/>
      <c r="EOA8" s="35"/>
      <c r="EOB8" s="35"/>
      <c r="EOC8" s="35"/>
      <c r="EOD8" s="35"/>
      <c r="EOE8" s="35"/>
      <c r="EOF8" s="35"/>
      <c r="EOG8" s="35"/>
      <c r="EOH8" s="35"/>
      <c r="EOI8" s="35"/>
      <c r="EOJ8" s="35"/>
      <c r="EOK8" s="35"/>
      <c r="EOL8" s="35"/>
      <c r="EOM8" s="35"/>
      <c r="EON8" s="35"/>
      <c r="EOO8" s="35"/>
      <c r="EOP8" s="35"/>
      <c r="EOQ8" s="35"/>
      <c r="EOR8" s="35"/>
      <c r="EOS8" s="35"/>
      <c r="EOT8" s="35"/>
      <c r="EOU8" s="35"/>
      <c r="EOV8" s="35"/>
      <c r="EOW8" s="35"/>
      <c r="EOX8" s="35"/>
      <c r="EOY8" s="35"/>
      <c r="EOZ8" s="35"/>
      <c r="EPA8" s="35"/>
      <c r="EPB8" s="35"/>
      <c r="EPC8" s="35"/>
      <c r="EPD8" s="35"/>
      <c r="EPE8" s="35"/>
      <c r="EPF8" s="35"/>
      <c r="EPG8" s="35"/>
      <c r="EPH8" s="35"/>
      <c r="EPI8" s="35"/>
      <c r="EPJ8" s="35"/>
      <c r="EPK8" s="35"/>
      <c r="EPL8" s="35"/>
      <c r="EPM8" s="35"/>
      <c r="EPN8" s="35"/>
      <c r="EPO8" s="35"/>
      <c r="EPP8" s="35"/>
      <c r="EPQ8" s="35"/>
      <c r="EPR8" s="35"/>
      <c r="EPS8" s="35"/>
      <c r="EPT8" s="35"/>
      <c r="EPU8" s="35"/>
      <c r="EPV8" s="35"/>
      <c r="EPW8" s="35"/>
      <c r="EPX8" s="35"/>
      <c r="EPY8" s="35"/>
      <c r="EPZ8" s="35"/>
      <c r="EQA8" s="35"/>
      <c r="EQB8" s="35"/>
      <c r="EQC8" s="35"/>
      <c r="EQD8" s="35"/>
      <c r="EQE8" s="35"/>
      <c r="EQF8" s="35"/>
      <c r="EQG8" s="35"/>
      <c r="EQH8" s="35"/>
      <c r="EQI8" s="35"/>
      <c r="EQJ8" s="35"/>
      <c r="EQK8" s="35"/>
      <c r="EQL8" s="35"/>
      <c r="EQM8" s="35"/>
      <c r="EQN8" s="35"/>
      <c r="EQO8" s="35"/>
      <c r="EQP8" s="35"/>
      <c r="EQQ8" s="35"/>
      <c r="EQR8" s="35"/>
      <c r="EQS8" s="35"/>
      <c r="EQT8" s="35"/>
      <c r="EQU8" s="35"/>
      <c r="EQV8" s="35"/>
      <c r="EQW8" s="35"/>
      <c r="EQX8" s="35"/>
      <c r="EQY8" s="35"/>
      <c r="EQZ8" s="35"/>
      <c r="ERA8" s="35"/>
      <c r="ERB8" s="35"/>
      <c r="ERC8" s="35"/>
      <c r="ERD8" s="35"/>
      <c r="ERE8" s="35"/>
      <c r="ERF8" s="35"/>
      <c r="ERG8" s="35"/>
      <c r="ERH8" s="35"/>
      <c r="ERI8" s="35"/>
      <c r="ERJ8" s="35"/>
      <c r="ERK8" s="35"/>
      <c r="ERL8" s="35"/>
      <c r="ERM8" s="35"/>
      <c r="ERN8" s="35"/>
      <c r="ERO8" s="35"/>
      <c r="ERP8" s="35"/>
      <c r="ERQ8" s="35"/>
      <c r="ERR8" s="35"/>
      <c r="ERS8" s="35"/>
      <c r="ERT8" s="35"/>
      <c r="ERU8" s="35"/>
      <c r="ERV8" s="35"/>
      <c r="ERW8" s="35"/>
      <c r="ERX8" s="35"/>
      <c r="ERY8" s="35"/>
      <c r="ERZ8" s="35"/>
      <c r="ESA8" s="35"/>
      <c r="ESB8" s="35"/>
      <c r="ESC8" s="35"/>
      <c r="ESD8" s="35"/>
      <c r="ESE8" s="35"/>
      <c r="ESF8" s="35"/>
      <c r="ESG8" s="35"/>
      <c r="ESH8" s="35"/>
      <c r="ESI8" s="35"/>
      <c r="ESJ8" s="35"/>
      <c r="ESK8" s="35"/>
      <c r="ESL8" s="35"/>
      <c r="ESM8" s="35"/>
      <c r="ESN8" s="35"/>
      <c r="ESO8" s="35"/>
      <c r="ESP8" s="35"/>
      <c r="ESQ8" s="35"/>
      <c r="ESR8" s="35"/>
      <c r="ESS8" s="35"/>
      <c r="EST8" s="35"/>
      <c r="ESU8" s="35"/>
      <c r="ESV8" s="35"/>
      <c r="ESW8" s="35"/>
      <c r="ESX8" s="35"/>
      <c r="ESY8" s="35"/>
      <c r="ESZ8" s="35"/>
      <c r="ETA8" s="35"/>
      <c r="ETB8" s="35"/>
      <c r="ETC8" s="35"/>
      <c r="ETD8" s="35"/>
      <c r="ETE8" s="35"/>
      <c r="ETF8" s="35"/>
      <c r="ETG8" s="35"/>
      <c r="ETH8" s="35"/>
      <c r="ETI8" s="35"/>
      <c r="ETJ8" s="35"/>
      <c r="ETK8" s="35"/>
      <c r="ETL8" s="35"/>
      <c r="ETM8" s="35"/>
      <c r="ETN8" s="35"/>
      <c r="ETO8" s="35"/>
      <c r="ETP8" s="35"/>
      <c r="ETQ8" s="35"/>
      <c r="ETR8" s="35"/>
      <c r="ETS8" s="35"/>
      <c r="ETT8" s="35"/>
      <c r="ETU8" s="35"/>
      <c r="ETV8" s="35"/>
      <c r="ETW8" s="35"/>
      <c r="ETX8" s="35"/>
      <c r="ETY8" s="35"/>
      <c r="ETZ8" s="35"/>
      <c r="EUA8" s="35"/>
      <c r="EUB8" s="35"/>
      <c r="EUC8" s="35"/>
      <c r="EUD8" s="35"/>
      <c r="EUE8" s="35"/>
      <c r="EUF8" s="35"/>
      <c r="EUG8" s="35"/>
      <c r="EUH8" s="35"/>
      <c r="EUI8" s="35"/>
      <c r="EUJ8" s="35"/>
      <c r="EUK8" s="35"/>
      <c r="EUL8" s="35"/>
      <c r="EUM8" s="35"/>
      <c r="EUN8" s="35"/>
      <c r="EUO8" s="35"/>
      <c r="EUP8" s="35"/>
      <c r="EUQ8" s="35"/>
      <c r="EUR8" s="35"/>
      <c r="EUS8" s="35"/>
      <c r="EUT8" s="35"/>
      <c r="EUU8" s="35"/>
      <c r="EUV8" s="35"/>
      <c r="EUW8" s="35"/>
      <c r="EUX8" s="35"/>
      <c r="EUY8" s="35"/>
      <c r="EUZ8" s="35"/>
      <c r="EVA8" s="35"/>
      <c r="EVB8" s="35"/>
      <c r="EVC8" s="35"/>
      <c r="EVD8" s="35"/>
      <c r="EVE8" s="35"/>
      <c r="EVF8" s="35"/>
      <c r="EVG8" s="35"/>
      <c r="EVH8" s="35"/>
      <c r="EVI8" s="35"/>
      <c r="EVJ8" s="35"/>
      <c r="EVK8" s="35"/>
      <c r="EVL8" s="35"/>
      <c r="EVM8" s="35"/>
      <c r="EVN8" s="35"/>
      <c r="EVO8" s="35"/>
      <c r="EVP8" s="35"/>
      <c r="EVQ8" s="35"/>
      <c r="EVR8" s="35"/>
      <c r="EVS8" s="35"/>
      <c r="EVT8" s="35"/>
      <c r="EVU8" s="35"/>
      <c r="EVV8" s="35"/>
      <c r="EVW8" s="35"/>
      <c r="EVX8" s="35"/>
      <c r="EVY8" s="35"/>
      <c r="EVZ8" s="35"/>
      <c r="EWA8" s="35"/>
      <c r="EWB8" s="35"/>
      <c r="EWC8" s="35"/>
      <c r="EWD8" s="35"/>
      <c r="EWE8" s="35"/>
      <c r="EWF8" s="35"/>
      <c r="EWG8" s="35"/>
      <c r="EWH8" s="35"/>
      <c r="EWI8" s="35"/>
      <c r="EWJ8" s="35"/>
      <c r="EWK8" s="35"/>
      <c r="EWL8" s="35"/>
      <c r="EWM8" s="35"/>
      <c r="EWN8" s="35"/>
      <c r="EWO8" s="35"/>
      <c r="EWP8" s="35"/>
      <c r="EWQ8" s="35"/>
      <c r="EWR8" s="35"/>
      <c r="EWS8" s="35"/>
      <c r="EWT8" s="35"/>
      <c r="EWU8" s="35"/>
      <c r="EWV8" s="35"/>
      <c r="EWW8" s="35"/>
      <c r="EWX8" s="35"/>
      <c r="EWY8" s="35"/>
      <c r="EWZ8" s="35"/>
      <c r="EXA8" s="35"/>
      <c r="EXB8" s="35"/>
      <c r="EXC8" s="35"/>
      <c r="EXD8" s="35"/>
      <c r="EXE8" s="35"/>
      <c r="EXF8" s="35"/>
      <c r="EXG8" s="35"/>
      <c r="EXH8" s="35"/>
      <c r="EXI8" s="35"/>
      <c r="EXJ8" s="35"/>
      <c r="EXK8" s="35"/>
      <c r="EXL8" s="35"/>
      <c r="EXM8" s="35"/>
      <c r="EXN8" s="35"/>
      <c r="EXO8" s="35"/>
      <c r="EXP8" s="35"/>
      <c r="EXQ8" s="35"/>
      <c r="EXR8" s="35"/>
      <c r="EXS8" s="35"/>
      <c r="EXT8" s="35"/>
      <c r="EXU8" s="35"/>
      <c r="EXV8" s="35"/>
      <c r="EXW8" s="35"/>
      <c r="EXX8" s="35"/>
      <c r="EXY8" s="35"/>
      <c r="EXZ8" s="35"/>
      <c r="EYA8" s="35"/>
      <c r="EYB8" s="35"/>
      <c r="EYC8" s="35"/>
      <c r="EYD8" s="35"/>
      <c r="EYE8" s="35"/>
      <c r="EYF8" s="35"/>
      <c r="EYG8" s="35"/>
      <c r="EYH8" s="35"/>
      <c r="EYI8" s="35"/>
      <c r="EYJ8" s="35"/>
      <c r="EYK8" s="35"/>
      <c r="EYL8" s="35"/>
      <c r="EYM8" s="35"/>
      <c r="EYN8" s="35"/>
      <c r="EYO8" s="35"/>
      <c r="EYP8" s="35"/>
      <c r="EYQ8" s="35"/>
      <c r="EYR8" s="35"/>
      <c r="EYS8" s="35"/>
      <c r="EYT8" s="35"/>
      <c r="EYU8" s="35"/>
      <c r="EYV8" s="35"/>
      <c r="EYW8" s="35"/>
      <c r="EYX8" s="35"/>
      <c r="EYY8" s="35"/>
      <c r="EYZ8" s="35"/>
      <c r="EZA8" s="35"/>
      <c r="EZB8" s="35"/>
      <c r="EZC8" s="35"/>
      <c r="EZD8" s="35"/>
      <c r="EZE8" s="35"/>
      <c r="EZF8" s="35"/>
      <c r="EZG8" s="35"/>
      <c r="EZH8" s="35"/>
      <c r="EZI8" s="35"/>
      <c r="EZJ8" s="35"/>
      <c r="EZK8" s="35"/>
      <c r="EZL8" s="35"/>
      <c r="EZM8" s="35"/>
      <c r="EZN8" s="35"/>
      <c r="EZO8" s="35"/>
      <c r="EZP8" s="35"/>
      <c r="EZQ8" s="35"/>
      <c r="EZR8" s="35"/>
      <c r="EZS8" s="35"/>
      <c r="EZT8" s="35"/>
      <c r="EZU8" s="35"/>
      <c r="EZV8" s="35"/>
      <c r="EZW8" s="35"/>
      <c r="EZX8" s="35"/>
      <c r="EZY8" s="35"/>
      <c r="EZZ8" s="35"/>
      <c r="FAA8" s="35"/>
      <c r="FAB8" s="35"/>
      <c r="FAC8" s="35"/>
      <c r="FAD8" s="35"/>
      <c r="FAE8" s="35"/>
      <c r="FAF8" s="35"/>
      <c r="FAG8" s="35"/>
      <c r="FAH8" s="35"/>
      <c r="FAI8" s="35"/>
      <c r="FAJ8" s="35"/>
      <c r="FAK8" s="35"/>
      <c r="FAL8" s="35"/>
      <c r="FAM8" s="35"/>
      <c r="FAN8" s="35"/>
      <c r="FAO8" s="35"/>
      <c r="FAP8" s="35"/>
      <c r="FAQ8" s="35"/>
      <c r="FAR8" s="35"/>
      <c r="FAS8" s="35"/>
      <c r="FAT8" s="35"/>
      <c r="FAU8" s="35"/>
      <c r="FAV8" s="35"/>
      <c r="FAW8" s="35"/>
      <c r="FAX8" s="35"/>
      <c r="FAY8" s="35"/>
      <c r="FAZ8" s="35"/>
      <c r="FBA8" s="35"/>
      <c r="FBB8" s="35"/>
      <c r="FBC8" s="35"/>
      <c r="FBD8" s="35"/>
      <c r="FBE8" s="35"/>
      <c r="FBF8" s="35"/>
      <c r="FBG8" s="35"/>
      <c r="FBH8" s="35"/>
      <c r="FBI8" s="35"/>
      <c r="FBJ8" s="35"/>
      <c r="FBK8" s="35"/>
      <c r="FBL8" s="35"/>
      <c r="FBM8" s="35"/>
      <c r="FBN8" s="35"/>
      <c r="FBO8" s="35"/>
      <c r="FBP8" s="35"/>
      <c r="FBQ8" s="35"/>
      <c r="FBR8" s="35"/>
      <c r="FBS8" s="35"/>
      <c r="FBT8" s="35"/>
      <c r="FBU8" s="35"/>
      <c r="FBV8" s="35"/>
      <c r="FBW8" s="35"/>
      <c r="FBX8" s="35"/>
      <c r="FBY8" s="35"/>
      <c r="FBZ8" s="35"/>
      <c r="FCA8" s="35"/>
      <c r="FCB8" s="35"/>
      <c r="FCC8" s="35"/>
      <c r="FCD8" s="35"/>
      <c r="FCE8" s="35"/>
      <c r="FCF8" s="35"/>
      <c r="FCG8" s="35"/>
      <c r="FCH8" s="35"/>
      <c r="FCI8" s="35"/>
      <c r="FCJ8" s="35"/>
      <c r="FCK8" s="35"/>
      <c r="FCL8" s="35"/>
      <c r="FCM8" s="35"/>
      <c r="FCN8" s="35"/>
      <c r="FCO8" s="35"/>
      <c r="FCP8" s="35"/>
      <c r="FCQ8" s="35"/>
      <c r="FCR8" s="35"/>
      <c r="FCS8" s="35"/>
      <c r="FCT8" s="35"/>
      <c r="FCU8" s="35"/>
      <c r="FCV8" s="35"/>
      <c r="FCW8" s="35"/>
      <c r="FCX8" s="35"/>
      <c r="FCY8" s="35"/>
      <c r="FCZ8" s="35"/>
      <c r="FDA8" s="35"/>
      <c r="FDB8" s="35"/>
      <c r="FDC8" s="35"/>
      <c r="FDD8" s="35"/>
      <c r="FDE8" s="35"/>
      <c r="FDF8" s="35"/>
      <c r="FDG8" s="35"/>
      <c r="FDH8" s="35"/>
      <c r="FDI8" s="35"/>
      <c r="FDJ8" s="35"/>
      <c r="FDK8" s="35"/>
      <c r="FDL8" s="35"/>
      <c r="FDM8" s="35"/>
      <c r="FDN8" s="35"/>
      <c r="FDO8" s="35"/>
      <c r="FDP8" s="35"/>
      <c r="FDQ8" s="35"/>
      <c r="FDR8" s="35"/>
      <c r="FDS8" s="35"/>
      <c r="FDT8" s="35"/>
      <c r="FDU8" s="35"/>
      <c r="FDV8" s="35"/>
      <c r="FDW8" s="35"/>
      <c r="FDX8" s="35"/>
      <c r="FDY8" s="35"/>
      <c r="FDZ8" s="35"/>
      <c r="FEA8" s="35"/>
      <c r="FEB8" s="35"/>
      <c r="FEC8" s="35"/>
      <c r="FED8" s="35"/>
      <c r="FEE8" s="35"/>
      <c r="FEF8" s="35"/>
      <c r="FEG8" s="35"/>
      <c r="FEH8" s="35"/>
      <c r="FEI8" s="35"/>
      <c r="FEJ8" s="35"/>
      <c r="FEK8" s="35"/>
      <c r="FEL8" s="35"/>
      <c r="FEM8" s="35"/>
      <c r="FEN8" s="35"/>
      <c r="FEO8" s="35"/>
      <c r="FEP8" s="35"/>
      <c r="FEQ8" s="35"/>
      <c r="FER8" s="35"/>
      <c r="FES8" s="35"/>
      <c r="FET8" s="35"/>
      <c r="FEU8" s="35"/>
      <c r="FEV8" s="35"/>
      <c r="FEW8" s="35"/>
      <c r="FEX8" s="35"/>
      <c r="FEY8" s="35"/>
      <c r="FEZ8" s="35"/>
      <c r="FFA8" s="35"/>
      <c r="FFB8" s="35"/>
      <c r="FFC8" s="35"/>
      <c r="FFD8" s="35"/>
      <c r="FFE8" s="35"/>
      <c r="FFF8" s="35"/>
      <c r="FFG8" s="35"/>
      <c r="FFH8" s="35"/>
      <c r="FFI8" s="35"/>
      <c r="FFJ8" s="35"/>
      <c r="FFK8" s="35"/>
      <c r="FFL8" s="35"/>
      <c r="FFM8" s="35"/>
      <c r="FFN8" s="35"/>
      <c r="FFO8" s="35"/>
      <c r="FFP8" s="35"/>
      <c r="FFQ8" s="35"/>
      <c r="FFR8" s="35"/>
      <c r="FFS8" s="35"/>
      <c r="FFT8" s="35"/>
      <c r="FFU8" s="35"/>
      <c r="FFV8" s="35"/>
      <c r="FFW8" s="35"/>
      <c r="FFX8" s="35"/>
      <c r="FFY8" s="35"/>
      <c r="FFZ8" s="35"/>
      <c r="FGA8" s="35"/>
      <c r="FGB8" s="35"/>
      <c r="FGC8" s="35"/>
      <c r="FGD8" s="35"/>
      <c r="FGE8" s="35"/>
      <c r="FGF8" s="35"/>
      <c r="FGG8" s="35"/>
      <c r="FGH8" s="35"/>
      <c r="FGI8" s="35"/>
      <c r="FGJ8" s="35"/>
      <c r="FGK8" s="35"/>
      <c r="FGL8" s="35"/>
      <c r="FGM8" s="35"/>
      <c r="FGN8" s="35"/>
      <c r="FGO8" s="35"/>
      <c r="FGP8" s="35"/>
      <c r="FGQ8" s="35"/>
      <c r="FGR8" s="35"/>
      <c r="FGS8" s="35"/>
      <c r="FGT8" s="35"/>
      <c r="FGU8" s="35"/>
      <c r="FGV8" s="35"/>
      <c r="FGW8" s="35"/>
      <c r="FGX8" s="35"/>
      <c r="FGY8" s="35"/>
      <c r="FGZ8" s="35"/>
      <c r="FHA8" s="35"/>
      <c r="FHB8" s="35"/>
      <c r="FHC8" s="35"/>
      <c r="FHD8" s="35"/>
      <c r="FHE8" s="35"/>
      <c r="FHF8" s="35"/>
      <c r="FHG8" s="35"/>
      <c r="FHH8" s="35"/>
      <c r="FHI8" s="35"/>
      <c r="FHJ8" s="35"/>
      <c r="FHK8" s="35"/>
      <c r="FHL8" s="35"/>
      <c r="FHM8" s="35"/>
      <c r="FHN8" s="35"/>
      <c r="FHO8" s="35"/>
      <c r="FHP8" s="35"/>
      <c r="FHQ8" s="35"/>
      <c r="FHR8" s="35"/>
      <c r="FHS8" s="35"/>
      <c r="FHT8" s="35"/>
      <c r="FHU8" s="35"/>
      <c r="FHV8" s="35"/>
      <c r="FHW8" s="35"/>
      <c r="FHX8" s="35"/>
      <c r="FHY8" s="35"/>
      <c r="FHZ8" s="35"/>
      <c r="FIA8" s="35"/>
      <c r="FIB8" s="35"/>
      <c r="FIC8" s="35"/>
      <c r="FID8" s="35"/>
      <c r="FIE8" s="35"/>
      <c r="FIF8" s="35"/>
      <c r="FIG8" s="35"/>
      <c r="FIH8" s="35"/>
      <c r="FII8" s="35"/>
      <c r="FIJ8" s="35"/>
      <c r="FIK8" s="35"/>
      <c r="FIL8" s="35"/>
      <c r="FIM8" s="35"/>
      <c r="FIN8" s="35"/>
      <c r="FIO8" s="35"/>
      <c r="FIP8" s="35"/>
      <c r="FIQ8" s="35"/>
      <c r="FIR8" s="35"/>
      <c r="FIS8" s="35"/>
      <c r="FIT8" s="35"/>
      <c r="FIU8" s="35"/>
      <c r="FIV8" s="35"/>
      <c r="FIW8" s="35"/>
      <c r="FIX8" s="35"/>
      <c r="FIY8" s="35"/>
      <c r="FIZ8" s="35"/>
      <c r="FJA8" s="35"/>
      <c r="FJB8" s="35"/>
      <c r="FJC8" s="35"/>
      <c r="FJD8" s="35"/>
      <c r="FJE8" s="35"/>
      <c r="FJF8" s="35"/>
      <c r="FJG8" s="35"/>
      <c r="FJH8" s="35"/>
      <c r="FJI8" s="35"/>
      <c r="FJJ8" s="35"/>
      <c r="FJK8" s="35"/>
      <c r="FJL8" s="35"/>
      <c r="FJM8" s="35"/>
      <c r="FJN8" s="35"/>
      <c r="FJO8" s="35"/>
      <c r="FJP8" s="35"/>
      <c r="FJQ8" s="35"/>
      <c r="FJR8" s="35"/>
      <c r="FJS8" s="35"/>
      <c r="FJT8" s="35"/>
      <c r="FJU8" s="35"/>
      <c r="FJV8" s="35"/>
      <c r="FJW8" s="35"/>
      <c r="FJX8" s="35"/>
      <c r="FJY8" s="35"/>
      <c r="FJZ8" s="35"/>
      <c r="FKA8" s="35"/>
      <c r="FKB8" s="35"/>
      <c r="FKC8" s="35"/>
      <c r="FKD8" s="35"/>
      <c r="FKE8" s="35"/>
      <c r="FKF8" s="35"/>
      <c r="FKG8" s="35"/>
      <c r="FKH8" s="35"/>
      <c r="FKI8" s="35"/>
      <c r="FKJ8" s="35"/>
      <c r="FKK8" s="35"/>
      <c r="FKL8" s="35"/>
      <c r="FKM8" s="35"/>
      <c r="FKN8" s="35"/>
      <c r="FKO8" s="35"/>
      <c r="FKP8" s="35"/>
      <c r="FKQ8" s="35"/>
      <c r="FKR8" s="35"/>
      <c r="FKS8" s="35"/>
      <c r="FKT8" s="35"/>
      <c r="FKU8" s="35"/>
      <c r="FKV8" s="35"/>
      <c r="FKW8" s="35"/>
      <c r="FKX8" s="35"/>
      <c r="FKY8" s="35"/>
      <c r="FKZ8" s="35"/>
      <c r="FLA8" s="35"/>
      <c r="FLB8" s="35"/>
      <c r="FLC8" s="35"/>
      <c r="FLD8" s="35"/>
      <c r="FLE8" s="35"/>
      <c r="FLF8" s="35"/>
      <c r="FLG8" s="35"/>
      <c r="FLH8" s="35"/>
      <c r="FLI8" s="35"/>
      <c r="FLJ8" s="35"/>
      <c r="FLK8" s="35"/>
      <c r="FLL8" s="35"/>
      <c r="FLM8" s="35"/>
      <c r="FLN8" s="35"/>
      <c r="FLO8" s="35"/>
      <c r="FLP8" s="35"/>
      <c r="FLQ8" s="35"/>
      <c r="FLR8" s="35"/>
      <c r="FLS8" s="35"/>
      <c r="FLT8" s="35"/>
      <c r="FLU8" s="35"/>
      <c r="FLV8" s="35"/>
      <c r="FLW8" s="35"/>
      <c r="FLX8" s="35"/>
      <c r="FLY8" s="35"/>
      <c r="FLZ8" s="35"/>
      <c r="FMA8" s="35"/>
      <c r="FMB8" s="35"/>
      <c r="FMC8" s="35"/>
      <c r="FMD8" s="35"/>
      <c r="FME8" s="35"/>
      <c r="FMF8" s="35"/>
      <c r="FMG8" s="35"/>
      <c r="FMH8" s="35"/>
      <c r="FMI8" s="35"/>
      <c r="FMJ8" s="35"/>
      <c r="FMK8" s="35"/>
      <c r="FML8" s="35"/>
      <c r="FMM8" s="35"/>
      <c r="FMN8" s="35"/>
      <c r="FMO8" s="35"/>
      <c r="FMP8" s="35"/>
      <c r="FMQ8" s="35"/>
      <c r="FMR8" s="35"/>
      <c r="FMS8" s="35"/>
      <c r="FMT8" s="35"/>
      <c r="FMU8" s="35"/>
      <c r="FMV8" s="35"/>
      <c r="FMW8" s="35"/>
      <c r="FMX8" s="35"/>
      <c r="FMY8" s="35"/>
      <c r="FMZ8" s="35"/>
      <c r="FNA8" s="35"/>
      <c r="FNB8" s="35"/>
      <c r="FNC8" s="35"/>
      <c r="FND8" s="35"/>
      <c r="FNE8" s="35"/>
      <c r="FNF8" s="35"/>
      <c r="FNG8" s="35"/>
      <c r="FNH8" s="35"/>
      <c r="FNI8" s="35"/>
      <c r="FNJ8" s="35"/>
      <c r="FNK8" s="35"/>
      <c r="FNL8" s="35"/>
      <c r="FNM8" s="35"/>
      <c r="FNN8" s="35"/>
      <c r="FNO8" s="35"/>
      <c r="FNP8" s="35"/>
      <c r="FNQ8" s="35"/>
      <c r="FNR8" s="35"/>
      <c r="FNS8" s="35"/>
      <c r="FNT8" s="35"/>
      <c r="FNU8" s="35"/>
      <c r="FNV8" s="35"/>
      <c r="FNW8" s="35"/>
      <c r="FNX8" s="35"/>
      <c r="FNY8" s="35"/>
      <c r="FNZ8" s="35"/>
      <c r="FOA8" s="35"/>
      <c r="FOB8" s="35"/>
      <c r="FOC8" s="35"/>
      <c r="FOD8" s="35"/>
      <c r="FOE8" s="35"/>
      <c r="FOF8" s="35"/>
      <c r="FOG8" s="35"/>
      <c r="FOH8" s="35"/>
      <c r="FOI8" s="35"/>
      <c r="FOJ8" s="35"/>
      <c r="FOK8" s="35"/>
      <c r="FOL8" s="35"/>
      <c r="FOM8" s="35"/>
      <c r="FON8" s="35"/>
      <c r="FOO8" s="35"/>
      <c r="FOP8" s="35"/>
      <c r="FOQ8" s="35"/>
      <c r="FOR8" s="35"/>
      <c r="FOS8" s="35"/>
      <c r="FOT8" s="35"/>
      <c r="FOU8" s="35"/>
      <c r="FOV8" s="35"/>
      <c r="FOW8" s="35"/>
      <c r="FOX8" s="35"/>
      <c r="FOY8" s="35"/>
      <c r="FOZ8" s="35"/>
      <c r="FPA8" s="35"/>
      <c r="FPB8" s="35"/>
      <c r="FPC8" s="35"/>
      <c r="FPD8" s="35"/>
      <c r="FPE8" s="35"/>
      <c r="FPF8" s="35"/>
      <c r="FPG8" s="35"/>
      <c r="FPH8" s="35"/>
      <c r="FPI8" s="35"/>
      <c r="FPJ8" s="35"/>
      <c r="FPK8" s="35"/>
      <c r="FPL8" s="35"/>
      <c r="FPM8" s="35"/>
      <c r="FPN8" s="35"/>
      <c r="FPO8" s="35"/>
      <c r="FPP8" s="35"/>
      <c r="FPQ8" s="35"/>
      <c r="FPR8" s="35"/>
      <c r="FPS8" s="35"/>
      <c r="FPT8" s="35"/>
      <c r="FPU8" s="35"/>
      <c r="FPV8" s="35"/>
      <c r="FPW8" s="35"/>
      <c r="FPX8" s="35"/>
      <c r="FPY8" s="35"/>
      <c r="FPZ8" s="35"/>
      <c r="FQA8" s="35"/>
      <c r="FQB8" s="35"/>
      <c r="FQC8" s="35"/>
      <c r="FQD8" s="35"/>
      <c r="FQE8" s="35"/>
      <c r="FQF8" s="35"/>
      <c r="FQG8" s="35"/>
      <c r="FQH8" s="35"/>
      <c r="FQI8" s="35"/>
      <c r="FQJ8" s="35"/>
      <c r="FQK8" s="35"/>
      <c r="FQL8" s="35"/>
      <c r="FQM8" s="35"/>
      <c r="FQN8" s="35"/>
      <c r="FQO8" s="35"/>
      <c r="FQP8" s="35"/>
      <c r="FQQ8" s="35"/>
      <c r="FQR8" s="35"/>
      <c r="FQS8" s="35"/>
      <c r="FQT8" s="35"/>
      <c r="FQU8" s="35"/>
      <c r="FQV8" s="35"/>
      <c r="FQW8" s="35"/>
      <c r="FQX8" s="35"/>
      <c r="FQY8" s="35"/>
      <c r="FQZ8" s="35"/>
      <c r="FRA8" s="35"/>
      <c r="FRB8" s="35"/>
      <c r="FRC8" s="35"/>
      <c r="FRD8" s="35"/>
      <c r="FRE8" s="35"/>
      <c r="FRF8" s="35"/>
      <c r="FRG8" s="35"/>
      <c r="FRH8" s="35"/>
      <c r="FRI8" s="35"/>
      <c r="FRJ8" s="35"/>
      <c r="FRK8" s="35"/>
      <c r="FRL8" s="35"/>
      <c r="FRM8" s="35"/>
      <c r="FRN8" s="35"/>
      <c r="FRO8" s="35"/>
      <c r="FRP8" s="35"/>
      <c r="FRQ8" s="35"/>
      <c r="FRR8" s="35"/>
      <c r="FRS8" s="35"/>
      <c r="FRT8" s="35"/>
      <c r="FRU8" s="35"/>
      <c r="FRV8" s="35"/>
      <c r="FRW8" s="35"/>
      <c r="FRX8" s="35"/>
      <c r="FRY8" s="35"/>
      <c r="FRZ8" s="35"/>
      <c r="FSA8" s="35"/>
      <c r="FSB8" s="35"/>
      <c r="FSC8" s="35"/>
      <c r="FSD8" s="35"/>
      <c r="FSE8" s="35"/>
      <c r="FSF8" s="35"/>
      <c r="FSG8" s="35"/>
      <c r="FSH8" s="35"/>
      <c r="FSI8" s="35"/>
      <c r="FSJ8" s="35"/>
      <c r="FSK8" s="35"/>
      <c r="FSL8" s="35"/>
      <c r="FSM8" s="35"/>
      <c r="FSN8" s="35"/>
      <c r="FSO8" s="35"/>
      <c r="FSP8" s="35"/>
      <c r="FSQ8" s="35"/>
      <c r="FSR8" s="35"/>
      <c r="FSS8" s="35"/>
      <c r="FST8" s="35"/>
      <c r="FSU8" s="35"/>
      <c r="FSV8" s="35"/>
      <c r="FSW8" s="35"/>
      <c r="FSX8" s="35"/>
      <c r="FSY8" s="35"/>
      <c r="FSZ8" s="35"/>
      <c r="FTA8" s="35"/>
      <c r="FTB8" s="35"/>
      <c r="FTC8" s="35"/>
      <c r="FTD8" s="35"/>
      <c r="FTE8" s="35"/>
      <c r="FTF8" s="35"/>
      <c r="FTG8" s="35"/>
      <c r="FTH8" s="35"/>
      <c r="FTI8" s="35"/>
      <c r="FTJ8" s="35"/>
      <c r="FTK8" s="35"/>
      <c r="FTL8" s="35"/>
      <c r="FTM8" s="35"/>
      <c r="FTN8" s="35"/>
      <c r="FTO8" s="35"/>
      <c r="FTP8" s="35"/>
      <c r="FTQ8" s="35"/>
      <c r="FTR8" s="35"/>
      <c r="FTS8" s="35"/>
      <c r="FTT8" s="35"/>
      <c r="FTU8" s="35"/>
      <c r="FTV8" s="35"/>
      <c r="FTW8" s="35"/>
      <c r="FTX8" s="35"/>
      <c r="FTY8" s="35"/>
      <c r="FTZ8" s="35"/>
      <c r="FUA8" s="35"/>
      <c r="FUB8" s="35"/>
      <c r="FUC8" s="35"/>
      <c r="FUD8" s="35"/>
      <c r="FUE8" s="35"/>
      <c r="FUF8" s="35"/>
      <c r="FUG8" s="35"/>
      <c r="FUH8" s="35"/>
      <c r="FUI8" s="35"/>
      <c r="FUJ8" s="35"/>
      <c r="FUK8" s="35"/>
      <c r="FUL8" s="35"/>
      <c r="FUM8" s="35"/>
      <c r="FUN8" s="35"/>
      <c r="FUO8" s="35"/>
      <c r="FUP8" s="35"/>
      <c r="FUQ8" s="35"/>
      <c r="FUR8" s="35"/>
      <c r="FUS8" s="35"/>
      <c r="FUT8" s="35"/>
      <c r="FUU8" s="35"/>
      <c r="FUV8" s="35"/>
      <c r="FUW8" s="35"/>
      <c r="FUX8" s="35"/>
      <c r="FUY8" s="35"/>
      <c r="FUZ8" s="35"/>
      <c r="FVA8" s="35"/>
      <c r="FVB8" s="35"/>
      <c r="FVC8" s="35"/>
      <c r="FVD8" s="35"/>
      <c r="FVE8" s="35"/>
      <c r="FVF8" s="35"/>
      <c r="FVG8" s="35"/>
      <c r="FVH8" s="35"/>
      <c r="FVI8" s="35"/>
      <c r="FVJ8" s="35"/>
      <c r="FVK8" s="35"/>
      <c r="FVL8" s="35"/>
      <c r="FVM8" s="35"/>
      <c r="FVN8" s="35"/>
      <c r="FVO8" s="35"/>
      <c r="FVP8" s="35"/>
      <c r="FVQ8" s="35"/>
      <c r="FVR8" s="35"/>
      <c r="FVS8" s="35"/>
      <c r="FVT8" s="35"/>
      <c r="FVU8" s="35"/>
      <c r="FVV8" s="35"/>
      <c r="FVW8" s="35"/>
      <c r="FVX8" s="35"/>
      <c r="FVY8" s="35"/>
      <c r="FVZ8" s="35"/>
      <c r="FWA8" s="35"/>
      <c r="FWB8" s="35"/>
      <c r="FWC8" s="35"/>
      <c r="FWD8" s="35"/>
      <c r="FWE8" s="35"/>
      <c r="FWF8" s="35"/>
      <c r="FWG8" s="35"/>
      <c r="FWH8" s="35"/>
      <c r="FWI8" s="35"/>
      <c r="FWJ8" s="35"/>
      <c r="FWK8" s="35"/>
      <c r="FWL8" s="35"/>
      <c r="FWM8" s="35"/>
      <c r="FWN8" s="35"/>
      <c r="FWO8" s="35"/>
      <c r="FWP8" s="35"/>
      <c r="FWQ8" s="35"/>
      <c r="FWR8" s="35"/>
      <c r="FWS8" s="35"/>
      <c r="FWT8" s="35"/>
      <c r="FWU8" s="35"/>
      <c r="FWV8" s="35"/>
      <c r="FWW8" s="35"/>
      <c r="FWX8" s="35"/>
      <c r="FWY8" s="35"/>
      <c r="FWZ8" s="35"/>
      <c r="FXA8" s="35"/>
      <c r="FXB8" s="35"/>
      <c r="FXC8" s="35"/>
      <c r="FXD8" s="35"/>
      <c r="FXE8" s="35"/>
      <c r="FXF8" s="35"/>
      <c r="FXG8" s="35"/>
      <c r="FXH8" s="35"/>
      <c r="FXI8" s="35"/>
      <c r="FXJ8" s="35"/>
      <c r="FXK8" s="35"/>
      <c r="FXL8" s="35"/>
      <c r="FXM8" s="35"/>
      <c r="FXN8" s="35"/>
      <c r="FXO8" s="35"/>
      <c r="FXP8" s="35"/>
      <c r="FXQ8" s="35"/>
      <c r="FXR8" s="35"/>
      <c r="FXS8" s="35"/>
      <c r="FXT8" s="35"/>
      <c r="FXU8" s="35"/>
      <c r="FXV8" s="35"/>
      <c r="FXW8" s="35"/>
      <c r="FXX8" s="35"/>
      <c r="FXY8" s="35"/>
      <c r="FXZ8" s="35"/>
      <c r="FYA8" s="35"/>
      <c r="FYB8" s="35"/>
      <c r="FYC8" s="35"/>
      <c r="FYD8" s="35"/>
      <c r="FYE8" s="35"/>
      <c r="FYF8" s="35"/>
      <c r="FYG8" s="35"/>
      <c r="FYH8" s="35"/>
      <c r="FYI8" s="35"/>
      <c r="FYJ8" s="35"/>
      <c r="FYK8" s="35"/>
      <c r="FYL8" s="35"/>
      <c r="FYM8" s="35"/>
      <c r="FYN8" s="35"/>
      <c r="FYO8" s="35"/>
      <c r="FYP8" s="35"/>
      <c r="FYQ8" s="35"/>
      <c r="FYR8" s="35"/>
      <c r="FYS8" s="35"/>
      <c r="FYT8" s="35"/>
      <c r="FYU8" s="35"/>
      <c r="FYV8" s="35"/>
      <c r="FYW8" s="35"/>
      <c r="FYX8" s="35"/>
      <c r="FYY8" s="35"/>
      <c r="FYZ8" s="35"/>
      <c r="FZA8" s="35"/>
      <c r="FZB8" s="35"/>
      <c r="FZC8" s="35"/>
      <c r="FZD8" s="35"/>
      <c r="FZE8" s="35"/>
      <c r="FZF8" s="35"/>
      <c r="FZG8" s="35"/>
      <c r="FZH8" s="35"/>
      <c r="FZI8" s="35"/>
      <c r="FZJ8" s="35"/>
      <c r="FZK8" s="35"/>
      <c r="FZL8" s="35"/>
      <c r="FZM8" s="35"/>
      <c r="FZN8" s="35"/>
      <c r="FZO8" s="35"/>
      <c r="FZP8" s="35"/>
      <c r="FZQ8" s="35"/>
      <c r="FZR8" s="35"/>
      <c r="FZS8" s="35"/>
      <c r="FZT8" s="35"/>
      <c r="FZU8" s="35"/>
      <c r="FZV8" s="35"/>
      <c r="FZW8" s="35"/>
      <c r="FZX8" s="35"/>
      <c r="FZY8" s="35"/>
      <c r="FZZ8" s="35"/>
      <c r="GAA8" s="35"/>
      <c r="GAB8" s="35"/>
      <c r="GAC8" s="35"/>
      <c r="GAD8" s="35"/>
      <c r="GAE8" s="35"/>
      <c r="GAF8" s="35"/>
      <c r="GAG8" s="35"/>
      <c r="GAH8" s="35"/>
      <c r="GAI8" s="35"/>
      <c r="GAJ8" s="35"/>
      <c r="GAK8" s="35"/>
      <c r="GAL8" s="35"/>
      <c r="GAM8" s="35"/>
      <c r="GAN8" s="35"/>
      <c r="GAO8" s="35"/>
      <c r="GAP8" s="35"/>
      <c r="GAQ8" s="35"/>
      <c r="GAR8" s="35"/>
      <c r="GAS8" s="35"/>
      <c r="GAT8" s="35"/>
      <c r="GAU8" s="35"/>
      <c r="GAV8" s="35"/>
      <c r="GAW8" s="35"/>
      <c r="GAX8" s="35"/>
      <c r="GAY8" s="35"/>
      <c r="GAZ8" s="35"/>
      <c r="GBA8" s="35"/>
      <c r="GBB8" s="35"/>
      <c r="GBC8" s="35"/>
      <c r="GBD8" s="35"/>
      <c r="GBE8" s="35"/>
      <c r="GBF8" s="35"/>
      <c r="GBG8" s="35"/>
      <c r="GBH8" s="35"/>
      <c r="GBI8" s="35"/>
      <c r="GBJ8" s="35"/>
      <c r="GBK8" s="35"/>
      <c r="GBL8" s="35"/>
      <c r="GBM8" s="35"/>
      <c r="GBN8" s="35"/>
      <c r="GBO8" s="35"/>
      <c r="GBP8" s="35"/>
      <c r="GBQ8" s="35"/>
      <c r="GBR8" s="35"/>
      <c r="GBS8" s="35"/>
      <c r="GBT8" s="35"/>
      <c r="GBU8" s="35"/>
      <c r="GBV8" s="35"/>
      <c r="GBW8" s="35"/>
      <c r="GBX8" s="35"/>
      <c r="GBY8" s="35"/>
      <c r="GBZ8" s="35"/>
      <c r="GCA8" s="35"/>
      <c r="GCB8" s="35"/>
      <c r="GCC8" s="35"/>
      <c r="GCD8" s="35"/>
      <c r="GCE8" s="35"/>
      <c r="GCF8" s="35"/>
      <c r="GCG8" s="35"/>
      <c r="GCH8" s="35"/>
      <c r="GCI8" s="35"/>
      <c r="GCJ8" s="35"/>
      <c r="GCK8" s="35"/>
      <c r="GCL8" s="35"/>
      <c r="GCM8" s="35"/>
      <c r="GCN8" s="35"/>
      <c r="GCO8" s="35"/>
      <c r="GCP8" s="35"/>
      <c r="GCQ8" s="35"/>
      <c r="GCR8" s="35"/>
      <c r="GCS8" s="35"/>
      <c r="GCT8" s="35"/>
      <c r="GCU8" s="35"/>
      <c r="GCV8" s="35"/>
      <c r="GCW8" s="35"/>
      <c r="GCX8" s="35"/>
      <c r="GCY8" s="35"/>
      <c r="GCZ8" s="35"/>
      <c r="GDA8" s="35"/>
      <c r="GDB8" s="35"/>
      <c r="GDC8" s="35"/>
      <c r="GDD8" s="35"/>
      <c r="GDE8" s="35"/>
      <c r="GDF8" s="35"/>
      <c r="GDG8" s="35"/>
      <c r="GDH8" s="35"/>
      <c r="GDI8" s="35"/>
      <c r="GDJ8" s="35"/>
      <c r="GDK8" s="35"/>
      <c r="GDL8" s="35"/>
      <c r="GDM8" s="35"/>
      <c r="GDN8" s="35"/>
      <c r="GDO8" s="35"/>
      <c r="GDP8" s="35"/>
      <c r="GDQ8" s="35"/>
      <c r="GDR8" s="35"/>
      <c r="GDS8" s="35"/>
      <c r="GDT8" s="35"/>
      <c r="GDU8" s="35"/>
      <c r="GDV8" s="35"/>
      <c r="GDW8" s="35"/>
      <c r="GDX8" s="35"/>
      <c r="GDY8" s="35"/>
      <c r="GDZ8" s="35"/>
      <c r="GEA8" s="35"/>
      <c r="GEB8" s="35"/>
      <c r="GEC8" s="35"/>
      <c r="GED8" s="35"/>
      <c r="GEE8" s="35"/>
      <c r="GEF8" s="35"/>
      <c r="GEG8" s="35"/>
      <c r="GEH8" s="35"/>
      <c r="GEI8" s="35"/>
      <c r="GEJ8" s="35"/>
      <c r="GEK8" s="35"/>
      <c r="GEL8" s="35"/>
      <c r="GEM8" s="35"/>
      <c r="GEN8" s="35"/>
      <c r="GEO8" s="35"/>
      <c r="GEP8" s="35"/>
      <c r="GEQ8" s="35"/>
      <c r="GER8" s="35"/>
      <c r="GES8" s="35"/>
      <c r="GET8" s="35"/>
      <c r="GEU8" s="35"/>
      <c r="GEV8" s="35"/>
      <c r="GEW8" s="35"/>
      <c r="GEX8" s="35"/>
      <c r="GEY8" s="35"/>
      <c r="GEZ8" s="35"/>
      <c r="GFA8" s="35"/>
      <c r="GFB8" s="35"/>
      <c r="GFC8" s="35"/>
      <c r="GFD8" s="35"/>
      <c r="GFE8" s="35"/>
      <c r="GFF8" s="35"/>
      <c r="GFG8" s="35"/>
      <c r="GFH8" s="35"/>
      <c r="GFI8" s="35"/>
      <c r="GFJ8" s="35"/>
      <c r="GFK8" s="35"/>
      <c r="GFL8" s="35"/>
      <c r="GFM8" s="35"/>
      <c r="GFN8" s="35"/>
      <c r="GFO8" s="35"/>
      <c r="GFP8" s="35"/>
      <c r="GFQ8" s="35"/>
      <c r="GFR8" s="35"/>
      <c r="GFS8" s="35"/>
      <c r="GFT8" s="35"/>
      <c r="GFU8" s="35"/>
      <c r="GFV8" s="35"/>
      <c r="GFW8" s="35"/>
      <c r="GFX8" s="35"/>
      <c r="GFY8" s="35"/>
      <c r="GFZ8" s="35"/>
      <c r="GGA8" s="35"/>
      <c r="GGB8" s="35"/>
      <c r="GGC8" s="35"/>
      <c r="GGD8" s="35"/>
      <c r="GGE8" s="35"/>
      <c r="GGF8" s="35"/>
      <c r="GGG8" s="35"/>
      <c r="GGH8" s="35"/>
      <c r="GGI8" s="35"/>
      <c r="GGJ8" s="35"/>
      <c r="GGK8" s="35"/>
      <c r="GGL8" s="35"/>
      <c r="GGM8" s="35"/>
      <c r="GGN8" s="35"/>
      <c r="GGO8" s="35"/>
      <c r="GGP8" s="35"/>
      <c r="GGQ8" s="35"/>
      <c r="GGR8" s="35"/>
      <c r="GGS8" s="35"/>
      <c r="GGT8" s="35"/>
      <c r="GGU8" s="35"/>
      <c r="GGV8" s="35"/>
      <c r="GGW8" s="35"/>
      <c r="GGX8" s="35"/>
      <c r="GGY8" s="35"/>
      <c r="GGZ8" s="35"/>
      <c r="GHA8" s="35"/>
      <c r="GHB8" s="35"/>
      <c r="GHC8" s="35"/>
      <c r="GHD8" s="35"/>
      <c r="GHE8" s="35"/>
      <c r="GHF8" s="35"/>
      <c r="GHG8" s="35"/>
      <c r="GHH8" s="35"/>
      <c r="GHI8" s="35"/>
      <c r="GHJ8" s="35"/>
      <c r="GHK8" s="35"/>
      <c r="GHL8" s="35"/>
      <c r="GHM8" s="35"/>
      <c r="GHN8" s="35"/>
      <c r="GHO8" s="35"/>
      <c r="GHP8" s="35"/>
      <c r="GHQ8" s="35"/>
      <c r="GHR8" s="35"/>
      <c r="GHS8" s="35"/>
      <c r="GHT8" s="35"/>
      <c r="GHU8" s="35"/>
      <c r="GHV8" s="35"/>
      <c r="GHW8" s="35"/>
      <c r="GHX8" s="35"/>
      <c r="GHY8" s="35"/>
      <c r="GHZ8" s="35"/>
      <c r="GIA8" s="35"/>
      <c r="GIB8" s="35"/>
      <c r="GIC8" s="35"/>
      <c r="GID8" s="35"/>
      <c r="GIE8" s="35"/>
      <c r="GIF8" s="35"/>
      <c r="GIG8" s="35"/>
      <c r="GIH8" s="35"/>
      <c r="GII8" s="35"/>
      <c r="GIJ8" s="35"/>
      <c r="GIK8" s="35"/>
      <c r="GIL8" s="35"/>
      <c r="GIM8" s="35"/>
      <c r="GIN8" s="35"/>
      <c r="GIO8" s="35"/>
      <c r="GIP8" s="35"/>
      <c r="GIQ8" s="35"/>
      <c r="GIR8" s="35"/>
      <c r="GIS8" s="35"/>
      <c r="GIT8" s="35"/>
      <c r="GIU8" s="35"/>
      <c r="GIV8" s="35"/>
      <c r="GIW8" s="35"/>
      <c r="GIX8" s="35"/>
      <c r="GIY8" s="35"/>
      <c r="GIZ8" s="35"/>
      <c r="GJA8" s="35"/>
      <c r="GJB8" s="35"/>
      <c r="GJC8" s="35"/>
      <c r="GJD8" s="35"/>
      <c r="GJE8" s="35"/>
      <c r="GJF8" s="35"/>
      <c r="GJG8" s="35"/>
      <c r="GJH8" s="35"/>
      <c r="GJI8" s="35"/>
      <c r="GJJ8" s="35"/>
      <c r="GJK8" s="35"/>
      <c r="GJL8" s="35"/>
      <c r="GJM8" s="35"/>
      <c r="GJN8" s="35"/>
      <c r="GJO8" s="35"/>
      <c r="GJP8" s="35"/>
      <c r="GJQ8" s="35"/>
      <c r="GJR8" s="35"/>
      <c r="GJS8" s="35"/>
      <c r="GJT8" s="35"/>
      <c r="GJU8" s="35"/>
      <c r="GJV8" s="35"/>
      <c r="GJW8" s="35"/>
      <c r="GJX8" s="35"/>
      <c r="GJY8" s="35"/>
      <c r="GJZ8" s="35"/>
      <c r="GKA8" s="35"/>
      <c r="GKB8" s="35"/>
      <c r="GKC8" s="35"/>
      <c r="GKD8" s="35"/>
      <c r="GKE8" s="35"/>
      <c r="GKF8" s="35"/>
      <c r="GKG8" s="35"/>
      <c r="GKH8" s="35"/>
      <c r="GKI8" s="35"/>
      <c r="GKJ8" s="35"/>
      <c r="GKK8" s="35"/>
      <c r="GKL8" s="35"/>
      <c r="GKM8" s="35"/>
      <c r="GKN8" s="35"/>
      <c r="GKO8" s="35"/>
      <c r="GKP8" s="35"/>
      <c r="GKQ8" s="35"/>
      <c r="GKR8" s="35"/>
      <c r="GKS8" s="35"/>
      <c r="GKT8" s="35"/>
      <c r="GKU8" s="35"/>
      <c r="GKV8" s="35"/>
      <c r="GKW8" s="35"/>
      <c r="GKX8" s="35"/>
      <c r="GKY8" s="35"/>
      <c r="GKZ8" s="35"/>
      <c r="GLA8" s="35"/>
      <c r="GLB8" s="35"/>
      <c r="GLC8" s="35"/>
      <c r="GLD8" s="35"/>
      <c r="GLE8" s="35"/>
      <c r="GLF8" s="35"/>
      <c r="GLG8" s="35"/>
      <c r="GLH8" s="35"/>
      <c r="GLI8" s="35"/>
      <c r="GLJ8" s="35"/>
      <c r="GLK8" s="35"/>
      <c r="GLL8" s="35"/>
      <c r="GLM8" s="35"/>
      <c r="GLN8" s="35"/>
      <c r="GLO8" s="35"/>
      <c r="GLP8" s="35"/>
      <c r="GLQ8" s="35"/>
      <c r="GLR8" s="35"/>
      <c r="GLS8" s="35"/>
      <c r="GLT8" s="35"/>
      <c r="GLU8" s="35"/>
      <c r="GLV8" s="35"/>
      <c r="GLW8" s="35"/>
      <c r="GLX8" s="35"/>
      <c r="GLY8" s="35"/>
      <c r="GLZ8" s="35"/>
      <c r="GMA8" s="35"/>
      <c r="GMB8" s="35"/>
      <c r="GMC8" s="35"/>
      <c r="GMD8" s="35"/>
      <c r="GME8" s="35"/>
      <c r="GMF8" s="35"/>
      <c r="GMG8" s="35"/>
      <c r="GMH8" s="35"/>
      <c r="GMI8" s="35"/>
      <c r="GMJ8" s="35"/>
      <c r="GMK8" s="35"/>
      <c r="GML8" s="35"/>
      <c r="GMM8" s="35"/>
      <c r="GMN8" s="35"/>
      <c r="GMO8" s="35"/>
      <c r="GMP8" s="35"/>
      <c r="GMQ8" s="35"/>
      <c r="GMR8" s="35"/>
      <c r="GMS8" s="35"/>
      <c r="GMT8" s="35"/>
      <c r="GMU8" s="35"/>
      <c r="GMV8" s="35"/>
      <c r="GMW8" s="35"/>
      <c r="GMX8" s="35"/>
      <c r="GMY8" s="35"/>
      <c r="GMZ8" s="35"/>
      <c r="GNA8" s="35"/>
      <c r="GNB8" s="35"/>
      <c r="GNC8" s="35"/>
      <c r="GND8" s="35"/>
      <c r="GNE8" s="35"/>
      <c r="GNF8" s="35"/>
      <c r="GNG8" s="35"/>
      <c r="GNH8" s="35"/>
      <c r="GNI8" s="35"/>
      <c r="GNJ8" s="35"/>
      <c r="GNK8" s="35"/>
      <c r="GNL8" s="35"/>
      <c r="GNM8" s="35"/>
      <c r="GNN8" s="35"/>
      <c r="GNO8" s="35"/>
      <c r="GNP8" s="35"/>
      <c r="GNQ8" s="35"/>
      <c r="GNR8" s="35"/>
      <c r="GNS8" s="35"/>
      <c r="GNT8" s="35"/>
      <c r="GNU8" s="35"/>
      <c r="GNV8" s="35"/>
      <c r="GNW8" s="35"/>
      <c r="GNX8" s="35"/>
      <c r="GNY8" s="35"/>
      <c r="GNZ8" s="35"/>
      <c r="GOA8" s="35"/>
      <c r="GOB8" s="35"/>
      <c r="GOC8" s="35"/>
      <c r="GOD8" s="35"/>
      <c r="GOE8" s="35"/>
      <c r="GOF8" s="35"/>
      <c r="GOG8" s="35"/>
      <c r="GOH8" s="35"/>
      <c r="GOI8" s="35"/>
      <c r="GOJ8" s="35"/>
      <c r="GOK8" s="35"/>
      <c r="GOL8" s="35"/>
      <c r="GOM8" s="35"/>
      <c r="GON8" s="35"/>
      <c r="GOO8" s="35"/>
      <c r="GOP8" s="35"/>
      <c r="GOQ8" s="35"/>
      <c r="GOR8" s="35"/>
      <c r="GOS8" s="35"/>
      <c r="GOT8" s="35"/>
      <c r="GOU8" s="35"/>
      <c r="GOV8" s="35"/>
      <c r="GOW8" s="35"/>
      <c r="GOX8" s="35"/>
      <c r="GOY8" s="35"/>
      <c r="GOZ8" s="35"/>
      <c r="GPA8" s="35"/>
      <c r="GPB8" s="35"/>
      <c r="GPC8" s="35"/>
      <c r="GPD8" s="35"/>
      <c r="GPE8" s="35"/>
      <c r="GPF8" s="35"/>
      <c r="GPG8" s="35"/>
      <c r="GPH8" s="35"/>
      <c r="GPI8" s="35"/>
      <c r="GPJ8" s="35"/>
      <c r="GPK8" s="35"/>
      <c r="GPL8" s="35"/>
      <c r="GPM8" s="35"/>
      <c r="GPN8" s="35"/>
      <c r="GPO8" s="35"/>
      <c r="GPP8" s="35"/>
      <c r="GPQ8" s="35"/>
      <c r="GPR8" s="35"/>
      <c r="GPS8" s="35"/>
      <c r="GPT8" s="35"/>
      <c r="GPU8" s="35"/>
      <c r="GPV8" s="35"/>
      <c r="GPW8" s="35"/>
      <c r="GPX8" s="35"/>
      <c r="GPY8" s="35"/>
      <c r="GPZ8" s="35"/>
      <c r="GQA8" s="35"/>
      <c r="GQB8" s="35"/>
      <c r="GQC8" s="35"/>
      <c r="GQD8" s="35"/>
      <c r="GQE8" s="35"/>
      <c r="GQF8" s="35"/>
      <c r="GQG8" s="35"/>
      <c r="GQH8" s="35"/>
      <c r="GQI8" s="35"/>
      <c r="GQJ8" s="35"/>
      <c r="GQK8" s="35"/>
      <c r="GQL8" s="35"/>
      <c r="GQM8" s="35"/>
      <c r="GQN8" s="35"/>
      <c r="GQO8" s="35"/>
      <c r="GQP8" s="35"/>
      <c r="GQQ8" s="35"/>
      <c r="GQR8" s="35"/>
      <c r="GQS8" s="35"/>
      <c r="GQT8" s="35"/>
      <c r="GQU8" s="35"/>
      <c r="GQV8" s="35"/>
      <c r="GQW8" s="35"/>
      <c r="GQX8" s="35"/>
      <c r="GQY8" s="35"/>
      <c r="GQZ8" s="35"/>
      <c r="GRA8" s="35"/>
      <c r="GRB8" s="35"/>
      <c r="GRC8" s="35"/>
      <c r="GRD8" s="35"/>
      <c r="GRE8" s="35"/>
      <c r="GRF8" s="35"/>
      <c r="GRG8" s="35"/>
      <c r="GRH8" s="35"/>
      <c r="GRI8" s="35"/>
      <c r="GRJ8" s="35"/>
      <c r="GRK8" s="35"/>
      <c r="GRL8" s="35"/>
      <c r="GRM8" s="35"/>
      <c r="GRN8" s="35"/>
      <c r="GRO8" s="35"/>
      <c r="GRP8" s="35"/>
      <c r="GRQ8" s="35"/>
      <c r="GRR8" s="35"/>
      <c r="GRS8" s="35"/>
      <c r="GRT8" s="35"/>
      <c r="GRU8" s="35"/>
      <c r="GRV8" s="35"/>
      <c r="GRW8" s="35"/>
      <c r="GRX8" s="35"/>
      <c r="GRY8" s="35"/>
      <c r="GRZ8" s="35"/>
      <c r="GSA8" s="35"/>
      <c r="GSB8" s="35"/>
      <c r="GSC8" s="35"/>
      <c r="GSD8" s="35"/>
      <c r="GSE8" s="35"/>
      <c r="GSF8" s="35"/>
      <c r="GSG8" s="35"/>
      <c r="GSH8" s="35"/>
      <c r="GSI8" s="35"/>
      <c r="GSJ8" s="35"/>
      <c r="GSK8" s="35"/>
      <c r="GSL8" s="35"/>
      <c r="GSM8" s="35"/>
      <c r="GSN8" s="35"/>
      <c r="GSO8" s="35"/>
      <c r="GSP8" s="35"/>
      <c r="GSQ8" s="35"/>
      <c r="GSR8" s="35"/>
      <c r="GSS8" s="35"/>
      <c r="GST8" s="35"/>
      <c r="GSU8" s="35"/>
      <c r="GSV8" s="35"/>
      <c r="GSW8" s="35"/>
      <c r="GSX8" s="35"/>
      <c r="GSY8" s="35"/>
      <c r="GSZ8" s="35"/>
      <c r="GTA8" s="35"/>
      <c r="GTB8" s="35"/>
      <c r="GTC8" s="35"/>
      <c r="GTD8" s="35"/>
      <c r="GTE8" s="35"/>
      <c r="GTF8" s="35"/>
      <c r="GTG8" s="35"/>
      <c r="GTH8" s="35"/>
      <c r="GTI8" s="35"/>
      <c r="GTJ8" s="35"/>
      <c r="GTK8" s="35"/>
      <c r="GTL8" s="35"/>
      <c r="GTM8" s="35"/>
      <c r="GTN8" s="35"/>
      <c r="GTO8" s="35"/>
      <c r="GTP8" s="35"/>
      <c r="GTQ8" s="35"/>
      <c r="GTR8" s="35"/>
      <c r="GTS8" s="35"/>
      <c r="GTT8" s="35"/>
      <c r="GTU8" s="35"/>
      <c r="GTV8" s="35"/>
      <c r="GTW8" s="35"/>
      <c r="GTX8" s="35"/>
      <c r="GTY8" s="35"/>
      <c r="GTZ8" s="35"/>
      <c r="GUA8" s="35"/>
      <c r="GUB8" s="35"/>
      <c r="GUC8" s="35"/>
      <c r="GUD8" s="35"/>
      <c r="GUE8" s="35"/>
      <c r="GUF8" s="35"/>
      <c r="GUG8" s="35"/>
      <c r="GUH8" s="35"/>
      <c r="GUI8" s="35"/>
      <c r="GUJ8" s="35"/>
      <c r="GUK8" s="35"/>
      <c r="GUL8" s="35"/>
      <c r="GUM8" s="35"/>
      <c r="GUN8" s="35"/>
      <c r="GUO8" s="35"/>
      <c r="GUP8" s="35"/>
      <c r="GUQ8" s="35"/>
      <c r="GUR8" s="35"/>
      <c r="GUS8" s="35"/>
      <c r="GUT8" s="35"/>
      <c r="GUU8" s="35"/>
      <c r="GUV8" s="35"/>
      <c r="GUW8" s="35"/>
      <c r="GUX8" s="35"/>
      <c r="GUY8" s="35"/>
      <c r="GUZ8" s="35"/>
      <c r="GVA8" s="35"/>
      <c r="GVB8" s="35"/>
      <c r="GVC8" s="35"/>
      <c r="GVD8" s="35"/>
      <c r="GVE8" s="35"/>
      <c r="GVF8" s="35"/>
      <c r="GVG8" s="35"/>
      <c r="GVH8" s="35"/>
      <c r="GVI8" s="35"/>
      <c r="GVJ8" s="35"/>
      <c r="GVK8" s="35"/>
      <c r="GVL8" s="35"/>
      <c r="GVM8" s="35"/>
      <c r="GVN8" s="35"/>
      <c r="GVO8" s="35"/>
      <c r="GVP8" s="35"/>
      <c r="GVQ8" s="35"/>
      <c r="GVR8" s="35"/>
      <c r="GVS8" s="35"/>
      <c r="GVT8" s="35"/>
      <c r="GVU8" s="35"/>
      <c r="GVV8" s="35"/>
      <c r="GVW8" s="35"/>
      <c r="GVX8" s="35"/>
      <c r="GVY8" s="35"/>
      <c r="GVZ8" s="35"/>
      <c r="GWA8" s="35"/>
      <c r="GWB8" s="35"/>
      <c r="GWC8" s="35"/>
      <c r="GWD8" s="35"/>
      <c r="GWE8" s="35"/>
      <c r="GWF8" s="35"/>
      <c r="GWG8" s="35"/>
      <c r="GWH8" s="35"/>
      <c r="GWI8" s="35"/>
      <c r="GWJ8" s="35"/>
      <c r="GWK8" s="35"/>
      <c r="GWL8" s="35"/>
      <c r="GWM8" s="35"/>
      <c r="GWN8" s="35"/>
      <c r="GWO8" s="35"/>
      <c r="GWP8" s="35"/>
      <c r="GWQ8" s="35"/>
      <c r="GWR8" s="35"/>
      <c r="GWS8" s="35"/>
      <c r="GWT8" s="35"/>
      <c r="GWU8" s="35"/>
      <c r="GWV8" s="35"/>
      <c r="GWW8" s="35"/>
      <c r="GWX8" s="35"/>
      <c r="GWY8" s="35"/>
      <c r="GWZ8" s="35"/>
      <c r="GXA8" s="35"/>
      <c r="GXB8" s="35"/>
      <c r="GXC8" s="35"/>
      <c r="GXD8" s="35"/>
      <c r="GXE8" s="35"/>
      <c r="GXF8" s="35"/>
      <c r="GXG8" s="35"/>
      <c r="GXH8" s="35"/>
      <c r="GXI8" s="35"/>
      <c r="GXJ8" s="35"/>
      <c r="GXK8" s="35"/>
      <c r="GXL8" s="35"/>
      <c r="GXM8" s="35"/>
      <c r="GXN8" s="35"/>
      <c r="GXO8" s="35"/>
      <c r="GXP8" s="35"/>
      <c r="GXQ8" s="35"/>
      <c r="GXR8" s="35"/>
      <c r="GXS8" s="35"/>
      <c r="GXT8" s="35"/>
      <c r="GXU8" s="35"/>
      <c r="GXV8" s="35"/>
      <c r="GXW8" s="35"/>
      <c r="GXX8" s="35"/>
      <c r="GXY8" s="35"/>
      <c r="GXZ8" s="35"/>
      <c r="GYA8" s="35"/>
      <c r="GYB8" s="35"/>
      <c r="GYC8" s="35"/>
      <c r="GYD8" s="35"/>
      <c r="GYE8" s="35"/>
      <c r="GYF8" s="35"/>
      <c r="GYG8" s="35"/>
      <c r="GYH8" s="35"/>
      <c r="GYI8" s="35"/>
      <c r="GYJ8" s="35"/>
      <c r="GYK8" s="35"/>
      <c r="GYL8" s="35"/>
      <c r="GYM8" s="35"/>
      <c r="GYN8" s="35"/>
      <c r="GYO8" s="35"/>
      <c r="GYP8" s="35"/>
      <c r="GYQ8" s="35"/>
      <c r="GYR8" s="35"/>
      <c r="GYS8" s="35"/>
      <c r="GYT8" s="35"/>
      <c r="GYU8" s="35"/>
      <c r="GYV8" s="35"/>
      <c r="GYW8" s="35"/>
      <c r="GYX8" s="35"/>
      <c r="GYY8" s="35"/>
      <c r="GYZ8" s="35"/>
      <c r="GZA8" s="35"/>
      <c r="GZB8" s="35"/>
      <c r="GZC8" s="35"/>
      <c r="GZD8" s="35"/>
      <c r="GZE8" s="35"/>
      <c r="GZF8" s="35"/>
      <c r="GZG8" s="35"/>
      <c r="GZH8" s="35"/>
      <c r="GZI8" s="35"/>
      <c r="GZJ8" s="35"/>
      <c r="GZK8" s="35"/>
      <c r="GZL8" s="35"/>
      <c r="GZM8" s="35"/>
      <c r="GZN8" s="35"/>
      <c r="GZO8" s="35"/>
      <c r="GZP8" s="35"/>
      <c r="GZQ8" s="35"/>
      <c r="GZR8" s="35"/>
      <c r="GZS8" s="35"/>
      <c r="GZT8" s="35"/>
      <c r="GZU8" s="35"/>
      <c r="GZV8" s="35"/>
      <c r="GZW8" s="35"/>
      <c r="GZX8" s="35"/>
      <c r="GZY8" s="35"/>
      <c r="GZZ8" s="35"/>
      <c r="HAA8" s="35"/>
      <c r="HAB8" s="35"/>
      <c r="HAC8" s="35"/>
      <c r="HAD8" s="35"/>
      <c r="HAE8" s="35"/>
      <c r="HAF8" s="35"/>
      <c r="HAG8" s="35"/>
      <c r="HAH8" s="35"/>
      <c r="HAI8" s="35"/>
      <c r="HAJ8" s="35"/>
      <c r="HAK8" s="35"/>
      <c r="HAL8" s="35"/>
      <c r="HAM8" s="35"/>
      <c r="HAN8" s="35"/>
      <c r="HAO8" s="35"/>
      <c r="HAP8" s="35"/>
      <c r="HAQ8" s="35"/>
      <c r="HAR8" s="35"/>
      <c r="HAS8" s="35"/>
      <c r="HAT8" s="35"/>
      <c r="HAU8" s="35"/>
      <c r="HAV8" s="35"/>
      <c r="HAW8" s="35"/>
      <c r="HAX8" s="35"/>
      <c r="HAY8" s="35"/>
      <c r="HAZ8" s="35"/>
      <c r="HBA8" s="35"/>
      <c r="HBB8" s="35"/>
      <c r="HBC8" s="35"/>
      <c r="HBD8" s="35"/>
      <c r="HBE8" s="35"/>
      <c r="HBF8" s="35"/>
      <c r="HBG8" s="35"/>
      <c r="HBH8" s="35"/>
      <c r="HBI8" s="35"/>
      <c r="HBJ8" s="35"/>
      <c r="HBK8" s="35"/>
      <c r="HBL8" s="35"/>
      <c r="HBM8" s="35"/>
      <c r="HBN8" s="35"/>
      <c r="HBO8" s="35"/>
      <c r="HBP8" s="35"/>
      <c r="HBQ8" s="35"/>
      <c r="HBR8" s="35"/>
      <c r="HBS8" s="35"/>
      <c r="HBT8" s="35"/>
      <c r="HBU8" s="35"/>
      <c r="HBV8" s="35"/>
      <c r="HBW8" s="35"/>
      <c r="HBX8" s="35"/>
      <c r="HBY8" s="35"/>
      <c r="HBZ8" s="35"/>
      <c r="HCA8" s="35"/>
      <c r="HCB8" s="35"/>
      <c r="HCC8" s="35"/>
      <c r="HCD8" s="35"/>
      <c r="HCE8" s="35"/>
      <c r="HCF8" s="35"/>
      <c r="HCG8" s="35"/>
      <c r="HCH8" s="35"/>
      <c r="HCI8" s="35"/>
      <c r="HCJ8" s="35"/>
      <c r="HCK8" s="35"/>
      <c r="HCL8" s="35"/>
      <c r="HCM8" s="35"/>
      <c r="HCN8" s="35"/>
      <c r="HCO8" s="35"/>
      <c r="HCP8" s="35"/>
      <c r="HCQ8" s="35"/>
      <c r="HCR8" s="35"/>
      <c r="HCS8" s="35"/>
      <c r="HCT8" s="35"/>
      <c r="HCU8" s="35"/>
      <c r="HCV8" s="35"/>
      <c r="HCW8" s="35"/>
      <c r="HCX8" s="35"/>
      <c r="HCY8" s="35"/>
      <c r="HCZ8" s="35"/>
      <c r="HDA8" s="35"/>
      <c r="HDB8" s="35"/>
      <c r="HDC8" s="35"/>
      <c r="HDD8" s="35"/>
      <c r="HDE8" s="35"/>
      <c r="HDF8" s="35"/>
      <c r="HDG8" s="35"/>
      <c r="HDH8" s="35"/>
      <c r="HDI8" s="35"/>
      <c r="HDJ8" s="35"/>
      <c r="HDK8" s="35"/>
      <c r="HDL8" s="35"/>
      <c r="HDM8" s="35"/>
      <c r="HDN8" s="35"/>
      <c r="HDO8" s="35"/>
      <c r="HDP8" s="35"/>
      <c r="HDQ8" s="35"/>
      <c r="HDR8" s="35"/>
      <c r="HDS8" s="35"/>
      <c r="HDT8" s="35"/>
      <c r="HDU8" s="35"/>
      <c r="HDV8" s="35"/>
      <c r="HDW8" s="35"/>
      <c r="HDX8" s="35"/>
      <c r="HDY8" s="35"/>
      <c r="HDZ8" s="35"/>
      <c r="HEA8" s="35"/>
      <c r="HEB8" s="35"/>
      <c r="HEC8" s="35"/>
      <c r="HED8" s="35"/>
      <c r="HEE8" s="35"/>
      <c r="HEF8" s="35"/>
      <c r="HEG8" s="35"/>
      <c r="HEH8" s="35"/>
      <c r="HEI8" s="35"/>
      <c r="HEJ8" s="35"/>
      <c r="HEK8" s="35"/>
      <c r="HEL8" s="35"/>
      <c r="HEM8" s="35"/>
      <c r="HEN8" s="35"/>
      <c r="HEO8" s="35"/>
      <c r="HEP8" s="35"/>
      <c r="HEQ8" s="35"/>
      <c r="HER8" s="35"/>
      <c r="HES8" s="35"/>
      <c r="HET8" s="35"/>
      <c r="HEU8" s="35"/>
      <c r="HEV8" s="35"/>
      <c r="HEW8" s="35"/>
      <c r="HEX8" s="35"/>
      <c r="HEY8" s="35"/>
      <c r="HEZ8" s="35"/>
      <c r="HFA8" s="35"/>
      <c r="HFB8" s="35"/>
      <c r="HFC8" s="35"/>
      <c r="HFD8" s="35"/>
      <c r="HFE8" s="35"/>
      <c r="HFF8" s="35"/>
      <c r="HFG8" s="35"/>
      <c r="HFH8" s="35"/>
      <c r="HFI8" s="35"/>
      <c r="HFJ8" s="35"/>
      <c r="HFK8" s="35"/>
      <c r="HFL8" s="35"/>
      <c r="HFM8" s="35"/>
      <c r="HFN8" s="35"/>
      <c r="HFO8" s="35"/>
      <c r="HFP8" s="35"/>
      <c r="HFQ8" s="35"/>
      <c r="HFR8" s="35"/>
      <c r="HFS8" s="35"/>
      <c r="HFT8" s="35"/>
      <c r="HFU8" s="35"/>
      <c r="HFV8" s="35"/>
      <c r="HFW8" s="35"/>
      <c r="HFX8" s="35"/>
      <c r="HFY8" s="35"/>
      <c r="HFZ8" s="35"/>
      <c r="HGA8" s="35"/>
      <c r="HGB8" s="35"/>
      <c r="HGC8" s="35"/>
      <c r="HGD8" s="35"/>
      <c r="HGE8" s="35"/>
      <c r="HGF8" s="35"/>
      <c r="HGG8" s="35"/>
      <c r="HGH8" s="35"/>
      <c r="HGI8" s="35"/>
      <c r="HGJ8" s="35"/>
      <c r="HGK8" s="35"/>
      <c r="HGL8" s="35"/>
      <c r="HGM8" s="35"/>
      <c r="HGN8" s="35"/>
      <c r="HGO8" s="35"/>
      <c r="HGP8" s="35"/>
      <c r="HGQ8" s="35"/>
      <c r="HGR8" s="35"/>
      <c r="HGS8" s="35"/>
      <c r="HGT8" s="35"/>
      <c r="HGU8" s="35"/>
      <c r="HGV8" s="35"/>
      <c r="HGW8" s="35"/>
      <c r="HGX8" s="35"/>
      <c r="HGY8" s="35"/>
      <c r="HGZ8" s="35"/>
      <c r="HHA8" s="35"/>
      <c r="HHB8" s="35"/>
      <c r="HHC8" s="35"/>
      <c r="HHD8" s="35"/>
      <c r="HHE8" s="35"/>
      <c r="HHF8" s="35"/>
      <c r="HHG8" s="35"/>
      <c r="HHH8" s="35"/>
      <c r="HHI8" s="35"/>
      <c r="HHJ8" s="35"/>
      <c r="HHK8" s="35"/>
      <c r="HHL8" s="35"/>
      <c r="HHM8" s="35"/>
      <c r="HHN8" s="35"/>
      <c r="HHO8" s="35"/>
      <c r="HHP8" s="35"/>
      <c r="HHQ8" s="35"/>
      <c r="HHR8" s="35"/>
      <c r="HHS8" s="35"/>
      <c r="HHT8" s="35"/>
      <c r="HHU8" s="35"/>
      <c r="HHV8" s="35"/>
      <c r="HHW8" s="35"/>
      <c r="HHX8" s="35"/>
      <c r="HHY8" s="35"/>
      <c r="HHZ8" s="35"/>
      <c r="HIA8" s="35"/>
      <c r="HIB8" s="35"/>
      <c r="HIC8" s="35"/>
      <c r="HID8" s="35"/>
      <c r="HIE8" s="35"/>
      <c r="HIF8" s="35"/>
      <c r="HIG8" s="35"/>
      <c r="HIH8" s="35"/>
      <c r="HII8" s="35"/>
      <c r="HIJ8" s="35"/>
      <c r="HIK8" s="35"/>
      <c r="HIL8" s="35"/>
      <c r="HIM8" s="35"/>
      <c r="HIN8" s="35"/>
      <c r="HIO8" s="35"/>
      <c r="HIP8" s="35"/>
      <c r="HIQ8" s="35"/>
      <c r="HIR8" s="35"/>
      <c r="HIS8" s="35"/>
      <c r="HIT8" s="35"/>
      <c r="HIU8" s="35"/>
      <c r="HIV8" s="35"/>
      <c r="HIW8" s="35"/>
      <c r="HIX8" s="35"/>
      <c r="HIY8" s="35"/>
      <c r="HIZ8" s="35"/>
      <c r="HJA8" s="35"/>
      <c r="HJB8" s="35"/>
      <c r="HJC8" s="35"/>
      <c r="HJD8" s="35"/>
      <c r="HJE8" s="35"/>
      <c r="HJF8" s="35"/>
      <c r="HJG8" s="35"/>
      <c r="HJH8" s="35"/>
      <c r="HJI8" s="35"/>
      <c r="HJJ8" s="35"/>
      <c r="HJK8" s="35"/>
      <c r="HJL8" s="35"/>
      <c r="HJM8" s="35"/>
      <c r="HJN8" s="35"/>
      <c r="HJO8" s="35"/>
      <c r="HJP8" s="35"/>
      <c r="HJQ8" s="35"/>
      <c r="HJR8" s="35"/>
      <c r="HJS8" s="35"/>
      <c r="HJT8" s="35"/>
      <c r="HJU8" s="35"/>
      <c r="HJV8" s="35"/>
      <c r="HJW8" s="35"/>
      <c r="HJX8" s="35"/>
      <c r="HJY8" s="35"/>
      <c r="HJZ8" s="35"/>
      <c r="HKA8" s="35"/>
      <c r="HKB8" s="35"/>
      <c r="HKC8" s="35"/>
      <c r="HKD8" s="35"/>
      <c r="HKE8" s="35"/>
      <c r="HKF8" s="35"/>
      <c r="HKG8" s="35"/>
      <c r="HKH8" s="35"/>
      <c r="HKI8" s="35"/>
      <c r="HKJ8" s="35"/>
      <c r="HKK8" s="35"/>
      <c r="HKL8" s="35"/>
      <c r="HKM8" s="35"/>
      <c r="HKN8" s="35"/>
      <c r="HKO8" s="35"/>
      <c r="HKP8" s="35"/>
      <c r="HKQ8" s="35"/>
      <c r="HKR8" s="35"/>
      <c r="HKS8" s="35"/>
      <c r="HKT8" s="35"/>
      <c r="HKU8" s="35"/>
      <c r="HKV8" s="35"/>
      <c r="HKW8" s="35"/>
      <c r="HKX8" s="35"/>
      <c r="HKY8" s="35"/>
      <c r="HKZ8" s="35"/>
      <c r="HLA8" s="35"/>
      <c r="HLB8" s="35"/>
      <c r="HLC8" s="35"/>
      <c r="HLD8" s="35"/>
      <c r="HLE8" s="35"/>
      <c r="HLF8" s="35"/>
      <c r="HLG8" s="35"/>
      <c r="HLH8" s="35"/>
      <c r="HLI8" s="35"/>
      <c r="HLJ8" s="35"/>
      <c r="HLK8" s="35"/>
      <c r="HLL8" s="35"/>
      <c r="HLM8" s="35"/>
      <c r="HLN8" s="35"/>
      <c r="HLO8" s="35"/>
      <c r="HLP8" s="35"/>
      <c r="HLQ8" s="35"/>
      <c r="HLR8" s="35"/>
      <c r="HLS8" s="35"/>
      <c r="HLT8" s="35"/>
      <c r="HLU8" s="35"/>
      <c r="HLV8" s="35"/>
      <c r="HLW8" s="35"/>
      <c r="HLX8" s="35"/>
      <c r="HLY8" s="35"/>
      <c r="HLZ8" s="35"/>
      <c r="HMA8" s="35"/>
      <c r="HMB8" s="35"/>
      <c r="HMC8" s="35"/>
      <c r="HMD8" s="35"/>
      <c r="HME8" s="35"/>
      <c r="HMF8" s="35"/>
      <c r="HMG8" s="35"/>
      <c r="HMH8" s="35"/>
      <c r="HMI8" s="35"/>
      <c r="HMJ8" s="35"/>
      <c r="HMK8" s="35"/>
      <c r="HML8" s="35"/>
      <c r="HMM8" s="35"/>
      <c r="HMN8" s="35"/>
      <c r="HMO8" s="35"/>
      <c r="HMP8" s="35"/>
      <c r="HMQ8" s="35"/>
      <c r="HMR8" s="35"/>
      <c r="HMS8" s="35"/>
      <c r="HMT8" s="35"/>
      <c r="HMU8" s="35"/>
      <c r="HMV8" s="35"/>
      <c r="HMW8" s="35"/>
      <c r="HMX8" s="35"/>
      <c r="HMY8" s="35"/>
      <c r="HMZ8" s="35"/>
      <c r="HNA8" s="35"/>
      <c r="HNB8" s="35"/>
      <c r="HNC8" s="35"/>
      <c r="HND8" s="35"/>
      <c r="HNE8" s="35"/>
      <c r="HNF8" s="35"/>
      <c r="HNG8" s="35"/>
      <c r="HNH8" s="35"/>
      <c r="HNI8" s="35"/>
      <c r="HNJ8" s="35"/>
      <c r="HNK8" s="35"/>
      <c r="HNL8" s="35"/>
      <c r="HNM8" s="35"/>
      <c r="HNN8" s="35"/>
      <c r="HNO8" s="35"/>
      <c r="HNP8" s="35"/>
      <c r="HNQ8" s="35"/>
      <c r="HNR8" s="35"/>
      <c r="HNS8" s="35"/>
      <c r="HNT8" s="35"/>
      <c r="HNU8" s="35"/>
      <c r="HNV8" s="35"/>
      <c r="HNW8" s="35"/>
      <c r="HNX8" s="35"/>
      <c r="HNY8" s="35"/>
      <c r="HNZ8" s="35"/>
      <c r="HOA8" s="35"/>
      <c r="HOB8" s="35"/>
      <c r="HOC8" s="35"/>
      <c r="HOD8" s="35"/>
      <c r="HOE8" s="35"/>
      <c r="HOF8" s="35"/>
      <c r="HOG8" s="35"/>
      <c r="HOH8" s="35"/>
      <c r="HOI8" s="35"/>
      <c r="HOJ8" s="35"/>
      <c r="HOK8" s="35"/>
      <c r="HOL8" s="35"/>
      <c r="HOM8" s="35"/>
      <c r="HON8" s="35"/>
      <c r="HOO8" s="35"/>
      <c r="HOP8" s="35"/>
      <c r="HOQ8" s="35"/>
      <c r="HOR8" s="35"/>
      <c r="HOS8" s="35"/>
      <c r="HOT8" s="35"/>
      <c r="HOU8" s="35"/>
      <c r="HOV8" s="35"/>
      <c r="HOW8" s="35"/>
      <c r="HOX8" s="35"/>
      <c r="HOY8" s="35"/>
      <c r="HOZ8" s="35"/>
      <c r="HPA8" s="35"/>
      <c r="HPB8" s="35"/>
      <c r="HPC8" s="35"/>
      <c r="HPD8" s="35"/>
      <c r="HPE8" s="35"/>
      <c r="HPF8" s="35"/>
      <c r="HPG8" s="35"/>
      <c r="HPH8" s="35"/>
      <c r="HPI8" s="35"/>
      <c r="HPJ8" s="35"/>
      <c r="HPK8" s="35"/>
      <c r="HPL8" s="35"/>
      <c r="HPM8" s="35"/>
      <c r="HPN8" s="35"/>
      <c r="HPO8" s="35"/>
      <c r="HPP8" s="35"/>
      <c r="HPQ8" s="35"/>
      <c r="HPR8" s="35"/>
      <c r="HPS8" s="35"/>
      <c r="HPT8" s="35"/>
      <c r="HPU8" s="35"/>
      <c r="HPV8" s="35"/>
      <c r="HPW8" s="35"/>
      <c r="HPX8" s="35"/>
      <c r="HPY8" s="35"/>
      <c r="HPZ8" s="35"/>
      <c r="HQA8" s="35"/>
      <c r="HQB8" s="35"/>
      <c r="HQC8" s="35"/>
      <c r="HQD8" s="35"/>
      <c r="HQE8" s="35"/>
      <c r="HQF8" s="35"/>
      <c r="HQG8" s="35"/>
      <c r="HQH8" s="35"/>
      <c r="HQI8" s="35"/>
      <c r="HQJ8" s="35"/>
      <c r="HQK8" s="35"/>
      <c r="HQL8" s="35"/>
      <c r="HQM8" s="35"/>
      <c r="HQN8" s="35"/>
      <c r="HQO8" s="35"/>
      <c r="HQP8" s="35"/>
      <c r="HQQ8" s="35"/>
      <c r="HQR8" s="35"/>
      <c r="HQS8" s="35"/>
      <c r="HQT8" s="35"/>
      <c r="HQU8" s="35"/>
      <c r="HQV8" s="35"/>
      <c r="HQW8" s="35"/>
      <c r="HQX8" s="35"/>
      <c r="HQY8" s="35"/>
      <c r="HQZ8" s="35"/>
      <c r="HRA8" s="35"/>
      <c r="HRB8" s="35"/>
      <c r="HRC8" s="35"/>
      <c r="HRD8" s="35"/>
      <c r="HRE8" s="35"/>
      <c r="HRF8" s="35"/>
      <c r="HRG8" s="35"/>
      <c r="HRH8" s="35"/>
      <c r="HRI8" s="35"/>
      <c r="HRJ8" s="35"/>
      <c r="HRK8" s="35"/>
      <c r="HRL8" s="35"/>
      <c r="HRM8" s="35"/>
      <c r="HRN8" s="35"/>
      <c r="HRO8" s="35"/>
      <c r="HRP8" s="35"/>
      <c r="HRQ8" s="35"/>
      <c r="HRR8" s="35"/>
      <c r="HRS8" s="35"/>
      <c r="HRT8" s="35"/>
      <c r="HRU8" s="35"/>
      <c r="HRV8" s="35"/>
      <c r="HRW8" s="35"/>
      <c r="HRX8" s="35"/>
      <c r="HRY8" s="35"/>
      <c r="HRZ8" s="35"/>
      <c r="HSA8" s="35"/>
      <c r="HSB8" s="35"/>
      <c r="HSC8" s="35"/>
      <c r="HSD8" s="35"/>
      <c r="HSE8" s="35"/>
      <c r="HSF8" s="35"/>
      <c r="HSG8" s="35"/>
      <c r="HSH8" s="35"/>
      <c r="HSI8" s="35"/>
      <c r="HSJ8" s="35"/>
      <c r="HSK8" s="35"/>
      <c r="HSL8" s="35"/>
      <c r="HSM8" s="35"/>
      <c r="HSN8" s="35"/>
      <c r="HSO8" s="35"/>
      <c r="HSP8" s="35"/>
      <c r="HSQ8" s="35"/>
      <c r="HSR8" s="35"/>
      <c r="HSS8" s="35"/>
      <c r="HST8" s="35"/>
      <c r="HSU8" s="35"/>
      <c r="HSV8" s="35"/>
      <c r="HSW8" s="35"/>
      <c r="HSX8" s="35"/>
      <c r="HSY8" s="35"/>
      <c r="HSZ8" s="35"/>
      <c r="HTA8" s="35"/>
      <c r="HTB8" s="35"/>
      <c r="HTC8" s="35"/>
      <c r="HTD8" s="35"/>
      <c r="HTE8" s="35"/>
      <c r="HTF8" s="35"/>
      <c r="HTG8" s="35"/>
      <c r="HTH8" s="35"/>
      <c r="HTI8" s="35"/>
      <c r="HTJ8" s="35"/>
      <c r="HTK8" s="35"/>
      <c r="HTL8" s="35"/>
      <c r="HTM8" s="35"/>
      <c r="HTN8" s="35"/>
      <c r="HTO8" s="35"/>
      <c r="HTP8" s="35"/>
      <c r="HTQ8" s="35"/>
      <c r="HTR8" s="35"/>
      <c r="HTS8" s="35"/>
      <c r="HTT8" s="35"/>
      <c r="HTU8" s="35"/>
      <c r="HTV8" s="35"/>
      <c r="HTW8" s="35"/>
      <c r="HTX8" s="35"/>
      <c r="HTY8" s="35"/>
      <c r="HTZ8" s="35"/>
      <c r="HUA8" s="35"/>
      <c r="HUB8" s="35"/>
      <c r="HUC8" s="35"/>
      <c r="HUD8" s="35"/>
      <c r="HUE8" s="35"/>
      <c r="HUF8" s="35"/>
      <c r="HUG8" s="35"/>
      <c r="HUH8" s="35"/>
      <c r="HUI8" s="35"/>
      <c r="HUJ8" s="35"/>
      <c r="HUK8" s="35"/>
      <c r="HUL8" s="35"/>
      <c r="HUM8" s="35"/>
      <c r="HUN8" s="35"/>
      <c r="HUO8" s="35"/>
      <c r="HUP8" s="35"/>
      <c r="HUQ8" s="35"/>
      <c r="HUR8" s="35"/>
      <c r="HUS8" s="35"/>
      <c r="HUT8" s="35"/>
      <c r="HUU8" s="35"/>
      <c r="HUV8" s="35"/>
      <c r="HUW8" s="35"/>
      <c r="HUX8" s="35"/>
      <c r="HUY8" s="35"/>
      <c r="HUZ8" s="35"/>
      <c r="HVA8" s="35"/>
      <c r="HVB8" s="35"/>
      <c r="HVC8" s="35"/>
      <c r="HVD8" s="35"/>
      <c r="HVE8" s="35"/>
      <c r="HVF8" s="35"/>
      <c r="HVG8" s="35"/>
      <c r="HVH8" s="35"/>
      <c r="HVI8" s="35"/>
      <c r="HVJ8" s="35"/>
      <c r="HVK8" s="35"/>
      <c r="HVL8" s="35"/>
      <c r="HVM8" s="35"/>
      <c r="HVN8" s="35"/>
      <c r="HVO8" s="35"/>
      <c r="HVP8" s="35"/>
      <c r="HVQ8" s="35"/>
      <c r="HVR8" s="35"/>
      <c r="HVS8" s="35"/>
      <c r="HVT8" s="35"/>
      <c r="HVU8" s="35"/>
      <c r="HVV8" s="35"/>
      <c r="HVW8" s="35"/>
      <c r="HVX8" s="35"/>
      <c r="HVY8" s="35"/>
      <c r="HVZ8" s="35"/>
      <c r="HWA8" s="35"/>
      <c r="HWB8" s="35"/>
      <c r="HWC8" s="35"/>
      <c r="HWD8" s="35"/>
      <c r="HWE8" s="35"/>
      <c r="HWF8" s="35"/>
      <c r="HWG8" s="35"/>
      <c r="HWH8" s="35"/>
      <c r="HWI8" s="35"/>
      <c r="HWJ8" s="35"/>
      <c r="HWK8" s="35"/>
      <c r="HWL8" s="35"/>
      <c r="HWM8" s="35"/>
      <c r="HWN8" s="35"/>
      <c r="HWO8" s="35"/>
      <c r="HWP8" s="35"/>
      <c r="HWQ8" s="35"/>
      <c r="HWR8" s="35"/>
      <c r="HWS8" s="35"/>
      <c r="HWT8" s="35"/>
      <c r="HWU8" s="35"/>
      <c r="HWV8" s="35"/>
      <c r="HWW8" s="35"/>
      <c r="HWX8" s="35"/>
      <c r="HWY8" s="35"/>
      <c r="HWZ8" s="35"/>
      <c r="HXA8" s="35"/>
      <c r="HXB8" s="35"/>
      <c r="HXC8" s="35"/>
      <c r="HXD8" s="35"/>
      <c r="HXE8" s="35"/>
      <c r="HXF8" s="35"/>
      <c r="HXG8" s="35"/>
      <c r="HXH8" s="35"/>
      <c r="HXI8" s="35"/>
      <c r="HXJ8" s="35"/>
      <c r="HXK8" s="35"/>
      <c r="HXL8" s="35"/>
      <c r="HXM8" s="35"/>
      <c r="HXN8" s="35"/>
      <c r="HXO8" s="35"/>
      <c r="HXP8" s="35"/>
      <c r="HXQ8" s="35"/>
      <c r="HXR8" s="35"/>
      <c r="HXS8" s="35"/>
      <c r="HXT8" s="35"/>
      <c r="HXU8" s="35"/>
      <c r="HXV8" s="35"/>
      <c r="HXW8" s="35"/>
      <c r="HXX8" s="35"/>
      <c r="HXY8" s="35"/>
      <c r="HXZ8" s="35"/>
      <c r="HYA8" s="35"/>
      <c r="HYB8" s="35"/>
      <c r="HYC8" s="35"/>
      <c r="HYD8" s="35"/>
      <c r="HYE8" s="35"/>
      <c r="HYF8" s="35"/>
      <c r="HYG8" s="35"/>
      <c r="HYH8" s="35"/>
      <c r="HYI8" s="35"/>
      <c r="HYJ8" s="35"/>
      <c r="HYK8" s="35"/>
      <c r="HYL8" s="35"/>
      <c r="HYM8" s="35"/>
      <c r="HYN8" s="35"/>
      <c r="HYO8" s="35"/>
      <c r="HYP8" s="35"/>
      <c r="HYQ8" s="35"/>
      <c r="HYR8" s="35"/>
      <c r="HYS8" s="35"/>
      <c r="HYT8" s="35"/>
      <c r="HYU8" s="35"/>
      <c r="HYV8" s="35"/>
      <c r="HYW8" s="35"/>
      <c r="HYX8" s="35"/>
      <c r="HYY8" s="35"/>
      <c r="HYZ8" s="35"/>
      <c r="HZA8" s="35"/>
      <c r="HZB8" s="35"/>
      <c r="HZC8" s="35"/>
      <c r="HZD8" s="35"/>
      <c r="HZE8" s="35"/>
      <c r="HZF8" s="35"/>
      <c r="HZG8" s="35"/>
      <c r="HZH8" s="35"/>
      <c r="HZI8" s="35"/>
      <c r="HZJ8" s="35"/>
      <c r="HZK8" s="35"/>
      <c r="HZL8" s="35"/>
      <c r="HZM8" s="35"/>
      <c r="HZN8" s="35"/>
      <c r="HZO8" s="35"/>
      <c r="HZP8" s="35"/>
      <c r="HZQ8" s="35"/>
      <c r="HZR8" s="35"/>
      <c r="HZS8" s="35"/>
      <c r="HZT8" s="35"/>
      <c r="HZU8" s="35"/>
      <c r="HZV8" s="35"/>
      <c r="HZW8" s="35"/>
      <c r="HZX8" s="35"/>
      <c r="HZY8" s="35"/>
      <c r="HZZ8" s="35"/>
      <c r="IAA8" s="35"/>
      <c r="IAB8" s="35"/>
      <c r="IAC8" s="35"/>
      <c r="IAD8" s="35"/>
      <c r="IAE8" s="35"/>
      <c r="IAF8" s="35"/>
      <c r="IAG8" s="35"/>
      <c r="IAH8" s="35"/>
      <c r="IAI8" s="35"/>
      <c r="IAJ8" s="35"/>
      <c r="IAK8" s="35"/>
      <c r="IAL8" s="35"/>
      <c r="IAM8" s="35"/>
      <c r="IAN8" s="35"/>
      <c r="IAO8" s="35"/>
      <c r="IAP8" s="35"/>
      <c r="IAQ8" s="35"/>
      <c r="IAR8" s="35"/>
      <c r="IAS8" s="35"/>
      <c r="IAT8" s="35"/>
      <c r="IAU8" s="35"/>
      <c r="IAV8" s="35"/>
      <c r="IAW8" s="35"/>
      <c r="IAX8" s="35"/>
      <c r="IAY8" s="35"/>
      <c r="IAZ8" s="35"/>
      <c r="IBA8" s="35"/>
      <c r="IBB8" s="35"/>
      <c r="IBC8" s="35"/>
      <c r="IBD8" s="35"/>
      <c r="IBE8" s="35"/>
      <c r="IBF8" s="35"/>
      <c r="IBG8" s="35"/>
      <c r="IBH8" s="35"/>
      <c r="IBI8" s="35"/>
      <c r="IBJ8" s="35"/>
      <c r="IBK8" s="35"/>
      <c r="IBL8" s="35"/>
      <c r="IBM8" s="35"/>
      <c r="IBN8" s="35"/>
      <c r="IBO8" s="35"/>
      <c r="IBP8" s="35"/>
      <c r="IBQ8" s="35"/>
      <c r="IBR8" s="35"/>
      <c r="IBS8" s="35"/>
      <c r="IBT8" s="35"/>
      <c r="IBU8" s="35"/>
      <c r="IBV8" s="35"/>
      <c r="IBW8" s="35"/>
      <c r="IBX8" s="35"/>
      <c r="IBY8" s="35"/>
      <c r="IBZ8" s="35"/>
      <c r="ICA8" s="35"/>
      <c r="ICB8" s="35"/>
      <c r="ICC8" s="35"/>
      <c r="ICD8" s="35"/>
      <c r="ICE8" s="35"/>
      <c r="ICF8" s="35"/>
      <c r="ICG8" s="35"/>
      <c r="ICH8" s="35"/>
      <c r="ICI8" s="35"/>
      <c r="ICJ8" s="35"/>
      <c r="ICK8" s="35"/>
      <c r="ICL8" s="35"/>
      <c r="ICM8" s="35"/>
      <c r="ICN8" s="35"/>
      <c r="ICO8" s="35"/>
      <c r="ICP8" s="35"/>
      <c r="ICQ8" s="35"/>
      <c r="ICR8" s="35"/>
      <c r="ICS8" s="35"/>
      <c r="ICT8" s="35"/>
      <c r="ICU8" s="35"/>
      <c r="ICV8" s="35"/>
      <c r="ICW8" s="35"/>
      <c r="ICX8" s="35"/>
      <c r="ICY8" s="35"/>
      <c r="ICZ8" s="35"/>
      <c r="IDA8" s="35"/>
      <c r="IDB8" s="35"/>
      <c r="IDC8" s="35"/>
      <c r="IDD8" s="35"/>
      <c r="IDE8" s="35"/>
      <c r="IDF8" s="35"/>
      <c r="IDG8" s="35"/>
      <c r="IDH8" s="35"/>
      <c r="IDI8" s="35"/>
      <c r="IDJ8" s="35"/>
      <c r="IDK8" s="35"/>
      <c r="IDL8" s="35"/>
      <c r="IDM8" s="35"/>
      <c r="IDN8" s="35"/>
      <c r="IDO8" s="35"/>
      <c r="IDP8" s="35"/>
      <c r="IDQ8" s="35"/>
      <c r="IDR8" s="35"/>
      <c r="IDS8" s="35"/>
      <c r="IDT8" s="35"/>
      <c r="IDU8" s="35"/>
      <c r="IDV8" s="35"/>
      <c r="IDW8" s="35"/>
      <c r="IDX8" s="35"/>
      <c r="IDY8" s="35"/>
      <c r="IDZ8" s="35"/>
      <c r="IEA8" s="35"/>
      <c r="IEB8" s="35"/>
      <c r="IEC8" s="35"/>
      <c r="IED8" s="35"/>
      <c r="IEE8" s="35"/>
      <c r="IEF8" s="35"/>
      <c r="IEG8" s="35"/>
      <c r="IEH8" s="35"/>
      <c r="IEI8" s="35"/>
      <c r="IEJ8" s="35"/>
      <c r="IEK8" s="35"/>
      <c r="IEL8" s="35"/>
      <c r="IEM8" s="35"/>
      <c r="IEN8" s="35"/>
      <c r="IEO8" s="35"/>
      <c r="IEP8" s="35"/>
      <c r="IEQ8" s="35"/>
      <c r="IER8" s="35"/>
      <c r="IES8" s="35"/>
      <c r="IET8" s="35"/>
      <c r="IEU8" s="35"/>
      <c r="IEV8" s="35"/>
      <c r="IEW8" s="35"/>
      <c r="IEX8" s="35"/>
      <c r="IEY8" s="35"/>
      <c r="IEZ8" s="35"/>
      <c r="IFA8" s="35"/>
      <c r="IFB8" s="35"/>
      <c r="IFC8" s="35"/>
      <c r="IFD8" s="35"/>
      <c r="IFE8" s="35"/>
      <c r="IFF8" s="35"/>
      <c r="IFG8" s="35"/>
      <c r="IFH8" s="35"/>
      <c r="IFI8" s="35"/>
      <c r="IFJ8" s="35"/>
      <c r="IFK8" s="35"/>
      <c r="IFL8" s="35"/>
      <c r="IFM8" s="35"/>
      <c r="IFN8" s="35"/>
      <c r="IFO8" s="35"/>
      <c r="IFP8" s="35"/>
      <c r="IFQ8" s="35"/>
      <c r="IFR8" s="35"/>
      <c r="IFS8" s="35"/>
      <c r="IFT8" s="35"/>
      <c r="IFU8" s="35"/>
      <c r="IFV8" s="35"/>
      <c r="IFW8" s="35"/>
      <c r="IFX8" s="35"/>
      <c r="IFY8" s="35"/>
      <c r="IFZ8" s="35"/>
      <c r="IGA8" s="35"/>
      <c r="IGB8" s="35"/>
      <c r="IGC8" s="35"/>
      <c r="IGD8" s="35"/>
      <c r="IGE8" s="35"/>
      <c r="IGF8" s="35"/>
      <c r="IGG8" s="35"/>
      <c r="IGH8" s="35"/>
      <c r="IGI8" s="35"/>
      <c r="IGJ8" s="35"/>
      <c r="IGK8" s="35"/>
      <c r="IGL8" s="35"/>
      <c r="IGM8" s="35"/>
      <c r="IGN8" s="35"/>
      <c r="IGO8" s="35"/>
      <c r="IGP8" s="35"/>
      <c r="IGQ8" s="35"/>
      <c r="IGR8" s="35"/>
      <c r="IGS8" s="35"/>
      <c r="IGT8" s="35"/>
      <c r="IGU8" s="35"/>
      <c r="IGV8" s="35"/>
      <c r="IGW8" s="35"/>
      <c r="IGX8" s="35"/>
      <c r="IGY8" s="35"/>
      <c r="IGZ8" s="35"/>
      <c r="IHA8" s="35"/>
      <c r="IHB8" s="35"/>
      <c r="IHC8" s="35"/>
      <c r="IHD8" s="35"/>
      <c r="IHE8" s="35"/>
      <c r="IHF8" s="35"/>
      <c r="IHG8" s="35"/>
      <c r="IHH8" s="35"/>
      <c r="IHI8" s="35"/>
      <c r="IHJ8" s="35"/>
      <c r="IHK8" s="35"/>
      <c r="IHL8" s="35"/>
      <c r="IHM8" s="35"/>
      <c r="IHN8" s="35"/>
      <c r="IHO8" s="35"/>
      <c r="IHP8" s="35"/>
      <c r="IHQ8" s="35"/>
      <c r="IHR8" s="35"/>
      <c r="IHS8" s="35"/>
      <c r="IHT8" s="35"/>
      <c r="IHU8" s="35"/>
      <c r="IHV8" s="35"/>
      <c r="IHW8" s="35"/>
      <c r="IHX8" s="35"/>
      <c r="IHY8" s="35"/>
      <c r="IHZ8" s="35"/>
      <c r="IIA8" s="35"/>
      <c r="IIB8" s="35"/>
      <c r="IIC8" s="35"/>
      <c r="IID8" s="35"/>
      <c r="IIE8" s="35"/>
      <c r="IIF8" s="35"/>
      <c r="IIG8" s="35"/>
      <c r="IIH8" s="35"/>
      <c r="III8" s="35"/>
      <c r="IIJ8" s="35"/>
      <c r="IIK8" s="35"/>
      <c r="IIL8" s="35"/>
      <c r="IIM8" s="35"/>
      <c r="IIN8" s="35"/>
      <c r="IIO8" s="35"/>
      <c r="IIP8" s="35"/>
      <c r="IIQ8" s="35"/>
      <c r="IIR8" s="35"/>
      <c r="IIS8" s="35"/>
      <c r="IIT8" s="35"/>
      <c r="IIU8" s="35"/>
      <c r="IIV8" s="35"/>
      <c r="IIW8" s="35"/>
      <c r="IIX8" s="35"/>
      <c r="IIY8" s="35"/>
      <c r="IIZ8" s="35"/>
      <c r="IJA8" s="35"/>
      <c r="IJB8" s="35"/>
      <c r="IJC8" s="35"/>
      <c r="IJD8" s="35"/>
      <c r="IJE8" s="35"/>
      <c r="IJF8" s="35"/>
      <c r="IJG8" s="35"/>
      <c r="IJH8" s="35"/>
      <c r="IJI8" s="35"/>
      <c r="IJJ8" s="35"/>
      <c r="IJK8" s="35"/>
      <c r="IJL8" s="35"/>
      <c r="IJM8" s="35"/>
      <c r="IJN8" s="35"/>
      <c r="IJO8" s="35"/>
      <c r="IJP8" s="35"/>
      <c r="IJQ8" s="35"/>
      <c r="IJR8" s="35"/>
      <c r="IJS8" s="35"/>
      <c r="IJT8" s="35"/>
      <c r="IJU8" s="35"/>
      <c r="IJV8" s="35"/>
      <c r="IJW8" s="35"/>
      <c r="IJX8" s="35"/>
      <c r="IJY8" s="35"/>
      <c r="IJZ8" s="35"/>
      <c r="IKA8" s="35"/>
      <c r="IKB8" s="35"/>
      <c r="IKC8" s="35"/>
      <c r="IKD8" s="35"/>
      <c r="IKE8" s="35"/>
      <c r="IKF8" s="35"/>
      <c r="IKG8" s="35"/>
      <c r="IKH8" s="35"/>
      <c r="IKI8" s="35"/>
      <c r="IKJ8" s="35"/>
      <c r="IKK8" s="35"/>
      <c r="IKL8" s="35"/>
      <c r="IKM8" s="35"/>
      <c r="IKN8" s="35"/>
      <c r="IKO8" s="35"/>
      <c r="IKP8" s="35"/>
      <c r="IKQ8" s="35"/>
      <c r="IKR8" s="35"/>
      <c r="IKS8" s="35"/>
      <c r="IKT8" s="35"/>
      <c r="IKU8" s="35"/>
      <c r="IKV8" s="35"/>
      <c r="IKW8" s="35"/>
      <c r="IKX8" s="35"/>
      <c r="IKY8" s="35"/>
      <c r="IKZ8" s="35"/>
      <c r="ILA8" s="35"/>
      <c r="ILB8" s="35"/>
      <c r="ILC8" s="35"/>
      <c r="ILD8" s="35"/>
      <c r="ILE8" s="35"/>
      <c r="ILF8" s="35"/>
      <c r="ILG8" s="35"/>
      <c r="ILH8" s="35"/>
      <c r="ILI8" s="35"/>
      <c r="ILJ8" s="35"/>
      <c r="ILK8" s="35"/>
      <c r="ILL8" s="35"/>
      <c r="ILM8" s="35"/>
      <c r="ILN8" s="35"/>
      <c r="ILO8" s="35"/>
      <c r="ILP8" s="35"/>
      <c r="ILQ8" s="35"/>
      <c r="ILR8" s="35"/>
      <c r="ILS8" s="35"/>
      <c r="ILT8" s="35"/>
      <c r="ILU8" s="35"/>
      <c r="ILV8" s="35"/>
      <c r="ILW8" s="35"/>
      <c r="ILX8" s="35"/>
      <c r="ILY8" s="35"/>
      <c r="ILZ8" s="35"/>
      <c r="IMA8" s="35"/>
      <c r="IMB8" s="35"/>
      <c r="IMC8" s="35"/>
      <c r="IMD8" s="35"/>
      <c r="IME8" s="35"/>
      <c r="IMF8" s="35"/>
      <c r="IMG8" s="35"/>
      <c r="IMH8" s="35"/>
      <c r="IMI8" s="35"/>
      <c r="IMJ8" s="35"/>
      <c r="IMK8" s="35"/>
      <c r="IML8" s="35"/>
      <c r="IMM8" s="35"/>
      <c r="IMN8" s="35"/>
      <c r="IMO8" s="35"/>
      <c r="IMP8" s="35"/>
      <c r="IMQ8" s="35"/>
      <c r="IMR8" s="35"/>
      <c r="IMS8" s="35"/>
      <c r="IMT8" s="35"/>
      <c r="IMU8" s="35"/>
      <c r="IMV8" s="35"/>
      <c r="IMW8" s="35"/>
      <c r="IMX8" s="35"/>
      <c r="IMY8" s="35"/>
      <c r="IMZ8" s="35"/>
      <c r="INA8" s="35"/>
      <c r="INB8" s="35"/>
      <c r="INC8" s="35"/>
      <c r="IND8" s="35"/>
      <c r="INE8" s="35"/>
      <c r="INF8" s="35"/>
      <c r="ING8" s="35"/>
      <c r="INH8" s="35"/>
      <c r="INI8" s="35"/>
      <c r="INJ8" s="35"/>
      <c r="INK8" s="35"/>
      <c r="INL8" s="35"/>
      <c r="INM8" s="35"/>
      <c r="INN8" s="35"/>
      <c r="INO8" s="35"/>
      <c r="INP8" s="35"/>
      <c r="INQ8" s="35"/>
      <c r="INR8" s="35"/>
      <c r="INS8" s="35"/>
      <c r="INT8" s="35"/>
      <c r="INU8" s="35"/>
      <c r="INV8" s="35"/>
      <c r="INW8" s="35"/>
      <c r="INX8" s="35"/>
      <c r="INY8" s="35"/>
      <c r="INZ8" s="35"/>
      <c r="IOA8" s="35"/>
      <c r="IOB8" s="35"/>
      <c r="IOC8" s="35"/>
      <c r="IOD8" s="35"/>
      <c r="IOE8" s="35"/>
      <c r="IOF8" s="35"/>
      <c r="IOG8" s="35"/>
      <c r="IOH8" s="35"/>
      <c r="IOI8" s="35"/>
      <c r="IOJ8" s="35"/>
      <c r="IOK8" s="35"/>
      <c r="IOL8" s="35"/>
      <c r="IOM8" s="35"/>
      <c r="ION8" s="35"/>
      <c r="IOO8" s="35"/>
      <c r="IOP8" s="35"/>
      <c r="IOQ8" s="35"/>
      <c r="IOR8" s="35"/>
      <c r="IOS8" s="35"/>
      <c r="IOT8" s="35"/>
      <c r="IOU8" s="35"/>
      <c r="IOV8" s="35"/>
      <c r="IOW8" s="35"/>
      <c r="IOX8" s="35"/>
      <c r="IOY8" s="35"/>
      <c r="IOZ8" s="35"/>
      <c r="IPA8" s="35"/>
      <c r="IPB8" s="35"/>
      <c r="IPC8" s="35"/>
      <c r="IPD8" s="35"/>
      <c r="IPE8" s="35"/>
      <c r="IPF8" s="35"/>
      <c r="IPG8" s="35"/>
      <c r="IPH8" s="35"/>
      <c r="IPI8" s="35"/>
      <c r="IPJ8" s="35"/>
      <c r="IPK8" s="35"/>
      <c r="IPL8" s="35"/>
      <c r="IPM8" s="35"/>
      <c r="IPN8" s="35"/>
      <c r="IPO8" s="35"/>
      <c r="IPP8" s="35"/>
      <c r="IPQ8" s="35"/>
      <c r="IPR8" s="35"/>
      <c r="IPS8" s="35"/>
      <c r="IPT8" s="35"/>
      <c r="IPU8" s="35"/>
      <c r="IPV8" s="35"/>
      <c r="IPW8" s="35"/>
      <c r="IPX8" s="35"/>
      <c r="IPY8" s="35"/>
      <c r="IPZ8" s="35"/>
      <c r="IQA8" s="35"/>
      <c r="IQB8" s="35"/>
      <c r="IQC8" s="35"/>
      <c r="IQD8" s="35"/>
      <c r="IQE8" s="35"/>
      <c r="IQF8" s="35"/>
      <c r="IQG8" s="35"/>
      <c r="IQH8" s="35"/>
      <c r="IQI8" s="35"/>
      <c r="IQJ8" s="35"/>
      <c r="IQK8" s="35"/>
      <c r="IQL8" s="35"/>
      <c r="IQM8" s="35"/>
      <c r="IQN8" s="35"/>
      <c r="IQO8" s="35"/>
      <c r="IQP8" s="35"/>
      <c r="IQQ8" s="35"/>
      <c r="IQR8" s="35"/>
      <c r="IQS8" s="35"/>
      <c r="IQT8" s="35"/>
      <c r="IQU8" s="35"/>
      <c r="IQV8" s="35"/>
      <c r="IQW8" s="35"/>
      <c r="IQX8" s="35"/>
      <c r="IQY8" s="35"/>
      <c r="IQZ8" s="35"/>
      <c r="IRA8" s="35"/>
      <c r="IRB8" s="35"/>
      <c r="IRC8" s="35"/>
      <c r="IRD8" s="35"/>
      <c r="IRE8" s="35"/>
      <c r="IRF8" s="35"/>
      <c r="IRG8" s="35"/>
      <c r="IRH8" s="35"/>
      <c r="IRI8" s="35"/>
      <c r="IRJ8" s="35"/>
      <c r="IRK8" s="35"/>
      <c r="IRL8" s="35"/>
      <c r="IRM8" s="35"/>
      <c r="IRN8" s="35"/>
      <c r="IRO8" s="35"/>
      <c r="IRP8" s="35"/>
      <c r="IRQ8" s="35"/>
      <c r="IRR8" s="35"/>
      <c r="IRS8" s="35"/>
      <c r="IRT8" s="35"/>
      <c r="IRU8" s="35"/>
      <c r="IRV8" s="35"/>
      <c r="IRW8" s="35"/>
      <c r="IRX8" s="35"/>
      <c r="IRY8" s="35"/>
      <c r="IRZ8" s="35"/>
      <c r="ISA8" s="35"/>
      <c r="ISB8" s="35"/>
      <c r="ISC8" s="35"/>
      <c r="ISD8" s="35"/>
      <c r="ISE8" s="35"/>
      <c r="ISF8" s="35"/>
      <c r="ISG8" s="35"/>
      <c r="ISH8" s="35"/>
      <c r="ISI8" s="35"/>
      <c r="ISJ8" s="35"/>
      <c r="ISK8" s="35"/>
      <c r="ISL8" s="35"/>
      <c r="ISM8" s="35"/>
      <c r="ISN8" s="35"/>
      <c r="ISO8" s="35"/>
      <c r="ISP8" s="35"/>
      <c r="ISQ8" s="35"/>
      <c r="ISR8" s="35"/>
      <c r="ISS8" s="35"/>
      <c r="IST8" s="35"/>
      <c r="ISU8" s="35"/>
      <c r="ISV8" s="35"/>
      <c r="ISW8" s="35"/>
      <c r="ISX8" s="35"/>
      <c r="ISY8" s="35"/>
      <c r="ISZ8" s="35"/>
      <c r="ITA8" s="35"/>
      <c r="ITB8" s="35"/>
      <c r="ITC8" s="35"/>
      <c r="ITD8" s="35"/>
      <c r="ITE8" s="35"/>
      <c r="ITF8" s="35"/>
      <c r="ITG8" s="35"/>
      <c r="ITH8" s="35"/>
      <c r="ITI8" s="35"/>
      <c r="ITJ8" s="35"/>
      <c r="ITK8" s="35"/>
      <c r="ITL8" s="35"/>
      <c r="ITM8" s="35"/>
      <c r="ITN8" s="35"/>
      <c r="ITO8" s="35"/>
      <c r="ITP8" s="35"/>
      <c r="ITQ8" s="35"/>
      <c r="ITR8" s="35"/>
      <c r="ITS8" s="35"/>
      <c r="ITT8" s="35"/>
      <c r="ITU8" s="35"/>
      <c r="ITV8" s="35"/>
      <c r="ITW8" s="35"/>
      <c r="ITX8" s="35"/>
      <c r="ITY8" s="35"/>
      <c r="ITZ8" s="35"/>
      <c r="IUA8" s="35"/>
      <c r="IUB8" s="35"/>
      <c r="IUC8" s="35"/>
      <c r="IUD8" s="35"/>
      <c r="IUE8" s="35"/>
      <c r="IUF8" s="35"/>
      <c r="IUG8" s="35"/>
      <c r="IUH8" s="35"/>
      <c r="IUI8" s="35"/>
      <c r="IUJ8" s="35"/>
      <c r="IUK8" s="35"/>
      <c r="IUL8" s="35"/>
      <c r="IUM8" s="35"/>
      <c r="IUN8" s="35"/>
      <c r="IUO8" s="35"/>
      <c r="IUP8" s="35"/>
      <c r="IUQ8" s="35"/>
      <c r="IUR8" s="35"/>
      <c r="IUS8" s="35"/>
      <c r="IUT8" s="35"/>
      <c r="IUU8" s="35"/>
      <c r="IUV8" s="35"/>
      <c r="IUW8" s="35"/>
      <c r="IUX8" s="35"/>
      <c r="IUY8" s="35"/>
      <c r="IUZ8" s="35"/>
      <c r="IVA8" s="35"/>
      <c r="IVB8" s="35"/>
      <c r="IVC8" s="35"/>
      <c r="IVD8" s="35"/>
      <c r="IVE8" s="35"/>
      <c r="IVF8" s="35"/>
      <c r="IVG8" s="35"/>
      <c r="IVH8" s="35"/>
      <c r="IVI8" s="35"/>
      <c r="IVJ8" s="35"/>
      <c r="IVK8" s="35"/>
      <c r="IVL8" s="35"/>
      <c r="IVM8" s="35"/>
      <c r="IVN8" s="35"/>
      <c r="IVO8" s="35"/>
      <c r="IVP8" s="35"/>
      <c r="IVQ8" s="35"/>
      <c r="IVR8" s="35"/>
      <c r="IVS8" s="35"/>
      <c r="IVT8" s="35"/>
      <c r="IVU8" s="35"/>
      <c r="IVV8" s="35"/>
      <c r="IVW8" s="35"/>
      <c r="IVX8" s="35"/>
      <c r="IVY8" s="35"/>
      <c r="IVZ8" s="35"/>
      <c r="IWA8" s="35"/>
      <c r="IWB8" s="35"/>
      <c r="IWC8" s="35"/>
      <c r="IWD8" s="35"/>
      <c r="IWE8" s="35"/>
      <c r="IWF8" s="35"/>
      <c r="IWG8" s="35"/>
      <c r="IWH8" s="35"/>
      <c r="IWI8" s="35"/>
      <c r="IWJ8" s="35"/>
      <c r="IWK8" s="35"/>
      <c r="IWL8" s="35"/>
      <c r="IWM8" s="35"/>
      <c r="IWN8" s="35"/>
      <c r="IWO8" s="35"/>
      <c r="IWP8" s="35"/>
      <c r="IWQ8" s="35"/>
      <c r="IWR8" s="35"/>
      <c r="IWS8" s="35"/>
      <c r="IWT8" s="35"/>
      <c r="IWU8" s="35"/>
      <c r="IWV8" s="35"/>
      <c r="IWW8" s="35"/>
      <c r="IWX8" s="35"/>
      <c r="IWY8" s="35"/>
      <c r="IWZ8" s="35"/>
      <c r="IXA8" s="35"/>
      <c r="IXB8" s="35"/>
      <c r="IXC8" s="35"/>
      <c r="IXD8" s="35"/>
      <c r="IXE8" s="35"/>
      <c r="IXF8" s="35"/>
      <c r="IXG8" s="35"/>
      <c r="IXH8" s="35"/>
      <c r="IXI8" s="35"/>
      <c r="IXJ8" s="35"/>
      <c r="IXK8" s="35"/>
      <c r="IXL8" s="35"/>
      <c r="IXM8" s="35"/>
      <c r="IXN8" s="35"/>
      <c r="IXO8" s="35"/>
      <c r="IXP8" s="35"/>
      <c r="IXQ8" s="35"/>
      <c r="IXR8" s="35"/>
      <c r="IXS8" s="35"/>
      <c r="IXT8" s="35"/>
      <c r="IXU8" s="35"/>
      <c r="IXV8" s="35"/>
      <c r="IXW8" s="35"/>
      <c r="IXX8" s="35"/>
      <c r="IXY8" s="35"/>
      <c r="IXZ8" s="35"/>
      <c r="IYA8" s="35"/>
      <c r="IYB8" s="35"/>
      <c r="IYC8" s="35"/>
      <c r="IYD8" s="35"/>
      <c r="IYE8" s="35"/>
      <c r="IYF8" s="35"/>
      <c r="IYG8" s="35"/>
      <c r="IYH8" s="35"/>
      <c r="IYI8" s="35"/>
      <c r="IYJ8" s="35"/>
      <c r="IYK8" s="35"/>
      <c r="IYL8" s="35"/>
      <c r="IYM8" s="35"/>
      <c r="IYN8" s="35"/>
      <c r="IYO8" s="35"/>
      <c r="IYP8" s="35"/>
      <c r="IYQ8" s="35"/>
      <c r="IYR8" s="35"/>
      <c r="IYS8" s="35"/>
      <c r="IYT8" s="35"/>
      <c r="IYU8" s="35"/>
      <c r="IYV8" s="35"/>
      <c r="IYW8" s="35"/>
      <c r="IYX8" s="35"/>
      <c r="IYY8" s="35"/>
      <c r="IYZ8" s="35"/>
      <c r="IZA8" s="35"/>
      <c r="IZB8" s="35"/>
      <c r="IZC8" s="35"/>
      <c r="IZD8" s="35"/>
      <c r="IZE8" s="35"/>
      <c r="IZF8" s="35"/>
      <c r="IZG8" s="35"/>
      <c r="IZH8" s="35"/>
      <c r="IZI8" s="35"/>
      <c r="IZJ8" s="35"/>
      <c r="IZK8" s="35"/>
      <c r="IZL8" s="35"/>
      <c r="IZM8" s="35"/>
      <c r="IZN8" s="35"/>
      <c r="IZO8" s="35"/>
      <c r="IZP8" s="35"/>
      <c r="IZQ8" s="35"/>
      <c r="IZR8" s="35"/>
      <c r="IZS8" s="35"/>
      <c r="IZT8" s="35"/>
      <c r="IZU8" s="35"/>
      <c r="IZV8" s="35"/>
      <c r="IZW8" s="35"/>
      <c r="IZX8" s="35"/>
      <c r="IZY8" s="35"/>
      <c r="IZZ8" s="35"/>
      <c r="JAA8" s="35"/>
      <c r="JAB8" s="35"/>
      <c r="JAC8" s="35"/>
      <c r="JAD8" s="35"/>
      <c r="JAE8" s="35"/>
      <c r="JAF8" s="35"/>
      <c r="JAG8" s="35"/>
      <c r="JAH8" s="35"/>
      <c r="JAI8" s="35"/>
      <c r="JAJ8" s="35"/>
      <c r="JAK8" s="35"/>
      <c r="JAL8" s="35"/>
      <c r="JAM8" s="35"/>
      <c r="JAN8" s="35"/>
      <c r="JAO8" s="35"/>
      <c r="JAP8" s="35"/>
      <c r="JAQ8" s="35"/>
      <c r="JAR8" s="35"/>
      <c r="JAS8" s="35"/>
      <c r="JAT8" s="35"/>
      <c r="JAU8" s="35"/>
      <c r="JAV8" s="35"/>
      <c r="JAW8" s="35"/>
      <c r="JAX8" s="35"/>
      <c r="JAY8" s="35"/>
      <c r="JAZ8" s="35"/>
      <c r="JBA8" s="35"/>
      <c r="JBB8" s="35"/>
      <c r="JBC8" s="35"/>
      <c r="JBD8" s="35"/>
      <c r="JBE8" s="35"/>
      <c r="JBF8" s="35"/>
      <c r="JBG8" s="35"/>
      <c r="JBH8" s="35"/>
      <c r="JBI8" s="35"/>
      <c r="JBJ8" s="35"/>
      <c r="JBK8" s="35"/>
      <c r="JBL8" s="35"/>
      <c r="JBM8" s="35"/>
      <c r="JBN8" s="35"/>
      <c r="JBO8" s="35"/>
      <c r="JBP8" s="35"/>
      <c r="JBQ8" s="35"/>
      <c r="JBR8" s="35"/>
      <c r="JBS8" s="35"/>
      <c r="JBT8" s="35"/>
      <c r="JBU8" s="35"/>
      <c r="JBV8" s="35"/>
      <c r="JBW8" s="35"/>
      <c r="JBX8" s="35"/>
      <c r="JBY8" s="35"/>
      <c r="JBZ8" s="35"/>
      <c r="JCA8" s="35"/>
      <c r="JCB8" s="35"/>
      <c r="JCC8" s="35"/>
      <c r="JCD8" s="35"/>
      <c r="JCE8" s="35"/>
      <c r="JCF8" s="35"/>
      <c r="JCG8" s="35"/>
      <c r="JCH8" s="35"/>
      <c r="JCI8" s="35"/>
      <c r="JCJ8" s="35"/>
      <c r="JCK8" s="35"/>
      <c r="JCL8" s="35"/>
      <c r="JCM8" s="35"/>
      <c r="JCN8" s="35"/>
      <c r="JCO8" s="35"/>
      <c r="JCP8" s="35"/>
      <c r="JCQ8" s="35"/>
      <c r="JCR8" s="35"/>
      <c r="JCS8" s="35"/>
      <c r="JCT8" s="35"/>
      <c r="JCU8" s="35"/>
      <c r="JCV8" s="35"/>
      <c r="JCW8" s="35"/>
      <c r="JCX8" s="35"/>
      <c r="JCY8" s="35"/>
      <c r="JCZ8" s="35"/>
      <c r="JDA8" s="35"/>
      <c r="JDB8" s="35"/>
      <c r="JDC8" s="35"/>
      <c r="JDD8" s="35"/>
      <c r="JDE8" s="35"/>
      <c r="JDF8" s="35"/>
      <c r="JDG8" s="35"/>
      <c r="JDH8" s="35"/>
      <c r="JDI8" s="35"/>
      <c r="JDJ8" s="35"/>
      <c r="JDK8" s="35"/>
      <c r="JDL8" s="35"/>
      <c r="JDM8" s="35"/>
      <c r="JDN8" s="35"/>
      <c r="JDO8" s="35"/>
      <c r="JDP8" s="35"/>
      <c r="JDQ8" s="35"/>
      <c r="JDR8" s="35"/>
      <c r="JDS8" s="35"/>
      <c r="JDT8" s="35"/>
      <c r="JDU8" s="35"/>
      <c r="JDV8" s="35"/>
      <c r="JDW8" s="35"/>
      <c r="JDX8" s="35"/>
      <c r="JDY8" s="35"/>
      <c r="JDZ8" s="35"/>
      <c r="JEA8" s="35"/>
      <c r="JEB8" s="35"/>
      <c r="JEC8" s="35"/>
      <c r="JED8" s="35"/>
      <c r="JEE8" s="35"/>
      <c r="JEF8" s="35"/>
      <c r="JEG8" s="35"/>
      <c r="JEH8" s="35"/>
      <c r="JEI8" s="35"/>
      <c r="JEJ8" s="35"/>
      <c r="JEK8" s="35"/>
      <c r="JEL8" s="35"/>
      <c r="JEM8" s="35"/>
      <c r="JEN8" s="35"/>
      <c r="JEO8" s="35"/>
      <c r="JEP8" s="35"/>
      <c r="JEQ8" s="35"/>
      <c r="JER8" s="35"/>
      <c r="JES8" s="35"/>
      <c r="JET8" s="35"/>
      <c r="JEU8" s="35"/>
      <c r="JEV8" s="35"/>
      <c r="JEW8" s="35"/>
      <c r="JEX8" s="35"/>
      <c r="JEY8" s="35"/>
      <c r="JEZ8" s="35"/>
      <c r="JFA8" s="35"/>
      <c r="JFB8" s="35"/>
      <c r="JFC8" s="35"/>
      <c r="JFD8" s="35"/>
      <c r="JFE8" s="35"/>
      <c r="JFF8" s="35"/>
      <c r="JFG8" s="35"/>
      <c r="JFH8" s="35"/>
      <c r="JFI8" s="35"/>
      <c r="JFJ8" s="35"/>
      <c r="JFK8" s="35"/>
      <c r="JFL8" s="35"/>
      <c r="JFM8" s="35"/>
      <c r="JFN8" s="35"/>
      <c r="JFO8" s="35"/>
      <c r="JFP8" s="35"/>
      <c r="JFQ8" s="35"/>
      <c r="JFR8" s="35"/>
      <c r="JFS8" s="35"/>
      <c r="JFT8" s="35"/>
      <c r="JFU8" s="35"/>
      <c r="JFV8" s="35"/>
      <c r="JFW8" s="35"/>
      <c r="JFX8" s="35"/>
      <c r="JFY8" s="35"/>
      <c r="JFZ8" s="35"/>
      <c r="JGA8" s="35"/>
      <c r="JGB8" s="35"/>
      <c r="JGC8" s="35"/>
      <c r="JGD8" s="35"/>
      <c r="JGE8" s="35"/>
      <c r="JGF8" s="35"/>
      <c r="JGG8" s="35"/>
      <c r="JGH8" s="35"/>
      <c r="JGI8" s="35"/>
      <c r="JGJ8" s="35"/>
      <c r="JGK8" s="35"/>
      <c r="JGL8" s="35"/>
      <c r="JGM8" s="35"/>
      <c r="JGN8" s="35"/>
      <c r="JGO8" s="35"/>
      <c r="JGP8" s="35"/>
      <c r="JGQ8" s="35"/>
      <c r="JGR8" s="35"/>
      <c r="JGS8" s="35"/>
      <c r="JGT8" s="35"/>
      <c r="JGU8" s="35"/>
      <c r="JGV8" s="35"/>
      <c r="JGW8" s="35"/>
      <c r="JGX8" s="35"/>
      <c r="JGY8" s="35"/>
      <c r="JGZ8" s="35"/>
      <c r="JHA8" s="35"/>
      <c r="JHB8" s="35"/>
      <c r="JHC8" s="35"/>
      <c r="JHD8" s="35"/>
      <c r="JHE8" s="35"/>
      <c r="JHF8" s="35"/>
      <c r="JHG8" s="35"/>
      <c r="JHH8" s="35"/>
      <c r="JHI8" s="35"/>
      <c r="JHJ8" s="35"/>
      <c r="JHK8" s="35"/>
      <c r="JHL8" s="35"/>
      <c r="JHM8" s="35"/>
      <c r="JHN8" s="35"/>
      <c r="JHO8" s="35"/>
      <c r="JHP8" s="35"/>
      <c r="JHQ8" s="35"/>
      <c r="JHR8" s="35"/>
      <c r="JHS8" s="35"/>
      <c r="JHT8" s="35"/>
      <c r="JHU8" s="35"/>
      <c r="JHV8" s="35"/>
      <c r="JHW8" s="35"/>
      <c r="JHX8" s="35"/>
      <c r="JHY8" s="35"/>
      <c r="JHZ8" s="35"/>
      <c r="JIA8" s="35"/>
      <c r="JIB8" s="35"/>
      <c r="JIC8" s="35"/>
      <c r="JID8" s="35"/>
      <c r="JIE8" s="35"/>
      <c r="JIF8" s="35"/>
      <c r="JIG8" s="35"/>
      <c r="JIH8" s="35"/>
      <c r="JII8" s="35"/>
      <c r="JIJ8" s="35"/>
      <c r="JIK8" s="35"/>
      <c r="JIL8" s="35"/>
      <c r="JIM8" s="35"/>
      <c r="JIN8" s="35"/>
      <c r="JIO8" s="35"/>
      <c r="JIP8" s="35"/>
      <c r="JIQ8" s="35"/>
      <c r="JIR8" s="35"/>
      <c r="JIS8" s="35"/>
      <c r="JIT8" s="35"/>
      <c r="JIU8" s="35"/>
      <c r="JIV8" s="35"/>
      <c r="JIW8" s="35"/>
      <c r="JIX8" s="35"/>
      <c r="JIY8" s="35"/>
      <c r="JIZ8" s="35"/>
      <c r="JJA8" s="35"/>
      <c r="JJB8" s="35"/>
      <c r="JJC8" s="35"/>
      <c r="JJD8" s="35"/>
      <c r="JJE8" s="35"/>
      <c r="JJF8" s="35"/>
      <c r="JJG8" s="35"/>
      <c r="JJH8" s="35"/>
      <c r="JJI8" s="35"/>
      <c r="JJJ8" s="35"/>
      <c r="JJK8" s="35"/>
      <c r="JJL8" s="35"/>
      <c r="JJM8" s="35"/>
      <c r="JJN8" s="35"/>
      <c r="JJO8" s="35"/>
      <c r="JJP8" s="35"/>
      <c r="JJQ8" s="35"/>
      <c r="JJR8" s="35"/>
      <c r="JJS8" s="35"/>
      <c r="JJT8" s="35"/>
      <c r="JJU8" s="35"/>
      <c r="JJV8" s="35"/>
      <c r="JJW8" s="35"/>
      <c r="JJX8" s="35"/>
      <c r="JJY8" s="35"/>
      <c r="JJZ8" s="35"/>
      <c r="JKA8" s="35"/>
      <c r="JKB8" s="35"/>
      <c r="JKC8" s="35"/>
      <c r="JKD8" s="35"/>
      <c r="JKE8" s="35"/>
      <c r="JKF8" s="35"/>
      <c r="JKG8" s="35"/>
      <c r="JKH8" s="35"/>
      <c r="JKI8" s="35"/>
      <c r="JKJ8" s="35"/>
      <c r="JKK8" s="35"/>
      <c r="JKL8" s="35"/>
      <c r="JKM8" s="35"/>
      <c r="JKN8" s="35"/>
      <c r="JKO8" s="35"/>
      <c r="JKP8" s="35"/>
      <c r="JKQ8" s="35"/>
      <c r="JKR8" s="35"/>
      <c r="JKS8" s="35"/>
      <c r="JKT8" s="35"/>
      <c r="JKU8" s="35"/>
      <c r="JKV8" s="35"/>
      <c r="JKW8" s="35"/>
      <c r="JKX8" s="35"/>
      <c r="JKY8" s="35"/>
      <c r="JKZ8" s="35"/>
      <c r="JLA8" s="35"/>
      <c r="JLB8" s="35"/>
      <c r="JLC8" s="35"/>
      <c r="JLD8" s="35"/>
      <c r="JLE8" s="35"/>
      <c r="JLF8" s="35"/>
      <c r="JLG8" s="35"/>
      <c r="JLH8" s="35"/>
      <c r="JLI8" s="35"/>
      <c r="JLJ8" s="35"/>
      <c r="JLK8" s="35"/>
      <c r="JLL8" s="35"/>
      <c r="JLM8" s="35"/>
      <c r="JLN8" s="35"/>
      <c r="JLO8" s="35"/>
      <c r="JLP8" s="35"/>
      <c r="JLQ8" s="35"/>
      <c r="JLR8" s="35"/>
      <c r="JLS8" s="35"/>
      <c r="JLT8" s="35"/>
      <c r="JLU8" s="35"/>
      <c r="JLV8" s="35"/>
      <c r="JLW8" s="35"/>
      <c r="JLX8" s="35"/>
      <c r="JLY8" s="35"/>
      <c r="JLZ8" s="35"/>
      <c r="JMA8" s="35"/>
      <c r="JMB8" s="35"/>
      <c r="JMC8" s="35"/>
      <c r="JMD8" s="35"/>
      <c r="JME8" s="35"/>
      <c r="JMF8" s="35"/>
      <c r="JMG8" s="35"/>
      <c r="JMH8" s="35"/>
      <c r="JMI8" s="35"/>
      <c r="JMJ8" s="35"/>
      <c r="JMK8" s="35"/>
      <c r="JML8" s="35"/>
      <c r="JMM8" s="35"/>
      <c r="JMN8" s="35"/>
      <c r="JMO8" s="35"/>
      <c r="JMP8" s="35"/>
      <c r="JMQ8" s="35"/>
      <c r="JMR8" s="35"/>
      <c r="JMS8" s="35"/>
      <c r="JMT8" s="35"/>
      <c r="JMU8" s="35"/>
      <c r="JMV8" s="35"/>
      <c r="JMW8" s="35"/>
      <c r="JMX8" s="35"/>
      <c r="JMY8" s="35"/>
      <c r="JMZ8" s="35"/>
      <c r="JNA8" s="35"/>
      <c r="JNB8" s="35"/>
      <c r="JNC8" s="35"/>
      <c r="JND8" s="35"/>
      <c r="JNE8" s="35"/>
      <c r="JNF8" s="35"/>
      <c r="JNG8" s="35"/>
      <c r="JNH8" s="35"/>
      <c r="JNI8" s="35"/>
      <c r="JNJ8" s="35"/>
      <c r="JNK8" s="35"/>
      <c r="JNL8" s="35"/>
      <c r="JNM8" s="35"/>
      <c r="JNN8" s="35"/>
      <c r="JNO8" s="35"/>
      <c r="JNP8" s="35"/>
      <c r="JNQ8" s="35"/>
      <c r="JNR8" s="35"/>
      <c r="JNS8" s="35"/>
      <c r="JNT8" s="35"/>
      <c r="JNU8" s="35"/>
      <c r="JNV8" s="35"/>
      <c r="JNW8" s="35"/>
      <c r="JNX8" s="35"/>
      <c r="JNY8" s="35"/>
      <c r="JNZ8" s="35"/>
      <c r="JOA8" s="35"/>
      <c r="JOB8" s="35"/>
      <c r="JOC8" s="35"/>
      <c r="JOD8" s="35"/>
      <c r="JOE8" s="35"/>
      <c r="JOF8" s="35"/>
      <c r="JOG8" s="35"/>
      <c r="JOH8" s="35"/>
      <c r="JOI8" s="35"/>
      <c r="JOJ8" s="35"/>
      <c r="JOK8" s="35"/>
      <c r="JOL8" s="35"/>
      <c r="JOM8" s="35"/>
      <c r="JON8" s="35"/>
      <c r="JOO8" s="35"/>
      <c r="JOP8" s="35"/>
      <c r="JOQ8" s="35"/>
      <c r="JOR8" s="35"/>
      <c r="JOS8" s="35"/>
      <c r="JOT8" s="35"/>
      <c r="JOU8" s="35"/>
      <c r="JOV8" s="35"/>
      <c r="JOW8" s="35"/>
      <c r="JOX8" s="35"/>
      <c r="JOY8" s="35"/>
      <c r="JOZ8" s="35"/>
      <c r="JPA8" s="35"/>
      <c r="JPB8" s="35"/>
      <c r="JPC8" s="35"/>
      <c r="JPD8" s="35"/>
      <c r="JPE8" s="35"/>
      <c r="JPF8" s="35"/>
      <c r="JPG8" s="35"/>
      <c r="JPH8" s="35"/>
      <c r="JPI8" s="35"/>
      <c r="JPJ8" s="35"/>
      <c r="JPK8" s="35"/>
      <c r="JPL8" s="35"/>
      <c r="JPM8" s="35"/>
      <c r="JPN8" s="35"/>
      <c r="JPO8" s="35"/>
      <c r="JPP8" s="35"/>
      <c r="JPQ8" s="35"/>
      <c r="JPR8" s="35"/>
      <c r="JPS8" s="35"/>
      <c r="JPT8" s="35"/>
      <c r="JPU8" s="35"/>
      <c r="JPV8" s="35"/>
      <c r="JPW8" s="35"/>
      <c r="JPX8" s="35"/>
      <c r="JPY8" s="35"/>
      <c r="JPZ8" s="35"/>
      <c r="JQA8" s="35"/>
      <c r="JQB8" s="35"/>
      <c r="JQC8" s="35"/>
      <c r="JQD8" s="35"/>
      <c r="JQE8" s="35"/>
      <c r="JQF8" s="35"/>
      <c r="JQG8" s="35"/>
      <c r="JQH8" s="35"/>
      <c r="JQI8" s="35"/>
      <c r="JQJ8" s="35"/>
      <c r="JQK8" s="35"/>
      <c r="JQL8" s="35"/>
      <c r="JQM8" s="35"/>
      <c r="JQN8" s="35"/>
      <c r="JQO8" s="35"/>
      <c r="JQP8" s="35"/>
      <c r="JQQ8" s="35"/>
      <c r="JQR8" s="35"/>
      <c r="JQS8" s="35"/>
      <c r="JQT8" s="35"/>
      <c r="JQU8" s="35"/>
      <c r="JQV8" s="35"/>
      <c r="JQW8" s="35"/>
      <c r="JQX8" s="35"/>
      <c r="JQY8" s="35"/>
      <c r="JQZ8" s="35"/>
      <c r="JRA8" s="35"/>
      <c r="JRB8" s="35"/>
      <c r="JRC8" s="35"/>
      <c r="JRD8" s="35"/>
      <c r="JRE8" s="35"/>
      <c r="JRF8" s="35"/>
      <c r="JRG8" s="35"/>
      <c r="JRH8" s="35"/>
      <c r="JRI8" s="35"/>
      <c r="JRJ8" s="35"/>
      <c r="JRK8" s="35"/>
      <c r="JRL8" s="35"/>
      <c r="JRM8" s="35"/>
      <c r="JRN8" s="35"/>
      <c r="JRO8" s="35"/>
      <c r="JRP8" s="35"/>
      <c r="JRQ8" s="35"/>
      <c r="JRR8" s="35"/>
      <c r="JRS8" s="35"/>
      <c r="JRT8" s="35"/>
      <c r="JRU8" s="35"/>
      <c r="JRV8" s="35"/>
      <c r="JRW8" s="35"/>
      <c r="JRX8" s="35"/>
      <c r="JRY8" s="35"/>
      <c r="JRZ8" s="35"/>
      <c r="JSA8" s="35"/>
      <c r="JSB8" s="35"/>
      <c r="JSC8" s="35"/>
      <c r="JSD8" s="35"/>
      <c r="JSE8" s="35"/>
      <c r="JSF8" s="35"/>
      <c r="JSG8" s="35"/>
      <c r="JSH8" s="35"/>
      <c r="JSI8" s="35"/>
      <c r="JSJ8" s="35"/>
      <c r="JSK8" s="35"/>
      <c r="JSL8" s="35"/>
      <c r="JSM8" s="35"/>
      <c r="JSN8" s="35"/>
      <c r="JSO8" s="35"/>
      <c r="JSP8" s="35"/>
      <c r="JSQ8" s="35"/>
      <c r="JSR8" s="35"/>
      <c r="JSS8" s="35"/>
      <c r="JST8" s="35"/>
      <c r="JSU8" s="35"/>
      <c r="JSV8" s="35"/>
      <c r="JSW8" s="35"/>
      <c r="JSX8" s="35"/>
      <c r="JSY8" s="35"/>
      <c r="JSZ8" s="35"/>
      <c r="JTA8" s="35"/>
      <c r="JTB8" s="35"/>
      <c r="JTC8" s="35"/>
      <c r="JTD8" s="35"/>
      <c r="JTE8" s="35"/>
      <c r="JTF8" s="35"/>
      <c r="JTG8" s="35"/>
      <c r="JTH8" s="35"/>
      <c r="JTI8" s="35"/>
      <c r="JTJ8" s="35"/>
      <c r="JTK8" s="35"/>
      <c r="JTL8" s="35"/>
      <c r="JTM8" s="35"/>
      <c r="JTN8" s="35"/>
      <c r="JTO8" s="35"/>
      <c r="JTP8" s="35"/>
      <c r="JTQ8" s="35"/>
      <c r="JTR8" s="35"/>
      <c r="JTS8" s="35"/>
      <c r="JTT8" s="35"/>
      <c r="JTU8" s="35"/>
      <c r="JTV8" s="35"/>
      <c r="JTW8" s="35"/>
      <c r="JTX8" s="35"/>
      <c r="JTY8" s="35"/>
      <c r="JTZ8" s="35"/>
      <c r="JUA8" s="35"/>
      <c r="JUB8" s="35"/>
      <c r="JUC8" s="35"/>
      <c r="JUD8" s="35"/>
      <c r="JUE8" s="35"/>
      <c r="JUF8" s="35"/>
      <c r="JUG8" s="35"/>
      <c r="JUH8" s="35"/>
      <c r="JUI8" s="35"/>
      <c r="JUJ8" s="35"/>
      <c r="JUK8" s="35"/>
      <c r="JUL8" s="35"/>
      <c r="JUM8" s="35"/>
      <c r="JUN8" s="35"/>
      <c r="JUO8" s="35"/>
      <c r="JUP8" s="35"/>
      <c r="JUQ8" s="35"/>
      <c r="JUR8" s="35"/>
      <c r="JUS8" s="35"/>
      <c r="JUT8" s="35"/>
      <c r="JUU8" s="35"/>
      <c r="JUV8" s="35"/>
      <c r="JUW8" s="35"/>
      <c r="JUX8" s="35"/>
      <c r="JUY8" s="35"/>
      <c r="JUZ8" s="35"/>
      <c r="JVA8" s="35"/>
      <c r="JVB8" s="35"/>
      <c r="JVC8" s="35"/>
      <c r="JVD8" s="35"/>
      <c r="JVE8" s="35"/>
      <c r="JVF8" s="35"/>
      <c r="JVG8" s="35"/>
      <c r="JVH8" s="35"/>
      <c r="JVI8" s="35"/>
      <c r="JVJ8" s="35"/>
      <c r="JVK8" s="35"/>
      <c r="JVL8" s="35"/>
      <c r="JVM8" s="35"/>
      <c r="JVN8" s="35"/>
      <c r="JVO8" s="35"/>
      <c r="JVP8" s="35"/>
      <c r="JVQ8" s="35"/>
      <c r="JVR8" s="35"/>
      <c r="JVS8" s="35"/>
      <c r="JVT8" s="35"/>
      <c r="JVU8" s="35"/>
      <c r="JVV8" s="35"/>
      <c r="JVW8" s="35"/>
      <c r="JVX8" s="35"/>
      <c r="JVY8" s="35"/>
      <c r="JVZ8" s="35"/>
      <c r="JWA8" s="35"/>
      <c r="JWB8" s="35"/>
      <c r="JWC8" s="35"/>
      <c r="JWD8" s="35"/>
      <c r="JWE8" s="35"/>
      <c r="JWF8" s="35"/>
      <c r="JWG8" s="35"/>
      <c r="JWH8" s="35"/>
      <c r="JWI8" s="35"/>
      <c r="JWJ8" s="35"/>
      <c r="JWK8" s="35"/>
      <c r="JWL8" s="35"/>
      <c r="JWM8" s="35"/>
      <c r="JWN8" s="35"/>
      <c r="JWO8" s="35"/>
      <c r="JWP8" s="35"/>
      <c r="JWQ8" s="35"/>
      <c r="JWR8" s="35"/>
      <c r="JWS8" s="35"/>
      <c r="JWT8" s="35"/>
      <c r="JWU8" s="35"/>
      <c r="JWV8" s="35"/>
      <c r="JWW8" s="35"/>
      <c r="JWX8" s="35"/>
      <c r="JWY8" s="35"/>
      <c r="JWZ8" s="35"/>
      <c r="JXA8" s="35"/>
      <c r="JXB8" s="35"/>
      <c r="JXC8" s="35"/>
      <c r="JXD8" s="35"/>
      <c r="JXE8" s="35"/>
      <c r="JXF8" s="35"/>
      <c r="JXG8" s="35"/>
      <c r="JXH8" s="35"/>
      <c r="JXI8" s="35"/>
      <c r="JXJ8" s="35"/>
      <c r="JXK8" s="35"/>
      <c r="JXL8" s="35"/>
      <c r="JXM8" s="35"/>
      <c r="JXN8" s="35"/>
      <c r="JXO8" s="35"/>
      <c r="JXP8" s="35"/>
      <c r="JXQ8" s="35"/>
      <c r="JXR8" s="35"/>
      <c r="JXS8" s="35"/>
      <c r="JXT8" s="35"/>
      <c r="JXU8" s="35"/>
      <c r="JXV8" s="35"/>
      <c r="JXW8" s="35"/>
      <c r="JXX8" s="35"/>
      <c r="JXY8" s="35"/>
      <c r="JXZ8" s="35"/>
      <c r="JYA8" s="35"/>
      <c r="JYB8" s="35"/>
      <c r="JYC8" s="35"/>
      <c r="JYD8" s="35"/>
      <c r="JYE8" s="35"/>
      <c r="JYF8" s="35"/>
      <c r="JYG8" s="35"/>
      <c r="JYH8" s="35"/>
      <c r="JYI8" s="35"/>
      <c r="JYJ8" s="35"/>
      <c r="JYK8" s="35"/>
      <c r="JYL8" s="35"/>
      <c r="JYM8" s="35"/>
      <c r="JYN8" s="35"/>
      <c r="JYO8" s="35"/>
      <c r="JYP8" s="35"/>
      <c r="JYQ8" s="35"/>
      <c r="JYR8" s="35"/>
      <c r="JYS8" s="35"/>
      <c r="JYT8" s="35"/>
      <c r="JYU8" s="35"/>
      <c r="JYV8" s="35"/>
      <c r="JYW8" s="35"/>
      <c r="JYX8" s="35"/>
      <c r="JYY8" s="35"/>
      <c r="JYZ8" s="35"/>
      <c r="JZA8" s="35"/>
      <c r="JZB8" s="35"/>
      <c r="JZC8" s="35"/>
      <c r="JZD8" s="35"/>
      <c r="JZE8" s="35"/>
      <c r="JZF8" s="35"/>
      <c r="JZG8" s="35"/>
      <c r="JZH8" s="35"/>
      <c r="JZI8" s="35"/>
      <c r="JZJ8" s="35"/>
      <c r="JZK8" s="35"/>
      <c r="JZL8" s="35"/>
      <c r="JZM8" s="35"/>
      <c r="JZN8" s="35"/>
      <c r="JZO8" s="35"/>
      <c r="JZP8" s="35"/>
      <c r="JZQ8" s="35"/>
      <c r="JZR8" s="35"/>
      <c r="JZS8" s="35"/>
      <c r="JZT8" s="35"/>
      <c r="JZU8" s="35"/>
      <c r="JZV8" s="35"/>
      <c r="JZW8" s="35"/>
      <c r="JZX8" s="35"/>
      <c r="JZY8" s="35"/>
      <c r="JZZ8" s="35"/>
      <c r="KAA8" s="35"/>
      <c r="KAB8" s="35"/>
      <c r="KAC8" s="35"/>
      <c r="KAD8" s="35"/>
      <c r="KAE8" s="35"/>
      <c r="KAF8" s="35"/>
      <c r="KAG8" s="35"/>
      <c r="KAH8" s="35"/>
      <c r="KAI8" s="35"/>
      <c r="KAJ8" s="35"/>
      <c r="KAK8" s="35"/>
      <c r="KAL8" s="35"/>
      <c r="KAM8" s="35"/>
      <c r="KAN8" s="35"/>
      <c r="KAO8" s="35"/>
      <c r="KAP8" s="35"/>
      <c r="KAQ8" s="35"/>
      <c r="KAR8" s="35"/>
      <c r="KAS8" s="35"/>
      <c r="KAT8" s="35"/>
      <c r="KAU8" s="35"/>
      <c r="KAV8" s="35"/>
      <c r="KAW8" s="35"/>
      <c r="KAX8" s="35"/>
      <c r="KAY8" s="35"/>
      <c r="KAZ8" s="35"/>
      <c r="KBA8" s="35"/>
      <c r="KBB8" s="35"/>
      <c r="KBC8" s="35"/>
      <c r="KBD8" s="35"/>
      <c r="KBE8" s="35"/>
      <c r="KBF8" s="35"/>
      <c r="KBG8" s="35"/>
      <c r="KBH8" s="35"/>
      <c r="KBI8" s="35"/>
      <c r="KBJ8" s="35"/>
      <c r="KBK8" s="35"/>
      <c r="KBL8" s="35"/>
      <c r="KBM8" s="35"/>
      <c r="KBN8" s="35"/>
      <c r="KBO8" s="35"/>
      <c r="KBP8" s="35"/>
      <c r="KBQ8" s="35"/>
      <c r="KBR8" s="35"/>
      <c r="KBS8" s="35"/>
      <c r="KBT8" s="35"/>
      <c r="KBU8" s="35"/>
      <c r="KBV8" s="35"/>
      <c r="KBW8" s="35"/>
      <c r="KBX8" s="35"/>
      <c r="KBY8" s="35"/>
      <c r="KBZ8" s="35"/>
      <c r="KCA8" s="35"/>
      <c r="KCB8" s="35"/>
      <c r="KCC8" s="35"/>
      <c r="KCD8" s="35"/>
      <c r="KCE8" s="35"/>
      <c r="KCF8" s="35"/>
      <c r="KCG8" s="35"/>
      <c r="KCH8" s="35"/>
      <c r="KCI8" s="35"/>
      <c r="KCJ8" s="35"/>
      <c r="KCK8" s="35"/>
      <c r="KCL8" s="35"/>
      <c r="KCM8" s="35"/>
      <c r="KCN8" s="35"/>
      <c r="KCO8" s="35"/>
      <c r="KCP8" s="35"/>
      <c r="KCQ8" s="35"/>
      <c r="KCR8" s="35"/>
      <c r="KCS8" s="35"/>
      <c r="KCT8" s="35"/>
      <c r="KCU8" s="35"/>
      <c r="KCV8" s="35"/>
      <c r="KCW8" s="35"/>
      <c r="KCX8" s="35"/>
      <c r="KCY8" s="35"/>
      <c r="KCZ8" s="35"/>
      <c r="KDA8" s="35"/>
      <c r="KDB8" s="35"/>
      <c r="KDC8" s="35"/>
      <c r="KDD8" s="35"/>
      <c r="KDE8" s="35"/>
      <c r="KDF8" s="35"/>
      <c r="KDG8" s="35"/>
      <c r="KDH8" s="35"/>
      <c r="KDI8" s="35"/>
      <c r="KDJ8" s="35"/>
      <c r="KDK8" s="35"/>
      <c r="KDL8" s="35"/>
      <c r="KDM8" s="35"/>
      <c r="KDN8" s="35"/>
      <c r="KDO8" s="35"/>
      <c r="KDP8" s="35"/>
      <c r="KDQ8" s="35"/>
      <c r="KDR8" s="35"/>
      <c r="KDS8" s="35"/>
      <c r="KDT8" s="35"/>
      <c r="KDU8" s="35"/>
      <c r="KDV8" s="35"/>
      <c r="KDW8" s="35"/>
      <c r="KDX8" s="35"/>
      <c r="KDY8" s="35"/>
      <c r="KDZ8" s="35"/>
      <c r="KEA8" s="35"/>
      <c r="KEB8" s="35"/>
      <c r="KEC8" s="35"/>
      <c r="KED8" s="35"/>
      <c r="KEE8" s="35"/>
      <c r="KEF8" s="35"/>
      <c r="KEG8" s="35"/>
      <c r="KEH8" s="35"/>
      <c r="KEI8" s="35"/>
      <c r="KEJ8" s="35"/>
      <c r="KEK8" s="35"/>
      <c r="KEL8" s="35"/>
      <c r="KEM8" s="35"/>
      <c r="KEN8" s="35"/>
      <c r="KEO8" s="35"/>
      <c r="KEP8" s="35"/>
      <c r="KEQ8" s="35"/>
      <c r="KER8" s="35"/>
      <c r="KES8" s="35"/>
      <c r="KET8" s="35"/>
      <c r="KEU8" s="35"/>
      <c r="KEV8" s="35"/>
      <c r="KEW8" s="35"/>
      <c r="KEX8" s="35"/>
      <c r="KEY8" s="35"/>
      <c r="KEZ8" s="35"/>
      <c r="KFA8" s="35"/>
      <c r="KFB8" s="35"/>
      <c r="KFC8" s="35"/>
      <c r="KFD8" s="35"/>
      <c r="KFE8" s="35"/>
      <c r="KFF8" s="35"/>
      <c r="KFG8" s="35"/>
      <c r="KFH8" s="35"/>
      <c r="KFI8" s="35"/>
      <c r="KFJ8" s="35"/>
      <c r="KFK8" s="35"/>
      <c r="KFL8" s="35"/>
      <c r="KFM8" s="35"/>
      <c r="KFN8" s="35"/>
      <c r="KFO8" s="35"/>
      <c r="KFP8" s="35"/>
      <c r="KFQ8" s="35"/>
      <c r="KFR8" s="35"/>
      <c r="KFS8" s="35"/>
      <c r="KFT8" s="35"/>
      <c r="KFU8" s="35"/>
      <c r="KFV8" s="35"/>
      <c r="KFW8" s="35"/>
      <c r="KFX8" s="35"/>
      <c r="KFY8" s="35"/>
      <c r="KFZ8" s="35"/>
      <c r="KGA8" s="35"/>
      <c r="KGB8" s="35"/>
      <c r="KGC8" s="35"/>
      <c r="KGD8" s="35"/>
      <c r="KGE8" s="35"/>
      <c r="KGF8" s="35"/>
      <c r="KGG8" s="35"/>
      <c r="KGH8" s="35"/>
      <c r="KGI8" s="35"/>
      <c r="KGJ8" s="35"/>
      <c r="KGK8" s="35"/>
      <c r="KGL8" s="35"/>
      <c r="KGM8" s="35"/>
      <c r="KGN8" s="35"/>
      <c r="KGO8" s="35"/>
      <c r="KGP8" s="35"/>
      <c r="KGQ8" s="35"/>
      <c r="KGR8" s="35"/>
      <c r="KGS8" s="35"/>
      <c r="KGT8" s="35"/>
      <c r="KGU8" s="35"/>
      <c r="KGV8" s="35"/>
      <c r="KGW8" s="35"/>
      <c r="KGX8" s="35"/>
      <c r="KGY8" s="35"/>
      <c r="KGZ8" s="35"/>
      <c r="KHA8" s="35"/>
      <c r="KHB8" s="35"/>
      <c r="KHC8" s="35"/>
      <c r="KHD8" s="35"/>
      <c r="KHE8" s="35"/>
      <c r="KHF8" s="35"/>
      <c r="KHG8" s="35"/>
      <c r="KHH8" s="35"/>
      <c r="KHI8" s="35"/>
      <c r="KHJ8" s="35"/>
      <c r="KHK8" s="35"/>
      <c r="KHL8" s="35"/>
      <c r="KHM8" s="35"/>
      <c r="KHN8" s="35"/>
      <c r="KHO8" s="35"/>
      <c r="KHP8" s="35"/>
      <c r="KHQ8" s="35"/>
      <c r="KHR8" s="35"/>
      <c r="KHS8" s="35"/>
      <c r="KHT8" s="35"/>
      <c r="KHU8" s="35"/>
      <c r="KHV8" s="35"/>
      <c r="KHW8" s="35"/>
      <c r="KHX8" s="35"/>
      <c r="KHY8" s="35"/>
      <c r="KHZ8" s="35"/>
      <c r="KIA8" s="35"/>
      <c r="KIB8" s="35"/>
      <c r="KIC8" s="35"/>
      <c r="KID8" s="35"/>
      <c r="KIE8" s="35"/>
      <c r="KIF8" s="35"/>
      <c r="KIG8" s="35"/>
      <c r="KIH8" s="35"/>
      <c r="KII8" s="35"/>
      <c r="KIJ8" s="35"/>
      <c r="KIK8" s="35"/>
      <c r="KIL8" s="35"/>
      <c r="KIM8" s="35"/>
      <c r="KIN8" s="35"/>
      <c r="KIO8" s="35"/>
      <c r="KIP8" s="35"/>
      <c r="KIQ8" s="35"/>
      <c r="KIR8" s="35"/>
      <c r="KIS8" s="35"/>
      <c r="KIT8" s="35"/>
      <c r="KIU8" s="35"/>
      <c r="KIV8" s="35"/>
      <c r="KIW8" s="35"/>
      <c r="KIX8" s="35"/>
      <c r="KIY8" s="35"/>
      <c r="KIZ8" s="35"/>
      <c r="KJA8" s="35"/>
      <c r="KJB8" s="35"/>
      <c r="KJC8" s="35"/>
      <c r="KJD8" s="35"/>
      <c r="KJE8" s="35"/>
      <c r="KJF8" s="35"/>
      <c r="KJG8" s="35"/>
      <c r="KJH8" s="35"/>
      <c r="KJI8" s="35"/>
      <c r="KJJ8" s="35"/>
      <c r="KJK8" s="35"/>
      <c r="KJL8" s="35"/>
      <c r="KJM8" s="35"/>
      <c r="KJN8" s="35"/>
      <c r="KJO8" s="35"/>
      <c r="KJP8" s="35"/>
      <c r="KJQ8" s="35"/>
      <c r="KJR8" s="35"/>
      <c r="KJS8" s="35"/>
      <c r="KJT8" s="35"/>
      <c r="KJU8" s="35"/>
      <c r="KJV8" s="35"/>
      <c r="KJW8" s="35"/>
      <c r="KJX8" s="35"/>
      <c r="KJY8" s="35"/>
      <c r="KJZ8" s="35"/>
      <c r="KKA8" s="35"/>
      <c r="KKB8" s="35"/>
      <c r="KKC8" s="35"/>
      <c r="KKD8" s="35"/>
      <c r="KKE8" s="35"/>
      <c r="KKF8" s="35"/>
      <c r="KKG8" s="35"/>
      <c r="KKH8" s="35"/>
      <c r="KKI8" s="35"/>
      <c r="KKJ8" s="35"/>
      <c r="KKK8" s="35"/>
      <c r="KKL8" s="35"/>
      <c r="KKM8" s="35"/>
      <c r="KKN8" s="35"/>
      <c r="KKO8" s="35"/>
      <c r="KKP8" s="35"/>
      <c r="KKQ8" s="35"/>
      <c r="KKR8" s="35"/>
      <c r="KKS8" s="35"/>
      <c r="KKT8" s="35"/>
      <c r="KKU8" s="35"/>
      <c r="KKV8" s="35"/>
      <c r="KKW8" s="35"/>
      <c r="KKX8" s="35"/>
      <c r="KKY8" s="35"/>
      <c r="KKZ8" s="35"/>
      <c r="KLA8" s="35"/>
      <c r="KLB8" s="35"/>
      <c r="KLC8" s="35"/>
      <c r="KLD8" s="35"/>
      <c r="KLE8" s="35"/>
      <c r="KLF8" s="35"/>
      <c r="KLG8" s="35"/>
      <c r="KLH8" s="35"/>
      <c r="KLI8" s="35"/>
      <c r="KLJ8" s="35"/>
      <c r="KLK8" s="35"/>
      <c r="KLL8" s="35"/>
      <c r="KLM8" s="35"/>
      <c r="KLN8" s="35"/>
      <c r="KLO8" s="35"/>
      <c r="KLP8" s="35"/>
      <c r="KLQ8" s="35"/>
      <c r="KLR8" s="35"/>
      <c r="KLS8" s="35"/>
      <c r="KLT8" s="35"/>
      <c r="KLU8" s="35"/>
      <c r="KLV8" s="35"/>
      <c r="KLW8" s="35"/>
      <c r="KLX8" s="35"/>
      <c r="KLY8" s="35"/>
      <c r="KLZ8" s="35"/>
      <c r="KMA8" s="35"/>
      <c r="KMB8" s="35"/>
      <c r="KMC8" s="35"/>
      <c r="KMD8" s="35"/>
      <c r="KME8" s="35"/>
      <c r="KMF8" s="35"/>
      <c r="KMG8" s="35"/>
      <c r="KMH8" s="35"/>
      <c r="KMI8" s="35"/>
      <c r="KMJ8" s="35"/>
      <c r="KMK8" s="35"/>
      <c r="KML8" s="35"/>
      <c r="KMM8" s="35"/>
      <c r="KMN8" s="35"/>
      <c r="KMO8" s="35"/>
      <c r="KMP8" s="35"/>
      <c r="KMQ8" s="35"/>
      <c r="KMR8" s="35"/>
      <c r="KMS8" s="35"/>
      <c r="KMT8" s="35"/>
      <c r="KMU8" s="35"/>
      <c r="KMV8" s="35"/>
      <c r="KMW8" s="35"/>
      <c r="KMX8" s="35"/>
      <c r="KMY8" s="35"/>
      <c r="KMZ8" s="35"/>
      <c r="KNA8" s="35"/>
      <c r="KNB8" s="35"/>
      <c r="KNC8" s="35"/>
      <c r="KND8" s="35"/>
      <c r="KNE8" s="35"/>
      <c r="KNF8" s="35"/>
      <c r="KNG8" s="35"/>
      <c r="KNH8" s="35"/>
      <c r="KNI8" s="35"/>
      <c r="KNJ8" s="35"/>
      <c r="KNK8" s="35"/>
      <c r="KNL8" s="35"/>
      <c r="KNM8" s="35"/>
      <c r="KNN8" s="35"/>
      <c r="KNO8" s="35"/>
      <c r="KNP8" s="35"/>
      <c r="KNQ8" s="35"/>
      <c r="KNR8" s="35"/>
      <c r="KNS8" s="35"/>
      <c r="KNT8" s="35"/>
      <c r="KNU8" s="35"/>
      <c r="KNV8" s="35"/>
      <c r="KNW8" s="35"/>
      <c r="KNX8" s="35"/>
      <c r="KNY8" s="35"/>
      <c r="KNZ8" s="35"/>
      <c r="KOA8" s="35"/>
      <c r="KOB8" s="35"/>
      <c r="KOC8" s="35"/>
      <c r="KOD8" s="35"/>
      <c r="KOE8" s="35"/>
      <c r="KOF8" s="35"/>
      <c r="KOG8" s="35"/>
      <c r="KOH8" s="35"/>
      <c r="KOI8" s="35"/>
      <c r="KOJ8" s="35"/>
      <c r="KOK8" s="35"/>
      <c r="KOL8" s="35"/>
      <c r="KOM8" s="35"/>
      <c r="KON8" s="35"/>
      <c r="KOO8" s="35"/>
      <c r="KOP8" s="35"/>
      <c r="KOQ8" s="35"/>
      <c r="KOR8" s="35"/>
      <c r="KOS8" s="35"/>
      <c r="KOT8" s="35"/>
      <c r="KOU8" s="35"/>
      <c r="KOV8" s="35"/>
      <c r="KOW8" s="35"/>
      <c r="KOX8" s="35"/>
      <c r="KOY8" s="35"/>
      <c r="KOZ8" s="35"/>
      <c r="KPA8" s="35"/>
      <c r="KPB8" s="35"/>
      <c r="KPC8" s="35"/>
      <c r="KPD8" s="35"/>
      <c r="KPE8" s="35"/>
      <c r="KPF8" s="35"/>
      <c r="KPG8" s="35"/>
      <c r="KPH8" s="35"/>
      <c r="KPI8" s="35"/>
      <c r="KPJ8" s="35"/>
      <c r="KPK8" s="35"/>
      <c r="KPL8" s="35"/>
      <c r="KPM8" s="35"/>
      <c r="KPN8" s="35"/>
      <c r="KPO8" s="35"/>
      <c r="KPP8" s="35"/>
      <c r="KPQ8" s="35"/>
      <c r="KPR8" s="35"/>
      <c r="KPS8" s="35"/>
      <c r="KPT8" s="35"/>
      <c r="KPU8" s="35"/>
      <c r="KPV8" s="35"/>
      <c r="KPW8" s="35"/>
      <c r="KPX8" s="35"/>
      <c r="KPY8" s="35"/>
      <c r="KPZ8" s="35"/>
      <c r="KQA8" s="35"/>
      <c r="KQB8" s="35"/>
      <c r="KQC8" s="35"/>
      <c r="KQD8" s="35"/>
      <c r="KQE8" s="35"/>
      <c r="KQF8" s="35"/>
      <c r="KQG8" s="35"/>
      <c r="KQH8" s="35"/>
      <c r="KQI8" s="35"/>
      <c r="KQJ8" s="35"/>
      <c r="KQK8" s="35"/>
      <c r="KQL8" s="35"/>
      <c r="KQM8" s="35"/>
      <c r="KQN8" s="35"/>
      <c r="KQO8" s="35"/>
      <c r="KQP8" s="35"/>
      <c r="KQQ8" s="35"/>
      <c r="KQR8" s="35"/>
      <c r="KQS8" s="35"/>
      <c r="KQT8" s="35"/>
      <c r="KQU8" s="35"/>
      <c r="KQV8" s="35"/>
      <c r="KQW8" s="35"/>
      <c r="KQX8" s="35"/>
      <c r="KQY8" s="35"/>
      <c r="KQZ8" s="35"/>
      <c r="KRA8" s="35"/>
      <c r="KRB8" s="35"/>
      <c r="KRC8" s="35"/>
      <c r="KRD8" s="35"/>
      <c r="KRE8" s="35"/>
      <c r="KRF8" s="35"/>
      <c r="KRG8" s="35"/>
      <c r="KRH8" s="35"/>
      <c r="KRI8" s="35"/>
      <c r="KRJ8" s="35"/>
      <c r="KRK8" s="35"/>
      <c r="KRL8" s="35"/>
      <c r="KRM8" s="35"/>
      <c r="KRN8" s="35"/>
      <c r="KRO8" s="35"/>
      <c r="KRP8" s="35"/>
      <c r="KRQ8" s="35"/>
      <c r="KRR8" s="35"/>
      <c r="KRS8" s="35"/>
      <c r="KRT8" s="35"/>
      <c r="KRU8" s="35"/>
      <c r="KRV8" s="35"/>
      <c r="KRW8" s="35"/>
      <c r="KRX8" s="35"/>
      <c r="KRY8" s="35"/>
      <c r="KRZ8" s="35"/>
      <c r="KSA8" s="35"/>
      <c r="KSB8" s="35"/>
      <c r="KSC8" s="35"/>
      <c r="KSD8" s="35"/>
      <c r="KSE8" s="35"/>
      <c r="KSF8" s="35"/>
      <c r="KSG8" s="35"/>
      <c r="KSH8" s="35"/>
      <c r="KSI8" s="35"/>
      <c r="KSJ8" s="35"/>
      <c r="KSK8" s="35"/>
      <c r="KSL8" s="35"/>
      <c r="KSM8" s="35"/>
      <c r="KSN8" s="35"/>
      <c r="KSO8" s="35"/>
      <c r="KSP8" s="35"/>
      <c r="KSQ8" s="35"/>
      <c r="KSR8" s="35"/>
      <c r="KSS8" s="35"/>
      <c r="KST8" s="35"/>
      <c r="KSU8" s="35"/>
      <c r="KSV8" s="35"/>
      <c r="KSW8" s="35"/>
      <c r="KSX8" s="35"/>
      <c r="KSY8" s="35"/>
      <c r="KSZ8" s="35"/>
      <c r="KTA8" s="35"/>
      <c r="KTB8" s="35"/>
      <c r="KTC8" s="35"/>
      <c r="KTD8" s="35"/>
      <c r="KTE8" s="35"/>
      <c r="KTF8" s="35"/>
      <c r="KTG8" s="35"/>
      <c r="KTH8" s="35"/>
      <c r="KTI8" s="35"/>
      <c r="KTJ8" s="35"/>
      <c r="KTK8" s="35"/>
      <c r="KTL8" s="35"/>
      <c r="KTM8" s="35"/>
      <c r="KTN8" s="35"/>
      <c r="KTO8" s="35"/>
      <c r="KTP8" s="35"/>
      <c r="KTQ8" s="35"/>
      <c r="KTR8" s="35"/>
      <c r="KTS8" s="35"/>
      <c r="KTT8" s="35"/>
      <c r="KTU8" s="35"/>
      <c r="KTV8" s="35"/>
      <c r="KTW8" s="35"/>
      <c r="KTX8" s="35"/>
      <c r="KTY8" s="35"/>
      <c r="KTZ8" s="35"/>
      <c r="KUA8" s="35"/>
      <c r="KUB8" s="35"/>
      <c r="KUC8" s="35"/>
      <c r="KUD8" s="35"/>
      <c r="KUE8" s="35"/>
      <c r="KUF8" s="35"/>
      <c r="KUG8" s="35"/>
      <c r="KUH8" s="35"/>
      <c r="KUI8" s="35"/>
      <c r="KUJ8" s="35"/>
      <c r="KUK8" s="35"/>
      <c r="KUL8" s="35"/>
      <c r="KUM8" s="35"/>
      <c r="KUN8" s="35"/>
      <c r="KUO8" s="35"/>
      <c r="KUP8" s="35"/>
      <c r="KUQ8" s="35"/>
      <c r="KUR8" s="35"/>
      <c r="KUS8" s="35"/>
      <c r="KUT8" s="35"/>
      <c r="KUU8" s="35"/>
      <c r="KUV8" s="35"/>
      <c r="KUW8" s="35"/>
      <c r="KUX8" s="35"/>
      <c r="KUY8" s="35"/>
      <c r="KUZ8" s="35"/>
      <c r="KVA8" s="35"/>
      <c r="KVB8" s="35"/>
      <c r="KVC8" s="35"/>
      <c r="KVD8" s="35"/>
      <c r="KVE8" s="35"/>
      <c r="KVF8" s="35"/>
      <c r="KVG8" s="35"/>
      <c r="KVH8" s="35"/>
      <c r="KVI8" s="35"/>
      <c r="KVJ8" s="35"/>
      <c r="KVK8" s="35"/>
      <c r="KVL8" s="35"/>
      <c r="KVM8" s="35"/>
      <c r="KVN8" s="35"/>
      <c r="KVO8" s="35"/>
      <c r="KVP8" s="35"/>
      <c r="KVQ8" s="35"/>
      <c r="KVR8" s="35"/>
      <c r="KVS8" s="35"/>
      <c r="KVT8" s="35"/>
      <c r="KVU8" s="35"/>
      <c r="KVV8" s="35"/>
      <c r="KVW8" s="35"/>
      <c r="KVX8" s="35"/>
      <c r="KVY8" s="35"/>
      <c r="KVZ8" s="35"/>
      <c r="KWA8" s="35"/>
      <c r="KWB8" s="35"/>
      <c r="KWC8" s="35"/>
      <c r="KWD8" s="35"/>
      <c r="KWE8" s="35"/>
      <c r="KWF8" s="35"/>
      <c r="KWG8" s="35"/>
      <c r="KWH8" s="35"/>
      <c r="KWI8" s="35"/>
      <c r="KWJ8" s="35"/>
      <c r="KWK8" s="35"/>
      <c r="KWL8" s="35"/>
      <c r="KWM8" s="35"/>
      <c r="KWN8" s="35"/>
      <c r="KWO8" s="35"/>
      <c r="KWP8" s="35"/>
      <c r="KWQ8" s="35"/>
      <c r="KWR8" s="35"/>
      <c r="KWS8" s="35"/>
      <c r="KWT8" s="35"/>
      <c r="KWU8" s="35"/>
      <c r="KWV8" s="35"/>
      <c r="KWW8" s="35"/>
      <c r="KWX8" s="35"/>
      <c r="KWY8" s="35"/>
      <c r="KWZ8" s="35"/>
      <c r="KXA8" s="35"/>
      <c r="KXB8" s="35"/>
      <c r="KXC8" s="35"/>
      <c r="KXD8" s="35"/>
      <c r="KXE8" s="35"/>
      <c r="KXF8" s="35"/>
      <c r="KXG8" s="35"/>
      <c r="KXH8" s="35"/>
      <c r="KXI8" s="35"/>
      <c r="KXJ8" s="35"/>
      <c r="KXK8" s="35"/>
      <c r="KXL8" s="35"/>
      <c r="KXM8" s="35"/>
      <c r="KXN8" s="35"/>
      <c r="KXO8" s="35"/>
      <c r="KXP8" s="35"/>
      <c r="KXQ8" s="35"/>
      <c r="KXR8" s="35"/>
      <c r="KXS8" s="35"/>
      <c r="KXT8" s="35"/>
      <c r="KXU8" s="35"/>
      <c r="KXV8" s="35"/>
      <c r="KXW8" s="35"/>
      <c r="KXX8" s="35"/>
      <c r="KXY8" s="35"/>
      <c r="KXZ8" s="35"/>
      <c r="KYA8" s="35"/>
      <c r="KYB8" s="35"/>
      <c r="KYC8" s="35"/>
      <c r="KYD8" s="35"/>
      <c r="KYE8" s="35"/>
      <c r="KYF8" s="35"/>
      <c r="KYG8" s="35"/>
      <c r="KYH8" s="35"/>
      <c r="KYI8" s="35"/>
      <c r="KYJ8" s="35"/>
      <c r="KYK8" s="35"/>
      <c r="KYL8" s="35"/>
      <c r="KYM8" s="35"/>
      <c r="KYN8" s="35"/>
      <c r="KYO8" s="35"/>
      <c r="KYP8" s="35"/>
      <c r="KYQ8" s="35"/>
      <c r="KYR8" s="35"/>
      <c r="KYS8" s="35"/>
      <c r="KYT8" s="35"/>
      <c r="KYU8" s="35"/>
      <c r="KYV8" s="35"/>
      <c r="KYW8" s="35"/>
      <c r="KYX8" s="35"/>
      <c r="KYY8" s="35"/>
      <c r="KYZ8" s="35"/>
      <c r="KZA8" s="35"/>
      <c r="KZB8" s="35"/>
      <c r="KZC8" s="35"/>
      <c r="KZD8" s="35"/>
      <c r="KZE8" s="35"/>
      <c r="KZF8" s="35"/>
      <c r="KZG8" s="35"/>
      <c r="KZH8" s="35"/>
      <c r="KZI8" s="35"/>
      <c r="KZJ8" s="35"/>
      <c r="KZK8" s="35"/>
      <c r="KZL8" s="35"/>
      <c r="KZM8" s="35"/>
      <c r="KZN8" s="35"/>
      <c r="KZO8" s="35"/>
      <c r="KZP8" s="35"/>
      <c r="KZQ8" s="35"/>
      <c r="KZR8" s="35"/>
      <c r="KZS8" s="35"/>
      <c r="KZT8" s="35"/>
      <c r="KZU8" s="35"/>
      <c r="KZV8" s="35"/>
      <c r="KZW8" s="35"/>
      <c r="KZX8" s="35"/>
      <c r="KZY8" s="35"/>
      <c r="KZZ8" s="35"/>
      <c r="LAA8" s="35"/>
      <c r="LAB8" s="35"/>
      <c r="LAC8" s="35"/>
      <c r="LAD8" s="35"/>
      <c r="LAE8" s="35"/>
      <c r="LAF8" s="35"/>
      <c r="LAG8" s="35"/>
      <c r="LAH8" s="35"/>
      <c r="LAI8" s="35"/>
      <c r="LAJ8" s="35"/>
      <c r="LAK8" s="35"/>
      <c r="LAL8" s="35"/>
      <c r="LAM8" s="35"/>
      <c r="LAN8" s="35"/>
      <c r="LAO8" s="35"/>
      <c r="LAP8" s="35"/>
      <c r="LAQ8" s="35"/>
      <c r="LAR8" s="35"/>
      <c r="LAS8" s="35"/>
      <c r="LAT8" s="35"/>
      <c r="LAU8" s="35"/>
      <c r="LAV8" s="35"/>
      <c r="LAW8" s="35"/>
      <c r="LAX8" s="35"/>
      <c r="LAY8" s="35"/>
      <c r="LAZ8" s="35"/>
      <c r="LBA8" s="35"/>
      <c r="LBB8" s="35"/>
      <c r="LBC8" s="35"/>
      <c r="LBD8" s="35"/>
      <c r="LBE8" s="35"/>
      <c r="LBF8" s="35"/>
      <c r="LBG8" s="35"/>
      <c r="LBH8" s="35"/>
      <c r="LBI8" s="35"/>
      <c r="LBJ8" s="35"/>
      <c r="LBK8" s="35"/>
      <c r="LBL8" s="35"/>
      <c r="LBM8" s="35"/>
      <c r="LBN8" s="35"/>
      <c r="LBO8" s="35"/>
      <c r="LBP8" s="35"/>
      <c r="LBQ8" s="35"/>
      <c r="LBR8" s="35"/>
      <c r="LBS8" s="35"/>
      <c r="LBT8" s="35"/>
      <c r="LBU8" s="35"/>
      <c r="LBV8" s="35"/>
      <c r="LBW8" s="35"/>
      <c r="LBX8" s="35"/>
      <c r="LBY8" s="35"/>
      <c r="LBZ8" s="35"/>
      <c r="LCA8" s="35"/>
      <c r="LCB8" s="35"/>
      <c r="LCC8" s="35"/>
      <c r="LCD8" s="35"/>
      <c r="LCE8" s="35"/>
      <c r="LCF8" s="35"/>
      <c r="LCG8" s="35"/>
      <c r="LCH8" s="35"/>
      <c r="LCI8" s="35"/>
      <c r="LCJ8" s="35"/>
      <c r="LCK8" s="35"/>
      <c r="LCL8" s="35"/>
      <c r="LCM8" s="35"/>
      <c r="LCN8" s="35"/>
      <c r="LCO8" s="35"/>
      <c r="LCP8" s="35"/>
      <c r="LCQ8" s="35"/>
      <c r="LCR8" s="35"/>
      <c r="LCS8" s="35"/>
      <c r="LCT8" s="35"/>
      <c r="LCU8" s="35"/>
      <c r="LCV8" s="35"/>
      <c r="LCW8" s="35"/>
      <c r="LCX8" s="35"/>
      <c r="LCY8" s="35"/>
      <c r="LCZ8" s="35"/>
      <c r="LDA8" s="35"/>
      <c r="LDB8" s="35"/>
      <c r="LDC8" s="35"/>
      <c r="LDD8" s="35"/>
      <c r="LDE8" s="35"/>
      <c r="LDF8" s="35"/>
      <c r="LDG8" s="35"/>
      <c r="LDH8" s="35"/>
      <c r="LDI8" s="35"/>
      <c r="LDJ8" s="35"/>
      <c r="LDK8" s="35"/>
      <c r="LDL8" s="35"/>
      <c r="LDM8" s="35"/>
      <c r="LDN8" s="35"/>
      <c r="LDO8" s="35"/>
      <c r="LDP8" s="35"/>
      <c r="LDQ8" s="35"/>
      <c r="LDR8" s="35"/>
      <c r="LDS8" s="35"/>
      <c r="LDT8" s="35"/>
      <c r="LDU8" s="35"/>
      <c r="LDV8" s="35"/>
      <c r="LDW8" s="35"/>
      <c r="LDX8" s="35"/>
      <c r="LDY8" s="35"/>
      <c r="LDZ8" s="35"/>
      <c r="LEA8" s="35"/>
      <c r="LEB8" s="35"/>
      <c r="LEC8" s="35"/>
      <c r="LED8" s="35"/>
      <c r="LEE8" s="35"/>
      <c r="LEF8" s="35"/>
      <c r="LEG8" s="35"/>
      <c r="LEH8" s="35"/>
      <c r="LEI8" s="35"/>
      <c r="LEJ8" s="35"/>
      <c r="LEK8" s="35"/>
      <c r="LEL8" s="35"/>
      <c r="LEM8" s="35"/>
      <c r="LEN8" s="35"/>
      <c r="LEO8" s="35"/>
      <c r="LEP8" s="35"/>
      <c r="LEQ8" s="35"/>
      <c r="LER8" s="35"/>
      <c r="LES8" s="35"/>
      <c r="LET8" s="35"/>
      <c r="LEU8" s="35"/>
      <c r="LEV8" s="35"/>
      <c r="LEW8" s="35"/>
      <c r="LEX8" s="35"/>
      <c r="LEY8" s="35"/>
      <c r="LEZ8" s="35"/>
      <c r="LFA8" s="35"/>
      <c r="LFB8" s="35"/>
      <c r="LFC8" s="35"/>
      <c r="LFD8" s="35"/>
      <c r="LFE8" s="35"/>
      <c r="LFF8" s="35"/>
      <c r="LFG8" s="35"/>
      <c r="LFH8" s="35"/>
      <c r="LFI8" s="35"/>
      <c r="LFJ8" s="35"/>
      <c r="LFK8" s="35"/>
      <c r="LFL8" s="35"/>
      <c r="LFM8" s="35"/>
      <c r="LFN8" s="35"/>
      <c r="LFO8" s="35"/>
      <c r="LFP8" s="35"/>
      <c r="LFQ8" s="35"/>
      <c r="LFR8" s="35"/>
      <c r="LFS8" s="35"/>
      <c r="LFT8" s="35"/>
      <c r="LFU8" s="35"/>
      <c r="LFV8" s="35"/>
      <c r="LFW8" s="35"/>
      <c r="LFX8" s="35"/>
      <c r="LFY8" s="35"/>
      <c r="LFZ8" s="35"/>
      <c r="LGA8" s="35"/>
      <c r="LGB8" s="35"/>
      <c r="LGC8" s="35"/>
      <c r="LGD8" s="35"/>
      <c r="LGE8" s="35"/>
      <c r="LGF8" s="35"/>
      <c r="LGG8" s="35"/>
      <c r="LGH8" s="35"/>
      <c r="LGI8" s="35"/>
      <c r="LGJ8" s="35"/>
      <c r="LGK8" s="35"/>
      <c r="LGL8" s="35"/>
      <c r="LGM8" s="35"/>
      <c r="LGN8" s="35"/>
      <c r="LGO8" s="35"/>
      <c r="LGP8" s="35"/>
      <c r="LGQ8" s="35"/>
      <c r="LGR8" s="35"/>
      <c r="LGS8" s="35"/>
      <c r="LGT8" s="35"/>
      <c r="LGU8" s="35"/>
      <c r="LGV8" s="35"/>
      <c r="LGW8" s="35"/>
      <c r="LGX8" s="35"/>
      <c r="LGY8" s="35"/>
      <c r="LGZ8" s="35"/>
      <c r="LHA8" s="35"/>
      <c r="LHB8" s="35"/>
      <c r="LHC8" s="35"/>
      <c r="LHD8" s="35"/>
      <c r="LHE8" s="35"/>
      <c r="LHF8" s="35"/>
      <c r="LHG8" s="35"/>
      <c r="LHH8" s="35"/>
      <c r="LHI8" s="35"/>
      <c r="LHJ8" s="35"/>
      <c r="LHK8" s="35"/>
      <c r="LHL8" s="35"/>
      <c r="LHM8" s="35"/>
      <c r="LHN8" s="35"/>
      <c r="LHO8" s="35"/>
      <c r="LHP8" s="35"/>
      <c r="LHQ8" s="35"/>
      <c r="LHR8" s="35"/>
      <c r="LHS8" s="35"/>
      <c r="LHT8" s="35"/>
      <c r="LHU8" s="35"/>
      <c r="LHV8" s="35"/>
      <c r="LHW8" s="35"/>
      <c r="LHX8" s="35"/>
      <c r="LHY8" s="35"/>
      <c r="LHZ8" s="35"/>
      <c r="LIA8" s="35"/>
      <c r="LIB8" s="35"/>
      <c r="LIC8" s="35"/>
      <c r="LID8" s="35"/>
      <c r="LIE8" s="35"/>
      <c r="LIF8" s="35"/>
      <c r="LIG8" s="35"/>
      <c r="LIH8" s="35"/>
      <c r="LII8" s="35"/>
      <c r="LIJ8" s="35"/>
      <c r="LIK8" s="35"/>
      <c r="LIL8" s="35"/>
      <c r="LIM8" s="35"/>
      <c r="LIN8" s="35"/>
      <c r="LIO8" s="35"/>
      <c r="LIP8" s="35"/>
      <c r="LIQ8" s="35"/>
      <c r="LIR8" s="35"/>
      <c r="LIS8" s="35"/>
      <c r="LIT8" s="35"/>
      <c r="LIU8" s="35"/>
      <c r="LIV8" s="35"/>
      <c r="LIW8" s="35"/>
      <c r="LIX8" s="35"/>
      <c r="LIY8" s="35"/>
      <c r="LIZ8" s="35"/>
      <c r="LJA8" s="35"/>
      <c r="LJB8" s="35"/>
      <c r="LJC8" s="35"/>
      <c r="LJD8" s="35"/>
      <c r="LJE8" s="35"/>
      <c r="LJF8" s="35"/>
      <c r="LJG8" s="35"/>
      <c r="LJH8" s="35"/>
      <c r="LJI8" s="35"/>
      <c r="LJJ8" s="35"/>
      <c r="LJK8" s="35"/>
      <c r="LJL8" s="35"/>
      <c r="LJM8" s="35"/>
      <c r="LJN8" s="35"/>
      <c r="LJO8" s="35"/>
      <c r="LJP8" s="35"/>
      <c r="LJQ8" s="35"/>
      <c r="LJR8" s="35"/>
      <c r="LJS8" s="35"/>
      <c r="LJT8" s="35"/>
      <c r="LJU8" s="35"/>
      <c r="LJV8" s="35"/>
      <c r="LJW8" s="35"/>
      <c r="LJX8" s="35"/>
      <c r="LJY8" s="35"/>
      <c r="LJZ8" s="35"/>
      <c r="LKA8" s="35"/>
      <c r="LKB8" s="35"/>
      <c r="LKC8" s="35"/>
      <c r="LKD8" s="35"/>
      <c r="LKE8" s="35"/>
      <c r="LKF8" s="35"/>
      <c r="LKG8" s="35"/>
      <c r="LKH8" s="35"/>
      <c r="LKI8" s="35"/>
      <c r="LKJ8" s="35"/>
      <c r="LKK8" s="35"/>
      <c r="LKL8" s="35"/>
      <c r="LKM8" s="35"/>
      <c r="LKN8" s="35"/>
      <c r="LKO8" s="35"/>
      <c r="LKP8" s="35"/>
      <c r="LKQ8" s="35"/>
      <c r="LKR8" s="35"/>
      <c r="LKS8" s="35"/>
      <c r="LKT8" s="35"/>
      <c r="LKU8" s="35"/>
      <c r="LKV8" s="35"/>
      <c r="LKW8" s="35"/>
      <c r="LKX8" s="35"/>
      <c r="LKY8" s="35"/>
      <c r="LKZ8" s="35"/>
      <c r="LLA8" s="35"/>
      <c r="LLB8" s="35"/>
      <c r="LLC8" s="35"/>
      <c r="LLD8" s="35"/>
      <c r="LLE8" s="35"/>
      <c r="LLF8" s="35"/>
      <c r="LLG8" s="35"/>
      <c r="LLH8" s="35"/>
      <c r="LLI8" s="35"/>
      <c r="LLJ8" s="35"/>
      <c r="LLK8" s="35"/>
      <c r="LLL8" s="35"/>
      <c r="LLM8" s="35"/>
      <c r="LLN8" s="35"/>
      <c r="LLO8" s="35"/>
      <c r="LLP8" s="35"/>
      <c r="LLQ8" s="35"/>
      <c r="LLR8" s="35"/>
      <c r="LLS8" s="35"/>
      <c r="LLT8" s="35"/>
      <c r="LLU8" s="35"/>
      <c r="LLV8" s="35"/>
      <c r="LLW8" s="35"/>
      <c r="LLX8" s="35"/>
      <c r="LLY8" s="35"/>
      <c r="LLZ8" s="35"/>
      <c r="LMA8" s="35"/>
      <c r="LMB8" s="35"/>
      <c r="LMC8" s="35"/>
      <c r="LMD8" s="35"/>
      <c r="LME8" s="35"/>
      <c r="LMF8" s="35"/>
      <c r="LMG8" s="35"/>
      <c r="LMH8" s="35"/>
      <c r="LMI8" s="35"/>
      <c r="LMJ8" s="35"/>
      <c r="LMK8" s="35"/>
      <c r="LML8" s="35"/>
      <c r="LMM8" s="35"/>
      <c r="LMN8" s="35"/>
      <c r="LMO8" s="35"/>
      <c r="LMP8" s="35"/>
      <c r="LMQ8" s="35"/>
      <c r="LMR8" s="35"/>
      <c r="LMS8" s="35"/>
      <c r="LMT8" s="35"/>
      <c r="LMU8" s="35"/>
      <c r="LMV8" s="35"/>
      <c r="LMW8" s="35"/>
      <c r="LMX8" s="35"/>
      <c r="LMY8" s="35"/>
      <c r="LMZ8" s="35"/>
      <c r="LNA8" s="35"/>
      <c r="LNB8" s="35"/>
      <c r="LNC8" s="35"/>
      <c r="LND8" s="35"/>
      <c r="LNE8" s="35"/>
      <c r="LNF8" s="35"/>
      <c r="LNG8" s="35"/>
      <c r="LNH8" s="35"/>
      <c r="LNI8" s="35"/>
      <c r="LNJ8" s="35"/>
      <c r="LNK8" s="35"/>
      <c r="LNL8" s="35"/>
      <c r="LNM8" s="35"/>
      <c r="LNN8" s="35"/>
      <c r="LNO8" s="35"/>
      <c r="LNP8" s="35"/>
      <c r="LNQ8" s="35"/>
      <c r="LNR8" s="35"/>
      <c r="LNS8" s="35"/>
      <c r="LNT8" s="35"/>
      <c r="LNU8" s="35"/>
      <c r="LNV8" s="35"/>
      <c r="LNW8" s="35"/>
      <c r="LNX8" s="35"/>
      <c r="LNY8" s="35"/>
      <c r="LNZ8" s="35"/>
      <c r="LOA8" s="35"/>
      <c r="LOB8" s="35"/>
      <c r="LOC8" s="35"/>
      <c r="LOD8" s="35"/>
      <c r="LOE8" s="35"/>
      <c r="LOF8" s="35"/>
      <c r="LOG8" s="35"/>
      <c r="LOH8" s="35"/>
      <c r="LOI8" s="35"/>
      <c r="LOJ8" s="35"/>
      <c r="LOK8" s="35"/>
      <c r="LOL8" s="35"/>
      <c r="LOM8" s="35"/>
      <c r="LON8" s="35"/>
      <c r="LOO8" s="35"/>
      <c r="LOP8" s="35"/>
      <c r="LOQ8" s="35"/>
      <c r="LOR8" s="35"/>
      <c r="LOS8" s="35"/>
      <c r="LOT8" s="35"/>
      <c r="LOU8" s="35"/>
      <c r="LOV8" s="35"/>
      <c r="LOW8" s="35"/>
      <c r="LOX8" s="35"/>
      <c r="LOY8" s="35"/>
      <c r="LOZ8" s="35"/>
      <c r="LPA8" s="35"/>
      <c r="LPB8" s="35"/>
      <c r="LPC8" s="35"/>
      <c r="LPD8" s="35"/>
      <c r="LPE8" s="35"/>
      <c r="LPF8" s="35"/>
      <c r="LPG8" s="35"/>
      <c r="LPH8" s="35"/>
      <c r="LPI8" s="35"/>
      <c r="LPJ8" s="35"/>
      <c r="LPK8" s="35"/>
      <c r="LPL8" s="35"/>
      <c r="LPM8" s="35"/>
      <c r="LPN8" s="35"/>
      <c r="LPO8" s="35"/>
      <c r="LPP8" s="35"/>
      <c r="LPQ8" s="35"/>
      <c r="LPR8" s="35"/>
      <c r="LPS8" s="35"/>
      <c r="LPT8" s="35"/>
      <c r="LPU8" s="35"/>
      <c r="LPV8" s="35"/>
      <c r="LPW8" s="35"/>
      <c r="LPX8" s="35"/>
      <c r="LPY8" s="35"/>
      <c r="LPZ8" s="35"/>
      <c r="LQA8" s="35"/>
      <c r="LQB8" s="35"/>
      <c r="LQC8" s="35"/>
      <c r="LQD8" s="35"/>
      <c r="LQE8" s="35"/>
      <c r="LQF8" s="35"/>
      <c r="LQG8" s="35"/>
      <c r="LQH8" s="35"/>
      <c r="LQI8" s="35"/>
      <c r="LQJ8" s="35"/>
      <c r="LQK8" s="35"/>
      <c r="LQL8" s="35"/>
      <c r="LQM8" s="35"/>
      <c r="LQN8" s="35"/>
      <c r="LQO8" s="35"/>
      <c r="LQP8" s="35"/>
      <c r="LQQ8" s="35"/>
      <c r="LQR8" s="35"/>
      <c r="LQS8" s="35"/>
      <c r="LQT8" s="35"/>
      <c r="LQU8" s="35"/>
      <c r="LQV8" s="35"/>
      <c r="LQW8" s="35"/>
      <c r="LQX8" s="35"/>
      <c r="LQY8" s="35"/>
      <c r="LQZ8" s="35"/>
      <c r="LRA8" s="35"/>
      <c r="LRB8" s="35"/>
      <c r="LRC8" s="35"/>
      <c r="LRD8" s="35"/>
      <c r="LRE8" s="35"/>
      <c r="LRF8" s="35"/>
      <c r="LRG8" s="35"/>
      <c r="LRH8" s="35"/>
      <c r="LRI8" s="35"/>
      <c r="LRJ8" s="35"/>
      <c r="LRK8" s="35"/>
      <c r="LRL8" s="35"/>
      <c r="LRM8" s="35"/>
      <c r="LRN8" s="35"/>
      <c r="LRO8" s="35"/>
      <c r="LRP8" s="35"/>
      <c r="LRQ8" s="35"/>
      <c r="LRR8" s="35"/>
      <c r="LRS8" s="35"/>
      <c r="LRT8" s="35"/>
      <c r="LRU8" s="35"/>
      <c r="LRV8" s="35"/>
      <c r="LRW8" s="35"/>
      <c r="LRX8" s="35"/>
      <c r="LRY8" s="35"/>
      <c r="LRZ8" s="35"/>
      <c r="LSA8" s="35"/>
      <c r="LSB8" s="35"/>
      <c r="LSC8" s="35"/>
      <c r="LSD8" s="35"/>
      <c r="LSE8" s="35"/>
      <c r="LSF8" s="35"/>
      <c r="LSG8" s="35"/>
      <c r="LSH8" s="35"/>
      <c r="LSI8" s="35"/>
      <c r="LSJ8" s="35"/>
      <c r="LSK8" s="35"/>
      <c r="LSL8" s="35"/>
      <c r="LSM8" s="35"/>
      <c r="LSN8" s="35"/>
      <c r="LSO8" s="35"/>
      <c r="LSP8" s="35"/>
      <c r="LSQ8" s="35"/>
      <c r="LSR8" s="35"/>
      <c r="LSS8" s="35"/>
      <c r="LST8" s="35"/>
      <c r="LSU8" s="35"/>
      <c r="LSV8" s="35"/>
      <c r="LSW8" s="35"/>
      <c r="LSX8" s="35"/>
      <c r="LSY8" s="35"/>
      <c r="LSZ8" s="35"/>
      <c r="LTA8" s="35"/>
      <c r="LTB8" s="35"/>
      <c r="LTC8" s="35"/>
      <c r="LTD8" s="35"/>
      <c r="LTE8" s="35"/>
      <c r="LTF8" s="35"/>
      <c r="LTG8" s="35"/>
      <c r="LTH8" s="35"/>
      <c r="LTI8" s="35"/>
      <c r="LTJ8" s="35"/>
      <c r="LTK8" s="35"/>
      <c r="LTL8" s="35"/>
      <c r="LTM8" s="35"/>
      <c r="LTN8" s="35"/>
      <c r="LTO8" s="35"/>
      <c r="LTP8" s="35"/>
      <c r="LTQ8" s="35"/>
      <c r="LTR8" s="35"/>
      <c r="LTS8" s="35"/>
      <c r="LTT8" s="35"/>
      <c r="LTU8" s="35"/>
      <c r="LTV8" s="35"/>
      <c r="LTW8" s="35"/>
      <c r="LTX8" s="35"/>
      <c r="LTY8" s="35"/>
      <c r="LTZ8" s="35"/>
      <c r="LUA8" s="35"/>
      <c r="LUB8" s="35"/>
      <c r="LUC8" s="35"/>
      <c r="LUD8" s="35"/>
      <c r="LUE8" s="35"/>
      <c r="LUF8" s="35"/>
      <c r="LUG8" s="35"/>
      <c r="LUH8" s="35"/>
      <c r="LUI8" s="35"/>
      <c r="LUJ8" s="35"/>
      <c r="LUK8" s="35"/>
      <c r="LUL8" s="35"/>
      <c r="LUM8" s="35"/>
      <c r="LUN8" s="35"/>
      <c r="LUO8" s="35"/>
      <c r="LUP8" s="35"/>
      <c r="LUQ8" s="35"/>
      <c r="LUR8" s="35"/>
      <c r="LUS8" s="35"/>
      <c r="LUT8" s="35"/>
      <c r="LUU8" s="35"/>
      <c r="LUV8" s="35"/>
      <c r="LUW8" s="35"/>
      <c r="LUX8" s="35"/>
      <c r="LUY8" s="35"/>
      <c r="LUZ8" s="35"/>
      <c r="LVA8" s="35"/>
      <c r="LVB8" s="35"/>
      <c r="LVC8" s="35"/>
      <c r="LVD8" s="35"/>
      <c r="LVE8" s="35"/>
      <c r="LVF8" s="35"/>
      <c r="LVG8" s="35"/>
      <c r="LVH8" s="35"/>
      <c r="LVI8" s="35"/>
      <c r="LVJ8" s="35"/>
      <c r="LVK8" s="35"/>
      <c r="LVL8" s="35"/>
      <c r="LVM8" s="35"/>
      <c r="LVN8" s="35"/>
      <c r="LVO8" s="35"/>
      <c r="LVP8" s="35"/>
      <c r="LVQ8" s="35"/>
      <c r="LVR8" s="35"/>
      <c r="LVS8" s="35"/>
      <c r="LVT8" s="35"/>
      <c r="LVU8" s="35"/>
      <c r="LVV8" s="35"/>
      <c r="LVW8" s="35"/>
      <c r="LVX8" s="35"/>
      <c r="LVY8" s="35"/>
      <c r="LVZ8" s="35"/>
      <c r="LWA8" s="35"/>
      <c r="LWB8" s="35"/>
      <c r="LWC8" s="35"/>
      <c r="LWD8" s="35"/>
      <c r="LWE8" s="35"/>
      <c r="LWF8" s="35"/>
      <c r="LWG8" s="35"/>
      <c r="LWH8" s="35"/>
      <c r="LWI8" s="35"/>
      <c r="LWJ8" s="35"/>
      <c r="LWK8" s="35"/>
      <c r="LWL8" s="35"/>
      <c r="LWM8" s="35"/>
      <c r="LWN8" s="35"/>
      <c r="LWO8" s="35"/>
      <c r="LWP8" s="35"/>
      <c r="LWQ8" s="35"/>
      <c r="LWR8" s="35"/>
      <c r="LWS8" s="35"/>
      <c r="LWT8" s="35"/>
      <c r="LWU8" s="35"/>
      <c r="LWV8" s="35"/>
      <c r="LWW8" s="35"/>
      <c r="LWX8" s="35"/>
      <c r="LWY8" s="35"/>
      <c r="LWZ8" s="35"/>
      <c r="LXA8" s="35"/>
      <c r="LXB8" s="35"/>
      <c r="LXC8" s="35"/>
      <c r="LXD8" s="35"/>
      <c r="LXE8" s="35"/>
      <c r="LXF8" s="35"/>
      <c r="LXG8" s="35"/>
      <c r="LXH8" s="35"/>
      <c r="LXI8" s="35"/>
      <c r="LXJ8" s="35"/>
      <c r="LXK8" s="35"/>
      <c r="LXL8" s="35"/>
      <c r="LXM8" s="35"/>
      <c r="LXN8" s="35"/>
      <c r="LXO8" s="35"/>
      <c r="LXP8" s="35"/>
      <c r="LXQ8" s="35"/>
      <c r="LXR8" s="35"/>
      <c r="LXS8" s="35"/>
      <c r="LXT8" s="35"/>
      <c r="LXU8" s="35"/>
      <c r="LXV8" s="35"/>
      <c r="LXW8" s="35"/>
      <c r="LXX8" s="35"/>
      <c r="LXY8" s="35"/>
      <c r="LXZ8" s="35"/>
      <c r="LYA8" s="35"/>
      <c r="LYB8" s="35"/>
      <c r="LYC8" s="35"/>
      <c r="LYD8" s="35"/>
      <c r="LYE8" s="35"/>
      <c r="LYF8" s="35"/>
      <c r="LYG8" s="35"/>
      <c r="LYH8" s="35"/>
      <c r="LYI8" s="35"/>
      <c r="LYJ8" s="35"/>
      <c r="LYK8" s="35"/>
      <c r="LYL8" s="35"/>
      <c r="LYM8" s="35"/>
      <c r="LYN8" s="35"/>
      <c r="LYO8" s="35"/>
      <c r="LYP8" s="35"/>
      <c r="LYQ8" s="35"/>
      <c r="LYR8" s="35"/>
      <c r="LYS8" s="35"/>
      <c r="LYT8" s="35"/>
      <c r="LYU8" s="35"/>
      <c r="LYV8" s="35"/>
      <c r="LYW8" s="35"/>
      <c r="LYX8" s="35"/>
      <c r="LYY8" s="35"/>
      <c r="LYZ8" s="35"/>
      <c r="LZA8" s="35"/>
      <c r="LZB8" s="35"/>
      <c r="LZC8" s="35"/>
      <c r="LZD8" s="35"/>
      <c r="LZE8" s="35"/>
      <c r="LZF8" s="35"/>
      <c r="LZG8" s="35"/>
      <c r="LZH8" s="35"/>
      <c r="LZI8" s="35"/>
      <c r="LZJ8" s="35"/>
      <c r="LZK8" s="35"/>
      <c r="LZL8" s="35"/>
      <c r="LZM8" s="35"/>
      <c r="LZN8" s="35"/>
      <c r="LZO8" s="35"/>
      <c r="LZP8" s="35"/>
      <c r="LZQ8" s="35"/>
      <c r="LZR8" s="35"/>
      <c r="LZS8" s="35"/>
      <c r="LZT8" s="35"/>
      <c r="LZU8" s="35"/>
      <c r="LZV8" s="35"/>
      <c r="LZW8" s="35"/>
      <c r="LZX8" s="35"/>
      <c r="LZY8" s="35"/>
      <c r="LZZ8" s="35"/>
      <c r="MAA8" s="35"/>
      <c r="MAB8" s="35"/>
      <c r="MAC8" s="35"/>
      <c r="MAD8" s="35"/>
      <c r="MAE8" s="35"/>
      <c r="MAF8" s="35"/>
      <c r="MAG8" s="35"/>
      <c r="MAH8" s="35"/>
      <c r="MAI8" s="35"/>
      <c r="MAJ8" s="35"/>
      <c r="MAK8" s="35"/>
      <c r="MAL8" s="35"/>
      <c r="MAM8" s="35"/>
      <c r="MAN8" s="35"/>
      <c r="MAO8" s="35"/>
      <c r="MAP8" s="35"/>
      <c r="MAQ8" s="35"/>
      <c r="MAR8" s="35"/>
      <c r="MAS8" s="35"/>
      <c r="MAT8" s="35"/>
      <c r="MAU8" s="35"/>
      <c r="MAV8" s="35"/>
      <c r="MAW8" s="35"/>
      <c r="MAX8" s="35"/>
      <c r="MAY8" s="35"/>
      <c r="MAZ8" s="35"/>
      <c r="MBA8" s="35"/>
      <c r="MBB8" s="35"/>
      <c r="MBC8" s="35"/>
      <c r="MBD8" s="35"/>
      <c r="MBE8" s="35"/>
      <c r="MBF8" s="35"/>
      <c r="MBG8" s="35"/>
      <c r="MBH8" s="35"/>
      <c r="MBI8" s="35"/>
      <c r="MBJ8" s="35"/>
      <c r="MBK8" s="35"/>
      <c r="MBL8" s="35"/>
      <c r="MBM8" s="35"/>
      <c r="MBN8" s="35"/>
      <c r="MBO8" s="35"/>
      <c r="MBP8" s="35"/>
      <c r="MBQ8" s="35"/>
      <c r="MBR8" s="35"/>
      <c r="MBS8" s="35"/>
      <c r="MBT8" s="35"/>
      <c r="MBU8" s="35"/>
      <c r="MBV8" s="35"/>
      <c r="MBW8" s="35"/>
      <c r="MBX8" s="35"/>
      <c r="MBY8" s="35"/>
      <c r="MBZ8" s="35"/>
      <c r="MCA8" s="35"/>
      <c r="MCB8" s="35"/>
      <c r="MCC8" s="35"/>
      <c r="MCD8" s="35"/>
      <c r="MCE8" s="35"/>
      <c r="MCF8" s="35"/>
      <c r="MCG8" s="35"/>
      <c r="MCH8" s="35"/>
      <c r="MCI8" s="35"/>
      <c r="MCJ8" s="35"/>
      <c r="MCK8" s="35"/>
      <c r="MCL8" s="35"/>
      <c r="MCM8" s="35"/>
      <c r="MCN8" s="35"/>
      <c r="MCO8" s="35"/>
      <c r="MCP8" s="35"/>
      <c r="MCQ8" s="35"/>
      <c r="MCR8" s="35"/>
      <c r="MCS8" s="35"/>
      <c r="MCT8" s="35"/>
      <c r="MCU8" s="35"/>
      <c r="MCV8" s="35"/>
      <c r="MCW8" s="35"/>
      <c r="MCX8" s="35"/>
      <c r="MCY8" s="35"/>
      <c r="MCZ8" s="35"/>
      <c r="MDA8" s="35"/>
      <c r="MDB8" s="35"/>
      <c r="MDC8" s="35"/>
      <c r="MDD8" s="35"/>
      <c r="MDE8" s="35"/>
      <c r="MDF8" s="35"/>
      <c r="MDG8" s="35"/>
      <c r="MDH8" s="35"/>
      <c r="MDI8" s="35"/>
      <c r="MDJ8" s="35"/>
      <c r="MDK8" s="35"/>
      <c r="MDL8" s="35"/>
      <c r="MDM8" s="35"/>
      <c r="MDN8" s="35"/>
      <c r="MDO8" s="35"/>
      <c r="MDP8" s="35"/>
      <c r="MDQ8" s="35"/>
      <c r="MDR8" s="35"/>
      <c r="MDS8" s="35"/>
      <c r="MDT8" s="35"/>
      <c r="MDU8" s="35"/>
      <c r="MDV8" s="35"/>
      <c r="MDW8" s="35"/>
      <c r="MDX8" s="35"/>
      <c r="MDY8" s="35"/>
      <c r="MDZ8" s="35"/>
      <c r="MEA8" s="35"/>
      <c r="MEB8" s="35"/>
      <c r="MEC8" s="35"/>
      <c r="MED8" s="35"/>
      <c r="MEE8" s="35"/>
      <c r="MEF8" s="35"/>
      <c r="MEG8" s="35"/>
      <c r="MEH8" s="35"/>
      <c r="MEI8" s="35"/>
      <c r="MEJ8" s="35"/>
      <c r="MEK8" s="35"/>
      <c r="MEL8" s="35"/>
      <c r="MEM8" s="35"/>
      <c r="MEN8" s="35"/>
      <c r="MEO8" s="35"/>
      <c r="MEP8" s="35"/>
      <c r="MEQ8" s="35"/>
      <c r="MER8" s="35"/>
      <c r="MES8" s="35"/>
      <c r="MET8" s="35"/>
      <c r="MEU8" s="35"/>
      <c r="MEV8" s="35"/>
      <c r="MEW8" s="35"/>
      <c r="MEX8" s="35"/>
      <c r="MEY8" s="35"/>
      <c r="MEZ8" s="35"/>
      <c r="MFA8" s="35"/>
      <c r="MFB8" s="35"/>
      <c r="MFC8" s="35"/>
      <c r="MFD8" s="35"/>
      <c r="MFE8" s="35"/>
      <c r="MFF8" s="35"/>
      <c r="MFG8" s="35"/>
      <c r="MFH8" s="35"/>
      <c r="MFI8" s="35"/>
      <c r="MFJ8" s="35"/>
      <c r="MFK8" s="35"/>
      <c r="MFL8" s="35"/>
      <c r="MFM8" s="35"/>
      <c r="MFN8" s="35"/>
      <c r="MFO8" s="35"/>
      <c r="MFP8" s="35"/>
      <c r="MFQ8" s="35"/>
      <c r="MFR8" s="35"/>
      <c r="MFS8" s="35"/>
      <c r="MFT8" s="35"/>
      <c r="MFU8" s="35"/>
      <c r="MFV8" s="35"/>
      <c r="MFW8" s="35"/>
      <c r="MFX8" s="35"/>
      <c r="MFY8" s="35"/>
      <c r="MFZ8" s="35"/>
      <c r="MGA8" s="35"/>
      <c r="MGB8" s="35"/>
      <c r="MGC8" s="35"/>
      <c r="MGD8" s="35"/>
      <c r="MGE8" s="35"/>
      <c r="MGF8" s="35"/>
      <c r="MGG8" s="35"/>
      <c r="MGH8" s="35"/>
      <c r="MGI8" s="35"/>
      <c r="MGJ8" s="35"/>
      <c r="MGK8" s="35"/>
      <c r="MGL8" s="35"/>
      <c r="MGM8" s="35"/>
      <c r="MGN8" s="35"/>
      <c r="MGO8" s="35"/>
      <c r="MGP8" s="35"/>
      <c r="MGQ8" s="35"/>
      <c r="MGR8" s="35"/>
      <c r="MGS8" s="35"/>
      <c r="MGT8" s="35"/>
      <c r="MGU8" s="35"/>
      <c r="MGV8" s="35"/>
      <c r="MGW8" s="35"/>
      <c r="MGX8" s="35"/>
      <c r="MGY8" s="35"/>
      <c r="MGZ8" s="35"/>
      <c r="MHA8" s="35"/>
      <c r="MHB8" s="35"/>
      <c r="MHC8" s="35"/>
      <c r="MHD8" s="35"/>
      <c r="MHE8" s="35"/>
      <c r="MHF8" s="35"/>
      <c r="MHG8" s="35"/>
      <c r="MHH8" s="35"/>
      <c r="MHI8" s="35"/>
      <c r="MHJ8" s="35"/>
      <c r="MHK8" s="35"/>
      <c r="MHL8" s="35"/>
      <c r="MHM8" s="35"/>
      <c r="MHN8" s="35"/>
      <c r="MHO8" s="35"/>
      <c r="MHP8" s="35"/>
      <c r="MHQ8" s="35"/>
      <c r="MHR8" s="35"/>
      <c r="MHS8" s="35"/>
      <c r="MHT8" s="35"/>
      <c r="MHU8" s="35"/>
      <c r="MHV8" s="35"/>
      <c r="MHW8" s="35"/>
      <c r="MHX8" s="35"/>
      <c r="MHY8" s="35"/>
      <c r="MHZ8" s="35"/>
      <c r="MIA8" s="35"/>
      <c r="MIB8" s="35"/>
      <c r="MIC8" s="35"/>
      <c r="MID8" s="35"/>
      <c r="MIE8" s="35"/>
      <c r="MIF8" s="35"/>
      <c r="MIG8" s="35"/>
      <c r="MIH8" s="35"/>
      <c r="MII8" s="35"/>
      <c r="MIJ8" s="35"/>
      <c r="MIK8" s="35"/>
      <c r="MIL8" s="35"/>
      <c r="MIM8" s="35"/>
      <c r="MIN8" s="35"/>
      <c r="MIO8" s="35"/>
      <c r="MIP8" s="35"/>
      <c r="MIQ8" s="35"/>
      <c r="MIR8" s="35"/>
      <c r="MIS8" s="35"/>
      <c r="MIT8" s="35"/>
      <c r="MIU8" s="35"/>
      <c r="MIV8" s="35"/>
      <c r="MIW8" s="35"/>
      <c r="MIX8" s="35"/>
      <c r="MIY8" s="35"/>
      <c r="MIZ8" s="35"/>
      <c r="MJA8" s="35"/>
      <c r="MJB8" s="35"/>
      <c r="MJC8" s="35"/>
      <c r="MJD8" s="35"/>
      <c r="MJE8" s="35"/>
      <c r="MJF8" s="35"/>
      <c r="MJG8" s="35"/>
      <c r="MJH8" s="35"/>
      <c r="MJI8" s="35"/>
      <c r="MJJ8" s="35"/>
      <c r="MJK8" s="35"/>
      <c r="MJL8" s="35"/>
      <c r="MJM8" s="35"/>
      <c r="MJN8" s="35"/>
      <c r="MJO8" s="35"/>
      <c r="MJP8" s="35"/>
      <c r="MJQ8" s="35"/>
      <c r="MJR8" s="35"/>
      <c r="MJS8" s="35"/>
      <c r="MJT8" s="35"/>
      <c r="MJU8" s="35"/>
      <c r="MJV8" s="35"/>
      <c r="MJW8" s="35"/>
      <c r="MJX8" s="35"/>
      <c r="MJY8" s="35"/>
      <c r="MJZ8" s="35"/>
      <c r="MKA8" s="35"/>
      <c r="MKB8" s="35"/>
      <c r="MKC8" s="35"/>
      <c r="MKD8" s="35"/>
      <c r="MKE8" s="35"/>
      <c r="MKF8" s="35"/>
      <c r="MKG8" s="35"/>
      <c r="MKH8" s="35"/>
      <c r="MKI8" s="35"/>
      <c r="MKJ8" s="35"/>
      <c r="MKK8" s="35"/>
      <c r="MKL8" s="35"/>
      <c r="MKM8" s="35"/>
      <c r="MKN8" s="35"/>
      <c r="MKO8" s="35"/>
      <c r="MKP8" s="35"/>
      <c r="MKQ8" s="35"/>
      <c r="MKR8" s="35"/>
      <c r="MKS8" s="35"/>
      <c r="MKT8" s="35"/>
      <c r="MKU8" s="35"/>
      <c r="MKV8" s="35"/>
      <c r="MKW8" s="35"/>
      <c r="MKX8" s="35"/>
      <c r="MKY8" s="35"/>
      <c r="MKZ8" s="35"/>
      <c r="MLA8" s="35"/>
      <c r="MLB8" s="35"/>
      <c r="MLC8" s="35"/>
      <c r="MLD8" s="35"/>
      <c r="MLE8" s="35"/>
      <c r="MLF8" s="35"/>
      <c r="MLG8" s="35"/>
      <c r="MLH8" s="35"/>
      <c r="MLI8" s="35"/>
      <c r="MLJ8" s="35"/>
      <c r="MLK8" s="35"/>
      <c r="MLL8" s="35"/>
      <c r="MLM8" s="35"/>
      <c r="MLN8" s="35"/>
      <c r="MLO8" s="35"/>
      <c r="MLP8" s="35"/>
      <c r="MLQ8" s="35"/>
      <c r="MLR8" s="35"/>
      <c r="MLS8" s="35"/>
      <c r="MLT8" s="35"/>
      <c r="MLU8" s="35"/>
      <c r="MLV8" s="35"/>
      <c r="MLW8" s="35"/>
      <c r="MLX8" s="35"/>
      <c r="MLY8" s="35"/>
      <c r="MLZ8" s="35"/>
      <c r="MMA8" s="35"/>
      <c r="MMB8" s="35"/>
      <c r="MMC8" s="35"/>
      <c r="MMD8" s="35"/>
      <c r="MME8" s="35"/>
      <c r="MMF8" s="35"/>
      <c r="MMG8" s="35"/>
      <c r="MMH8" s="35"/>
      <c r="MMI8" s="35"/>
      <c r="MMJ8" s="35"/>
      <c r="MMK8" s="35"/>
      <c r="MML8" s="35"/>
      <c r="MMM8" s="35"/>
      <c r="MMN8" s="35"/>
      <c r="MMO8" s="35"/>
      <c r="MMP8" s="35"/>
      <c r="MMQ8" s="35"/>
      <c r="MMR8" s="35"/>
      <c r="MMS8" s="35"/>
      <c r="MMT8" s="35"/>
      <c r="MMU8" s="35"/>
      <c r="MMV8" s="35"/>
      <c r="MMW8" s="35"/>
      <c r="MMX8" s="35"/>
      <c r="MMY8" s="35"/>
      <c r="MMZ8" s="35"/>
      <c r="MNA8" s="35"/>
      <c r="MNB8" s="35"/>
      <c r="MNC8" s="35"/>
      <c r="MND8" s="35"/>
      <c r="MNE8" s="35"/>
      <c r="MNF8" s="35"/>
      <c r="MNG8" s="35"/>
      <c r="MNH8" s="35"/>
      <c r="MNI8" s="35"/>
      <c r="MNJ8" s="35"/>
      <c r="MNK8" s="35"/>
      <c r="MNL8" s="35"/>
      <c r="MNM8" s="35"/>
      <c r="MNN8" s="35"/>
      <c r="MNO8" s="35"/>
      <c r="MNP8" s="35"/>
      <c r="MNQ8" s="35"/>
      <c r="MNR8" s="35"/>
      <c r="MNS8" s="35"/>
      <c r="MNT8" s="35"/>
      <c r="MNU8" s="35"/>
      <c r="MNV8" s="35"/>
      <c r="MNW8" s="35"/>
      <c r="MNX8" s="35"/>
      <c r="MNY8" s="35"/>
      <c r="MNZ8" s="35"/>
      <c r="MOA8" s="35"/>
      <c r="MOB8" s="35"/>
      <c r="MOC8" s="35"/>
      <c r="MOD8" s="35"/>
      <c r="MOE8" s="35"/>
      <c r="MOF8" s="35"/>
      <c r="MOG8" s="35"/>
      <c r="MOH8" s="35"/>
      <c r="MOI8" s="35"/>
      <c r="MOJ8" s="35"/>
      <c r="MOK8" s="35"/>
      <c r="MOL8" s="35"/>
      <c r="MOM8" s="35"/>
      <c r="MON8" s="35"/>
      <c r="MOO8" s="35"/>
      <c r="MOP8" s="35"/>
      <c r="MOQ8" s="35"/>
      <c r="MOR8" s="35"/>
      <c r="MOS8" s="35"/>
      <c r="MOT8" s="35"/>
      <c r="MOU8" s="35"/>
      <c r="MOV8" s="35"/>
      <c r="MOW8" s="35"/>
      <c r="MOX8" s="35"/>
      <c r="MOY8" s="35"/>
      <c r="MOZ8" s="35"/>
      <c r="MPA8" s="35"/>
      <c r="MPB8" s="35"/>
      <c r="MPC8" s="35"/>
      <c r="MPD8" s="35"/>
      <c r="MPE8" s="35"/>
      <c r="MPF8" s="35"/>
      <c r="MPG8" s="35"/>
      <c r="MPH8" s="35"/>
      <c r="MPI8" s="35"/>
      <c r="MPJ8" s="35"/>
      <c r="MPK8" s="35"/>
      <c r="MPL8" s="35"/>
      <c r="MPM8" s="35"/>
      <c r="MPN8" s="35"/>
      <c r="MPO8" s="35"/>
      <c r="MPP8" s="35"/>
      <c r="MPQ8" s="35"/>
      <c r="MPR8" s="35"/>
      <c r="MPS8" s="35"/>
      <c r="MPT8" s="35"/>
      <c r="MPU8" s="35"/>
      <c r="MPV8" s="35"/>
      <c r="MPW8" s="35"/>
      <c r="MPX8" s="35"/>
      <c r="MPY8" s="35"/>
      <c r="MPZ8" s="35"/>
      <c r="MQA8" s="35"/>
      <c r="MQB8" s="35"/>
      <c r="MQC8" s="35"/>
      <c r="MQD8" s="35"/>
      <c r="MQE8" s="35"/>
      <c r="MQF8" s="35"/>
      <c r="MQG8" s="35"/>
      <c r="MQH8" s="35"/>
      <c r="MQI8" s="35"/>
      <c r="MQJ8" s="35"/>
      <c r="MQK8" s="35"/>
      <c r="MQL8" s="35"/>
      <c r="MQM8" s="35"/>
      <c r="MQN8" s="35"/>
      <c r="MQO8" s="35"/>
      <c r="MQP8" s="35"/>
      <c r="MQQ8" s="35"/>
      <c r="MQR8" s="35"/>
      <c r="MQS8" s="35"/>
      <c r="MQT8" s="35"/>
      <c r="MQU8" s="35"/>
      <c r="MQV8" s="35"/>
      <c r="MQW8" s="35"/>
      <c r="MQX8" s="35"/>
      <c r="MQY8" s="35"/>
      <c r="MQZ8" s="35"/>
      <c r="MRA8" s="35"/>
      <c r="MRB8" s="35"/>
      <c r="MRC8" s="35"/>
      <c r="MRD8" s="35"/>
      <c r="MRE8" s="35"/>
      <c r="MRF8" s="35"/>
      <c r="MRG8" s="35"/>
      <c r="MRH8" s="35"/>
      <c r="MRI8" s="35"/>
      <c r="MRJ8" s="35"/>
      <c r="MRK8" s="35"/>
      <c r="MRL8" s="35"/>
      <c r="MRM8" s="35"/>
      <c r="MRN8" s="35"/>
      <c r="MRO8" s="35"/>
      <c r="MRP8" s="35"/>
      <c r="MRQ8" s="35"/>
      <c r="MRR8" s="35"/>
      <c r="MRS8" s="35"/>
      <c r="MRT8" s="35"/>
      <c r="MRU8" s="35"/>
      <c r="MRV8" s="35"/>
      <c r="MRW8" s="35"/>
      <c r="MRX8" s="35"/>
      <c r="MRY8" s="35"/>
      <c r="MRZ8" s="35"/>
      <c r="MSA8" s="35"/>
      <c r="MSB8" s="35"/>
      <c r="MSC8" s="35"/>
      <c r="MSD8" s="35"/>
      <c r="MSE8" s="35"/>
      <c r="MSF8" s="35"/>
      <c r="MSG8" s="35"/>
      <c r="MSH8" s="35"/>
      <c r="MSI8" s="35"/>
      <c r="MSJ8" s="35"/>
      <c r="MSK8" s="35"/>
      <c r="MSL8" s="35"/>
      <c r="MSM8" s="35"/>
      <c r="MSN8" s="35"/>
      <c r="MSO8" s="35"/>
      <c r="MSP8" s="35"/>
      <c r="MSQ8" s="35"/>
      <c r="MSR8" s="35"/>
      <c r="MSS8" s="35"/>
      <c r="MST8" s="35"/>
      <c r="MSU8" s="35"/>
      <c r="MSV8" s="35"/>
      <c r="MSW8" s="35"/>
      <c r="MSX8" s="35"/>
      <c r="MSY8" s="35"/>
      <c r="MSZ8" s="35"/>
      <c r="MTA8" s="35"/>
      <c r="MTB8" s="35"/>
      <c r="MTC8" s="35"/>
      <c r="MTD8" s="35"/>
      <c r="MTE8" s="35"/>
      <c r="MTF8" s="35"/>
      <c r="MTG8" s="35"/>
      <c r="MTH8" s="35"/>
      <c r="MTI8" s="35"/>
      <c r="MTJ8" s="35"/>
      <c r="MTK8" s="35"/>
      <c r="MTL8" s="35"/>
      <c r="MTM8" s="35"/>
      <c r="MTN8" s="35"/>
      <c r="MTO8" s="35"/>
      <c r="MTP8" s="35"/>
      <c r="MTQ8" s="35"/>
      <c r="MTR8" s="35"/>
      <c r="MTS8" s="35"/>
      <c r="MTT8" s="35"/>
      <c r="MTU8" s="35"/>
      <c r="MTV8" s="35"/>
      <c r="MTW8" s="35"/>
      <c r="MTX8" s="35"/>
      <c r="MTY8" s="35"/>
      <c r="MTZ8" s="35"/>
      <c r="MUA8" s="35"/>
      <c r="MUB8" s="35"/>
      <c r="MUC8" s="35"/>
      <c r="MUD8" s="35"/>
      <c r="MUE8" s="35"/>
      <c r="MUF8" s="35"/>
      <c r="MUG8" s="35"/>
      <c r="MUH8" s="35"/>
      <c r="MUI8" s="35"/>
      <c r="MUJ8" s="35"/>
      <c r="MUK8" s="35"/>
      <c r="MUL8" s="35"/>
      <c r="MUM8" s="35"/>
      <c r="MUN8" s="35"/>
      <c r="MUO8" s="35"/>
      <c r="MUP8" s="35"/>
      <c r="MUQ8" s="35"/>
      <c r="MUR8" s="35"/>
      <c r="MUS8" s="35"/>
      <c r="MUT8" s="35"/>
      <c r="MUU8" s="35"/>
      <c r="MUV8" s="35"/>
      <c r="MUW8" s="35"/>
      <c r="MUX8" s="35"/>
      <c r="MUY8" s="35"/>
      <c r="MUZ8" s="35"/>
      <c r="MVA8" s="35"/>
      <c r="MVB8" s="35"/>
      <c r="MVC8" s="35"/>
      <c r="MVD8" s="35"/>
      <c r="MVE8" s="35"/>
      <c r="MVF8" s="35"/>
      <c r="MVG8" s="35"/>
      <c r="MVH8" s="35"/>
      <c r="MVI8" s="35"/>
      <c r="MVJ8" s="35"/>
      <c r="MVK8" s="35"/>
      <c r="MVL8" s="35"/>
      <c r="MVM8" s="35"/>
      <c r="MVN8" s="35"/>
      <c r="MVO8" s="35"/>
      <c r="MVP8" s="35"/>
      <c r="MVQ8" s="35"/>
      <c r="MVR8" s="35"/>
      <c r="MVS8" s="35"/>
      <c r="MVT8" s="35"/>
      <c r="MVU8" s="35"/>
      <c r="MVV8" s="35"/>
      <c r="MVW8" s="35"/>
      <c r="MVX8" s="35"/>
      <c r="MVY8" s="35"/>
      <c r="MVZ8" s="35"/>
      <c r="MWA8" s="35"/>
      <c r="MWB8" s="35"/>
      <c r="MWC8" s="35"/>
      <c r="MWD8" s="35"/>
      <c r="MWE8" s="35"/>
      <c r="MWF8" s="35"/>
      <c r="MWG8" s="35"/>
      <c r="MWH8" s="35"/>
      <c r="MWI8" s="35"/>
      <c r="MWJ8" s="35"/>
      <c r="MWK8" s="35"/>
      <c r="MWL8" s="35"/>
      <c r="MWM8" s="35"/>
      <c r="MWN8" s="35"/>
      <c r="MWO8" s="35"/>
      <c r="MWP8" s="35"/>
      <c r="MWQ8" s="35"/>
      <c r="MWR8" s="35"/>
      <c r="MWS8" s="35"/>
      <c r="MWT8" s="35"/>
      <c r="MWU8" s="35"/>
      <c r="MWV8" s="35"/>
      <c r="MWW8" s="35"/>
      <c r="MWX8" s="35"/>
      <c r="MWY8" s="35"/>
      <c r="MWZ8" s="35"/>
      <c r="MXA8" s="35"/>
      <c r="MXB8" s="35"/>
      <c r="MXC8" s="35"/>
      <c r="MXD8" s="35"/>
      <c r="MXE8" s="35"/>
      <c r="MXF8" s="35"/>
      <c r="MXG8" s="35"/>
      <c r="MXH8" s="35"/>
      <c r="MXI8" s="35"/>
      <c r="MXJ8" s="35"/>
      <c r="MXK8" s="35"/>
      <c r="MXL8" s="35"/>
      <c r="MXM8" s="35"/>
      <c r="MXN8" s="35"/>
      <c r="MXO8" s="35"/>
      <c r="MXP8" s="35"/>
      <c r="MXQ8" s="35"/>
      <c r="MXR8" s="35"/>
      <c r="MXS8" s="35"/>
      <c r="MXT8" s="35"/>
      <c r="MXU8" s="35"/>
      <c r="MXV8" s="35"/>
      <c r="MXW8" s="35"/>
      <c r="MXX8" s="35"/>
      <c r="MXY8" s="35"/>
      <c r="MXZ8" s="35"/>
      <c r="MYA8" s="35"/>
      <c r="MYB8" s="35"/>
      <c r="MYC8" s="35"/>
      <c r="MYD8" s="35"/>
      <c r="MYE8" s="35"/>
      <c r="MYF8" s="35"/>
      <c r="MYG8" s="35"/>
      <c r="MYH8" s="35"/>
      <c r="MYI8" s="35"/>
      <c r="MYJ8" s="35"/>
      <c r="MYK8" s="35"/>
      <c r="MYL8" s="35"/>
      <c r="MYM8" s="35"/>
      <c r="MYN8" s="35"/>
      <c r="MYO8" s="35"/>
      <c r="MYP8" s="35"/>
      <c r="MYQ8" s="35"/>
      <c r="MYR8" s="35"/>
      <c r="MYS8" s="35"/>
      <c r="MYT8" s="35"/>
      <c r="MYU8" s="35"/>
      <c r="MYV8" s="35"/>
      <c r="MYW8" s="35"/>
      <c r="MYX8" s="35"/>
      <c r="MYY8" s="35"/>
      <c r="MYZ8" s="35"/>
      <c r="MZA8" s="35"/>
      <c r="MZB8" s="35"/>
      <c r="MZC8" s="35"/>
      <c r="MZD8" s="35"/>
      <c r="MZE8" s="35"/>
      <c r="MZF8" s="35"/>
      <c r="MZG8" s="35"/>
      <c r="MZH8" s="35"/>
      <c r="MZI8" s="35"/>
      <c r="MZJ8" s="35"/>
      <c r="MZK8" s="35"/>
      <c r="MZL8" s="35"/>
      <c r="MZM8" s="35"/>
      <c r="MZN8" s="35"/>
      <c r="MZO8" s="35"/>
      <c r="MZP8" s="35"/>
      <c r="MZQ8" s="35"/>
      <c r="MZR8" s="35"/>
      <c r="MZS8" s="35"/>
      <c r="MZT8" s="35"/>
      <c r="MZU8" s="35"/>
      <c r="MZV8" s="35"/>
      <c r="MZW8" s="35"/>
      <c r="MZX8" s="35"/>
      <c r="MZY8" s="35"/>
      <c r="MZZ8" s="35"/>
      <c r="NAA8" s="35"/>
      <c r="NAB8" s="35"/>
      <c r="NAC8" s="35"/>
      <c r="NAD8" s="35"/>
      <c r="NAE8" s="35"/>
      <c r="NAF8" s="35"/>
      <c r="NAG8" s="35"/>
      <c r="NAH8" s="35"/>
      <c r="NAI8" s="35"/>
      <c r="NAJ8" s="35"/>
      <c r="NAK8" s="35"/>
      <c r="NAL8" s="35"/>
      <c r="NAM8" s="35"/>
      <c r="NAN8" s="35"/>
      <c r="NAO8" s="35"/>
      <c r="NAP8" s="35"/>
      <c r="NAQ8" s="35"/>
      <c r="NAR8" s="35"/>
      <c r="NAS8" s="35"/>
      <c r="NAT8" s="35"/>
      <c r="NAU8" s="35"/>
      <c r="NAV8" s="35"/>
      <c r="NAW8" s="35"/>
      <c r="NAX8" s="35"/>
      <c r="NAY8" s="35"/>
      <c r="NAZ8" s="35"/>
      <c r="NBA8" s="35"/>
      <c r="NBB8" s="35"/>
      <c r="NBC8" s="35"/>
      <c r="NBD8" s="35"/>
      <c r="NBE8" s="35"/>
      <c r="NBF8" s="35"/>
      <c r="NBG8" s="35"/>
      <c r="NBH8" s="35"/>
      <c r="NBI8" s="35"/>
      <c r="NBJ8" s="35"/>
      <c r="NBK8" s="35"/>
      <c r="NBL8" s="35"/>
      <c r="NBM8" s="35"/>
      <c r="NBN8" s="35"/>
      <c r="NBO8" s="35"/>
      <c r="NBP8" s="35"/>
      <c r="NBQ8" s="35"/>
      <c r="NBR8" s="35"/>
      <c r="NBS8" s="35"/>
      <c r="NBT8" s="35"/>
      <c r="NBU8" s="35"/>
      <c r="NBV8" s="35"/>
      <c r="NBW8" s="35"/>
      <c r="NBX8" s="35"/>
      <c r="NBY8" s="35"/>
      <c r="NBZ8" s="35"/>
      <c r="NCA8" s="35"/>
      <c r="NCB8" s="35"/>
      <c r="NCC8" s="35"/>
      <c r="NCD8" s="35"/>
      <c r="NCE8" s="35"/>
      <c r="NCF8" s="35"/>
      <c r="NCG8" s="35"/>
      <c r="NCH8" s="35"/>
      <c r="NCI8" s="35"/>
      <c r="NCJ8" s="35"/>
      <c r="NCK8" s="35"/>
      <c r="NCL8" s="35"/>
      <c r="NCM8" s="35"/>
      <c r="NCN8" s="35"/>
      <c r="NCO8" s="35"/>
      <c r="NCP8" s="35"/>
      <c r="NCQ8" s="35"/>
      <c r="NCR8" s="35"/>
      <c r="NCS8" s="35"/>
      <c r="NCT8" s="35"/>
      <c r="NCU8" s="35"/>
      <c r="NCV8" s="35"/>
      <c r="NCW8" s="35"/>
      <c r="NCX8" s="35"/>
      <c r="NCY8" s="35"/>
      <c r="NCZ8" s="35"/>
      <c r="NDA8" s="35"/>
      <c r="NDB8" s="35"/>
      <c r="NDC8" s="35"/>
      <c r="NDD8" s="35"/>
      <c r="NDE8" s="35"/>
      <c r="NDF8" s="35"/>
      <c r="NDG8" s="35"/>
      <c r="NDH8" s="35"/>
      <c r="NDI8" s="35"/>
      <c r="NDJ8" s="35"/>
      <c r="NDK8" s="35"/>
      <c r="NDL8" s="35"/>
      <c r="NDM8" s="35"/>
      <c r="NDN8" s="35"/>
      <c r="NDO8" s="35"/>
      <c r="NDP8" s="35"/>
      <c r="NDQ8" s="35"/>
      <c r="NDR8" s="35"/>
      <c r="NDS8" s="35"/>
      <c r="NDT8" s="35"/>
      <c r="NDU8" s="35"/>
      <c r="NDV8" s="35"/>
      <c r="NDW8" s="35"/>
      <c r="NDX8" s="35"/>
      <c r="NDY8" s="35"/>
      <c r="NDZ8" s="35"/>
      <c r="NEA8" s="35"/>
      <c r="NEB8" s="35"/>
      <c r="NEC8" s="35"/>
      <c r="NED8" s="35"/>
      <c r="NEE8" s="35"/>
      <c r="NEF8" s="35"/>
      <c r="NEG8" s="35"/>
      <c r="NEH8" s="35"/>
      <c r="NEI8" s="35"/>
      <c r="NEJ8" s="35"/>
      <c r="NEK8" s="35"/>
      <c r="NEL8" s="35"/>
      <c r="NEM8" s="35"/>
      <c r="NEN8" s="35"/>
      <c r="NEO8" s="35"/>
      <c r="NEP8" s="35"/>
      <c r="NEQ8" s="35"/>
      <c r="NER8" s="35"/>
      <c r="NES8" s="35"/>
      <c r="NET8" s="35"/>
      <c r="NEU8" s="35"/>
      <c r="NEV8" s="35"/>
      <c r="NEW8" s="35"/>
      <c r="NEX8" s="35"/>
      <c r="NEY8" s="35"/>
      <c r="NEZ8" s="35"/>
      <c r="NFA8" s="35"/>
      <c r="NFB8" s="35"/>
      <c r="NFC8" s="35"/>
      <c r="NFD8" s="35"/>
      <c r="NFE8" s="35"/>
      <c r="NFF8" s="35"/>
      <c r="NFG8" s="35"/>
      <c r="NFH8" s="35"/>
      <c r="NFI8" s="35"/>
      <c r="NFJ8" s="35"/>
      <c r="NFK8" s="35"/>
      <c r="NFL8" s="35"/>
      <c r="NFM8" s="35"/>
      <c r="NFN8" s="35"/>
      <c r="NFO8" s="35"/>
      <c r="NFP8" s="35"/>
      <c r="NFQ8" s="35"/>
      <c r="NFR8" s="35"/>
      <c r="NFS8" s="35"/>
      <c r="NFT8" s="35"/>
      <c r="NFU8" s="35"/>
      <c r="NFV8" s="35"/>
      <c r="NFW8" s="35"/>
      <c r="NFX8" s="35"/>
      <c r="NFY8" s="35"/>
      <c r="NFZ8" s="35"/>
      <c r="NGA8" s="35"/>
      <c r="NGB8" s="35"/>
      <c r="NGC8" s="35"/>
      <c r="NGD8" s="35"/>
      <c r="NGE8" s="35"/>
      <c r="NGF8" s="35"/>
      <c r="NGG8" s="35"/>
      <c r="NGH8" s="35"/>
      <c r="NGI8" s="35"/>
      <c r="NGJ8" s="35"/>
      <c r="NGK8" s="35"/>
      <c r="NGL8" s="35"/>
      <c r="NGM8" s="35"/>
      <c r="NGN8" s="35"/>
      <c r="NGO8" s="35"/>
      <c r="NGP8" s="35"/>
      <c r="NGQ8" s="35"/>
      <c r="NGR8" s="35"/>
      <c r="NGS8" s="35"/>
      <c r="NGT8" s="35"/>
      <c r="NGU8" s="35"/>
      <c r="NGV8" s="35"/>
      <c r="NGW8" s="35"/>
      <c r="NGX8" s="35"/>
      <c r="NGY8" s="35"/>
      <c r="NGZ8" s="35"/>
      <c r="NHA8" s="35"/>
      <c r="NHB8" s="35"/>
      <c r="NHC8" s="35"/>
      <c r="NHD8" s="35"/>
      <c r="NHE8" s="35"/>
      <c r="NHF8" s="35"/>
      <c r="NHG8" s="35"/>
      <c r="NHH8" s="35"/>
      <c r="NHI8" s="35"/>
      <c r="NHJ8" s="35"/>
      <c r="NHK8" s="35"/>
      <c r="NHL8" s="35"/>
      <c r="NHM8" s="35"/>
      <c r="NHN8" s="35"/>
      <c r="NHO8" s="35"/>
      <c r="NHP8" s="35"/>
      <c r="NHQ8" s="35"/>
      <c r="NHR8" s="35"/>
      <c r="NHS8" s="35"/>
      <c r="NHT8" s="35"/>
      <c r="NHU8" s="35"/>
      <c r="NHV8" s="35"/>
      <c r="NHW8" s="35"/>
      <c r="NHX8" s="35"/>
      <c r="NHY8" s="35"/>
      <c r="NHZ8" s="35"/>
      <c r="NIA8" s="35"/>
      <c r="NIB8" s="35"/>
      <c r="NIC8" s="35"/>
      <c r="NID8" s="35"/>
      <c r="NIE8" s="35"/>
      <c r="NIF8" s="35"/>
      <c r="NIG8" s="35"/>
      <c r="NIH8" s="35"/>
      <c r="NII8" s="35"/>
      <c r="NIJ8" s="35"/>
      <c r="NIK8" s="35"/>
      <c r="NIL8" s="35"/>
      <c r="NIM8" s="35"/>
      <c r="NIN8" s="35"/>
      <c r="NIO8" s="35"/>
      <c r="NIP8" s="35"/>
      <c r="NIQ8" s="35"/>
      <c r="NIR8" s="35"/>
      <c r="NIS8" s="35"/>
      <c r="NIT8" s="35"/>
      <c r="NIU8" s="35"/>
      <c r="NIV8" s="35"/>
      <c r="NIW8" s="35"/>
      <c r="NIX8" s="35"/>
      <c r="NIY8" s="35"/>
      <c r="NIZ8" s="35"/>
      <c r="NJA8" s="35"/>
      <c r="NJB8" s="35"/>
      <c r="NJC8" s="35"/>
      <c r="NJD8" s="35"/>
      <c r="NJE8" s="35"/>
      <c r="NJF8" s="35"/>
      <c r="NJG8" s="35"/>
      <c r="NJH8" s="35"/>
      <c r="NJI8" s="35"/>
      <c r="NJJ8" s="35"/>
      <c r="NJK8" s="35"/>
      <c r="NJL8" s="35"/>
      <c r="NJM8" s="35"/>
      <c r="NJN8" s="35"/>
      <c r="NJO8" s="35"/>
      <c r="NJP8" s="35"/>
      <c r="NJQ8" s="35"/>
      <c r="NJR8" s="35"/>
      <c r="NJS8" s="35"/>
      <c r="NJT8" s="35"/>
      <c r="NJU8" s="35"/>
      <c r="NJV8" s="35"/>
      <c r="NJW8" s="35"/>
      <c r="NJX8" s="35"/>
      <c r="NJY8" s="35"/>
      <c r="NJZ8" s="35"/>
      <c r="NKA8" s="35"/>
      <c r="NKB8" s="35"/>
      <c r="NKC8" s="35"/>
      <c r="NKD8" s="35"/>
      <c r="NKE8" s="35"/>
      <c r="NKF8" s="35"/>
      <c r="NKG8" s="35"/>
      <c r="NKH8" s="35"/>
      <c r="NKI8" s="35"/>
      <c r="NKJ8" s="35"/>
      <c r="NKK8" s="35"/>
      <c r="NKL8" s="35"/>
      <c r="NKM8" s="35"/>
      <c r="NKN8" s="35"/>
      <c r="NKO8" s="35"/>
      <c r="NKP8" s="35"/>
      <c r="NKQ8" s="35"/>
      <c r="NKR8" s="35"/>
      <c r="NKS8" s="35"/>
      <c r="NKT8" s="35"/>
      <c r="NKU8" s="35"/>
      <c r="NKV8" s="35"/>
      <c r="NKW8" s="35"/>
      <c r="NKX8" s="35"/>
      <c r="NKY8" s="35"/>
      <c r="NKZ8" s="35"/>
      <c r="NLA8" s="35"/>
      <c r="NLB8" s="35"/>
      <c r="NLC8" s="35"/>
      <c r="NLD8" s="35"/>
      <c r="NLE8" s="35"/>
      <c r="NLF8" s="35"/>
      <c r="NLG8" s="35"/>
      <c r="NLH8" s="35"/>
      <c r="NLI8" s="35"/>
      <c r="NLJ8" s="35"/>
      <c r="NLK8" s="35"/>
      <c r="NLL8" s="35"/>
      <c r="NLM8" s="35"/>
      <c r="NLN8" s="35"/>
      <c r="NLO8" s="35"/>
      <c r="NLP8" s="35"/>
      <c r="NLQ8" s="35"/>
      <c r="NLR8" s="35"/>
      <c r="NLS8" s="35"/>
      <c r="NLT8" s="35"/>
      <c r="NLU8" s="35"/>
      <c r="NLV8" s="35"/>
      <c r="NLW8" s="35"/>
      <c r="NLX8" s="35"/>
      <c r="NLY8" s="35"/>
      <c r="NLZ8" s="35"/>
      <c r="NMA8" s="35"/>
      <c r="NMB8" s="35"/>
      <c r="NMC8" s="35"/>
      <c r="NMD8" s="35"/>
      <c r="NME8" s="35"/>
      <c r="NMF8" s="35"/>
      <c r="NMG8" s="35"/>
      <c r="NMH8" s="35"/>
      <c r="NMI8" s="35"/>
      <c r="NMJ8" s="35"/>
      <c r="NMK8" s="35"/>
      <c r="NML8" s="35"/>
      <c r="NMM8" s="35"/>
      <c r="NMN8" s="35"/>
      <c r="NMO8" s="35"/>
      <c r="NMP8" s="35"/>
      <c r="NMQ8" s="35"/>
      <c r="NMR8" s="35"/>
      <c r="NMS8" s="35"/>
      <c r="NMT8" s="35"/>
      <c r="NMU8" s="35"/>
      <c r="NMV8" s="35"/>
      <c r="NMW8" s="35"/>
      <c r="NMX8" s="35"/>
      <c r="NMY8" s="35"/>
      <c r="NMZ8" s="35"/>
      <c r="NNA8" s="35"/>
      <c r="NNB8" s="35"/>
      <c r="NNC8" s="35"/>
      <c r="NND8" s="35"/>
      <c r="NNE8" s="35"/>
      <c r="NNF8" s="35"/>
      <c r="NNG8" s="35"/>
      <c r="NNH8" s="35"/>
      <c r="NNI8" s="35"/>
      <c r="NNJ8" s="35"/>
      <c r="NNK8" s="35"/>
      <c r="NNL8" s="35"/>
      <c r="NNM8" s="35"/>
      <c r="NNN8" s="35"/>
      <c r="NNO8" s="35"/>
      <c r="NNP8" s="35"/>
      <c r="NNQ8" s="35"/>
      <c r="NNR8" s="35"/>
      <c r="NNS8" s="35"/>
      <c r="NNT8" s="35"/>
      <c r="NNU8" s="35"/>
      <c r="NNV8" s="35"/>
      <c r="NNW8" s="35"/>
      <c r="NNX8" s="35"/>
      <c r="NNY8" s="35"/>
      <c r="NNZ8" s="35"/>
      <c r="NOA8" s="35"/>
      <c r="NOB8" s="35"/>
      <c r="NOC8" s="35"/>
      <c r="NOD8" s="35"/>
      <c r="NOE8" s="35"/>
      <c r="NOF8" s="35"/>
      <c r="NOG8" s="35"/>
      <c r="NOH8" s="35"/>
      <c r="NOI8" s="35"/>
      <c r="NOJ8" s="35"/>
      <c r="NOK8" s="35"/>
      <c r="NOL8" s="35"/>
      <c r="NOM8" s="35"/>
      <c r="NON8" s="35"/>
      <c r="NOO8" s="35"/>
      <c r="NOP8" s="35"/>
      <c r="NOQ8" s="35"/>
      <c r="NOR8" s="35"/>
      <c r="NOS8" s="35"/>
      <c r="NOT8" s="35"/>
      <c r="NOU8" s="35"/>
      <c r="NOV8" s="35"/>
      <c r="NOW8" s="35"/>
      <c r="NOX8" s="35"/>
      <c r="NOY8" s="35"/>
      <c r="NOZ8" s="35"/>
      <c r="NPA8" s="35"/>
      <c r="NPB8" s="35"/>
      <c r="NPC8" s="35"/>
      <c r="NPD8" s="35"/>
      <c r="NPE8" s="35"/>
      <c r="NPF8" s="35"/>
      <c r="NPG8" s="35"/>
      <c r="NPH8" s="35"/>
      <c r="NPI8" s="35"/>
      <c r="NPJ8" s="35"/>
      <c r="NPK8" s="35"/>
      <c r="NPL8" s="35"/>
      <c r="NPM8" s="35"/>
      <c r="NPN8" s="35"/>
      <c r="NPO8" s="35"/>
      <c r="NPP8" s="35"/>
      <c r="NPQ8" s="35"/>
      <c r="NPR8" s="35"/>
      <c r="NPS8" s="35"/>
      <c r="NPT8" s="35"/>
      <c r="NPU8" s="35"/>
      <c r="NPV8" s="35"/>
      <c r="NPW8" s="35"/>
      <c r="NPX8" s="35"/>
      <c r="NPY8" s="35"/>
      <c r="NPZ8" s="35"/>
      <c r="NQA8" s="35"/>
      <c r="NQB8" s="35"/>
      <c r="NQC8" s="35"/>
      <c r="NQD8" s="35"/>
      <c r="NQE8" s="35"/>
      <c r="NQF8" s="35"/>
      <c r="NQG8" s="35"/>
      <c r="NQH8" s="35"/>
      <c r="NQI8" s="35"/>
      <c r="NQJ8" s="35"/>
      <c r="NQK8" s="35"/>
      <c r="NQL8" s="35"/>
      <c r="NQM8" s="35"/>
      <c r="NQN8" s="35"/>
      <c r="NQO8" s="35"/>
      <c r="NQP8" s="35"/>
      <c r="NQQ8" s="35"/>
      <c r="NQR8" s="35"/>
      <c r="NQS8" s="35"/>
      <c r="NQT8" s="35"/>
      <c r="NQU8" s="35"/>
      <c r="NQV8" s="35"/>
      <c r="NQW8" s="35"/>
      <c r="NQX8" s="35"/>
      <c r="NQY8" s="35"/>
      <c r="NQZ8" s="35"/>
      <c r="NRA8" s="35"/>
      <c r="NRB8" s="35"/>
      <c r="NRC8" s="35"/>
      <c r="NRD8" s="35"/>
      <c r="NRE8" s="35"/>
      <c r="NRF8" s="35"/>
      <c r="NRG8" s="35"/>
      <c r="NRH8" s="35"/>
      <c r="NRI8" s="35"/>
      <c r="NRJ8" s="35"/>
      <c r="NRK8" s="35"/>
      <c r="NRL8" s="35"/>
      <c r="NRM8" s="35"/>
      <c r="NRN8" s="35"/>
      <c r="NRO8" s="35"/>
      <c r="NRP8" s="35"/>
      <c r="NRQ8" s="35"/>
      <c r="NRR8" s="35"/>
      <c r="NRS8" s="35"/>
      <c r="NRT8" s="35"/>
      <c r="NRU8" s="35"/>
      <c r="NRV8" s="35"/>
      <c r="NRW8" s="35"/>
      <c r="NRX8" s="35"/>
      <c r="NRY8" s="35"/>
      <c r="NRZ8" s="35"/>
      <c r="NSA8" s="35"/>
      <c r="NSB8" s="35"/>
      <c r="NSC8" s="35"/>
      <c r="NSD8" s="35"/>
      <c r="NSE8" s="35"/>
      <c r="NSF8" s="35"/>
      <c r="NSG8" s="35"/>
      <c r="NSH8" s="35"/>
      <c r="NSI8" s="35"/>
      <c r="NSJ8" s="35"/>
      <c r="NSK8" s="35"/>
      <c r="NSL8" s="35"/>
      <c r="NSM8" s="35"/>
      <c r="NSN8" s="35"/>
      <c r="NSO8" s="35"/>
      <c r="NSP8" s="35"/>
      <c r="NSQ8" s="35"/>
      <c r="NSR8" s="35"/>
      <c r="NSS8" s="35"/>
      <c r="NST8" s="35"/>
      <c r="NSU8" s="35"/>
      <c r="NSV8" s="35"/>
      <c r="NSW8" s="35"/>
      <c r="NSX8" s="35"/>
      <c r="NSY8" s="35"/>
      <c r="NSZ8" s="35"/>
      <c r="NTA8" s="35"/>
      <c r="NTB8" s="35"/>
      <c r="NTC8" s="35"/>
      <c r="NTD8" s="35"/>
      <c r="NTE8" s="35"/>
      <c r="NTF8" s="35"/>
      <c r="NTG8" s="35"/>
      <c r="NTH8" s="35"/>
      <c r="NTI8" s="35"/>
      <c r="NTJ8" s="35"/>
      <c r="NTK8" s="35"/>
      <c r="NTL8" s="35"/>
      <c r="NTM8" s="35"/>
      <c r="NTN8" s="35"/>
      <c r="NTO8" s="35"/>
      <c r="NTP8" s="35"/>
      <c r="NTQ8" s="35"/>
      <c r="NTR8" s="35"/>
      <c r="NTS8" s="35"/>
      <c r="NTT8" s="35"/>
      <c r="NTU8" s="35"/>
      <c r="NTV8" s="35"/>
      <c r="NTW8" s="35"/>
      <c r="NTX8" s="35"/>
      <c r="NTY8" s="35"/>
      <c r="NTZ8" s="35"/>
      <c r="NUA8" s="35"/>
      <c r="NUB8" s="35"/>
      <c r="NUC8" s="35"/>
      <c r="NUD8" s="35"/>
      <c r="NUE8" s="35"/>
      <c r="NUF8" s="35"/>
      <c r="NUG8" s="35"/>
      <c r="NUH8" s="35"/>
      <c r="NUI8" s="35"/>
      <c r="NUJ8" s="35"/>
      <c r="NUK8" s="35"/>
      <c r="NUL8" s="35"/>
      <c r="NUM8" s="35"/>
      <c r="NUN8" s="35"/>
      <c r="NUO8" s="35"/>
      <c r="NUP8" s="35"/>
      <c r="NUQ8" s="35"/>
      <c r="NUR8" s="35"/>
      <c r="NUS8" s="35"/>
      <c r="NUT8" s="35"/>
      <c r="NUU8" s="35"/>
      <c r="NUV8" s="35"/>
      <c r="NUW8" s="35"/>
      <c r="NUX8" s="35"/>
      <c r="NUY8" s="35"/>
      <c r="NUZ8" s="35"/>
      <c r="NVA8" s="35"/>
      <c r="NVB8" s="35"/>
      <c r="NVC8" s="35"/>
      <c r="NVD8" s="35"/>
      <c r="NVE8" s="35"/>
      <c r="NVF8" s="35"/>
      <c r="NVG8" s="35"/>
      <c r="NVH8" s="35"/>
      <c r="NVI8" s="35"/>
      <c r="NVJ8" s="35"/>
      <c r="NVK8" s="35"/>
      <c r="NVL8" s="35"/>
      <c r="NVM8" s="35"/>
      <c r="NVN8" s="35"/>
      <c r="NVO8" s="35"/>
      <c r="NVP8" s="35"/>
      <c r="NVQ8" s="35"/>
      <c r="NVR8" s="35"/>
      <c r="NVS8" s="35"/>
      <c r="NVT8" s="35"/>
      <c r="NVU8" s="35"/>
      <c r="NVV8" s="35"/>
      <c r="NVW8" s="35"/>
      <c r="NVX8" s="35"/>
      <c r="NVY8" s="35"/>
      <c r="NVZ8" s="35"/>
      <c r="NWA8" s="35"/>
      <c r="NWB8" s="35"/>
      <c r="NWC8" s="35"/>
      <c r="NWD8" s="35"/>
      <c r="NWE8" s="35"/>
      <c r="NWF8" s="35"/>
      <c r="NWG8" s="35"/>
      <c r="NWH8" s="35"/>
      <c r="NWI8" s="35"/>
      <c r="NWJ8" s="35"/>
      <c r="NWK8" s="35"/>
      <c r="NWL8" s="35"/>
      <c r="NWM8" s="35"/>
      <c r="NWN8" s="35"/>
      <c r="NWO8" s="35"/>
      <c r="NWP8" s="35"/>
      <c r="NWQ8" s="35"/>
      <c r="NWR8" s="35"/>
      <c r="NWS8" s="35"/>
      <c r="NWT8" s="35"/>
      <c r="NWU8" s="35"/>
      <c r="NWV8" s="35"/>
      <c r="NWW8" s="35"/>
      <c r="NWX8" s="35"/>
      <c r="NWY8" s="35"/>
      <c r="NWZ8" s="35"/>
      <c r="NXA8" s="35"/>
      <c r="NXB8" s="35"/>
      <c r="NXC8" s="35"/>
      <c r="NXD8" s="35"/>
      <c r="NXE8" s="35"/>
      <c r="NXF8" s="35"/>
      <c r="NXG8" s="35"/>
      <c r="NXH8" s="35"/>
      <c r="NXI8" s="35"/>
      <c r="NXJ8" s="35"/>
      <c r="NXK8" s="35"/>
      <c r="NXL8" s="35"/>
      <c r="NXM8" s="35"/>
      <c r="NXN8" s="35"/>
      <c r="NXO8" s="35"/>
      <c r="NXP8" s="35"/>
      <c r="NXQ8" s="35"/>
      <c r="NXR8" s="35"/>
      <c r="NXS8" s="35"/>
      <c r="NXT8" s="35"/>
      <c r="NXU8" s="35"/>
      <c r="NXV8" s="35"/>
      <c r="NXW8" s="35"/>
      <c r="NXX8" s="35"/>
      <c r="NXY8" s="35"/>
      <c r="NXZ8" s="35"/>
      <c r="NYA8" s="35"/>
      <c r="NYB8" s="35"/>
      <c r="NYC8" s="35"/>
      <c r="NYD8" s="35"/>
      <c r="NYE8" s="35"/>
      <c r="NYF8" s="35"/>
      <c r="NYG8" s="35"/>
      <c r="NYH8" s="35"/>
      <c r="NYI8" s="35"/>
      <c r="NYJ8" s="35"/>
      <c r="NYK8" s="35"/>
      <c r="NYL8" s="35"/>
      <c r="NYM8" s="35"/>
      <c r="NYN8" s="35"/>
      <c r="NYO8" s="35"/>
      <c r="NYP8" s="35"/>
      <c r="NYQ8" s="35"/>
      <c r="NYR8" s="35"/>
      <c r="NYS8" s="35"/>
      <c r="NYT8" s="35"/>
      <c r="NYU8" s="35"/>
      <c r="NYV8" s="35"/>
      <c r="NYW8" s="35"/>
      <c r="NYX8" s="35"/>
      <c r="NYY8" s="35"/>
      <c r="NYZ8" s="35"/>
      <c r="NZA8" s="35"/>
      <c r="NZB8" s="35"/>
      <c r="NZC8" s="35"/>
      <c r="NZD8" s="35"/>
      <c r="NZE8" s="35"/>
      <c r="NZF8" s="35"/>
      <c r="NZG8" s="35"/>
      <c r="NZH8" s="35"/>
      <c r="NZI8" s="35"/>
      <c r="NZJ8" s="35"/>
      <c r="NZK8" s="35"/>
      <c r="NZL8" s="35"/>
      <c r="NZM8" s="35"/>
      <c r="NZN8" s="35"/>
      <c r="NZO8" s="35"/>
      <c r="NZP8" s="35"/>
      <c r="NZQ8" s="35"/>
      <c r="NZR8" s="35"/>
      <c r="NZS8" s="35"/>
      <c r="NZT8" s="35"/>
      <c r="NZU8" s="35"/>
      <c r="NZV8" s="35"/>
      <c r="NZW8" s="35"/>
      <c r="NZX8" s="35"/>
      <c r="NZY8" s="35"/>
      <c r="NZZ8" s="35"/>
      <c r="OAA8" s="35"/>
      <c r="OAB8" s="35"/>
      <c r="OAC8" s="35"/>
      <c r="OAD8" s="35"/>
      <c r="OAE8" s="35"/>
      <c r="OAF8" s="35"/>
      <c r="OAG8" s="35"/>
      <c r="OAH8" s="35"/>
      <c r="OAI8" s="35"/>
      <c r="OAJ8" s="35"/>
      <c r="OAK8" s="35"/>
      <c r="OAL8" s="35"/>
      <c r="OAM8" s="35"/>
      <c r="OAN8" s="35"/>
      <c r="OAO8" s="35"/>
      <c r="OAP8" s="35"/>
      <c r="OAQ8" s="35"/>
      <c r="OAR8" s="35"/>
      <c r="OAS8" s="35"/>
      <c r="OAT8" s="35"/>
      <c r="OAU8" s="35"/>
      <c r="OAV8" s="35"/>
      <c r="OAW8" s="35"/>
      <c r="OAX8" s="35"/>
      <c r="OAY8" s="35"/>
      <c r="OAZ8" s="35"/>
      <c r="OBA8" s="35"/>
      <c r="OBB8" s="35"/>
      <c r="OBC8" s="35"/>
      <c r="OBD8" s="35"/>
      <c r="OBE8" s="35"/>
      <c r="OBF8" s="35"/>
      <c r="OBG8" s="35"/>
      <c r="OBH8" s="35"/>
      <c r="OBI8" s="35"/>
      <c r="OBJ8" s="35"/>
      <c r="OBK8" s="35"/>
      <c r="OBL8" s="35"/>
      <c r="OBM8" s="35"/>
      <c r="OBN8" s="35"/>
      <c r="OBO8" s="35"/>
      <c r="OBP8" s="35"/>
      <c r="OBQ8" s="35"/>
      <c r="OBR8" s="35"/>
      <c r="OBS8" s="35"/>
      <c r="OBT8" s="35"/>
      <c r="OBU8" s="35"/>
      <c r="OBV8" s="35"/>
      <c r="OBW8" s="35"/>
      <c r="OBX8" s="35"/>
      <c r="OBY8" s="35"/>
      <c r="OBZ8" s="35"/>
      <c r="OCA8" s="35"/>
      <c r="OCB8" s="35"/>
      <c r="OCC8" s="35"/>
      <c r="OCD8" s="35"/>
      <c r="OCE8" s="35"/>
      <c r="OCF8" s="35"/>
      <c r="OCG8" s="35"/>
      <c r="OCH8" s="35"/>
      <c r="OCI8" s="35"/>
      <c r="OCJ8" s="35"/>
      <c r="OCK8" s="35"/>
      <c r="OCL8" s="35"/>
      <c r="OCM8" s="35"/>
      <c r="OCN8" s="35"/>
      <c r="OCO8" s="35"/>
      <c r="OCP8" s="35"/>
      <c r="OCQ8" s="35"/>
      <c r="OCR8" s="35"/>
      <c r="OCS8" s="35"/>
      <c r="OCT8" s="35"/>
      <c r="OCU8" s="35"/>
      <c r="OCV8" s="35"/>
      <c r="OCW8" s="35"/>
      <c r="OCX8" s="35"/>
      <c r="OCY8" s="35"/>
      <c r="OCZ8" s="35"/>
      <c r="ODA8" s="35"/>
      <c r="ODB8" s="35"/>
      <c r="ODC8" s="35"/>
      <c r="ODD8" s="35"/>
      <c r="ODE8" s="35"/>
      <c r="ODF8" s="35"/>
      <c r="ODG8" s="35"/>
      <c r="ODH8" s="35"/>
      <c r="ODI8" s="35"/>
      <c r="ODJ8" s="35"/>
      <c r="ODK8" s="35"/>
      <c r="ODL8" s="35"/>
      <c r="ODM8" s="35"/>
      <c r="ODN8" s="35"/>
      <c r="ODO8" s="35"/>
      <c r="ODP8" s="35"/>
      <c r="ODQ8" s="35"/>
      <c r="ODR8" s="35"/>
      <c r="ODS8" s="35"/>
      <c r="ODT8" s="35"/>
      <c r="ODU8" s="35"/>
      <c r="ODV8" s="35"/>
      <c r="ODW8" s="35"/>
      <c r="ODX8" s="35"/>
      <c r="ODY8" s="35"/>
      <c r="ODZ8" s="35"/>
      <c r="OEA8" s="35"/>
      <c r="OEB8" s="35"/>
      <c r="OEC8" s="35"/>
      <c r="OED8" s="35"/>
      <c r="OEE8" s="35"/>
      <c r="OEF8" s="35"/>
      <c r="OEG8" s="35"/>
      <c r="OEH8" s="35"/>
      <c r="OEI8" s="35"/>
      <c r="OEJ8" s="35"/>
      <c r="OEK8" s="35"/>
      <c r="OEL8" s="35"/>
      <c r="OEM8" s="35"/>
      <c r="OEN8" s="35"/>
      <c r="OEO8" s="35"/>
      <c r="OEP8" s="35"/>
      <c r="OEQ8" s="35"/>
      <c r="OER8" s="35"/>
      <c r="OES8" s="35"/>
      <c r="OET8" s="35"/>
      <c r="OEU8" s="35"/>
      <c r="OEV8" s="35"/>
      <c r="OEW8" s="35"/>
      <c r="OEX8" s="35"/>
      <c r="OEY8" s="35"/>
      <c r="OEZ8" s="35"/>
      <c r="OFA8" s="35"/>
      <c r="OFB8" s="35"/>
      <c r="OFC8" s="35"/>
      <c r="OFD8" s="35"/>
      <c r="OFE8" s="35"/>
      <c r="OFF8" s="35"/>
      <c r="OFG8" s="35"/>
      <c r="OFH8" s="35"/>
      <c r="OFI8" s="35"/>
      <c r="OFJ8" s="35"/>
      <c r="OFK8" s="35"/>
      <c r="OFL8" s="35"/>
      <c r="OFM8" s="35"/>
      <c r="OFN8" s="35"/>
      <c r="OFO8" s="35"/>
      <c r="OFP8" s="35"/>
      <c r="OFQ8" s="35"/>
      <c r="OFR8" s="35"/>
      <c r="OFS8" s="35"/>
      <c r="OFT8" s="35"/>
      <c r="OFU8" s="35"/>
      <c r="OFV8" s="35"/>
      <c r="OFW8" s="35"/>
      <c r="OFX8" s="35"/>
      <c r="OFY8" s="35"/>
      <c r="OFZ8" s="35"/>
      <c r="OGA8" s="35"/>
      <c r="OGB8" s="35"/>
      <c r="OGC8" s="35"/>
      <c r="OGD8" s="35"/>
      <c r="OGE8" s="35"/>
      <c r="OGF8" s="35"/>
      <c r="OGG8" s="35"/>
      <c r="OGH8" s="35"/>
      <c r="OGI8" s="35"/>
      <c r="OGJ8" s="35"/>
      <c r="OGK8" s="35"/>
      <c r="OGL8" s="35"/>
      <c r="OGM8" s="35"/>
      <c r="OGN8" s="35"/>
      <c r="OGO8" s="35"/>
      <c r="OGP8" s="35"/>
      <c r="OGQ8" s="35"/>
      <c r="OGR8" s="35"/>
      <c r="OGS8" s="35"/>
      <c r="OGT8" s="35"/>
      <c r="OGU8" s="35"/>
      <c r="OGV8" s="35"/>
      <c r="OGW8" s="35"/>
      <c r="OGX8" s="35"/>
      <c r="OGY8" s="35"/>
      <c r="OGZ8" s="35"/>
      <c r="OHA8" s="35"/>
      <c r="OHB8" s="35"/>
      <c r="OHC8" s="35"/>
      <c r="OHD8" s="35"/>
      <c r="OHE8" s="35"/>
      <c r="OHF8" s="35"/>
      <c r="OHG8" s="35"/>
      <c r="OHH8" s="35"/>
      <c r="OHI8" s="35"/>
      <c r="OHJ8" s="35"/>
      <c r="OHK8" s="35"/>
      <c r="OHL8" s="35"/>
      <c r="OHM8" s="35"/>
      <c r="OHN8" s="35"/>
      <c r="OHO8" s="35"/>
      <c r="OHP8" s="35"/>
      <c r="OHQ8" s="35"/>
      <c r="OHR8" s="35"/>
      <c r="OHS8" s="35"/>
      <c r="OHT8" s="35"/>
      <c r="OHU8" s="35"/>
      <c r="OHV8" s="35"/>
      <c r="OHW8" s="35"/>
      <c r="OHX8" s="35"/>
      <c r="OHY8" s="35"/>
      <c r="OHZ8" s="35"/>
      <c r="OIA8" s="35"/>
      <c r="OIB8" s="35"/>
      <c r="OIC8" s="35"/>
      <c r="OID8" s="35"/>
      <c r="OIE8" s="35"/>
      <c r="OIF8" s="35"/>
      <c r="OIG8" s="35"/>
      <c r="OIH8" s="35"/>
      <c r="OII8" s="35"/>
      <c r="OIJ8" s="35"/>
      <c r="OIK8" s="35"/>
      <c r="OIL8" s="35"/>
      <c r="OIM8" s="35"/>
      <c r="OIN8" s="35"/>
      <c r="OIO8" s="35"/>
      <c r="OIP8" s="35"/>
      <c r="OIQ8" s="35"/>
      <c r="OIR8" s="35"/>
      <c r="OIS8" s="35"/>
      <c r="OIT8" s="35"/>
      <c r="OIU8" s="35"/>
      <c r="OIV8" s="35"/>
      <c r="OIW8" s="35"/>
      <c r="OIX8" s="35"/>
      <c r="OIY8" s="35"/>
      <c r="OIZ8" s="35"/>
      <c r="OJA8" s="35"/>
      <c r="OJB8" s="35"/>
      <c r="OJC8" s="35"/>
      <c r="OJD8" s="35"/>
      <c r="OJE8" s="35"/>
      <c r="OJF8" s="35"/>
      <c r="OJG8" s="35"/>
      <c r="OJH8" s="35"/>
      <c r="OJI8" s="35"/>
      <c r="OJJ8" s="35"/>
      <c r="OJK8" s="35"/>
      <c r="OJL8" s="35"/>
      <c r="OJM8" s="35"/>
      <c r="OJN8" s="35"/>
      <c r="OJO8" s="35"/>
      <c r="OJP8" s="35"/>
      <c r="OJQ8" s="35"/>
      <c r="OJR8" s="35"/>
      <c r="OJS8" s="35"/>
      <c r="OJT8" s="35"/>
      <c r="OJU8" s="35"/>
      <c r="OJV8" s="35"/>
      <c r="OJW8" s="35"/>
      <c r="OJX8" s="35"/>
      <c r="OJY8" s="35"/>
      <c r="OJZ8" s="35"/>
      <c r="OKA8" s="35"/>
      <c r="OKB8" s="35"/>
      <c r="OKC8" s="35"/>
      <c r="OKD8" s="35"/>
      <c r="OKE8" s="35"/>
      <c r="OKF8" s="35"/>
      <c r="OKG8" s="35"/>
      <c r="OKH8" s="35"/>
      <c r="OKI8" s="35"/>
      <c r="OKJ8" s="35"/>
      <c r="OKK8" s="35"/>
      <c r="OKL8" s="35"/>
      <c r="OKM8" s="35"/>
      <c r="OKN8" s="35"/>
      <c r="OKO8" s="35"/>
      <c r="OKP8" s="35"/>
      <c r="OKQ8" s="35"/>
      <c r="OKR8" s="35"/>
      <c r="OKS8" s="35"/>
      <c r="OKT8" s="35"/>
      <c r="OKU8" s="35"/>
      <c r="OKV8" s="35"/>
      <c r="OKW8" s="35"/>
      <c r="OKX8" s="35"/>
      <c r="OKY8" s="35"/>
      <c r="OKZ8" s="35"/>
      <c r="OLA8" s="35"/>
      <c r="OLB8" s="35"/>
      <c r="OLC8" s="35"/>
      <c r="OLD8" s="35"/>
      <c r="OLE8" s="35"/>
      <c r="OLF8" s="35"/>
      <c r="OLG8" s="35"/>
      <c r="OLH8" s="35"/>
      <c r="OLI8" s="35"/>
      <c r="OLJ8" s="35"/>
      <c r="OLK8" s="35"/>
      <c r="OLL8" s="35"/>
      <c r="OLM8" s="35"/>
      <c r="OLN8" s="35"/>
      <c r="OLO8" s="35"/>
      <c r="OLP8" s="35"/>
      <c r="OLQ8" s="35"/>
      <c r="OLR8" s="35"/>
      <c r="OLS8" s="35"/>
      <c r="OLT8" s="35"/>
      <c r="OLU8" s="35"/>
      <c r="OLV8" s="35"/>
      <c r="OLW8" s="35"/>
      <c r="OLX8" s="35"/>
      <c r="OLY8" s="35"/>
      <c r="OLZ8" s="35"/>
      <c r="OMA8" s="35"/>
      <c r="OMB8" s="35"/>
      <c r="OMC8" s="35"/>
      <c r="OMD8" s="35"/>
      <c r="OME8" s="35"/>
      <c r="OMF8" s="35"/>
      <c r="OMG8" s="35"/>
      <c r="OMH8" s="35"/>
      <c r="OMI8" s="35"/>
      <c r="OMJ8" s="35"/>
      <c r="OMK8" s="35"/>
      <c r="OML8" s="35"/>
      <c r="OMM8" s="35"/>
      <c r="OMN8" s="35"/>
      <c r="OMO8" s="35"/>
      <c r="OMP8" s="35"/>
      <c r="OMQ8" s="35"/>
      <c r="OMR8" s="35"/>
      <c r="OMS8" s="35"/>
      <c r="OMT8" s="35"/>
      <c r="OMU8" s="35"/>
      <c r="OMV8" s="35"/>
      <c r="OMW8" s="35"/>
      <c r="OMX8" s="35"/>
      <c r="OMY8" s="35"/>
      <c r="OMZ8" s="35"/>
      <c r="ONA8" s="35"/>
      <c r="ONB8" s="35"/>
      <c r="ONC8" s="35"/>
      <c r="OND8" s="35"/>
      <c r="ONE8" s="35"/>
      <c r="ONF8" s="35"/>
      <c r="ONG8" s="35"/>
      <c r="ONH8" s="35"/>
      <c r="ONI8" s="35"/>
      <c r="ONJ8" s="35"/>
      <c r="ONK8" s="35"/>
      <c r="ONL8" s="35"/>
      <c r="ONM8" s="35"/>
      <c r="ONN8" s="35"/>
      <c r="ONO8" s="35"/>
      <c r="ONP8" s="35"/>
      <c r="ONQ8" s="35"/>
      <c r="ONR8" s="35"/>
      <c r="ONS8" s="35"/>
      <c r="ONT8" s="35"/>
      <c r="ONU8" s="35"/>
      <c r="ONV8" s="35"/>
      <c r="ONW8" s="35"/>
      <c r="ONX8" s="35"/>
      <c r="ONY8" s="35"/>
      <c r="ONZ8" s="35"/>
      <c r="OOA8" s="35"/>
      <c r="OOB8" s="35"/>
      <c r="OOC8" s="35"/>
      <c r="OOD8" s="35"/>
      <c r="OOE8" s="35"/>
      <c r="OOF8" s="35"/>
      <c r="OOG8" s="35"/>
      <c r="OOH8" s="35"/>
      <c r="OOI8" s="35"/>
      <c r="OOJ8" s="35"/>
      <c r="OOK8" s="35"/>
      <c r="OOL8" s="35"/>
      <c r="OOM8" s="35"/>
      <c r="OON8" s="35"/>
      <c r="OOO8" s="35"/>
      <c r="OOP8" s="35"/>
      <c r="OOQ8" s="35"/>
      <c r="OOR8" s="35"/>
      <c r="OOS8" s="35"/>
      <c r="OOT8" s="35"/>
      <c r="OOU8" s="35"/>
      <c r="OOV8" s="35"/>
      <c r="OOW8" s="35"/>
      <c r="OOX8" s="35"/>
      <c r="OOY8" s="35"/>
      <c r="OOZ8" s="35"/>
      <c r="OPA8" s="35"/>
      <c r="OPB8" s="35"/>
      <c r="OPC8" s="35"/>
      <c r="OPD8" s="35"/>
      <c r="OPE8" s="35"/>
      <c r="OPF8" s="35"/>
      <c r="OPG8" s="35"/>
      <c r="OPH8" s="35"/>
      <c r="OPI8" s="35"/>
      <c r="OPJ8" s="35"/>
      <c r="OPK8" s="35"/>
      <c r="OPL8" s="35"/>
      <c r="OPM8" s="35"/>
      <c r="OPN8" s="35"/>
      <c r="OPO8" s="35"/>
      <c r="OPP8" s="35"/>
      <c r="OPQ8" s="35"/>
      <c r="OPR8" s="35"/>
      <c r="OPS8" s="35"/>
      <c r="OPT8" s="35"/>
      <c r="OPU8" s="35"/>
      <c r="OPV8" s="35"/>
      <c r="OPW8" s="35"/>
      <c r="OPX8" s="35"/>
      <c r="OPY8" s="35"/>
      <c r="OPZ8" s="35"/>
      <c r="OQA8" s="35"/>
      <c r="OQB8" s="35"/>
      <c r="OQC8" s="35"/>
      <c r="OQD8" s="35"/>
      <c r="OQE8" s="35"/>
      <c r="OQF8" s="35"/>
      <c r="OQG8" s="35"/>
      <c r="OQH8" s="35"/>
      <c r="OQI8" s="35"/>
      <c r="OQJ8" s="35"/>
      <c r="OQK8" s="35"/>
      <c r="OQL8" s="35"/>
      <c r="OQM8" s="35"/>
      <c r="OQN8" s="35"/>
      <c r="OQO8" s="35"/>
      <c r="OQP8" s="35"/>
      <c r="OQQ8" s="35"/>
      <c r="OQR8" s="35"/>
      <c r="OQS8" s="35"/>
      <c r="OQT8" s="35"/>
      <c r="OQU8" s="35"/>
      <c r="OQV8" s="35"/>
      <c r="OQW8" s="35"/>
      <c r="OQX8" s="35"/>
      <c r="OQY8" s="35"/>
      <c r="OQZ8" s="35"/>
      <c r="ORA8" s="35"/>
      <c r="ORB8" s="35"/>
      <c r="ORC8" s="35"/>
      <c r="ORD8" s="35"/>
      <c r="ORE8" s="35"/>
      <c r="ORF8" s="35"/>
      <c r="ORG8" s="35"/>
      <c r="ORH8" s="35"/>
      <c r="ORI8" s="35"/>
      <c r="ORJ8" s="35"/>
      <c r="ORK8" s="35"/>
      <c r="ORL8" s="35"/>
      <c r="ORM8" s="35"/>
      <c r="ORN8" s="35"/>
      <c r="ORO8" s="35"/>
      <c r="ORP8" s="35"/>
      <c r="ORQ8" s="35"/>
      <c r="ORR8" s="35"/>
      <c r="ORS8" s="35"/>
      <c r="ORT8" s="35"/>
      <c r="ORU8" s="35"/>
      <c r="ORV8" s="35"/>
      <c r="ORW8" s="35"/>
      <c r="ORX8" s="35"/>
      <c r="ORY8" s="35"/>
      <c r="ORZ8" s="35"/>
      <c r="OSA8" s="35"/>
      <c r="OSB8" s="35"/>
      <c r="OSC8" s="35"/>
      <c r="OSD8" s="35"/>
      <c r="OSE8" s="35"/>
      <c r="OSF8" s="35"/>
      <c r="OSG8" s="35"/>
      <c r="OSH8" s="35"/>
      <c r="OSI8" s="35"/>
      <c r="OSJ8" s="35"/>
      <c r="OSK8" s="35"/>
      <c r="OSL8" s="35"/>
      <c r="OSM8" s="35"/>
      <c r="OSN8" s="35"/>
      <c r="OSO8" s="35"/>
      <c r="OSP8" s="35"/>
      <c r="OSQ8" s="35"/>
      <c r="OSR8" s="35"/>
      <c r="OSS8" s="35"/>
      <c r="OST8" s="35"/>
      <c r="OSU8" s="35"/>
      <c r="OSV8" s="35"/>
      <c r="OSW8" s="35"/>
      <c r="OSX8" s="35"/>
      <c r="OSY8" s="35"/>
      <c r="OSZ8" s="35"/>
      <c r="OTA8" s="35"/>
      <c r="OTB8" s="35"/>
      <c r="OTC8" s="35"/>
      <c r="OTD8" s="35"/>
      <c r="OTE8" s="35"/>
      <c r="OTF8" s="35"/>
      <c r="OTG8" s="35"/>
      <c r="OTH8" s="35"/>
      <c r="OTI8" s="35"/>
      <c r="OTJ8" s="35"/>
      <c r="OTK8" s="35"/>
      <c r="OTL8" s="35"/>
      <c r="OTM8" s="35"/>
      <c r="OTN8" s="35"/>
      <c r="OTO8" s="35"/>
      <c r="OTP8" s="35"/>
      <c r="OTQ8" s="35"/>
      <c r="OTR8" s="35"/>
      <c r="OTS8" s="35"/>
      <c r="OTT8" s="35"/>
      <c r="OTU8" s="35"/>
      <c r="OTV8" s="35"/>
      <c r="OTW8" s="35"/>
      <c r="OTX8" s="35"/>
      <c r="OTY8" s="35"/>
      <c r="OTZ8" s="35"/>
      <c r="OUA8" s="35"/>
      <c r="OUB8" s="35"/>
      <c r="OUC8" s="35"/>
      <c r="OUD8" s="35"/>
      <c r="OUE8" s="35"/>
      <c r="OUF8" s="35"/>
      <c r="OUG8" s="35"/>
      <c r="OUH8" s="35"/>
      <c r="OUI8" s="35"/>
      <c r="OUJ8" s="35"/>
      <c r="OUK8" s="35"/>
      <c r="OUL8" s="35"/>
      <c r="OUM8" s="35"/>
      <c r="OUN8" s="35"/>
      <c r="OUO8" s="35"/>
      <c r="OUP8" s="35"/>
      <c r="OUQ8" s="35"/>
      <c r="OUR8" s="35"/>
      <c r="OUS8" s="35"/>
      <c r="OUT8" s="35"/>
      <c r="OUU8" s="35"/>
      <c r="OUV8" s="35"/>
      <c r="OUW8" s="35"/>
      <c r="OUX8" s="35"/>
      <c r="OUY8" s="35"/>
      <c r="OUZ8" s="35"/>
      <c r="OVA8" s="35"/>
      <c r="OVB8" s="35"/>
      <c r="OVC8" s="35"/>
      <c r="OVD8" s="35"/>
      <c r="OVE8" s="35"/>
      <c r="OVF8" s="35"/>
      <c r="OVG8" s="35"/>
      <c r="OVH8" s="35"/>
      <c r="OVI8" s="35"/>
      <c r="OVJ8" s="35"/>
      <c r="OVK8" s="35"/>
      <c r="OVL8" s="35"/>
      <c r="OVM8" s="35"/>
      <c r="OVN8" s="35"/>
      <c r="OVO8" s="35"/>
      <c r="OVP8" s="35"/>
      <c r="OVQ8" s="35"/>
      <c r="OVR8" s="35"/>
      <c r="OVS8" s="35"/>
      <c r="OVT8" s="35"/>
      <c r="OVU8" s="35"/>
      <c r="OVV8" s="35"/>
      <c r="OVW8" s="35"/>
      <c r="OVX8" s="35"/>
      <c r="OVY8" s="35"/>
      <c r="OVZ8" s="35"/>
      <c r="OWA8" s="35"/>
      <c r="OWB8" s="35"/>
      <c r="OWC8" s="35"/>
      <c r="OWD8" s="35"/>
      <c r="OWE8" s="35"/>
      <c r="OWF8" s="35"/>
      <c r="OWG8" s="35"/>
      <c r="OWH8" s="35"/>
      <c r="OWI8" s="35"/>
      <c r="OWJ8" s="35"/>
      <c r="OWK8" s="35"/>
      <c r="OWL8" s="35"/>
      <c r="OWM8" s="35"/>
      <c r="OWN8" s="35"/>
      <c r="OWO8" s="35"/>
      <c r="OWP8" s="35"/>
      <c r="OWQ8" s="35"/>
      <c r="OWR8" s="35"/>
      <c r="OWS8" s="35"/>
      <c r="OWT8" s="35"/>
      <c r="OWU8" s="35"/>
      <c r="OWV8" s="35"/>
      <c r="OWW8" s="35"/>
      <c r="OWX8" s="35"/>
      <c r="OWY8" s="35"/>
      <c r="OWZ8" s="35"/>
      <c r="OXA8" s="35"/>
      <c r="OXB8" s="35"/>
      <c r="OXC8" s="35"/>
      <c r="OXD8" s="35"/>
      <c r="OXE8" s="35"/>
      <c r="OXF8" s="35"/>
      <c r="OXG8" s="35"/>
      <c r="OXH8" s="35"/>
      <c r="OXI8" s="35"/>
      <c r="OXJ8" s="35"/>
      <c r="OXK8" s="35"/>
      <c r="OXL8" s="35"/>
      <c r="OXM8" s="35"/>
      <c r="OXN8" s="35"/>
      <c r="OXO8" s="35"/>
      <c r="OXP8" s="35"/>
      <c r="OXQ8" s="35"/>
      <c r="OXR8" s="35"/>
      <c r="OXS8" s="35"/>
      <c r="OXT8" s="35"/>
      <c r="OXU8" s="35"/>
      <c r="OXV8" s="35"/>
      <c r="OXW8" s="35"/>
      <c r="OXX8" s="35"/>
      <c r="OXY8" s="35"/>
      <c r="OXZ8" s="35"/>
      <c r="OYA8" s="35"/>
      <c r="OYB8" s="35"/>
      <c r="OYC8" s="35"/>
      <c r="OYD8" s="35"/>
      <c r="OYE8" s="35"/>
      <c r="OYF8" s="35"/>
      <c r="OYG8" s="35"/>
      <c r="OYH8" s="35"/>
      <c r="OYI8" s="35"/>
      <c r="OYJ8" s="35"/>
      <c r="OYK8" s="35"/>
      <c r="OYL8" s="35"/>
      <c r="OYM8" s="35"/>
      <c r="OYN8" s="35"/>
      <c r="OYO8" s="35"/>
      <c r="OYP8" s="35"/>
      <c r="OYQ8" s="35"/>
      <c r="OYR8" s="35"/>
      <c r="OYS8" s="35"/>
      <c r="OYT8" s="35"/>
      <c r="OYU8" s="35"/>
      <c r="OYV8" s="35"/>
      <c r="OYW8" s="35"/>
      <c r="OYX8" s="35"/>
      <c r="OYY8" s="35"/>
      <c r="OYZ8" s="35"/>
      <c r="OZA8" s="35"/>
      <c r="OZB8" s="35"/>
      <c r="OZC8" s="35"/>
      <c r="OZD8" s="35"/>
      <c r="OZE8" s="35"/>
      <c r="OZF8" s="35"/>
      <c r="OZG8" s="35"/>
      <c r="OZH8" s="35"/>
      <c r="OZI8" s="35"/>
      <c r="OZJ8" s="35"/>
      <c r="OZK8" s="35"/>
      <c r="OZL8" s="35"/>
      <c r="OZM8" s="35"/>
      <c r="OZN8" s="35"/>
      <c r="OZO8" s="35"/>
      <c r="OZP8" s="35"/>
      <c r="OZQ8" s="35"/>
      <c r="OZR8" s="35"/>
      <c r="OZS8" s="35"/>
      <c r="OZT8" s="35"/>
      <c r="OZU8" s="35"/>
      <c r="OZV8" s="35"/>
      <c r="OZW8" s="35"/>
      <c r="OZX8" s="35"/>
      <c r="OZY8" s="35"/>
      <c r="OZZ8" s="35"/>
      <c r="PAA8" s="35"/>
      <c r="PAB8" s="35"/>
      <c r="PAC8" s="35"/>
      <c r="PAD8" s="35"/>
      <c r="PAE8" s="35"/>
      <c r="PAF8" s="35"/>
      <c r="PAG8" s="35"/>
      <c r="PAH8" s="35"/>
      <c r="PAI8" s="35"/>
      <c r="PAJ8" s="35"/>
      <c r="PAK8" s="35"/>
      <c r="PAL8" s="35"/>
      <c r="PAM8" s="35"/>
      <c r="PAN8" s="35"/>
      <c r="PAO8" s="35"/>
      <c r="PAP8" s="35"/>
      <c r="PAQ8" s="35"/>
      <c r="PAR8" s="35"/>
      <c r="PAS8" s="35"/>
      <c r="PAT8" s="35"/>
      <c r="PAU8" s="35"/>
      <c r="PAV8" s="35"/>
      <c r="PAW8" s="35"/>
      <c r="PAX8" s="35"/>
      <c r="PAY8" s="35"/>
      <c r="PAZ8" s="35"/>
      <c r="PBA8" s="35"/>
      <c r="PBB8" s="35"/>
      <c r="PBC8" s="35"/>
      <c r="PBD8" s="35"/>
      <c r="PBE8" s="35"/>
      <c r="PBF8" s="35"/>
      <c r="PBG8" s="35"/>
      <c r="PBH8" s="35"/>
      <c r="PBI8" s="35"/>
      <c r="PBJ8" s="35"/>
      <c r="PBK8" s="35"/>
      <c r="PBL8" s="35"/>
      <c r="PBM8" s="35"/>
      <c r="PBN8" s="35"/>
      <c r="PBO8" s="35"/>
      <c r="PBP8" s="35"/>
      <c r="PBQ8" s="35"/>
      <c r="PBR8" s="35"/>
      <c r="PBS8" s="35"/>
      <c r="PBT8" s="35"/>
      <c r="PBU8" s="35"/>
      <c r="PBV8" s="35"/>
      <c r="PBW8" s="35"/>
      <c r="PBX8" s="35"/>
      <c r="PBY8" s="35"/>
      <c r="PBZ8" s="35"/>
      <c r="PCA8" s="35"/>
      <c r="PCB8" s="35"/>
      <c r="PCC8" s="35"/>
      <c r="PCD8" s="35"/>
      <c r="PCE8" s="35"/>
      <c r="PCF8" s="35"/>
      <c r="PCG8" s="35"/>
      <c r="PCH8" s="35"/>
      <c r="PCI8" s="35"/>
      <c r="PCJ8" s="35"/>
      <c r="PCK8" s="35"/>
      <c r="PCL8" s="35"/>
      <c r="PCM8" s="35"/>
      <c r="PCN8" s="35"/>
      <c r="PCO8" s="35"/>
      <c r="PCP8" s="35"/>
      <c r="PCQ8" s="35"/>
      <c r="PCR8" s="35"/>
      <c r="PCS8" s="35"/>
      <c r="PCT8" s="35"/>
      <c r="PCU8" s="35"/>
      <c r="PCV8" s="35"/>
      <c r="PCW8" s="35"/>
      <c r="PCX8" s="35"/>
      <c r="PCY8" s="35"/>
      <c r="PCZ8" s="35"/>
      <c r="PDA8" s="35"/>
      <c r="PDB8" s="35"/>
      <c r="PDC8" s="35"/>
      <c r="PDD8" s="35"/>
      <c r="PDE8" s="35"/>
      <c r="PDF8" s="35"/>
      <c r="PDG8" s="35"/>
      <c r="PDH8" s="35"/>
      <c r="PDI8" s="35"/>
      <c r="PDJ8" s="35"/>
      <c r="PDK8" s="35"/>
      <c r="PDL8" s="35"/>
      <c r="PDM8" s="35"/>
      <c r="PDN8" s="35"/>
      <c r="PDO8" s="35"/>
      <c r="PDP8" s="35"/>
      <c r="PDQ8" s="35"/>
      <c r="PDR8" s="35"/>
      <c r="PDS8" s="35"/>
      <c r="PDT8" s="35"/>
      <c r="PDU8" s="35"/>
      <c r="PDV8" s="35"/>
      <c r="PDW8" s="35"/>
      <c r="PDX8" s="35"/>
      <c r="PDY8" s="35"/>
      <c r="PDZ8" s="35"/>
      <c r="PEA8" s="35"/>
      <c r="PEB8" s="35"/>
      <c r="PEC8" s="35"/>
      <c r="PED8" s="35"/>
      <c r="PEE8" s="35"/>
      <c r="PEF8" s="35"/>
      <c r="PEG8" s="35"/>
      <c r="PEH8" s="35"/>
      <c r="PEI8" s="35"/>
      <c r="PEJ8" s="35"/>
      <c r="PEK8" s="35"/>
      <c r="PEL8" s="35"/>
      <c r="PEM8" s="35"/>
      <c r="PEN8" s="35"/>
      <c r="PEO8" s="35"/>
      <c r="PEP8" s="35"/>
      <c r="PEQ8" s="35"/>
      <c r="PER8" s="35"/>
      <c r="PES8" s="35"/>
      <c r="PET8" s="35"/>
      <c r="PEU8" s="35"/>
      <c r="PEV8" s="35"/>
      <c r="PEW8" s="35"/>
      <c r="PEX8" s="35"/>
      <c r="PEY8" s="35"/>
      <c r="PEZ8" s="35"/>
      <c r="PFA8" s="35"/>
      <c r="PFB8" s="35"/>
      <c r="PFC8" s="35"/>
      <c r="PFD8" s="35"/>
      <c r="PFE8" s="35"/>
      <c r="PFF8" s="35"/>
      <c r="PFG8" s="35"/>
      <c r="PFH8" s="35"/>
      <c r="PFI8" s="35"/>
      <c r="PFJ8" s="35"/>
      <c r="PFK8" s="35"/>
      <c r="PFL8" s="35"/>
      <c r="PFM8" s="35"/>
      <c r="PFN8" s="35"/>
      <c r="PFO8" s="35"/>
      <c r="PFP8" s="35"/>
      <c r="PFQ8" s="35"/>
      <c r="PFR8" s="35"/>
      <c r="PFS8" s="35"/>
      <c r="PFT8" s="35"/>
      <c r="PFU8" s="35"/>
      <c r="PFV8" s="35"/>
      <c r="PFW8" s="35"/>
      <c r="PFX8" s="35"/>
      <c r="PFY8" s="35"/>
      <c r="PFZ8" s="35"/>
      <c r="PGA8" s="35"/>
      <c r="PGB8" s="35"/>
      <c r="PGC8" s="35"/>
      <c r="PGD8" s="35"/>
      <c r="PGE8" s="35"/>
      <c r="PGF8" s="35"/>
      <c r="PGG8" s="35"/>
      <c r="PGH8" s="35"/>
      <c r="PGI8" s="35"/>
      <c r="PGJ8" s="35"/>
      <c r="PGK8" s="35"/>
      <c r="PGL8" s="35"/>
      <c r="PGM8" s="35"/>
      <c r="PGN8" s="35"/>
      <c r="PGO8" s="35"/>
      <c r="PGP8" s="35"/>
      <c r="PGQ8" s="35"/>
      <c r="PGR8" s="35"/>
      <c r="PGS8" s="35"/>
      <c r="PGT8" s="35"/>
      <c r="PGU8" s="35"/>
      <c r="PGV8" s="35"/>
      <c r="PGW8" s="35"/>
      <c r="PGX8" s="35"/>
      <c r="PGY8" s="35"/>
      <c r="PGZ8" s="35"/>
      <c r="PHA8" s="35"/>
      <c r="PHB8" s="35"/>
      <c r="PHC8" s="35"/>
      <c r="PHD8" s="35"/>
      <c r="PHE8" s="35"/>
      <c r="PHF8" s="35"/>
      <c r="PHG8" s="35"/>
      <c r="PHH8" s="35"/>
      <c r="PHI8" s="35"/>
      <c r="PHJ8" s="35"/>
      <c r="PHK8" s="35"/>
      <c r="PHL8" s="35"/>
      <c r="PHM8" s="35"/>
      <c r="PHN8" s="35"/>
      <c r="PHO8" s="35"/>
      <c r="PHP8" s="35"/>
      <c r="PHQ8" s="35"/>
      <c r="PHR8" s="35"/>
      <c r="PHS8" s="35"/>
      <c r="PHT8" s="35"/>
      <c r="PHU8" s="35"/>
      <c r="PHV8" s="35"/>
      <c r="PHW8" s="35"/>
      <c r="PHX8" s="35"/>
      <c r="PHY8" s="35"/>
      <c r="PHZ8" s="35"/>
      <c r="PIA8" s="35"/>
      <c r="PIB8" s="35"/>
      <c r="PIC8" s="35"/>
      <c r="PID8" s="35"/>
      <c r="PIE8" s="35"/>
      <c r="PIF8" s="35"/>
      <c r="PIG8" s="35"/>
      <c r="PIH8" s="35"/>
      <c r="PII8" s="35"/>
      <c r="PIJ8" s="35"/>
      <c r="PIK8" s="35"/>
      <c r="PIL8" s="35"/>
      <c r="PIM8" s="35"/>
      <c r="PIN8" s="35"/>
      <c r="PIO8" s="35"/>
      <c r="PIP8" s="35"/>
      <c r="PIQ8" s="35"/>
      <c r="PIR8" s="35"/>
      <c r="PIS8" s="35"/>
      <c r="PIT8" s="35"/>
      <c r="PIU8" s="35"/>
      <c r="PIV8" s="35"/>
      <c r="PIW8" s="35"/>
      <c r="PIX8" s="35"/>
      <c r="PIY8" s="35"/>
      <c r="PIZ8" s="35"/>
      <c r="PJA8" s="35"/>
      <c r="PJB8" s="35"/>
      <c r="PJC8" s="35"/>
      <c r="PJD8" s="35"/>
      <c r="PJE8" s="35"/>
      <c r="PJF8" s="35"/>
      <c r="PJG8" s="35"/>
      <c r="PJH8" s="35"/>
      <c r="PJI8" s="35"/>
      <c r="PJJ8" s="35"/>
      <c r="PJK8" s="35"/>
      <c r="PJL8" s="35"/>
      <c r="PJM8" s="35"/>
      <c r="PJN8" s="35"/>
      <c r="PJO8" s="35"/>
      <c r="PJP8" s="35"/>
      <c r="PJQ8" s="35"/>
      <c r="PJR8" s="35"/>
      <c r="PJS8" s="35"/>
      <c r="PJT8" s="35"/>
      <c r="PJU8" s="35"/>
      <c r="PJV8" s="35"/>
      <c r="PJW8" s="35"/>
      <c r="PJX8" s="35"/>
      <c r="PJY8" s="35"/>
      <c r="PJZ8" s="35"/>
      <c r="PKA8" s="35"/>
      <c r="PKB8" s="35"/>
      <c r="PKC8" s="35"/>
      <c r="PKD8" s="35"/>
      <c r="PKE8" s="35"/>
      <c r="PKF8" s="35"/>
      <c r="PKG8" s="35"/>
      <c r="PKH8" s="35"/>
      <c r="PKI8" s="35"/>
      <c r="PKJ8" s="35"/>
      <c r="PKK8" s="35"/>
      <c r="PKL8" s="35"/>
      <c r="PKM8" s="35"/>
      <c r="PKN8" s="35"/>
      <c r="PKO8" s="35"/>
      <c r="PKP8" s="35"/>
      <c r="PKQ8" s="35"/>
      <c r="PKR8" s="35"/>
      <c r="PKS8" s="35"/>
      <c r="PKT8" s="35"/>
      <c r="PKU8" s="35"/>
      <c r="PKV8" s="35"/>
      <c r="PKW8" s="35"/>
      <c r="PKX8" s="35"/>
      <c r="PKY8" s="35"/>
      <c r="PKZ8" s="35"/>
      <c r="PLA8" s="35"/>
      <c r="PLB8" s="35"/>
      <c r="PLC8" s="35"/>
      <c r="PLD8" s="35"/>
      <c r="PLE8" s="35"/>
      <c r="PLF8" s="35"/>
      <c r="PLG8" s="35"/>
      <c r="PLH8" s="35"/>
      <c r="PLI8" s="35"/>
      <c r="PLJ8" s="35"/>
      <c r="PLK8" s="35"/>
      <c r="PLL8" s="35"/>
      <c r="PLM8" s="35"/>
      <c r="PLN8" s="35"/>
      <c r="PLO8" s="35"/>
      <c r="PLP8" s="35"/>
      <c r="PLQ8" s="35"/>
      <c r="PLR8" s="35"/>
      <c r="PLS8" s="35"/>
      <c r="PLT8" s="35"/>
      <c r="PLU8" s="35"/>
      <c r="PLV8" s="35"/>
      <c r="PLW8" s="35"/>
      <c r="PLX8" s="35"/>
      <c r="PLY8" s="35"/>
      <c r="PLZ8" s="35"/>
      <c r="PMA8" s="35"/>
      <c r="PMB8" s="35"/>
      <c r="PMC8" s="35"/>
      <c r="PMD8" s="35"/>
      <c r="PME8" s="35"/>
      <c r="PMF8" s="35"/>
      <c r="PMG8" s="35"/>
      <c r="PMH8" s="35"/>
      <c r="PMI8" s="35"/>
      <c r="PMJ8" s="35"/>
      <c r="PMK8" s="35"/>
      <c r="PML8" s="35"/>
      <c r="PMM8" s="35"/>
      <c r="PMN8" s="35"/>
      <c r="PMO8" s="35"/>
      <c r="PMP8" s="35"/>
      <c r="PMQ8" s="35"/>
      <c r="PMR8" s="35"/>
      <c r="PMS8" s="35"/>
      <c r="PMT8" s="35"/>
      <c r="PMU8" s="35"/>
      <c r="PMV8" s="35"/>
      <c r="PMW8" s="35"/>
      <c r="PMX8" s="35"/>
      <c r="PMY8" s="35"/>
      <c r="PMZ8" s="35"/>
      <c r="PNA8" s="35"/>
      <c r="PNB8" s="35"/>
      <c r="PNC8" s="35"/>
      <c r="PND8" s="35"/>
      <c r="PNE8" s="35"/>
      <c r="PNF8" s="35"/>
      <c r="PNG8" s="35"/>
      <c r="PNH8" s="35"/>
      <c r="PNI8" s="35"/>
      <c r="PNJ8" s="35"/>
      <c r="PNK8" s="35"/>
      <c r="PNL8" s="35"/>
      <c r="PNM8" s="35"/>
      <c r="PNN8" s="35"/>
      <c r="PNO8" s="35"/>
      <c r="PNP8" s="35"/>
      <c r="PNQ8" s="35"/>
      <c r="PNR8" s="35"/>
      <c r="PNS8" s="35"/>
      <c r="PNT8" s="35"/>
      <c r="PNU8" s="35"/>
      <c r="PNV8" s="35"/>
      <c r="PNW8" s="35"/>
      <c r="PNX8" s="35"/>
      <c r="PNY8" s="35"/>
      <c r="PNZ8" s="35"/>
      <c r="POA8" s="35"/>
      <c r="POB8" s="35"/>
      <c r="POC8" s="35"/>
      <c r="POD8" s="35"/>
      <c r="POE8" s="35"/>
      <c r="POF8" s="35"/>
      <c r="POG8" s="35"/>
      <c r="POH8" s="35"/>
      <c r="POI8" s="35"/>
      <c r="POJ8" s="35"/>
      <c r="POK8" s="35"/>
      <c r="POL8" s="35"/>
      <c r="POM8" s="35"/>
      <c r="PON8" s="35"/>
      <c r="POO8" s="35"/>
      <c r="POP8" s="35"/>
      <c r="POQ8" s="35"/>
      <c r="POR8" s="35"/>
      <c r="POS8" s="35"/>
      <c r="POT8" s="35"/>
      <c r="POU8" s="35"/>
      <c r="POV8" s="35"/>
      <c r="POW8" s="35"/>
      <c r="POX8" s="35"/>
      <c r="POY8" s="35"/>
      <c r="POZ8" s="35"/>
      <c r="PPA8" s="35"/>
      <c r="PPB8" s="35"/>
      <c r="PPC8" s="35"/>
      <c r="PPD8" s="35"/>
      <c r="PPE8" s="35"/>
      <c r="PPF8" s="35"/>
      <c r="PPG8" s="35"/>
      <c r="PPH8" s="35"/>
      <c r="PPI8" s="35"/>
      <c r="PPJ8" s="35"/>
      <c r="PPK8" s="35"/>
      <c r="PPL8" s="35"/>
      <c r="PPM8" s="35"/>
      <c r="PPN8" s="35"/>
      <c r="PPO8" s="35"/>
      <c r="PPP8" s="35"/>
      <c r="PPQ8" s="35"/>
      <c r="PPR8" s="35"/>
      <c r="PPS8" s="35"/>
      <c r="PPT8" s="35"/>
      <c r="PPU8" s="35"/>
      <c r="PPV8" s="35"/>
      <c r="PPW8" s="35"/>
      <c r="PPX8" s="35"/>
      <c r="PPY8" s="35"/>
      <c r="PPZ8" s="35"/>
      <c r="PQA8" s="35"/>
      <c r="PQB8" s="35"/>
      <c r="PQC8" s="35"/>
      <c r="PQD8" s="35"/>
      <c r="PQE8" s="35"/>
      <c r="PQF8" s="35"/>
      <c r="PQG8" s="35"/>
      <c r="PQH8" s="35"/>
      <c r="PQI8" s="35"/>
      <c r="PQJ8" s="35"/>
      <c r="PQK8" s="35"/>
      <c r="PQL8" s="35"/>
      <c r="PQM8" s="35"/>
      <c r="PQN8" s="35"/>
      <c r="PQO8" s="35"/>
      <c r="PQP8" s="35"/>
      <c r="PQQ8" s="35"/>
      <c r="PQR8" s="35"/>
      <c r="PQS8" s="35"/>
      <c r="PQT8" s="35"/>
      <c r="PQU8" s="35"/>
      <c r="PQV8" s="35"/>
      <c r="PQW8" s="35"/>
      <c r="PQX8" s="35"/>
      <c r="PQY8" s="35"/>
      <c r="PQZ8" s="35"/>
      <c r="PRA8" s="35"/>
      <c r="PRB8" s="35"/>
      <c r="PRC8" s="35"/>
      <c r="PRD8" s="35"/>
      <c r="PRE8" s="35"/>
      <c r="PRF8" s="35"/>
      <c r="PRG8" s="35"/>
      <c r="PRH8" s="35"/>
      <c r="PRI8" s="35"/>
      <c r="PRJ8" s="35"/>
      <c r="PRK8" s="35"/>
      <c r="PRL8" s="35"/>
      <c r="PRM8" s="35"/>
      <c r="PRN8" s="35"/>
      <c r="PRO8" s="35"/>
      <c r="PRP8" s="35"/>
      <c r="PRQ8" s="35"/>
      <c r="PRR8" s="35"/>
      <c r="PRS8" s="35"/>
      <c r="PRT8" s="35"/>
      <c r="PRU8" s="35"/>
      <c r="PRV8" s="35"/>
      <c r="PRW8" s="35"/>
      <c r="PRX8" s="35"/>
      <c r="PRY8" s="35"/>
      <c r="PRZ8" s="35"/>
      <c r="PSA8" s="35"/>
      <c r="PSB8" s="35"/>
      <c r="PSC8" s="35"/>
      <c r="PSD8" s="35"/>
      <c r="PSE8" s="35"/>
      <c r="PSF8" s="35"/>
      <c r="PSG8" s="35"/>
      <c r="PSH8" s="35"/>
      <c r="PSI8" s="35"/>
      <c r="PSJ8" s="35"/>
      <c r="PSK8" s="35"/>
      <c r="PSL8" s="35"/>
      <c r="PSM8" s="35"/>
      <c r="PSN8" s="35"/>
      <c r="PSO8" s="35"/>
      <c r="PSP8" s="35"/>
      <c r="PSQ8" s="35"/>
      <c r="PSR8" s="35"/>
      <c r="PSS8" s="35"/>
      <c r="PST8" s="35"/>
      <c r="PSU8" s="35"/>
      <c r="PSV8" s="35"/>
      <c r="PSW8" s="35"/>
      <c r="PSX8" s="35"/>
      <c r="PSY8" s="35"/>
      <c r="PSZ8" s="35"/>
      <c r="PTA8" s="35"/>
      <c r="PTB8" s="35"/>
      <c r="PTC8" s="35"/>
      <c r="PTD8" s="35"/>
      <c r="PTE8" s="35"/>
      <c r="PTF8" s="35"/>
      <c r="PTG8" s="35"/>
      <c r="PTH8" s="35"/>
      <c r="PTI8" s="35"/>
      <c r="PTJ8" s="35"/>
      <c r="PTK8" s="35"/>
      <c r="PTL8" s="35"/>
      <c r="PTM8" s="35"/>
      <c r="PTN8" s="35"/>
      <c r="PTO8" s="35"/>
      <c r="PTP8" s="35"/>
      <c r="PTQ8" s="35"/>
      <c r="PTR8" s="35"/>
      <c r="PTS8" s="35"/>
      <c r="PTT8" s="35"/>
      <c r="PTU8" s="35"/>
      <c r="PTV8" s="35"/>
      <c r="PTW8" s="35"/>
      <c r="PTX8" s="35"/>
      <c r="PTY8" s="35"/>
      <c r="PTZ8" s="35"/>
      <c r="PUA8" s="35"/>
      <c r="PUB8" s="35"/>
      <c r="PUC8" s="35"/>
      <c r="PUD8" s="35"/>
      <c r="PUE8" s="35"/>
      <c r="PUF8" s="35"/>
      <c r="PUG8" s="35"/>
      <c r="PUH8" s="35"/>
      <c r="PUI8" s="35"/>
      <c r="PUJ8" s="35"/>
      <c r="PUK8" s="35"/>
      <c r="PUL8" s="35"/>
      <c r="PUM8" s="35"/>
      <c r="PUN8" s="35"/>
      <c r="PUO8" s="35"/>
      <c r="PUP8" s="35"/>
      <c r="PUQ8" s="35"/>
      <c r="PUR8" s="35"/>
      <c r="PUS8" s="35"/>
      <c r="PUT8" s="35"/>
      <c r="PUU8" s="35"/>
      <c r="PUV8" s="35"/>
      <c r="PUW8" s="35"/>
      <c r="PUX8" s="35"/>
      <c r="PUY8" s="35"/>
      <c r="PUZ8" s="35"/>
      <c r="PVA8" s="35"/>
      <c r="PVB8" s="35"/>
      <c r="PVC8" s="35"/>
      <c r="PVD8" s="35"/>
      <c r="PVE8" s="35"/>
      <c r="PVF8" s="35"/>
      <c r="PVG8" s="35"/>
      <c r="PVH8" s="35"/>
      <c r="PVI8" s="35"/>
      <c r="PVJ8" s="35"/>
      <c r="PVK8" s="35"/>
      <c r="PVL8" s="35"/>
      <c r="PVM8" s="35"/>
      <c r="PVN8" s="35"/>
      <c r="PVO8" s="35"/>
      <c r="PVP8" s="35"/>
      <c r="PVQ8" s="35"/>
      <c r="PVR8" s="35"/>
      <c r="PVS8" s="35"/>
      <c r="PVT8" s="35"/>
      <c r="PVU8" s="35"/>
      <c r="PVV8" s="35"/>
      <c r="PVW8" s="35"/>
      <c r="PVX8" s="35"/>
      <c r="PVY8" s="35"/>
      <c r="PVZ8" s="35"/>
      <c r="PWA8" s="35"/>
      <c r="PWB8" s="35"/>
      <c r="PWC8" s="35"/>
      <c r="PWD8" s="35"/>
      <c r="PWE8" s="35"/>
      <c r="PWF8" s="35"/>
      <c r="PWG8" s="35"/>
      <c r="PWH8" s="35"/>
      <c r="PWI8" s="35"/>
      <c r="PWJ8" s="35"/>
      <c r="PWK8" s="35"/>
      <c r="PWL8" s="35"/>
      <c r="PWM8" s="35"/>
      <c r="PWN8" s="35"/>
      <c r="PWO8" s="35"/>
      <c r="PWP8" s="35"/>
      <c r="PWQ8" s="35"/>
      <c r="PWR8" s="35"/>
      <c r="PWS8" s="35"/>
      <c r="PWT8" s="35"/>
      <c r="PWU8" s="35"/>
      <c r="PWV8" s="35"/>
      <c r="PWW8" s="35"/>
      <c r="PWX8" s="35"/>
      <c r="PWY8" s="35"/>
      <c r="PWZ8" s="35"/>
      <c r="PXA8" s="35"/>
      <c r="PXB8" s="35"/>
      <c r="PXC8" s="35"/>
      <c r="PXD8" s="35"/>
      <c r="PXE8" s="35"/>
      <c r="PXF8" s="35"/>
      <c r="PXG8" s="35"/>
      <c r="PXH8" s="35"/>
      <c r="PXI8" s="35"/>
      <c r="PXJ8" s="35"/>
      <c r="PXK8" s="35"/>
      <c r="PXL8" s="35"/>
      <c r="PXM8" s="35"/>
      <c r="PXN8" s="35"/>
      <c r="PXO8" s="35"/>
      <c r="PXP8" s="35"/>
      <c r="PXQ8" s="35"/>
      <c r="PXR8" s="35"/>
      <c r="PXS8" s="35"/>
      <c r="PXT8" s="35"/>
      <c r="PXU8" s="35"/>
      <c r="PXV8" s="35"/>
      <c r="PXW8" s="35"/>
      <c r="PXX8" s="35"/>
      <c r="PXY8" s="35"/>
      <c r="PXZ8" s="35"/>
      <c r="PYA8" s="35"/>
      <c r="PYB8" s="35"/>
      <c r="PYC8" s="35"/>
      <c r="PYD8" s="35"/>
      <c r="PYE8" s="35"/>
      <c r="PYF8" s="35"/>
      <c r="PYG8" s="35"/>
      <c r="PYH8" s="35"/>
      <c r="PYI8" s="35"/>
      <c r="PYJ8" s="35"/>
      <c r="PYK8" s="35"/>
      <c r="PYL8" s="35"/>
      <c r="PYM8" s="35"/>
      <c r="PYN8" s="35"/>
      <c r="PYO8" s="35"/>
      <c r="PYP8" s="35"/>
      <c r="PYQ8" s="35"/>
      <c r="PYR8" s="35"/>
      <c r="PYS8" s="35"/>
      <c r="PYT8" s="35"/>
      <c r="PYU8" s="35"/>
      <c r="PYV8" s="35"/>
      <c r="PYW8" s="35"/>
      <c r="PYX8" s="35"/>
      <c r="PYY8" s="35"/>
      <c r="PYZ8" s="35"/>
      <c r="PZA8" s="35"/>
      <c r="PZB8" s="35"/>
      <c r="PZC8" s="35"/>
      <c r="PZD8" s="35"/>
      <c r="PZE8" s="35"/>
      <c r="PZF8" s="35"/>
      <c r="PZG8" s="35"/>
      <c r="PZH8" s="35"/>
      <c r="PZI8" s="35"/>
      <c r="PZJ8" s="35"/>
      <c r="PZK8" s="35"/>
      <c r="PZL8" s="35"/>
      <c r="PZM8" s="35"/>
      <c r="PZN8" s="35"/>
      <c r="PZO8" s="35"/>
      <c r="PZP8" s="35"/>
      <c r="PZQ8" s="35"/>
      <c r="PZR8" s="35"/>
      <c r="PZS8" s="35"/>
      <c r="PZT8" s="35"/>
      <c r="PZU8" s="35"/>
      <c r="PZV8" s="35"/>
      <c r="PZW8" s="35"/>
      <c r="PZX8" s="35"/>
      <c r="PZY8" s="35"/>
      <c r="PZZ8" s="35"/>
      <c r="QAA8" s="35"/>
      <c r="QAB8" s="35"/>
      <c r="QAC8" s="35"/>
      <c r="QAD8" s="35"/>
      <c r="QAE8" s="35"/>
      <c r="QAF8" s="35"/>
      <c r="QAG8" s="35"/>
      <c r="QAH8" s="35"/>
      <c r="QAI8" s="35"/>
      <c r="QAJ8" s="35"/>
      <c r="QAK8" s="35"/>
      <c r="QAL8" s="35"/>
      <c r="QAM8" s="35"/>
      <c r="QAN8" s="35"/>
      <c r="QAO8" s="35"/>
      <c r="QAP8" s="35"/>
      <c r="QAQ8" s="35"/>
      <c r="QAR8" s="35"/>
      <c r="QAS8" s="35"/>
      <c r="QAT8" s="35"/>
      <c r="QAU8" s="35"/>
      <c r="QAV8" s="35"/>
      <c r="QAW8" s="35"/>
      <c r="QAX8" s="35"/>
      <c r="QAY8" s="35"/>
      <c r="QAZ8" s="35"/>
      <c r="QBA8" s="35"/>
      <c r="QBB8" s="35"/>
      <c r="QBC8" s="35"/>
      <c r="QBD8" s="35"/>
      <c r="QBE8" s="35"/>
      <c r="QBF8" s="35"/>
      <c r="QBG8" s="35"/>
      <c r="QBH8" s="35"/>
      <c r="QBI8" s="35"/>
      <c r="QBJ8" s="35"/>
      <c r="QBK8" s="35"/>
      <c r="QBL8" s="35"/>
      <c r="QBM8" s="35"/>
      <c r="QBN8" s="35"/>
      <c r="QBO8" s="35"/>
      <c r="QBP8" s="35"/>
      <c r="QBQ8" s="35"/>
      <c r="QBR8" s="35"/>
      <c r="QBS8" s="35"/>
      <c r="QBT8" s="35"/>
      <c r="QBU8" s="35"/>
      <c r="QBV8" s="35"/>
      <c r="QBW8" s="35"/>
      <c r="QBX8" s="35"/>
      <c r="QBY8" s="35"/>
      <c r="QBZ8" s="35"/>
      <c r="QCA8" s="35"/>
      <c r="QCB8" s="35"/>
      <c r="QCC8" s="35"/>
      <c r="QCD8" s="35"/>
      <c r="QCE8" s="35"/>
      <c r="QCF8" s="35"/>
      <c r="QCG8" s="35"/>
      <c r="QCH8" s="35"/>
      <c r="QCI8" s="35"/>
      <c r="QCJ8" s="35"/>
      <c r="QCK8" s="35"/>
      <c r="QCL8" s="35"/>
      <c r="QCM8" s="35"/>
      <c r="QCN8" s="35"/>
      <c r="QCO8" s="35"/>
      <c r="QCP8" s="35"/>
      <c r="QCQ8" s="35"/>
      <c r="QCR8" s="35"/>
      <c r="QCS8" s="35"/>
      <c r="QCT8" s="35"/>
      <c r="QCU8" s="35"/>
      <c r="QCV8" s="35"/>
      <c r="QCW8" s="35"/>
      <c r="QCX8" s="35"/>
      <c r="QCY8" s="35"/>
      <c r="QCZ8" s="35"/>
      <c r="QDA8" s="35"/>
      <c r="QDB8" s="35"/>
      <c r="QDC8" s="35"/>
      <c r="QDD8" s="35"/>
      <c r="QDE8" s="35"/>
      <c r="QDF8" s="35"/>
      <c r="QDG8" s="35"/>
      <c r="QDH8" s="35"/>
      <c r="QDI8" s="35"/>
      <c r="QDJ8" s="35"/>
      <c r="QDK8" s="35"/>
      <c r="QDL8" s="35"/>
      <c r="QDM8" s="35"/>
      <c r="QDN8" s="35"/>
      <c r="QDO8" s="35"/>
      <c r="QDP8" s="35"/>
      <c r="QDQ8" s="35"/>
      <c r="QDR8" s="35"/>
      <c r="QDS8" s="35"/>
      <c r="QDT8" s="35"/>
      <c r="QDU8" s="35"/>
      <c r="QDV8" s="35"/>
      <c r="QDW8" s="35"/>
      <c r="QDX8" s="35"/>
      <c r="QDY8" s="35"/>
      <c r="QDZ8" s="35"/>
      <c r="QEA8" s="35"/>
      <c r="QEB8" s="35"/>
      <c r="QEC8" s="35"/>
      <c r="QED8" s="35"/>
      <c r="QEE8" s="35"/>
      <c r="QEF8" s="35"/>
      <c r="QEG8" s="35"/>
      <c r="QEH8" s="35"/>
      <c r="QEI8" s="35"/>
      <c r="QEJ8" s="35"/>
      <c r="QEK8" s="35"/>
      <c r="QEL8" s="35"/>
      <c r="QEM8" s="35"/>
      <c r="QEN8" s="35"/>
      <c r="QEO8" s="35"/>
      <c r="QEP8" s="35"/>
      <c r="QEQ8" s="35"/>
      <c r="QER8" s="35"/>
      <c r="QES8" s="35"/>
      <c r="QET8" s="35"/>
      <c r="QEU8" s="35"/>
      <c r="QEV8" s="35"/>
      <c r="QEW8" s="35"/>
      <c r="QEX8" s="35"/>
      <c r="QEY8" s="35"/>
      <c r="QEZ8" s="35"/>
      <c r="QFA8" s="35"/>
      <c r="QFB8" s="35"/>
      <c r="QFC8" s="35"/>
      <c r="QFD8" s="35"/>
      <c r="QFE8" s="35"/>
      <c r="QFF8" s="35"/>
      <c r="QFG8" s="35"/>
      <c r="QFH8" s="35"/>
      <c r="QFI8" s="35"/>
      <c r="QFJ8" s="35"/>
      <c r="QFK8" s="35"/>
      <c r="QFL8" s="35"/>
      <c r="QFM8" s="35"/>
      <c r="QFN8" s="35"/>
      <c r="QFO8" s="35"/>
      <c r="QFP8" s="35"/>
      <c r="QFQ8" s="35"/>
      <c r="QFR8" s="35"/>
      <c r="QFS8" s="35"/>
      <c r="QFT8" s="35"/>
      <c r="QFU8" s="35"/>
      <c r="QFV8" s="35"/>
      <c r="QFW8" s="35"/>
      <c r="QFX8" s="35"/>
      <c r="QFY8" s="35"/>
      <c r="QFZ8" s="35"/>
      <c r="QGA8" s="35"/>
      <c r="QGB8" s="35"/>
      <c r="QGC8" s="35"/>
      <c r="QGD8" s="35"/>
      <c r="QGE8" s="35"/>
      <c r="QGF8" s="35"/>
      <c r="QGG8" s="35"/>
      <c r="QGH8" s="35"/>
      <c r="QGI8" s="35"/>
      <c r="QGJ8" s="35"/>
      <c r="QGK8" s="35"/>
      <c r="QGL8" s="35"/>
      <c r="QGM8" s="35"/>
      <c r="QGN8" s="35"/>
      <c r="QGO8" s="35"/>
      <c r="QGP8" s="35"/>
      <c r="QGQ8" s="35"/>
      <c r="QGR8" s="35"/>
      <c r="QGS8" s="35"/>
      <c r="QGT8" s="35"/>
      <c r="QGU8" s="35"/>
      <c r="QGV8" s="35"/>
      <c r="QGW8" s="35"/>
      <c r="QGX8" s="35"/>
      <c r="QGY8" s="35"/>
      <c r="QGZ8" s="35"/>
      <c r="QHA8" s="35"/>
      <c r="QHB8" s="35"/>
      <c r="QHC8" s="35"/>
      <c r="QHD8" s="35"/>
      <c r="QHE8" s="35"/>
      <c r="QHF8" s="35"/>
      <c r="QHG8" s="35"/>
      <c r="QHH8" s="35"/>
      <c r="QHI8" s="35"/>
      <c r="QHJ8" s="35"/>
      <c r="QHK8" s="35"/>
      <c r="QHL8" s="35"/>
      <c r="QHM8" s="35"/>
      <c r="QHN8" s="35"/>
      <c r="QHO8" s="35"/>
      <c r="QHP8" s="35"/>
      <c r="QHQ8" s="35"/>
      <c r="QHR8" s="35"/>
      <c r="QHS8" s="35"/>
      <c r="QHT8" s="35"/>
      <c r="QHU8" s="35"/>
      <c r="QHV8" s="35"/>
      <c r="QHW8" s="35"/>
      <c r="QHX8" s="35"/>
      <c r="QHY8" s="35"/>
      <c r="QHZ8" s="35"/>
      <c r="QIA8" s="35"/>
      <c r="QIB8" s="35"/>
      <c r="QIC8" s="35"/>
      <c r="QID8" s="35"/>
      <c r="QIE8" s="35"/>
      <c r="QIF8" s="35"/>
      <c r="QIG8" s="35"/>
      <c r="QIH8" s="35"/>
      <c r="QII8" s="35"/>
      <c r="QIJ8" s="35"/>
      <c r="QIK8" s="35"/>
      <c r="QIL8" s="35"/>
      <c r="QIM8" s="35"/>
      <c r="QIN8" s="35"/>
      <c r="QIO8" s="35"/>
      <c r="QIP8" s="35"/>
      <c r="QIQ8" s="35"/>
      <c r="QIR8" s="35"/>
      <c r="QIS8" s="35"/>
      <c r="QIT8" s="35"/>
      <c r="QIU8" s="35"/>
      <c r="QIV8" s="35"/>
      <c r="QIW8" s="35"/>
      <c r="QIX8" s="35"/>
      <c r="QIY8" s="35"/>
      <c r="QIZ8" s="35"/>
      <c r="QJA8" s="35"/>
      <c r="QJB8" s="35"/>
      <c r="QJC8" s="35"/>
      <c r="QJD8" s="35"/>
      <c r="QJE8" s="35"/>
      <c r="QJF8" s="35"/>
      <c r="QJG8" s="35"/>
      <c r="QJH8" s="35"/>
      <c r="QJI8" s="35"/>
      <c r="QJJ8" s="35"/>
      <c r="QJK8" s="35"/>
      <c r="QJL8" s="35"/>
      <c r="QJM8" s="35"/>
      <c r="QJN8" s="35"/>
      <c r="QJO8" s="35"/>
      <c r="QJP8" s="35"/>
      <c r="QJQ8" s="35"/>
      <c r="QJR8" s="35"/>
      <c r="QJS8" s="35"/>
      <c r="QJT8" s="35"/>
      <c r="QJU8" s="35"/>
      <c r="QJV8" s="35"/>
      <c r="QJW8" s="35"/>
      <c r="QJX8" s="35"/>
      <c r="QJY8" s="35"/>
      <c r="QJZ8" s="35"/>
      <c r="QKA8" s="35"/>
      <c r="QKB8" s="35"/>
      <c r="QKC8" s="35"/>
      <c r="QKD8" s="35"/>
      <c r="QKE8" s="35"/>
      <c r="QKF8" s="35"/>
      <c r="QKG8" s="35"/>
      <c r="QKH8" s="35"/>
      <c r="QKI8" s="35"/>
      <c r="QKJ8" s="35"/>
      <c r="QKK8" s="35"/>
      <c r="QKL8" s="35"/>
      <c r="QKM8" s="35"/>
      <c r="QKN8" s="35"/>
      <c r="QKO8" s="35"/>
      <c r="QKP8" s="35"/>
      <c r="QKQ8" s="35"/>
      <c r="QKR8" s="35"/>
      <c r="QKS8" s="35"/>
      <c r="QKT8" s="35"/>
      <c r="QKU8" s="35"/>
      <c r="QKV8" s="35"/>
      <c r="QKW8" s="35"/>
      <c r="QKX8" s="35"/>
      <c r="QKY8" s="35"/>
      <c r="QKZ8" s="35"/>
      <c r="QLA8" s="35"/>
      <c r="QLB8" s="35"/>
      <c r="QLC8" s="35"/>
      <c r="QLD8" s="35"/>
      <c r="QLE8" s="35"/>
      <c r="QLF8" s="35"/>
      <c r="QLG8" s="35"/>
      <c r="QLH8" s="35"/>
      <c r="QLI8" s="35"/>
      <c r="QLJ8" s="35"/>
      <c r="QLK8" s="35"/>
      <c r="QLL8" s="35"/>
      <c r="QLM8" s="35"/>
      <c r="QLN8" s="35"/>
      <c r="QLO8" s="35"/>
      <c r="QLP8" s="35"/>
      <c r="QLQ8" s="35"/>
      <c r="QLR8" s="35"/>
      <c r="QLS8" s="35"/>
      <c r="QLT8" s="35"/>
      <c r="QLU8" s="35"/>
      <c r="QLV8" s="35"/>
      <c r="QLW8" s="35"/>
      <c r="QLX8" s="35"/>
      <c r="QLY8" s="35"/>
      <c r="QLZ8" s="35"/>
      <c r="QMA8" s="35"/>
      <c r="QMB8" s="35"/>
      <c r="QMC8" s="35"/>
      <c r="QMD8" s="35"/>
      <c r="QME8" s="35"/>
      <c r="QMF8" s="35"/>
      <c r="QMG8" s="35"/>
      <c r="QMH8" s="35"/>
      <c r="QMI8" s="35"/>
      <c r="QMJ8" s="35"/>
      <c r="QMK8" s="35"/>
      <c r="QML8" s="35"/>
      <c r="QMM8" s="35"/>
      <c r="QMN8" s="35"/>
      <c r="QMO8" s="35"/>
      <c r="QMP8" s="35"/>
      <c r="QMQ8" s="35"/>
      <c r="QMR8" s="35"/>
      <c r="QMS8" s="35"/>
      <c r="QMT8" s="35"/>
      <c r="QMU8" s="35"/>
      <c r="QMV8" s="35"/>
      <c r="QMW8" s="35"/>
      <c r="QMX8" s="35"/>
      <c r="QMY8" s="35"/>
      <c r="QMZ8" s="35"/>
      <c r="QNA8" s="35"/>
      <c r="QNB8" s="35"/>
      <c r="QNC8" s="35"/>
      <c r="QND8" s="35"/>
      <c r="QNE8" s="35"/>
      <c r="QNF8" s="35"/>
      <c r="QNG8" s="35"/>
      <c r="QNH8" s="35"/>
      <c r="QNI8" s="35"/>
      <c r="QNJ8" s="35"/>
      <c r="QNK8" s="35"/>
      <c r="QNL8" s="35"/>
      <c r="QNM8" s="35"/>
      <c r="QNN8" s="35"/>
      <c r="QNO8" s="35"/>
      <c r="QNP8" s="35"/>
      <c r="QNQ8" s="35"/>
      <c r="QNR8" s="35"/>
      <c r="QNS8" s="35"/>
      <c r="QNT8" s="35"/>
      <c r="QNU8" s="35"/>
      <c r="QNV8" s="35"/>
      <c r="QNW8" s="35"/>
      <c r="QNX8" s="35"/>
      <c r="QNY8" s="35"/>
      <c r="QNZ8" s="35"/>
      <c r="QOA8" s="35"/>
      <c r="QOB8" s="35"/>
      <c r="QOC8" s="35"/>
      <c r="QOD8" s="35"/>
      <c r="QOE8" s="35"/>
      <c r="QOF8" s="35"/>
      <c r="QOG8" s="35"/>
      <c r="QOH8" s="35"/>
      <c r="QOI8" s="35"/>
      <c r="QOJ8" s="35"/>
      <c r="QOK8" s="35"/>
      <c r="QOL8" s="35"/>
      <c r="QOM8" s="35"/>
      <c r="QON8" s="35"/>
      <c r="QOO8" s="35"/>
      <c r="QOP8" s="35"/>
      <c r="QOQ8" s="35"/>
      <c r="QOR8" s="35"/>
      <c r="QOS8" s="35"/>
      <c r="QOT8" s="35"/>
      <c r="QOU8" s="35"/>
      <c r="QOV8" s="35"/>
      <c r="QOW8" s="35"/>
      <c r="QOX8" s="35"/>
      <c r="QOY8" s="35"/>
      <c r="QOZ8" s="35"/>
      <c r="QPA8" s="35"/>
      <c r="QPB8" s="35"/>
      <c r="QPC8" s="35"/>
      <c r="QPD8" s="35"/>
      <c r="QPE8" s="35"/>
      <c r="QPF8" s="35"/>
      <c r="QPG8" s="35"/>
      <c r="QPH8" s="35"/>
      <c r="QPI8" s="35"/>
      <c r="QPJ8" s="35"/>
      <c r="QPK8" s="35"/>
      <c r="QPL8" s="35"/>
      <c r="QPM8" s="35"/>
      <c r="QPN8" s="35"/>
      <c r="QPO8" s="35"/>
      <c r="QPP8" s="35"/>
      <c r="QPQ8" s="35"/>
      <c r="QPR8" s="35"/>
      <c r="QPS8" s="35"/>
      <c r="QPT8" s="35"/>
      <c r="QPU8" s="35"/>
      <c r="QPV8" s="35"/>
      <c r="QPW8" s="35"/>
      <c r="QPX8" s="35"/>
      <c r="QPY8" s="35"/>
      <c r="QPZ8" s="35"/>
      <c r="QQA8" s="35"/>
      <c r="QQB8" s="35"/>
      <c r="QQC8" s="35"/>
      <c r="QQD8" s="35"/>
      <c r="QQE8" s="35"/>
      <c r="QQF8" s="35"/>
      <c r="QQG8" s="35"/>
      <c r="QQH8" s="35"/>
      <c r="QQI8" s="35"/>
      <c r="QQJ8" s="35"/>
      <c r="QQK8" s="35"/>
      <c r="QQL8" s="35"/>
      <c r="QQM8" s="35"/>
      <c r="QQN8" s="35"/>
      <c r="QQO8" s="35"/>
      <c r="QQP8" s="35"/>
      <c r="QQQ8" s="35"/>
      <c r="QQR8" s="35"/>
      <c r="QQS8" s="35"/>
      <c r="QQT8" s="35"/>
      <c r="QQU8" s="35"/>
      <c r="QQV8" s="35"/>
      <c r="QQW8" s="35"/>
      <c r="QQX8" s="35"/>
      <c r="QQY8" s="35"/>
      <c r="QQZ8" s="35"/>
      <c r="QRA8" s="35"/>
      <c r="QRB8" s="35"/>
      <c r="QRC8" s="35"/>
      <c r="QRD8" s="35"/>
      <c r="QRE8" s="35"/>
      <c r="QRF8" s="35"/>
      <c r="QRG8" s="35"/>
      <c r="QRH8" s="35"/>
      <c r="QRI8" s="35"/>
      <c r="QRJ8" s="35"/>
      <c r="QRK8" s="35"/>
      <c r="QRL8" s="35"/>
      <c r="QRM8" s="35"/>
      <c r="QRN8" s="35"/>
      <c r="QRO8" s="35"/>
      <c r="QRP8" s="35"/>
      <c r="QRQ8" s="35"/>
      <c r="QRR8" s="35"/>
      <c r="QRS8" s="35"/>
      <c r="QRT8" s="35"/>
      <c r="QRU8" s="35"/>
      <c r="QRV8" s="35"/>
      <c r="QRW8" s="35"/>
      <c r="QRX8" s="35"/>
      <c r="QRY8" s="35"/>
      <c r="QRZ8" s="35"/>
      <c r="QSA8" s="35"/>
      <c r="QSB8" s="35"/>
      <c r="QSC8" s="35"/>
      <c r="QSD8" s="35"/>
      <c r="QSE8" s="35"/>
      <c r="QSF8" s="35"/>
      <c r="QSG8" s="35"/>
      <c r="QSH8" s="35"/>
      <c r="QSI8" s="35"/>
      <c r="QSJ8" s="35"/>
      <c r="QSK8" s="35"/>
      <c r="QSL8" s="35"/>
      <c r="QSM8" s="35"/>
      <c r="QSN8" s="35"/>
      <c r="QSO8" s="35"/>
      <c r="QSP8" s="35"/>
      <c r="QSQ8" s="35"/>
      <c r="QSR8" s="35"/>
      <c r="QSS8" s="35"/>
      <c r="QST8" s="35"/>
      <c r="QSU8" s="35"/>
      <c r="QSV8" s="35"/>
      <c r="QSW8" s="35"/>
      <c r="QSX8" s="35"/>
      <c r="QSY8" s="35"/>
      <c r="QSZ8" s="35"/>
      <c r="QTA8" s="35"/>
      <c r="QTB8" s="35"/>
      <c r="QTC8" s="35"/>
      <c r="QTD8" s="35"/>
      <c r="QTE8" s="35"/>
      <c r="QTF8" s="35"/>
      <c r="QTG8" s="35"/>
      <c r="QTH8" s="35"/>
      <c r="QTI8" s="35"/>
      <c r="QTJ8" s="35"/>
      <c r="QTK8" s="35"/>
      <c r="QTL8" s="35"/>
      <c r="QTM8" s="35"/>
      <c r="QTN8" s="35"/>
      <c r="QTO8" s="35"/>
      <c r="QTP8" s="35"/>
      <c r="QTQ8" s="35"/>
      <c r="QTR8" s="35"/>
      <c r="QTS8" s="35"/>
      <c r="QTT8" s="35"/>
      <c r="QTU8" s="35"/>
      <c r="QTV8" s="35"/>
      <c r="QTW8" s="35"/>
      <c r="QTX8" s="35"/>
      <c r="QTY8" s="35"/>
      <c r="QTZ8" s="35"/>
      <c r="QUA8" s="35"/>
      <c r="QUB8" s="35"/>
      <c r="QUC8" s="35"/>
      <c r="QUD8" s="35"/>
      <c r="QUE8" s="35"/>
      <c r="QUF8" s="35"/>
      <c r="QUG8" s="35"/>
      <c r="QUH8" s="35"/>
      <c r="QUI8" s="35"/>
      <c r="QUJ8" s="35"/>
      <c r="QUK8" s="35"/>
      <c r="QUL8" s="35"/>
      <c r="QUM8" s="35"/>
      <c r="QUN8" s="35"/>
      <c r="QUO8" s="35"/>
      <c r="QUP8" s="35"/>
      <c r="QUQ8" s="35"/>
      <c r="QUR8" s="35"/>
      <c r="QUS8" s="35"/>
      <c r="QUT8" s="35"/>
      <c r="QUU8" s="35"/>
      <c r="QUV8" s="35"/>
      <c r="QUW8" s="35"/>
      <c r="QUX8" s="35"/>
      <c r="QUY8" s="35"/>
      <c r="QUZ8" s="35"/>
      <c r="QVA8" s="35"/>
      <c r="QVB8" s="35"/>
      <c r="QVC8" s="35"/>
      <c r="QVD8" s="35"/>
      <c r="QVE8" s="35"/>
      <c r="QVF8" s="35"/>
      <c r="QVG8" s="35"/>
      <c r="QVH8" s="35"/>
      <c r="QVI8" s="35"/>
      <c r="QVJ8" s="35"/>
      <c r="QVK8" s="35"/>
      <c r="QVL8" s="35"/>
      <c r="QVM8" s="35"/>
      <c r="QVN8" s="35"/>
      <c r="QVO8" s="35"/>
      <c r="QVP8" s="35"/>
      <c r="QVQ8" s="35"/>
      <c r="QVR8" s="35"/>
      <c r="QVS8" s="35"/>
      <c r="QVT8" s="35"/>
      <c r="QVU8" s="35"/>
      <c r="QVV8" s="35"/>
      <c r="QVW8" s="35"/>
      <c r="QVX8" s="35"/>
      <c r="QVY8" s="35"/>
      <c r="QVZ8" s="35"/>
      <c r="QWA8" s="35"/>
      <c r="QWB8" s="35"/>
      <c r="QWC8" s="35"/>
      <c r="QWD8" s="35"/>
      <c r="QWE8" s="35"/>
      <c r="QWF8" s="35"/>
      <c r="QWG8" s="35"/>
      <c r="QWH8" s="35"/>
      <c r="QWI8" s="35"/>
      <c r="QWJ8" s="35"/>
      <c r="QWK8" s="35"/>
      <c r="QWL8" s="35"/>
      <c r="QWM8" s="35"/>
      <c r="QWN8" s="35"/>
      <c r="QWO8" s="35"/>
      <c r="QWP8" s="35"/>
      <c r="QWQ8" s="35"/>
      <c r="QWR8" s="35"/>
      <c r="QWS8" s="35"/>
      <c r="QWT8" s="35"/>
      <c r="QWU8" s="35"/>
      <c r="QWV8" s="35"/>
      <c r="QWW8" s="35"/>
      <c r="QWX8" s="35"/>
      <c r="QWY8" s="35"/>
      <c r="QWZ8" s="35"/>
      <c r="QXA8" s="35"/>
      <c r="QXB8" s="35"/>
      <c r="QXC8" s="35"/>
      <c r="QXD8" s="35"/>
      <c r="QXE8" s="35"/>
      <c r="QXF8" s="35"/>
      <c r="QXG8" s="35"/>
      <c r="QXH8" s="35"/>
      <c r="QXI8" s="35"/>
      <c r="QXJ8" s="35"/>
      <c r="QXK8" s="35"/>
      <c r="QXL8" s="35"/>
      <c r="QXM8" s="35"/>
      <c r="QXN8" s="35"/>
      <c r="QXO8" s="35"/>
      <c r="QXP8" s="35"/>
      <c r="QXQ8" s="35"/>
      <c r="QXR8" s="35"/>
      <c r="QXS8" s="35"/>
      <c r="QXT8" s="35"/>
      <c r="QXU8" s="35"/>
      <c r="QXV8" s="35"/>
      <c r="QXW8" s="35"/>
      <c r="QXX8" s="35"/>
      <c r="QXY8" s="35"/>
      <c r="QXZ8" s="35"/>
      <c r="QYA8" s="35"/>
      <c r="QYB8" s="35"/>
      <c r="QYC8" s="35"/>
      <c r="QYD8" s="35"/>
      <c r="QYE8" s="35"/>
      <c r="QYF8" s="35"/>
      <c r="QYG8" s="35"/>
      <c r="QYH8" s="35"/>
      <c r="QYI8" s="35"/>
      <c r="QYJ8" s="35"/>
      <c r="QYK8" s="35"/>
      <c r="QYL8" s="35"/>
      <c r="QYM8" s="35"/>
      <c r="QYN8" s="35"/>
      <c r="QYO8" s="35"/>
      <c r="QYP8" s="35"/>
      <c r="QYQ8" s="35"/>
      <c r="QYR8" s="35"/>
      <c r="QYS8" s="35"/>
      <c r="QYT8" s="35"/>
      <c r="QYU8" s="35"/>
      <c r="QYV8" s="35"/>
      <c r="QYW8" s="35"/>
      <c r="QYX8" s="35"/>
      <c r="QYY8" s="35"/>
      <c r="QYZ8" s="35"/>
      <c r="QZA8" s="35"/>
      <c r="QZB8" s="35"/>
      <c r="QZC8" s="35"/>
      <c r="QZD8" s="35"/>
      <c r="QZE8" s="35"/>
      <c r="QZF8" s="35"/>
      <c r="QZG8" s="35"/>
      <c r="QZH8" s="35"/>
      <c r="QZI8" s="35"/>
      <c r="QZJ8" s="35"/>
      <c r="QZK8" s="35"/>
      <c r="QZL8" s="35"/>
      <c r="QZM8" s="35"/>
      <c r="QZN8" s="35"/>
      <c r="QZO8" s="35"/>
      <c r="QZP8" s="35"/>
      <c r="QZQ8" s="35"/>
      <c r="QZR8" s="35"/>
      <c r="QZS8" s="35"/>
      <c r="QZT8" s="35"/>
      <c r="QZU8" s="35"/>
      <c r="QZV8" s="35"/>
      <c r="QZW8" s="35"/>
      <c r="QZX8" s="35"/>
      <c r="QZY8" s="35"/>
      <c r="QZZ8" s="35"/>
      <c r="RAA8" s="35"/>
      <c r="RAB8" s="35"/>
      <c r="RAC8" s="35"/>
      <c r="RAD8" s="35"/>
      <c r="RAE8" s="35"/>
      <c r="RAF8" s="35"/>
      <c r="RAG8" s="35"/>
      <c r="RAH8" s="35"/>
      <c r="RAI8" s="35"/>
      <c r="RAJ8" s="35"/>
      <c r="RAK8" s="35"/>
      <c r="RAL8" s="35"/>
      <c r="RAM8" s="35"/>
      <c r="RAN8" s="35"/>
      <c r="RAO8" s="35"/>
      <c r="RAP8" s="35"/>
      <c r="RAQ8" s="35"/>
      <c r="RAR8" s="35"/>
      <c r="RAS8" s="35"/>
      <c r="RAT8" s="35"/>
      <c r="RAU8" s="35"/>
      <c r="RAV8" s="35"/>
      <c r="RAW8" s="35"/>
      <c r="RAX8" s="35"/>
      <c r="RAY8" s="35"/>
      <c r="RAZ8" s="35"/>
      <c r="RBA8" s="35"/>
      <c r="RBB8" s="35"/>
      <c r="RBC8" s="35"/>
      <c r="RBD8" s="35"/>
      <c r="RBE8" s="35"/>
      <c r="RBF8" s="35"/>
      <c r="RBG8" s="35"/>
      <c r="RBH8" s="35"/>
      <c r="RBI8" s="35"/>
      <c r="RBJ8" s="35"/>
      <c r="RBK8" s="35"/>
      <c r="RBL8" s="35"/>
      <c r="RBM8" s="35"/>
      <c r="RBN8" s="35"/>
      <c r="RBO8" s="35"/>
      <c r="RBP8" s="35"/>
      <c r="RBQ8" s="35"/>
      <c r="RBR8" s="35"/>
      <c r="RBS8" s="35"/>
      <c r="RBT8" s="35"/>
      <c r="RBU8" s="35"/>
      <c r="RBV8" s="35"/>
      <c r="RBW8" s="35"/>
      <c r="RBX8" s="35"/>
      <c r="RBY8" s="35"/>
      <c r="RBZ8" s="35"/>
      <c r="RCA8" s="35"/>
      <c r="RCB8" s="35"/>
      <c r="RCC8" s="35"/>
      <c r="RCD8" s="35"/>
      <c r="RCE8" s="35"/>
      <c r="RCF8" s="35"/>
      <c r="RCG8" s="35"/>
      <c r="RCH8" s="35"/>
      <c r="RCI8" s="35"/>
      <c r="RCJ8" s="35"/>
      <c r="RCK8" s="35"/>
      <c r="RCL8" s="35"/>
      <c r="RCM8" s="35"/>
      <c r="RCN8" s="35"/>
      <c r="RCO8" s="35"/>
      <c r="RCP8" s="35"/>
      <c r="RCQ8" s="35"/>
      <c r="RCR8" s="35"/>
      <c r="RCS8" s="35"/>
      <c r="RCT8" s="35"/>
      <c r="RCU8" s="35"/>
      <c r="RCV8" s="35"/>
      <c r="RCW8" s="35"/>
      <c r="RCX8" s="35"/>
      <c r="RCY8" s="35"/>
      <c r="RCZ8" s="35"/>
      <c r="RDA8" s="35"/>
      <c r="RDB8" s="35"/>
      <c r="RDC8" s="35"/>
      <c r="RDD8" s="35"/>
      <c r="RDE8" s="35"/>
      <c r="RDF8" s="35"/>
      <c r="RDG8" s="35"/>
      <c r="RDH8" s="35"/>
      <c r="RDI8" s="35"/>
      <c r="RDJ8" s="35"/>
      <c r="RDK8" s="35"/>
      <c r="RDL8" s="35"/>
      <c r="RDM8" s="35"/>
      <c r="RDN8" s="35"/>
      <c r="RDO8" s="35"/>
      <c r="RDP8" s="35"/>
      <c r="RDQ8" s="35"/>
      <c r="RDR8" s="35"/>
      <c r="RDS8" s="35"/>
      <c r="RDT8" s="35"/>
      <c r="RDU8" s="35"/>
      <c r="RDV8" s="35"/>
      <c r="RDW8" s="35"/>
      <c r="RDX8" s="35"/>
      <c r="RDY8" s="35"/>
      <c r="RDZ8" s="35"/>
      <c r="REA8" s="35"/>
      <c r="REB8" s="35"/>
      <c r="REC8" s="35"/>
      <c r="RED8" s="35"/>
      <c r="REE8" s="35"/>
      <c r="REF8" s="35"/>
      <c r="REG8" s="35"/>
      <c r="REH8" s="35"/>
      <c r="REI8" s="35"/>
      <c r="REJ8" s="35"/>
      <c r="REK8" s="35"/>
      <c r="REL8" s="35"/>
      <c r="REM8" s="35"/>
      <c r="REN8" s="35"/>
      <c r="REO8" s="35"/>
      <c r="REP8" s="35"/>
      <c r="REQ8" s="35"/>
      <c r="RER8" s="35"/>
      <c r="RES8" s="35"/>
      <c r="RET8" s="35"/>
      <c r="REU8" s="35"/>
      <c r="REV8" s="35"/>
      <c r="REW8" s="35"/>
      <c r="REX8" s="35"/>
      <c r="REY8" s="35"/>
      <c r="REZ8" s="35"/>
      <c r="RFA8" s="35"/>
      <c r="RFB8" s="35"/>
      <c r="RFC8" s="35"/>
      <c r="RFD8" s="35"/>
      <c r="RFE8" s="35"/>
      <c r="RFF8" s="35"/>
      <c r="RFG8" s="35"/>
      <c r="RFH8" s="35"/>
      <c r="RFI8" s="35"/>
      <c r="RFJ8" s="35"/>
      <c r="RFK8" s="35"/>
      <c r="RFL8" s="35"/>
      <c r="RFM8" s="35"/>
      <c r="RFN8" s="35"/>
      <c r="RFO8" s="35"/>
      <c r="RFP8" s="35"/>
      <c r="RFQ8" s="35"/>
      <c r="RFR8" s="35"/>
      <c r="RFS8" s="35"/>
      <c r="RFT8" s="35"/>
      <c r="RFU8" s="35"/>
      <c r="RFV8" s="35"/>
      <c r="RFW8" s="35"/>
      <c r="RFX8" s="35"/>
      <c r="RFY8" s="35"/>
      <c r="RFZ8" s="35"/>
      <c r="RGA8" s="35"/>
      <c r="RGB8" s="35"/>
      <c r="RGC8" s="35"/>
      <c r="RGD8" s="35"/>
      <c r="RGE8" s="35"/>
      <c r="RGF8" s="35"/>
      <c r="RGG8" s="35"/>
      <c r="RGH8" s="35"/>
      <c r="RGI8" s="35"/>
      <c r="RGJ8" s="35"/>
      <c r="RGK8" s="35"/>
      <c r="RGL8" s="35"/>
      <c r="RGM8" s="35"/>
      <c r="RGN8" s="35"/>
      <c r="RGO8" s="35"/>
      <c r="RGP8" s="35"/>
      <c r="RGQ8" s="35"/>
      <c r="RGR8" s="35"/>
      <c r="RGS8" s="35"/>
      <c r="RGT8" s="35"/>
      <c r="RGU8" s="35"/>
      <c r="RGV8" s="35"/>
      <c r="RGW8" s="35"/>
      <c r="RGX8" s="35"/>
      <c r="RGY8" s="35"/>
      <c r="RGZ8" s="35"/>
      <c r="RHA8" s="35"/>
      <c r="RHB8" s="35"/>
      <c r="RHC8" s="35"/>
      <c r="RHD8" s="35"/>
      <c r="RHE8" s="35"/>
      <c r="RHF8" s="35"/>
      <c r="RHG8" s="35"/>
      <c r="RHH8" s="35"/>
      <c r="RHI8" s="35"/>
      <c r="RHJ8" s="35"/>
      <c r="RHK8" s="35"/>
      <c r="RHL8" s="35"/>
      <c r="RHM8" s="35"/>
      <c r="RHN8" s="35"/>
      <c r="RHO8" s="35"/>
      <c r="RHP8" s="35"/>
      <c r="RHQ8" s="35"/>
      <c r="RHR8" s="35"/>
      <c r="RHS8" s="35"/>
      <c r="RHT8" s="35"/>
      <c r="RHU8" s="35"/>
      <c r="RHV8" s="35"/>
      <c r="RHW8" s="35"/>
      <c r="RHX8" s="35"/>
      <c r="RHY8" s="35"/>
      <c r="RHZ8" s="35"/>
      <c r="RIA8" s="35"/>
      <c r="RIB8" s="35"/>
      <c r="RIC8" s="35"/>
      <c r="RID8" s="35"/>
      <c r="RIE8" s="35"/>
      <c r="RIF8" s="35"/>
      <c r="RIG8" s="35"/>
      <c r="RIH8" s="35"/>
      <c r="RII8" s="35"/>
      <c r="RIJ8" s="35"/>
      <c r="RIK8" s="35"/>
      <c r="RIL8" s="35"/>
      <c r="RIM8" s="35"/>
      <c r="RIN8" s="35"/>
      <c r="RIO8" s="35"/>
      <c r="RIP8" s="35"/>
      <c r="RIQ8" s="35"/>
      <c r="RIR8" s="35"/>
      <c r="RIS8" s="35"/>
      <c r="RIT8" s="35"/>
      <c r="RIU8" s="35"/>
      <c r="RIV8" s="35"/>
      <c r="RIW8" s="35"/>
      <c r="RIX8" s="35"/>
      <c r="RIY8" s="35"/>
      <c r="RIZ8" s="35"/>
      <c r="RJA8" s="35"/>
      <c r="RJB8" s="35"/>
      <c r="RJC8" s="35"/>
      <c r="RJD8" s="35"/>
      <c r="RJE8" s="35"/>
      <c r="RJF8" s="35"/>
      <c r="RJG8" s="35"/>
      <c r="RJH8" s="35"/>
      <c r="RJI8" s="35"/>
      <c r="RJJ8" s="35"/>
      <c r="RJK8" s="35"/>
      <c r="RJL8" s="35"/>
      <c r="RJM8" s="35"/>
      <c r="RJN8" s="35"/>
      <c r="RJO8" s="35"/>
      <c r="RJP8" s="35"/>
      <c r="RJQ8" s="35"/>
      <c r="RJR8" s="35"/>
      <c r="RJS8" s="35"/>
      <c r="RJT8" s="35"/>
      <c r="RJU8" s="35"/>
      <c r="RJV8" s="35"/>
      <c r="RJW8" s="35"/>
      <c r="RJX8" s="35"/>
      <c r="RJY8" s="35"/>
      <c r="RJZ8" s="35"/>
      <c r="RKA8" s="35"/>
      <c r="RKB8" s="35"/>
      <c r="RKC8" s="35"/>
      <c r="RKD8" s="35"/>
      <c r="RKE8" s="35"/>
      <c r="RKF8" s="35"/>
      <c r="RKG8" s="35"/>
      <c r="RKH8" s="35"/>
      <c r="RKI8" s="35"/>
      <c r="RKJ8" s="35"/>
      <c r="RKK8" s="35"/>
      <c r="RKL8" s="35"/>
      <c r="RKM8" s="35"/>
      <c r="RKN8" s="35"/>
      <c r="RKO8" s="35"/>
      <c r="RKP8" s="35"/>
      <c r="RKQ8" s="35"/>
      <c r="RKR8" s="35"/>
      <c r="RKS8" s="35"/>
      <c r="RKT8" s="35"/>
      <c r="RKU8" s="35"/>
      <c r="RKV8" s="35"/>
      <c r="RKW8" s="35"/>
      <c r="RKX8" s="35"/>
      <c r="RKY8" s="35"/>
      <c r="RKZ8" s="35"/>
      <c r="RLA8" s="35"/>
      <c r="RLB8" s="35"/>
      <c r="RLC8" s="35"/>
      <c r="RLD8" s="35"/>
      <c r="RLE8" s="35"/>
      <c r="RLF8" s="35"/>
      <c r="RLG8" s="35"/>
      <c r="RLH8" s="35"/>
      <c r="RLI8" s="35"/>
      <c r="RLJ8" s="35"/>
      <c r="RLK8" s="35"/>
      <c r="RLL8" s="35"/>
      <c r="RLM8" s="35"/>
      <c r="RLN8" s="35"/>
      <c r="RLO8" s="35"/>
      <c r="RLP8" s="35"/>
      <c r="RLQ8" s="35"/>
      <c r="RLR8" s="35"/>
      <c r="RLS8" s="35"/>
      <c r="RLT8" s="35"/>
      <c r="RLU8" s="35"/>
      <c r="RLV8" s="35"/>
      <c r="RLW8" s="35"/>
      <c r="RLX8" s="35"/>
      <c r="RLY8" s="35"/>
      <c r="RLZ8" s="35"/>
      <c r="RMA8" s="35"/>
      <c r="RMB8" s="35"/>
      <c r="RMC8" s="35"/>
      <c r="RMD8" s="35"/>
      <c r="RME8" s="35"/>
      <c r="RMF8" s="35"/>
      <c r="RMG8" s="35"/>
      <c r="RMH8" s="35"/>
      <c r="RMI8" s="35"/>
      <c r="RMJ8" s="35"/>
      <c r="RMK8" s="35"/>
      <c r="RML8" s="35"/>
      <c r="RMM8" s="35"/>
      <c r="RMN8" s="35"/>
      <c r="RMO8" s="35"/>
      <c r="RMP8" s="35"/>
      <c r="RMQ8" s="35"/>
      <c r="RMR8" s="35"/>
      <c r="RMS8" s="35"/>
      <c r="RMT8" s="35"/>
      <c r="RMU8" s="35"/>
      <c r="RMV8" s="35"/>
      <c r="RMW8" s="35"/>
      <c r="RMX8" s="35"/>
      <c r="RMY8" s="35"/>
      <c r="RMZ8" s="35"/>
      <c r="RNA8" s="35"/>
      <c r="RNB8" s="35"/>
      <c r="RNC8" s="35"/>
      <c r="RND8" s="35"/>
      <c r="RNE8" s="35"/>
      <c r="RNF8" s="35"/>
      <c r="RNG8" s="35"/>
      <c r="RNH8" s="35"/>
      <c r="RNI8" s="35"/>
      <c r="RNJ8" s="35"/>
      <c r="RNK8" s="35"/>
      <c r="RNL8" s="35"/>
      <c r="RNM8" s="35"/>
      <c r="RNN8" s="35"/>
      <c r="RNO8" s="35"/>
      <c r="RNP8" s="35"/>
      <c r="RNQ8" s="35"/>
      <c r="RNR8" s="35"/>
      <c r="RNS8" s="35"/>
      <c r="RNT8" s="35"/>
      <c r="RNU8" s="35"/>
      <c r="RNV8" s="35"/>
      <c r="RNW8" s="35"/>
      <c r="RNX8" s="35"/>
      <c r="RNY8" s="35"/>
      <c r="RNZ8" s="35"/>
      <c r="ROA8" s="35"/>
      <c r="ROB8" s="35"/>
      <c r="ROC8" s="35"/>
      <c r="ROD8" s="35"/>
      <c r="ROE8" s="35"/>
      <c r="ROF8" s="35"/>
      <c r="ROG8" s="35"/>
      <c r="ROH8" s="35"/>
      <c r="ROI8" s="35"/>
      <c r="ROJ8" s="35"/>
      <c r="ROK8" s="35"/>
      <c r="ROL8" s="35"/>
      <c r="ROM8" s="35"/>
      <c r="RON8" s="35"/>
      <c r="ROO8" s="35"/>
      <c r="ROP8" s="35"/>
      <c r="ROQ8" s="35"/>
      <c r="ROR8" s="35"/>
      <c r="ROS8" s="35"/>
      <c r="ROT8" s="35"/>
      <c r="ROU8" s="35"/>
      <c r="ROV8" s="35"/>
      <c r="ROW8" s="35"/>
      <c r="ROX8" s="35"/>
      <c r="ROY8" s="35"/>
      <c r="ROZ8" s="35"/>
      <c r="RPA8" s="35"/>
      <c r="RPB8" s="35"/>
      <c r="RPC8" s="35"/>
      <c r="RPD8" s="35"/>
      <c r="RPE8" s="35"/>
      <c r="RPF8" s="35"/>
      <c r="RPG8" s="35"/>
      <c r="RPH8" s="35"/>
      <c r="RPI8" s="35"/>
      <c r="RPJ8" s="35"/>
      <c r="RPK8" s="35"/>
      <c r="RPL8" s="35"/>
      <c r="RPM8" s="35"/>
      <c r="RPN8" s="35"/>
      <c r="RPO8" s="35"/>
      <c r="RPP8" s="35"/>
      <c r="RPQ8" s="35"/>
      <c r="RPR8" s="35"/>
      <c r="RPS8" s="35"/>
      <c r="RPT8" s="35"/>
      <c r="RPU8" s="35"/>
      <c r="RPV8" s="35"/>
      <c r="RPW8" s="35"/>
      <c r="RPX8" s="35"/>
      <c r="RPY8" s="35"/>
      <c r="RPZ8" s="35"/>
      <c r="RQA8" s="35"/>
      <c r="RQB8" s="35"/>
      <c r="RQC8" s="35"/>
      <c r="RQD8" s="35"/>
      <c r="RQE8" s="35"/>
      <c r="RQF8" s="35"/>
      <c r="RQG8" s="35"/>
      <c r="RQH8" s="35"/>
      <c r="RQI8" s="35"/>
      <c r="RQJ8" s="35"/>
      <c r="RQK8" s="35"/>
      <c r="RQL8" s="35"/>
      <c r="RQM8" s="35"/>
      <c r="RQN8" s="35"/>
      <c r="RQO8" s="35"/>
      <c r="RQP8" s="35"/>
      <c r="RQQ8" s="35"/>
      <c r="RQR8" s="35"/>
      <c r="RQS8" s="35"/>
      <c r="RQT8" s="35"/>
      <c r="RQU8" s="35"/>
      <c r="RQV8" s="35"/>
      <c r="RQW8" s="35"/>
      <c r="RQX8" s="35"/>
      <c r="RQY8" s="35"/>
      <c r="RQZ8" s="35"/>
      <c r="RRA8" s="35"/>
      <c r="RRB8" s="35"/>
      <c r="RRC8" s="35"/>
      <c r="RRD8" s="35"/>
      <c r="RRE8" s="35"/>
      <c r="RRF8" s="35"/>
      <c r="RRG8" s="35"/>
      <c r="RRH8" s="35"/>
      <c r="RRI8" s="35"/>
      <c r="RRJ8" s="35"/>
      <c r="RRK8" s="35"/>
      <c r="RRL8" s="35"/>
      <c r="RRM8" s="35"/>
      <c r="RRN8" s="35"/>
      <c r="RRO8" s="35"/>
      <c r="RRP8" s="35"/>
      <c r="RRQ8" s="35"/>
      <c r="RRR8" s="35"/>
      <c r="RRS8" s="35"/>
      <c r="RRT8" s="35"/>
      <c r="RRU8" s="35"/>
      <c r="RRV8" s="35"/>
      <c r="RRW8" s="35"/>
      <c r="RRX8" s="35"/>
      <c r="RRY8" s="35"/>
      <c r="RRZ8" s="35"/>
      <c r="RSA8" s="35"/>
      <c r="RSB8" s="35"/>
      <c r="RSC8" s="35"/>
      <c r="RSD8" s="35"/>
      <c r="RSE8" s="35"/>
      <c r="RSF8" s="35"/>
      <c r="RSG8" s="35"/>
      <c r="RSH8" s="35"/>
      <c r="RSI8" s="35"/>
      <c r="RSJ8" s="35"/>
      <c r="RSK8" s="35"/>
      <c r="RSL8" s="35"/>
      <c r="RSM8" s="35"/>
      <c r="RSN8" s="35"/>
      <c r="RSO8" s="35"/>
      <c r="RSP8" s="35"/>
      <c r="RSQ8" s="35"/>
      <c r="RSR8" s="35"/>
      <c r="RSS8" s="35"/>
      <c r="RST8" s="35"/>
      <c r="RSU8" s="35"/>
      <c r="RSV8" s="35"/>
      <c r="RSW8" s="35"/>
      <c r="RSX8" s="35"/>
      <c r="RSY8" s="35"/>
      <c r="RSZ8" s="35"/>
      <c r="RTA8" s="35"/>
      <c r="RTB8" s="35"/>
      <c r="RTC8" s="35"/>
      <c r="RTD8" s="35"/>
      <c r="RTE8" s="35"/>
      <c r="RTF8" s="35"/>
      <c r="RTG8" s="35"/>
      <c r="RTH8" s="35"/>
      <c r="RTI8" s="35"/>
      <c r="RTJ8" s="35"/>
      <c r="RTK8" s="35"/>
      <c r="RTL8" s="35"/>
      <c r="RTM8" s="35"/>
      <c r="RTN8" s="35"/>
      <c r="RTO8" s="35"/>
      <c r="RTP8" s="35"/>
      <c r="RTQ8" s="35"/>
      <c r="RTR8" s="35"/>
      <c r="RTS8" s="35"/>
      <c r="RTT8" s="35"/>
      <c r="RTU8" s="35"/>
      <c r="RTV8" s="35"/>
      <c r="RTW8" s="35"/>
      <c r="RTX8" s="35"/>
      <c r="RTY8" s="35"/>
      <c r="RTZ8" s="35"/>
      <c r="RUA8" s="35"/>
      <c r="RUB8" s="35"/>
      <c r="RUC8" s="35"/>
      <c r="RUD8" s="35"/>
      <c r="RUE8" s="35"/>
      <c r="RUF8" s="35"/>
      <c r="RUG8" s="35"/>
      <c r="RUH8" s="35"/>
      <c r="RUI8" s="35"/>
      <c r="RUJ8" s="35"/>
      <c r="RUK8" s="35"/>
      <c r="RUL8" s="35"/>
      <c r="RUM8" s="35"/>
      <c r="RUN8" s="35"/>
      <c r="RUO8" s="35"/>
      <c r="RUP8" s="35"/>
      <c r="RUQ8" s="35"/>
      <c r="RUR8" s="35"/>
      <c r="RUS8" s="35"/>
      <c r="RUT8" s="35"/>
      <c r="RUU8" s="35"/>
      <c r="RUV8" s="35"/>
      <c r="RUW8" s="35"/>
      <c r="RUX8" s="35"/>
      <c r="RUY8" s="35"/>
      <c r="RUZ8" s="35"/>
      <c r="RVA8" s="35"/>
      <c r="RVB8" s="35"/>
      <c r="RVC8" s="35"/>
      <c r="RVD8" s="35"/>
      <c r="RVE8" s="35"/>
      <c r="RVF8" s="35"/>
      <c r="RVG8" s="35"/>
      <c r="RVH8" s="35"/>
      <c r="RVI8" s="35"/>
      <c r="RVJ8" s="35"/>
      <c r="RVK8" s="35"/>
      <c r="RVL8" s="35"/>
      <c r="RVM8" s="35"/>
      <c r="RVN8" s="35"/>
      <c r="RVO8" s="35"/>
      <c r="RVP8" s="35"/>
      <c r="RVQ8" s="35"/>
      <c r="RVR8" s="35"/>
      <c r="RVS8" s="35"/>
      <c r="RVT8" s="35"/>
      <c r="RVU8" s="35"/>
      <c r="RVV8" s="35"/>
      <c r="RVW8" s="35"/>
      <c r="RVX8" s="35"/>
      <c r="RVY8" s="35"/>
      <c r="RVZ8" s="35"/>
      <c r="RWA8" s="35"/>
      <c r="RWB8" s="35"/>
      <c r="RWC8" s="35"/>
      <c r="RWD8" s="35"/>
      <c r="RWE8" s="35"/>
      <c r="RWF8" s="35"/>
      <c r="RWG8" s="35"/>
      <c r="RWH8" s="35"/>
      <c r="RWI8" s="35"/>
      <c r="RWJ8" s="35"/>
      <c r="RWK8" s="35"/>
      <c r="RWL8" s="35"/>
      <c r="RWM8" s="35"/>
      <c r="RWN8" s="35"/>
      <c r="RWO8" s="35"/>
      <c r="RWP8" s="35"/>
      <c r="RWQ8" s="35"/>
      <c r="RWR8" s="35"/>
      <c r="RWS8" s="35"/>
      <c r="RWT8" s="35"/>
      <c r="RWU8" s="35"/>
      <c r="RWV8" s="35"/>
      <c r="RWW8" s="35"/>
      <c r="RWX8" s="35"/>
      <c r="RWY8" s="35"/>
      <c r="RWZ8" s="35"/>
      <c r="RXA8" s="35"/>
      <c r="RXB8" s="35"/>
      <c r="RXC8" s="35"/>
      <c r="RXD8" s="35"/>
      <c r="RXE8" s="35"/>
      <c r="RXF8" s="35"/>
      <c r="RXG8" s="35"/>
      <c r="RXH8" s="35"/>
      <c r="RXI8" s="35"/>
      <c r="RXJ8" s="35"/>
      <c r="RXK8" s="35"/>
      <c r="RXL8" s="35"/>
      <c r="RXM8" s="35"/>
      <c r="RXN8" s="35"/>
      <c r="RXO8" s="35"/>
      <c r="RXP8" s="35"/>
      <c r="RXQ8" s="35"/>
      <c r="RXR8" s="35"/>
      <c r="RXS8" s="35"/>
      <c r="RXT8" s="35"/>
      <c r="RXU8" s="35"/>
      <c r="RXV8" s="35"/>
      <c r="RXW8" s="35"/>
      <c r="RXX8" s="35"/>
      <c r="RXY8" s="35"/>
      <c r="RXZ8" s="35"/>
      <c r="RYA8" s="35"/>
      <c r="RYB8" s="35"/>
      <c r="RYC8" s="35"/>
      <c r="RYD8" s="35"/>
      <c r="RYE8" s="35"/>
      <c r="RYF8" s="35"/>
      <c r="RYG8" s="35"/>
      <c r="RYH8" s="35"/>
      <c r="RYI8" s="35"/>
      <c r="RYJ8" s="35"/>
      <c r="RYK8" s="35"/>
      <c r="RYL8" s="35"/>
      <c r="RYM8" s="35"/>
      <c r="RYN8" s="35"/>
      <c r="RYO8" s="35"/>
      <c r="RYP8" s="35"/>
      <c r="RYQ8" s="35"/>
      <c r="RYR8" s="35"/>
      <c r="RYS8" s="35"/>
      <c r="RYT8" s="35"/>
      <c r="RYU8" s="35"/>
      <c r="RYV8" s="35"/>
      <c r="RYW8" s="35"/>
      <c r="RYX8" s="35"/>
      <c r="RYY8" s="35"/>
      <c r="RYZ8" s="35"/>
      <c r="RZA8" s="35"/>
      <c r="RZB8" s="35"/>
      <c r="RZC8" s="35"/>
      <c r="RZD8" s="35"/>
      <c r="RZE8" s="35"/>
      <c r="RZF8" s="35"/>
      <c r="RZG8" s="35"/>
      <c r="RZH8" s="35"/>
      <c r="RZI8" s="35"/>
      <c r="RZJ8" s="35"/>
      <c r="RZK8" s="35"/>
      <c r="RZL8" s="35"/>
      <c r="RZM8" s="35"/>
      <c r="RZN8" s="35"/>
      <c r="RZO8" s="35"/>
      <c r="RZP8" s="35"/>
      <c r="RZQ8" s="35"/>
      <c r="RZR8" s="35"/>
      <c r="RZS8" s="35"/>
      <c r="RZT8" s="35"/>
      <c r="RZU8" s="35"/>
      <c r="RZV8" s="35"/>
      <c r="RZW8" s="35"/>
      <c r="RZX8" s="35"/>
      <c r="RZY8" s="35"/>
      <c r="RZZ8" s="35"/>
      <c r="SAA8" s="35"/>
      <c r="SAB8" s="35"/>
      <c r="SAC8" s="35"/>
      <c r="SAD8" s="35"/>
      <c r="SAE8" s="35"/>
      <c r="SAF8" s="35"/>
      <c r="SAG8" s="35"/>
      <c r="SAH8" s="35"/>
      <c r="SAI8" s="35"/>
      <c r="SAJ8" s="35"/>
      <c r="SAK8" s="35"/>
      <c r="SAL8" s="35"/>
      <c r="SAM8" s="35"/>
      <c r="SAN8" s="35"/>
      <c r="SAO8" s="35"/>
      <c r="SAP8" s="35"/>
      <c r="SAQ8" s="35"/>
      <c r="SAR8" s="35"/>
      <c r="SAS8" s="35"/>
      <c r="SAT8" s="35"/>
      <c r="SAU8" s="35"/>
      <c r="SAV8" s="35"/>
      <c r="SAW8" s="35"/>
      <c r="SAX8" s="35"/>
      <c r="SAY8" s="35"/>
      <c r="SAZ8" s="35"/>
      <c r="SBA8" s="35"/>
      <c r="SBB8" s="35"/>
      <c r="SBC8" s="35"/>
      <c r="SBD8" s="35"/>
      <c r="SBE8" s="35"/>
      <c r="SBF8" s="35"/>
      <c r="SBG8" s="35"/>
      <c r="SBH8" s="35"/>
      <c r="SBI8" s="35"/>
      <c r="SBJ8" s="35"/>
      <c r="SBK8" s="35"/>
      <c r="SBL8" s="35"/>
      <c r="SBM8" s="35"/>
      <c r="SBN8" s="35"/>
      <c r="SBO8" s="35"/>
      <c r="SBP8" s="35"/>
      <c r="SBQ8" s="35"/>
      <c r="SBR8" s="35"/>
      <c r="SBS8" s="35"/>
      <c r="SBT8" s="35"/>
      <c r="SBU8" s="35"/>
      <c r="SBV8" s="35"/>
      <c r="SBW8" s="35"/>
      <c r="SBX8" s="35"/>
      <c r="SBY8" s="35"/>
      <c r="SBZ8" s="35"/>
      <c r="SCA8" s="35"/>
      <c r="SCB8" s="35"/>
      <c r="SCC8" s="35"/>
      <c r="SCD8" s="35"/>
      <c r="SCE8" s="35"/>
      <c r="SCF8" s="35"/>
      <c r="SCG8" s="35"/>
      <c r="SCH8" s="35"/>
      <c r="SCI8" s="35"/>
      <c r="SCJ8" s="35"/>
      <c r="SCK8" s="35"/>
      <c r="SCL8" s="35"/>
      <c r="SCM8" s="35"/>
      <c r="SCN8" s="35"/>
      <c r="SCO8" s="35"/>
      <c r="SCP8" s="35"/>
      <c r="SCQ8" s="35"/>
      <c r="SCR8" s="35"/>
      <c r="SCS8" s="35"/>
      <c r="SCT8" s="35"/>
      <c r="SCU8" s="35"/>
      <c r="SCV8" s="35"/>
      <c r="SCW8" s="35"/>
      <c r="SCX8" s="35"/>
      <c r="SCY8" s="35"/>
      <c r="SCZ8" s="35"/>
      <c r="SDA8" s="35"/>
      <c r="SDB8" s="35"/>
      <c r="SDC8" s="35"/>
      <c r="SDD8" s="35"/>
      <c r="SDE8" s="35"/>
      <c r="SDF8" s="35"/>
      <c r="SDG8" s="35"/>
      <c r="SDH8" s="35"/>
      <c r="SDI8" s="35"/>
      <c r="SDJ8" s="35"/>
      <c r="SDK8" s="35"/>
      <c r="SDL8" s="35"/>
      <c r="SDM8" s="35"/>
      <c r="SDN8" s="35"/>
      <c r="SDO8" s="35"/>
      <c r="SDP8" s="35"/>
      <c r="SDQ8" s="35"/>
      <c r="SDR8" s="35"/>
      <c r="SDS8" s="35"/>
      <c r="SDT8" s="35"/>
      <c r="SDU8" s="35"/>
      <c r="SDV8" s="35"/>
      <c r="SDW8" s="35"/>
      <c r="SDX8" s="35"/>
      <c r="SDY8" s="35"/>
      <c r="SDZ8" s="35"/>
      <c r="SEA8" s="35"/>
      <c r="SEB8" s="35"/>
      <c r="SEC8" s="35"/>
      <c r="SED8" s="35"/>
      <c r="SEE8" s="35"/>
      <c r="SEF8" s="35"/>
      <c r="SEG8" s="35"/>
      <c r="SEH8" s="35"/>
      <c r="SEI8" s="35"/>
      <c r="SEJ8" s="35"/>
      <c r="SEK8" s="35"/>
      <c r="SEL8" s="35"/>
      <c r="SEM8" s="35"/>
      <c r="SEN8" s="35"/>
      <c r="SEO8" s="35"/>
      <c r="SEP8" s="35"/>
      <c r="SEQ8" s="35"/>
      <c r="SER8" s="35"/>
      <c r="SES8" s="35"/>
      <c r="SET8" s="35"/>
      <c r="SEU8" s="35"/>
      <c r="SEV8" s="35"/>
      <c r="SEW8" s="35"/>
      <c r="SEX8" s="35"/>
      <c r="SEY8" s="35"/>
      <c r="SEZ8" s="35"/>
      <c r="SFA8" s="35"/>
      <c r="SFB8" s="35"/>
      <c r="SFC8" s="35"/>
      <c r="SFD8" s="35"/>
      <c r="SFE8" s="35"/>
      <c r="SFF8" s="35"/>
      <c r="SFG8" s="35"/>
      <c r="SFH8" s="35"/>
      <c r="SFI8" s="35"/>
      <c r="SFJ8" s="35"/>
      <c r="SFK8" s="35"/>
      <c r="SFL8" s="35"/>
      <c r="SFM8" s="35"/>
      <c r="SFN8" s="35"/>
      <c r="SFO8" s="35"/>
      <c r="SFP8" s="35"/>
      <c r="SFQ8" s="35"/>
      <c r="SFR8" s="35"/>
      <c r="SFS8" s="35"/>
      <c r="SFT8" s="35"/>
      <c r="SFU8" s="35"/>
      <c r="SFV8" s="35"/>
      <c r="SFW8" s="35"/>
      <c r="SFX8" s="35"/>
      <c r="SFY8" s="35"/>
      <c r="SFZ8" s="35"/>
      <c r="SGA8" s="35"/>
      <c r="SGB8" s="35"/>
      <c r="SGC8" s="35"/>
      <c r="SGD8" s="35"/>
      <c r="SGE8" s="35"/>
      <c r="SGF8" s="35"/>
      <c r="SGG8" s="35"/>
      <c r="SGH8" s="35"/>
      <c r="SGI8" s="35"/>
      <c r="SGJ8" s="35"/>
      <c r="SGK8" s="35"/>
      <c r="SGL8" s="35"/>
      <c r="SGM8" s="35"/>
      <c r="SGN8" s="35"/>
      <c r="SGO8" s="35"/>
      <c r="SGP8" s="35"/>
      <c r="SGQ8" s="35"/>
      <c r="SGR8" s="35"/>
      <c r="SGS8" s="35"/>
      <c r="SGT8" s="35"/>
      <c r="SGU8" s="35"/>
      <c r="SGV8" s="35"/>
      <c r="SGW8" s="35"/>
      <c r="SGX8" s="35"/>
      <c r="SGY8" s="35"/>
      <c r="SGZ8" s="35"/>
      <c r="SHA8" s="35"/>
      <c r="SHB8" s="35"/>
      <c r="SHC8" s="35"/>
      <c r="SHD8" s="35"/>
      <c r="SHE8" s="35"/>
      <c r="SHF8" s="35"/>
      <c r="SHG8" s="35"/>
      <c r="SHH8" s="35"/>
      <c r="SHI8" s="35"/>
      <c r="SHJ8" s="35"/>
      <c r="SHK8" s="35"/>
      <c r="SHL8" s="35"/>
      <c r="SHM8" s="35"/>
      <c r="SHN8" s="35"/>
      <c r="SHO8" s="35"/>
      <c r="SHP8" s="35"/>
      <c r="SHQ8" s="35"/>
      <c r="SHR8" s="35"/>
      <c r="SHS8" s="35"/>
      <c r="SHT8" s="35"/>
      <c r="SHU8" s="35"/>
      <c r="SHV8" s="35"/>
      <c r="SHW8" s="35"/>
      <c r="SHX8" s="35"/>
      <c r="SHY8" s="35"/>
      <c r="SHZ8" s="35"/>
      <c r="SIA8" s="35"/>
      <c r="SIB8" s="35"/>
      <c r="SIC8" s="35"/>
      <c r="SID8" s="35"/>
      <c r="SIE8" s="35"/>
      <c r="SIF8" s="35"/>
      <c r="SIG8" s="35"/>
      <c r="SIH8" s="35"/>
      <c r="SII8" s="35"/>
      <c r="SIJ8" s="35"/>
      <c r="SIK8" s="35"/>
      <c r="SIL8" s="35"/>
      <c r="SIM8" s="35"/>
      <c r="SIN8" s="35"/>
      <c r="SIO8" s="35"/>
      <c r="SIP8" s="35"/>
      <c r="SIQ8" s="35"/>
      <c r="SIR8" s="35"/>
      <c r="SIS8" s="35"/>
      <c r="SIT8" s="35"/>
      <c r="SIU8" s="35"/>
      <c r="SIV8" s="35"/>
      <c r="SIW8" s="35"/>
      <c r="SIX8" s="35"/>
      <c r="SIY8" s="35"/>
      <c r="SIZ8" s="35"/>
      <c r="SJA8" s="35"/>
      <c r="SJB8" s="35"/>
      <c r="SJC8" s="35"/>
      <c r="SJD8" s="35"/>
      <c r="SJE8" s="35"/>
      <c r="SJF8" s="35"/>
      <c r="SJG8" s="35"/>
      <c r="SJH8" s="35"/>
      <c r="SJI8" s="35"/>
      <c r="SJJ8" s="35"/>
      <c r="SJK8" s="35"/>
      <c r="SJL8" s="35"/>
      <c r="SJM8" s="35"/>
      <c r="SJN8" s="35"/>
      <c r="SJO8" s="35"/>
      <c r="SJP8" s="35"/>
      <c r="SJQ8" s="35"/>
      <c r="SJR8" s="35"/>
      <c r="SJS8" s="35"/>
      <c r="SJT8" s="35"/>
      <c r="SJU8" s="35"/>
      <c r="SJV8" s="35"/>
      <c r="SJW8" s="35"/>
      <c r="SJX8" s="35"/>
      <c r="SJY8" s="35"/>
      <c r="SJZ8" s="35"/>
      <c r="SKA8" s="35"/>
      <c r="SKB8" s="35"/>
      <c r="SKC8" s="35"/>
      <c r="SKD8" s="35"/>
      <c r="SKE8" s="35"/>
      <c r="SKF8" s="35"/>
      <c r="SKG8" s="35"/>
      <c r="SKH8" s="35"/>
      <c r="SKI8" s="35"/>
      <c r="SKJ8" s="35"/>
      <c r="SKK8" s="35"/>
      <c r="SKL8" s="35"/>
      <c r="SKM8" s="35"/>
      <c r="SKN8" s="35"/>
      <c r="SKO8" s="35"/>
      <c r="SKP8" s="35"/>
      <c r="SKQ8" s="35"/>
      <c r="SKR8" s="35"/>
      <c r="SKS8" s="35"/>
      <c r="SKT8" s="35"/>
      <c r="SKU8" s="35"/>
      <c r="SKV8" s="35"/>
      <c r="SKW8" s="35"/>
      <c r="SKX8" s="35"/>
      <c r="SKY8" s="35"/>
      <c r="SKZ8" s="35"/>
      <c r="SLA8" s="35"/>
      <c r="SLB8" s="35"/>
      <c r="SLC8" s="35"/>
      <c r="SLD8" s="35"/>
      <c r="SLE8" s="35"/>
      <c r="SLF8" s="35"/>
      <c r="SLG8" s="35"/>
      <c r="SLH8" s="35"/>
      <c r="SLI8" s="35"/>
      <c r="SLJ8" s="35"/>
      <c r="SLK8" s="35"/>
      <c r="SLL8" s="35"/>
      <c r="SLM8" s="35"/>
      <c r="SLN8" s="35"/>
      <c r="SLO8" s="35"/>
      <c r="SLP8" s="35"/>
      <c r="SLQ8" s="35"/>
      <c r="SLR8" s="35"/>
      <c r="SLS8" s="35"/>
      <c r="SLT8" s="35"/>
      <c r="SLU8" s="35"/>
      <c r="SLV8" s="35"/>
      <c r="SLW8" s="35"/>
      <c r="SLX8" s="35"/>
      <c r="SLY8" s="35"/>
      <c r="SLZ8" s="35"/>
      <c r="SMA8" s="35"/>
      <c r="SMB8" s="35"/>
      <c r="SMC8" s="35"/>
      <c r="SMD8" s="35"/>
      <c r="SME8" s="35"/>
      <c r="SMF8" s="35"/>
      <c r="SMG8" s="35"/>
      <c r="SMH8" s="35"/>
      <c r="SMI8" s="35"/>
      <c r="SMJ8" s="35"/>
      <c r="SMK8" s="35"/>
      <c r="SML8" s="35"/>
      <c r="SMM8" s="35"/>
      <c r="SMN8" s="35"/>
      <c r="SMO8" s="35"/>
      <c r="SMP8" s="35"/>
      <c r="SMQ8" s="35"/>
      <c r="SMR8" s="35"/>
      <c r="SMS8" s="35"/>
      <c r="SMT8" s="35"/>
      <c r="SMU8" s="35"/>
      <c r="SMV8" s="35"/>
      <c r="SMW8" s="35"/>
      <c r="SMX8" s="35"/>
      <c r="SMY8" s="35"/>
      <c r="SMZ8" s="35"/>
      <c r="SNA8" s="35"/>
      <c r="SNB8" s="35"/>
      <c r="SNC8" s="35"/>
      <c r="SND8" s="35"/>
      <c r="SNE8" s="35"/>
      <c r="SNF8" s="35"/>
      <c r="SNG8" s="35"/>
      <c r="SNH8" s="35"/>
      <c r="SNI8" s="35"/>
      <c r="SNJ8" s="35"/>
      <c r="SNK8" s="35"/>
      <c r="SNL8" s="35"/>
      <c r="SNM8" s="35"/>
      <c r="SNN8" s="35"/>
      <c r="SNO8" s="35"/>
      <c r="SNP8" s="35"/>
      <c r="SNQ8" s="35"/>
      <c r="SNR8" s="35"/>
      <c r="SNS8" s="35"/>
      <c r="SNT8" s="35"/>
      <c r="SNU8" s="35"/>
      <c r="SNV8" s="35"/>
      <c r="SNW8" s="35"/>
      <c r="SNX8" s="35"/>
      <c r="SNY8" s="35"/>
      <c r="SNZ8" s="35"/>
      <c r="SOA8" s="35"/>
      <c r="SOB8" s="35"/>
      <c r="SOC8" s="35"/>
      <c r="SOD8" s="35"/>
      <c r="SOE8" s="35"/>
      <c r="SOF8" s="35"/>
      <c r="SOG8" s="35"/>
      <c r="SOH8" s="35"/>
      <c r="SOI8" s="35"/>
      <c r="SOJ8" s="35"/>
      <c r="SOK8" s="35"/>
      <c r="SOL8" s="35"/>
      <c r="SOM8" s="35"/>
      <c r="SON8" s="35"/>
      <c r="SOO8" s="35"/>
      <c r="SOP8" s="35"/>
      <c r="SOQ8" s="35"/>
      <c r="SOR8" s="35"/>
      <c r="SOS8" s="35"/>
      <c r="SOT8" s="35"/>
      <c r="SOU8" s="35"/>
      <c r="SOV8" s="35"/>
      <c r="SOW8" s="35"/>
      <c r="SOX8" s="35"/>
      <c r="SOY8" s="35"/>
      <c r="SOZ8" s="35"/>
      <c r="SPA8" s="35"/>
      <c r="SPB8" s="35"/>
      <c r="SPC8" s="35"/>
      <c r="SPD8" s="35"/>
      <c r="SPE8" s="35"/>
      <c r="SPF8" s="35"/>
      <c r="SPG8" s="35"/>
      <c r="SPH8" s="35"/>
      <c r="SPI8" s="35"/>
      <c r="SPJ8" s="35"/>
      <c r="SPK8" s="35"/>
      <c r="SPL8" s="35"/>
      <c r="SPM8" s="35"/>
      <c r="SPN8" s="35"/>
      <c r="SPO8" s="35"/>
      <c r="SPP8" s="35"/>
      <c r="SPQ8" s="35"/>
      <c r="SPR8" s="35"/>
      <c r="SPS8" s="35"/>
      <c r="SPT8" s="35"/>
      <c r="SPU8" s="35"/>
      <c r="SPV8" s="35"/>
      <c r="SPW8" s="35"/>
      <c r="SPX8" s="35"/>
      <c r="SPY8" s="35"/>
      <c r="SPZ8" s="35"/>
      <c r="SQA8" s="35"/>
      <c r="SQB8" s="35"/>
      <c r="SQC8" s="35"/>
      <c r="SQD8" s="35"/>
      <c r="SQE8" s="35"/>
      <c r="SQF8" s="35"/>
      <c r="SQG8" s="35"/>
      <c r="SQH8" s="35"/>
      <c r="SQI8" s="35"/>
      <c r="SQJ8" s="35"/>
      <c r="SQK8" s="35"/>
      <c r="SQL8" s="35"/>
      <c r="SQM8" s="35"/>
      <c r="SQN8" s="35"/>
      <c r="SQO8" s="35"/>
      <c r="SQP8" s="35"/>
      <c r="SQQ8" s="35"/>
      <c r="SQR8" s="35"/>
      <c r="SQS8" s="35"/>
      <c r="SQT8" s="35"/>
      <c r="SQU8" s="35"/>
      <c r="SQV8" s="35"/>
      <c r="SQW8" s="35"/>
      <c r="SQX8" s="35"/>
      <c r="SQY8" s="35"/>
      <c r="SQZ8" s="35"/>
      <c r="SRA8" s="35"/>
      <c r="SRB8" s="35"/>
      <c r="SRC8" s="35"/>
      <c r="SRD8" s="35"/>
      <c r="SRE8" s="35"/>
      <c r="SRF8" s="35"/>
      <c r="SRG8" s="35"/>
      <c r="SRH8" s="35"/>
      <c r="SRI8" s="35"/>
      <c r="SRJ8" s="35"/>
      <c r="SRK8" s="35"/>
      <c r="SRL8" s="35"/>
      <c r="SRM8" s="35"/>
      <c r="SRN8" s="35"/>
      <c r="SRO8" s="35"/>
      <c r="SRP8" s="35"/>
      <c r="SRQ8" s="35"/>
      <c r="SRR8" s="35"/>
      <c r="SRS8" s="35"/>
      <c r="SRT8" s="35"/>
      <c r="SRU8" s="35"/>
      <c r="SRV8" s="35"/>
      <c r="SRW8" s="35"/>
      <c r="SRX8" s="35"/>
      <c r="SRY8" s="35"/>
      <c r="SRZ8" s="35"/>
      <c r="SSA8" s="35"/>
      <c r="SSB8" s="35"/>
      <c r="SSC8" s="35"/>
      <c r="SSD8" s="35"/>
      <c r="SSE8" s="35"/>
      <c r="SSF8" s="35"/>
      <c r="SSG8" s="35"/>
      <c r="SSH8" s="35"/>
      <c r="SSI8" s="35"/>
      <c r="SSJ8" s="35"/>
      <c r="SSK8" s="35"/>
      <c r="SSL8" s="35"/>
      <c r="SSM8" s="35"/>
      <c r="SSN8" s="35"/>
      <c r="SSO8" s="35"/>
      <c r="SSP8" s="35"/>
      <c r="SSQ8" s="35"/>
      <c r="SSR8" s="35"/>
      <c r="SSS8" s="35"/>
      <c r="SST8" s="35"/>
      <c r="SSU8" s="35"/>
      <c r="SSV8" s="35"/>
      <c r="SSW8" s="35"/>
      <c r="SSX8" s="35"/>
      <c r="SSY8" s="35"/>
      <c r="SSZ8" s="35"/>
      <c r="STA8" s="35"/>
      <c r="STB8" s="35"/>
      <c r="STC8" s="35"/>
      <c r="STD8" s="35"/>
      <c r="STE8" s="35"/>
      <c r="STF8" s="35"/>
      <c r="STG8" s="35"/>
      <c r="STH8" s="35"/>
      <c r="STI8" s="35"/>
      <c r="STJ8" s="35"/>
      <c r="STK8" s="35"/>
      <c r="STL8" s="35"/>
      <c r="STM8" s="35"/>
      <c r="STN8" s="35"/>
      <c r="STO8" s="35"/>
      <c r="STP8" s="35"/>
      <c r="STQ8" s="35"/>
      <c r="STR8" s="35"/>
      <c r="STS8" s="35"/>
      <c r="STT8" s="35"/>
      <c r="STU8" s="35"/>
      <c r="STV8" s="35"/>
      <c r="STW8" s="35"/>
      <c r="STX8" s="35"/>
      <c r="STY8" s="35"/>
      <c r="STZ8" s="35"/>
      <c r="SUA8" s="35"/>
      <c r="SUB8" s="35"/>
      <c r="SUC8" s="35"/>
      <c r="SUD8" s="35"/>
      <c r="SUE8" s="35"/>
      <c r="SUF8" s="35"/>
      <c r="SUG8" s="35"/>
      <c r="SUH8" s="35"/>
      <c r="SUI8" s="35"/>
      <c r="SUJ8" s="35"/>
      <c r="SUK8" s="35"/>
      <c r="SUL8" s="35"/>
      <c r="SUM8" s="35"/>
      <c r="SUN8" s="35"/>
      <c r="SUO8" s="35"/>
      <c r="SUP8" s="35"/>
      <c r="SUQ8" s="35"/>
      <c r="SUR8" s="35"/>
      <c r="SUS8" s="35"/>
      <c r="SUT8" s="35"/>
      <c r="SUU8" s="35"/>
      <c r="SUV8" s="35"/>
      <c r="SUW8" s="35"/>
      <c r="SUX8" s="35"/>
      <c r="SUY8" s="35"/>
      <c r="SUZ8" s="35"/>
      <c r="SVA8" s="35"/>
      <c r="SVB8" s="35"/>
      <c r="SVC8" s="35"/>
      <c r="SVD8" s="35"/>
      <c r="SVE8" s="35"/>
      <c r="SVF8" s="35"/>
      <c r="SVG8" s="35"/>
      <c r="SVH8" s="35"/>
      <c r="SVI8" s="35"/>
      <c r="SVJ8" s="35"/>
      <c r="SVK8" s="35"/>
      <c r="SVL8" s="35"/>
      <c r="SVM8" s="35"/>
      <c r="SVN8" s="35"/>
      <c r="SVO8" s="35"/>
      <c r="SVP8" s="35"/>
      <c r="SVQ8" s="35"/>
      <c r="SVR8" s="35"/>
      <c r="SVS8" s="35"/>
      <c r="SVT8" s="35"/>
      <c r="SVU8" s="35"/>
      <c r="SVV8" s="35"/>
      <c r="SVW8" s="35"/>
      <c r="SVX8" s="35"/>
      <c r="SVY8" s="35"/>
      <c r="SVZ8" s="35"/>
      <c r="SWA8" s="35"/>
      <c r="SWB8" s="35"/>
      <c r="SWC8" s="35"/>
      <c r="SWD8" s="35"/>
      <c r="SWE8" s="35"/>
      <c r="SWF8" s="35"/>
      <c r="SWG8" s="35"/>
      <c r="SWH8" s="35"/>
      <c r="SWI8" s="35"/>
      <c r="SWJ8" s="35"/>
      <c r="SWK8" s="35"/>
      <c r="SWL8" s="35"/>
      <c r="SWM8" s="35"/>
      <c r="SWN8" s="35"/>
      <c r="SWO8" s="35"/>
      <c r="SWP8" s="35"/>
      <c r="SWQ8" s="35"/>
      <c r="SWR8" s="35"/>
      <c r="SWS8" s="35"/>
      <c r="SWT8" s="35"/>
      <c r="SWU8" s="35"/>
      <c r="SWV8" s="35"/>
      <c r="SWW8" s="35"/>
      <c r="SWX8" s="35"/>
      <c r="SWY8" s="35"/>
      <c r="SWZ8" s="35"/>
      <c r="SXA8" s="35"/>
      <c r="SXB8" s="35"/>
      <c r="SXC8" s="35"/>
      <c r="SXD8" s="35"/>
      <c r="SXE8" s="35"/>
      <c r="SXF8" s="35"/>
      <c r="SXG8" s="35"/>
      <c r="SXH8" s="35"/>
      <c r="SXI8" s="35"/>
      <c r="SXJ8" s="35"/>
      <c r="SXK8" s="35"/>
      <c r="SXL8" s="35"/>
      <c r="SXM8" s="35"/>
      <c r="SXN8" s="35"/>
      <c r="SXO8" s="35"/>
      <c r="SXP8" s="35"/>
      <c r="SXQ8" s="35"/>
      <c r="SXR8" s="35"/>
      <c r="SXS8" s="35"/>
      <c r="SXT8" s="35"/>
      <c r="SXU8" s="35"/>
      <c r="SXV8" s="35"/>
      <c r="SXW8" s="35"/>
      <c r="SXX8" s="35"/>
      <c r="SXY8" s="35"/>
      <c r="SXZ8" s="35"/>
      <c r="SYA8" s="35"/>
      <c r="SYB8" s="35"/>
      <c r="SYC8" s="35"/>
      <c r="SYD8" s="35"/>
      <c r="SYE8" s="35"/>
      <c r="SYF8" s="35"/>
      <c r="SYG8" s="35"/>
      <c r="SYH8" s="35"/>
      <c r="SYI8" s="35"/>
      <c r="SYJ8" s="35"/>
      <c r="SYK8" s="35"/>
      <c r="SYL8" s="35"/>
      <c r="SYM8" s="35"/>
      <c r="SYN8" s="35"/>
      <c r="SYO8" s="35"/>
      <c r="SYP8" s="35"/>
      <c r="SYQ8" s="35"/>
      <c r="SYR8" s="35"/>
      <c r="SYS8" s="35"/>
      <c r="SYT8" s="35"/>
      <c r="SYU8" s="35"/>
      <c r="SYV8" s="35"/>
      <c r="SYW8" s="35"/>
      <c r="SYX8" s="35"/>
      <c r="SYY8" s="35"/>
      <c r="SYZ8" s="35"/>
      <c r="SZA8" s="35"/>
      <c r="SZB8" s="35"/>
      <c r="SZC8" s="35"/>
      <c r="SZD8" s="35"/>
      <c r="SZE8" s="35"/>
      <c r="SZF8" s="35"/>
      <c r="SZG8" s="35"/>
      <c r="SZH8" s="35"/>
      <c r="SZI8" s="35"/>
      <c r="SZJ8" s="35"/>
      <c r="SZK8" s="35"/>
      <c r="SZL8" s="35"/>
      <c r="SZM8" s="35"/>
      <c r="SZN8" s="35"/>
      <c r="SZO8" s="35"/>
      <c r="SZP8" s="35"/>
      <c r="SZQ8" s="35"/>
      <c r="SZR8" s="35"/>
      <c r="SZS8" s="35"/>
      <c r="SZT8" s="35"/>
      <c r="SZU8" s="35"/>
      <c r="SZV8" s="35"/>
      <c r="SZW8" s="35"/>
      <c r="SZX8" s="35"/>
      <c r="SZY8" s="35"/>
      <c r="SZZ8" s="35"/>
      <c r="TAA8" s="35"/>
      <c r="TAB8" s="35"/>
      <c r="TAC8" s="35"/>
      <c r="TAD8" s="35"/>
      <c r="TAE8" s="35"/>
      <c r="TAF8" s="35"/>
      <c r="TAG8" s="35"/>
      <c r="TAH8" s="35"/>
      <c r="TAI8" s="35"/>
      <c r="TAJ8" s="35"/>
      <c r="TAK8" s="35"/>
      <c r="TAL8" s="35"/>
      <c r="TAM8" s="35"/>
      <c r="TAN8" s="35"/>
      <c r="TAO8" s="35"/>
      <c r="TAP8" s="35"/>
      <c r="TAQ8" s="35"/>
      <c r="TAR8" s="35"/>
      <c r="TAS8" s="35"/>
      <c r="TAT8" s="35"/>
      <c r="TAU8" s="35"/>
      <c r="TAV8" s="35"/>
      <c r="TAW8" s="35"/>
      <c r="TAX8" s="35"/>
      <c r="TAY8" s="35"/>
      <c r="TAZ8" s="35"/>
      <c r="TBA8" s="35"/>
      <c r="TBB8" s="35"/>
      <c r="TBC8" s="35"/>
      <c r="TBD8" s="35"/>
      <c r="TBE8" s="35"/>
      <c r="TBF8" s="35"/>
      <c r="TBG8" s="35"/>
      <c r="TBH8" s="35"/>
      <c r="TBI8" s="35"/>
      <c r="TBJ8" s="35"/>
      <c r="TBK8" s="35"/>
      <c r="TBL8" s="35"/>
      <c r="TBM8" s="35"/>
      <c r="TBN8" s="35"/>
      <c r="TBO8" s="35"/>
      <c r="TBP8" s="35"/>
      <c r="TBQ8" s="35"/>
      <c r="TBR8" s="35"/>
      <c r="TBS8" s="35"/>
      <c r="TBT8" s="35"/>
      <c r="TBU8" s="35"/>
      <c r="TBV8" s="35"/>
      <c r="TBW8" s="35"/>
      <c r="TBX8" s="35"/>
      <c r="TBY8" s="35"/>
      <c r="TBZ8" s="35"/>
      <c r="TCA8" s="35"/>
      <c r="TCB8" s="35"/>
      <c r="TCC8" s="35"/>
      <c r="TCD8" s="35"/>
      <c r="TCE8" s="35"/>
      <c r="TCF8" s="35"/>
      <c r="TCG8" s="35"/>
      <c r="TCH8" s="35"/>
      <c r="TCI8" s="35"/>
      <c r="TCJ8" s="35"/>
      <c r="TCK8" s="35"/>
      <c r="TCL8" s="35"/>
      <c r="TCM8" s="35"/>
      <c r="TCN8" s="35"/>
      <c r="TCO8" s="35"/>
      <c r="TCP8" s="35"/>
      <c r="TCQ8" s="35"/>
      <c r="TCR8" s="35"/>
      <c r="TCS8" s="35"/>
      <c r="TCT8" s="35"/>
      <c r="TCU8" s="35"/>
      <c r="TCV8" s="35"/>
      <c r="TCW8" s="35"/>
      <c r="TCX8" s="35"/>
      <c r="TCY8" s="35"/>
      <c r="TCZ8" s="35"/>
      <c r="TDA8" s="35"/>
      <c r="TDB8" s="35"/>
      <c r="TDC8" s="35"/>
      <c r="TDD8" s="35"/>
      <c r="TDE8" s="35"/>
      <c r="TDF8" s="35"/>
      <c r="TDG8" s="35"/>
      <c r="TDH8" s="35"/>
      <c r="TDI8" s="35"/>
      <c r="TDJ8" s="35"/>
      <c r="TDK8" s="35"/>
      <c r="TDL8" s="35"/>
      <c r="TDM8" s="35"/>
      <c r="TDN8" s="35"/>
      <c r="TDO8" s="35"/>
      <c r="TDP8" s="35"/>
      <c r="TDQ8" s="35"/>
      <c r="TDR8" s="35"/>
      <c r="TDS8" s="35"/>
      <c r="TDT8" s="35"/>
      <c r="TDU8" s="35"/>
      <c r="TDV8" s="35"/>
      <c r="TDW8" s="35"/>
      <c r="TDX8" s="35"/>
      <c r="TDY8" s="35"/>
      <c r="TDZ8" s="35"/>
      <c r="TEA8" s="35"/>
      <c r="TEB8" s="35"/>
      <c r="TEC8" s="35"/>
      <c r="TED8" s="35"/>
      <c r="TEE8" s="35"/>
      <c r="TEF8" s="35"/>
      <c r="TEG8" s="35"/>
      <c r="TEH8" s="35"/>
      <c r="TEI8" s="35"/>
      <c r="TEJ8" s="35"/>
      <c r="TEK8" s="35"/>
      <c r="TEL8" s="35"/>
      <c r="TEM8" s="35"/>
      <c r="TEN8" s="35"/>
      <c r="TEO8" s="35"/>
      <c r="TEP8" s="35"/>
      <c r="TEQ8" s="35"/>
      <c r="TER8" s="35"/>
      <c r="TES8" s="35"/>
      <c r="TET8" s="35"/>
      <c r="TEU8" s="35"/>
      <c r="TEV8" s="35"/>
      <c r="TEW8" s="35"/>
      <c r="TEX8" s="35"/>
      <c r="TEY8" s="35"/>
      <c r="TEZ8" s="35"/>
      <c r="TFA8" s="35"/>
      <c r="TFB8" s="35"/>
      <c r="TFC8" s="35"/>
      <c r="TFD8" s="35"/>
      <c r="TFE8" s="35"/>
      <c r="TFF8" s="35"/>
      <c r="TFG8" s="35"/>
      <c r="TFH8" s="35"/>
      <c r="TFI8" s="35"/>
      <c r="TFJ8" s="35"/>
      <c r="TFK8" s="35"/>
      <c r="TFL8" s="35"/>
      <c r="TFM8" s="35"/>
      <c r="TFN8" s="35"/>
      <c r="TFO8" s="35"/>
      <c r="TFP8" s="35"/>
      <c r="TFQ8" s="35"/>
      <c r="TFR8" s="35"/>
      <c r="TFS8" s="35"/>
      <c r="TFT8" s="35"/>
      <c r="TFU8" s="35"/>
      <c r="TFV8" s="35"/>
      <c r="TFW8" s="35"/>
      <c r="TFX8" s="35"/>
      <c r="TFY8" s="35"/>
      <c r="TFZ8" s="35"/>
      <c r="TGA8" s="35"/>
      <c r="TGB8" s="35"/>
      <c r="TGC8" s="35"/>
      <c r="TGD8" s="35"/>
      <c r="TGE8" s="35"/>
      <c r="TGF8" s="35"/>
      <c r="TGG8" s="35"/>
      <c r="TGH8" s="35"/>
      <c r="TGI8" s="35"/>
      <c r="TGJ8" s="35"/>
      <c r="TGK8" s="35"/>
      <c r="TGL8" s="35"/>
      <c r="TGM8" s="35"/>
      <c r="TGN8" s="35"/>
      <c r="TGO8" s="35"/>
      <c r="TGP8" s="35"/>
      <c r="TGQ8" s="35"/>
      <c r="TGR8" s="35"/>
      <c r="TGS8" s="35"/>
      <c r="TGT8" s="35"/>
      <c r="TGU8" s="35"/>
      <c r="TGV8" s="35"/>
      <c r="TGW8" s="35"/>
      <c r="TGX8" s="35"/>
      <c r="TGY8" s="35"/>
      <c r="TGZ8" s="35"/>
      <c r="THA8" s="35"/>
      <c r="THB8" s="35"/>
      <c r="THC8" s="35"/>
      <c r="THD8" s="35"/>
      <c r="THE8" s="35"/>
      <c r="THF8" s="35"/>
      <c r="THG8" s="35"/>
      <c r="THH8" s="35"/>
      <c r="THI8" s="35"/>
      <c r="THJ8" s="35"/>
      <c r="THK8" s="35"/>
      <c r="THL8" s="35"/>
      <c r="THM8" s="35"/>
      <c r="THN8" s="35"/>
      <c r="THO8" s="35"/>
      <c r="THP8" s="35"/>
      <c r="THQ8" s="35"/>
      <c r="THR8" s="35"/>
      <c r="THS8" s="35"/>
      <c r="THT8" s="35"/>
      <c r="THU8" s="35"/>
      <c r="THV8" s="35"/>
      <c r="THW8" s="35"/>
      <c r="THX8" s="35"/>
      <c r="THY8" s="35"/>
      <c r="THZ8" s="35"/>
      <c r="TIA8" s="35"/>
      <c r="TIB8" s="35"/>
      <c r="TIC8" s="35"/>
      <c r="TID8" s="35"/>
      <c r="TIE8" s="35"/>
      <c r="TIF8" s="35"/>
      <c r="TIG8" s="35"/>
      <c r="TIH8" s="35"/>
      <c r="TII8" s="35"/>
      <c r="TIJ8" s="35"/>
      <c r="TIK8" s="35"/>
      <c r="TIL8" s="35"/>
      <c r="TIM8" s="35"/>
      <c r="TIN8" s="35"/>
      <c r="TIO8" s="35"/>
      <c r="TIP8" s="35"/>
      <c r="TIQ8" s="35"/>
      <c r="TIR8" s="35"/>
      <c r="TIS8" s="35"/>
      <c r="TIT8" s="35"/>
      <c r="TIU8" s="35"/>
      <c r="TIV8" s="35"/>
      <c r="TIW8" s="35"/>
      <c r="TIX8" s="35"/>
      <c r="TIY8" s="35"/>
      <c r="TIZ8" s="35"/>
      <c r="TJA8" s="35"/>
      <c r="TJB8" s="35"/>
      <c r="TJC8" s="35"/>
      <c r="TJD8" s="35"/>
      <c r="TJE8" s="35"/>
      <c r="TJF8" s="35"/>
      <c r="TJG8" s="35"/>
      <c r="TJH8" s="35"/>
      <c r="TJI8" s="35"/>
      <c r="TJJ8" s="35"/>
      <c r="TJK8" s="35"/>
      <c r="TJL8" s="35"/>
      <c r="TJM8" s="35"/>
      <c r="TJN8" s="35"/>
      <c r="TJO8" s="35"/>
      <c r="TJP8" s="35"/>
      <c r="TJQ8" s="35"/>
      <c r="TJR8" s="35"/>
      <c r="TJS8" s="35"/>
      <c r="TJT8" s="35"/>
      <c r="TJU8" s="35"/>
      <c r="TJV8" s="35"/>
      <c r="TJW8" s="35"/>
      <c r="TJX8" s="35"/>
      <c r="TJY8" s="35"/>
      <c r="TJZ8" s="35"/>
      <c r="TKA8" s="35"/>
      <c r="TKB8" s="35"/>
      <c r="TKC8" s="35"/>
      <c r="TKD8" s="35"/>
      <c r="TKE8" s="35"/>
      <c r="TKF8" s="35"/>
      <c r="TKG8" s="35"/>
      <c r="TKH8" s="35"/>
      <c r="TKI8" s="35"/>
      <c r="TKJ8" s="35"/>
      <c r="TKK8" s="35"/>
      <c r="TKL8" s="35"/>
      <c r="TKM8" s="35"/>
      <c r="TKN8" s="35"/>
      <c r="TKO8" s="35"/>
      <c r="TKP8" s="35"/>
      <c r="TKQ8" s="35"/>
      <c r="TKR8" s="35"/>
      <c r="TKS8" s="35"/>
      <c r="TKT8" s="35"/>
      <c r="TKU8" s="35"/>
      <c r="TKV8" s="35"/>
      <c r="TKW8" s="35"/>
      <c r="TKX8" s="35"/>
      <c r="TKY8" s="35"/>
      <c r="TKZ8" s="35"/>
      <c r="TLA8" s="35"/>
      <c r="TLB8" s="35"/>
      <c r="TLC8" s="35"/>
      <c r="TLD8" s="35"/>
      <c r="TLE8" s="35"/>
      <c r="TLF8" s="35"/>
      <c r="TLG8" s="35"/>
      <c r="TLH8" s="35"/>
      <c r="TLI8" s="35"/>
      <c r="TLJ8" s="35"/>
      <c r="TLK8" s="35"/>
      <c r="TLL8" s="35"/>
      <c r="TLM8" s="35"/>
      <c r="TLN8" s="35"/>
      <c r="TLO8" s="35"/>
      <c r="TLP8" s="35"/>
      <c r="TLQ8" s="35"/>
      <c r="TLR8" s="35"/>
      <c r="TLS8" s="35"/>
      <c r="TLT8" s="35"/>
      <c r="TLU8" s="35"/>
      <c r="TLV8" s="35"/>
      <c r="TLW8" s="35"/>
      <c r="TLX8" s="35"/>
      <c r="TLY8" s="35"/>
      <c r="TLZ8" s="35"/>
      <c r="TMA8" s="35"/>
      <c r="TMB8" s="35"/>
      <c r="TMC8" s="35"/>
      <c r="TMD8" s="35"/>
      <c r="TME8" s="35"/>
      <c r="TMF8" s="35"/>
      <c r="TMG8" s="35"/>
      <c r="TMH8" s="35"/>
      <c r="TMI8" s="35"/>
      <c r="TMJ8" s="35"/>
      <c r="TMK8" s="35"/>
      <c r="TML8" s="35"/>
      <c r="TMM8" s="35"/>
      <c r="TMN8" s="35"/>
      <c r="TMO8" s="35"/>
      <c r="TMP8" s="35"/>
      <c r="TMQ8" s="35"/>
      <c r="TMR8" s="35"/>
      <c r="TMS8" s="35"/>
      <c r="TMT8" s="35"/>
      <c r="TMU8" s="35"/>
      <c r="TMV8" s="35"/>
      <c r="TMW8" s="35"/>
      <c r="TMX8" s="35"/>
      <c r="TMY8" s="35"/>
      <c r="TMZ8" s="35"/>
      <c r="TNA8" s="35"/>
      <c r="TNB8" s="35"/>
      <c r="TNC8" s="35"/>
      <c r="TND8" s="35"/>
      <c r="TNE8" s="35"/>
      <c r="TNF8" s="35"/>
      <c r="TNG8" s="35"/>
      <c r="TNH8" s="35"/>
      <c r="TNI8" s="35"/>
      <c r="TNJ8" s="35"/>
      <c r="TNK8" s="35"/>
      <c r="TNL8" s="35"/>
      <c r="TNM8" s="35"/>
      <c r="TNN8" s="35"/>
      <c r="TNO8" s="35"/>
      <c r="TNP8" s="35"/>
      <c r="TNQ8" s="35"/>
      <c r="TNR8" s="35"/>
      <c r="TNS8" s="35"/>
      <c r="TNT8" s="35"/>
      <c r="TNU8" s="35"/>
      <c r="TNV8" s="35"/>
      <c r="TNW8" s="35"/>
      <c r="TNX8" s="35"/>
      <c r="TNY8" s="35"/>
      <c r="TNZ8" s="35"/>
      <c r="TOA8" s="35"/>
      <c r="TOB8" s="35"/>
      <c r="TOC8" s="35"/>
      <c r="TOD8" s="35"/>
      <c r="TOE8" s="35"/>
      <c r="TOF8" s="35"/>
      <c r="TOG8" s="35"/>
      <c r="TOH8" s="35"/>
      <c r="TOI8" s="35"/>
      <c r="TOJ8" s="35"/>
      <c r="TOK8" s="35"/>
      <c r="TOL8" s="35"/>
      <c r="TOM8" s="35"/>
      <c r="TON8" s="35"/>
      <c r="TOO8" s="35"/>
      <c r="TOP8" s="35"/>
      <c r="TOQ8" s="35"/>
      <c r="TOR8" s="35"/>
      <c r="TOS8" s="35"/>
      <c r="TOT8" s="35"/>
      <c r="TOU8" s="35"/>
      <c r="TOV8" s="35"/>
      <c r="TOW8" s="35"/>
      <c r="TOX8" s="35"/>
      <c r="TOY8" s="35"/>
      <c r="TOZ8" s="35"/>
      <c r="TPA8" s="35"/>
      <c r="TPB8" s="35"/>
      <c r="TPC8" s="35"/>
      <c r="TPD8" s="35"/>
      <c r="TPE8" s="35"/>
      <c r="TPF8" s="35"/>
      <c r="TPG8" s="35"/>
      <c r="TPH8" s="35"/>
      <c r="TPI8" s="35"/>
      <c r="TPJ8" s="35"/>
      <c r="TPK8" s="35"/>
      <c r="TPL8" s="35"/>
      <c r="TPM8" s="35"/>
      <c r="TPN8" s="35"/>
      <c r="TPO8" s="35"/>
      <c r="TPP8" s="35"/>
      <c r="TPQ8" s="35"/>
      <c r="TPR8" s="35"/>
      <c r="TPS8" s="35"/>
      <c r="TPT8" s="35"/>
      <c r="TPU8" s="35"/>
      <c r="TPV8" s="35"/>
      <c r="TPW8" s="35"/>
      <c r="TPX8" s="35"/>
      <c r="TPY8" s="35"/>
      <c r="TPZ8" s="35"/>
      <c r="TQA8" s="35"/>
      <c r="TQB8" s="35"/>
      <c r="TQC8" s="35"/>
      <c r="TQD8" s="35"/>
      <c r="TQE8" s="35"/>
      <c r="TQF8" s="35"/>
      <c r="TQG8" s="35"/>
      <c r="TQH8" s="35"/>
      <c r="TQI8" s="35"/>
      <c r="TQJ8" s="35"/>
      <c r="TQK8" s="35"/>
      <c r="TQL8" s="35"/>
      <c r="TQM8" s="35"/>
      <c r="TQN8" s="35"/>
      <c r="TQO8" s="35"/>
      <c r="TQP8" s="35"/>
      <c r="TQQ8" s="35"/>
      <c r="TQR8" s="35"/>
      <c r="TQS8" s="35"/>
      <c r="TQT8" s="35"/>
      <c r="TQU8" s="35"/>
      <c r="TQV8" s="35"/>
      <c r="TQW8" s="35"/>
      <c r="TQX8" s="35"/>
      <c r="TQY8" s="35"/>
      <c r="TQZ8" s="35"/>
      <c r="TRA8" s="35"/>
      <c r="TRB8" s="35"/>
      <c r="TRC8" s="35"/>
      <c r="TRD8" s="35"/>
      <c r="TRE8" s="35"/>
      <c r="TRF8" s="35"/>
      <c r="TRG8" s="35"/>
      <c r="TRH8" s="35"/>
      <c r="TRI8" s="35"/>
      <c r="TRJ8" s="35"/>
      <c r="TRK8" s="35"/>
      <c r="TRL8" s="35"/>
      <c r="TRM8" s="35"/>
      <c r="TRN8" s="35"/>
      <c r="TRO8" s="35"/>
      <c r="TRP8" s="35"/>
      <c r="TRQ8" s="35"/>
      <c r="TRR8" s="35"/>
      <c r="TRS8" s="35"/>
      <c r="TRT8" s="35"/>
      <c r="TRU8" s="35"/>
      <c r="TRV8" s="35"/>
      <c r="TRW8" s="35"/>
      <c r="TRX8" s="35"/>
      <c r="TRY8" s="35"/>
      <c r="TRZ8" s="35"/>
      <c r="TSA8" s="35"/>
      <c r="TSB8" s="35"/>
      <c r="TSC8" s="35"/>
      <c r="TSD8" s="35"/>
      <c r="TSE8" s="35"/>
      <c r="TSF8" s="35"/>
      <c r="TSG8" s="35"/>
      <c r="TSH8" s="35"/>
      <c r="TSI8" s="35"/>
      <c r="TSJ8" s="35"/>
      <c r="TSK8" s="35"/>
      <c r="TSL8" s="35"/>
      <c r="TSM8" s="35"/>
      <c r="TSN8" s="35"/>
      <c r="TSO8" s="35"/>
      <c r="TSP8" s="35"/>
      <c r="TSQ8" s="35"/>
      <c r="TSR8" s="35"/>
      <c r="TSS8" s="35"/>
      <c r="TST8" s="35"/>
      <c r="TSU8" s="35"/>
      <c r="TSV8" s="35"/>
      <c r="TSW8" s="35"/>
      <c r="TSX8" s="35"/>
      <c r="TSY8" s="35"/>
      <c r="TSZ8" s="35"/>
      <c r="TTA8" s="35"/>
      <c r="TTB8" s="35"/>
      <c r="TTC8" s="35"/>
      <c r="TTD8" s="35"/>
      <c r="TTE8" s="35"/>
      <c r="TTF8" s="35"/>
      <c r="TTG8" s="35"/>
      <c r="TTH8" s="35"/>
      <c r="TTI8" s="35"/>
      <c r="TTJ8" s="35"/>
      <c r="TTK8" s="35"/>
      <c r="TTL8" s="35"/>
      <c r="TTM8" s="35"/>
      <c r="TTN8" s="35"/>
      <c r="TTO8" s="35"/>
      <c r="TTP8" s="35"/>
      <c r="TTQ8" s="35"/>
      <c r="TTR8" s="35"/>
      <c r="TTS8" s="35"/>
      <c r="TTT8" s="35"/>
      <c r="TTU8" s="35"/>
      <c r="TTV8" s="35"/>
      <c r="TTW8" s="35"/>
      <c r="TTX8" s="35"/>
      <c r="TTY8" s="35"/>
      <c r="TTZ8" s="35"/>
      <c r="TUA8" s="35"/>
      <c r="TUB8" s="35"/>
      <c r="TUC8" s="35"/>
      <c r="TUD8" s="35"/>
      <c r="TUE8" s="35"/>
      <c r="TUF8" s="35"/>
      <c r="TUG8" s="35"/>
      <c r="TUH8" s="35"/>
      <c r="TUI8" s="35"/>
      <c r="TUJ8" s="35"/>
      <c r="TUK8" s="35"/>
      <c r="TUL8" s="35"/>
      <c r="TUM8" s="35"/>
      <c r="TUN8" s="35"/>
      <c r="TUO8" s="35"/>
      <c r="TUP8" s="35"/>
      <c r="TUQ8" s="35"/>
      <c r="TUR8" s="35"/>
      <c r="TUS8" s="35"/>
      <c r="TUT8" s="35"/>
      <c r="TUU8" s="35"/>
      <c r="TUV8" s="35"/>
      <c r="TUW8" s="35"/>
      <c r="TUX8" s="35"/>
      <c r="TUY8" s="35"/>
      <c r="TUZ8" s="35"/>
      <c r="TVA8" s="35"/>
      <c r="TVB8" s="35"/>
      <c r="TVC8" s="35"/>
      <c r="TVD8" s="35"/>
      <c r="TVE8" s="35"/>
      <c r="TVF8" s="35"/>
      <c r="TVG8" s="35"/>
      <c r="TVH8" s="35"/>
      <c r="TVI8" s="35"/>
      <c r="TVJ8" s="35"/>
      <c r="TVK8" s="35"/>
      <c r="TVL8" s="35"/>
      <c r="TVM8" s="35"/>
      <c r="TVN8" s="35"/>
      <c r="TVO8" s="35"/>
      <c r="TVP8" s="35"/>
      <c r="TVQ8" s="35"/>
      <c r="TVR8" s="35"/>
      <c r="TVS8" s="35"/>
      <c r="TVT8" s="35"/>
      <c r="TVU8" s="35"/>
      <c r="TVV8" s="35"/>
      <c r="TVW8" s="35"/>
      <c r="TVX8" s="35"/>
      <c r="TVY8" s="35"/>
      <c r="TVZ8" s="35"/>
      <c r="TWA8" s="35"/>
      <c r="TWB8" s="35"/>
      <c r="TWC8" s="35"/>
      <c r="TWD8" s="35"/>
      <c r="TWE8" s="35"/>
      <c r="TWF8" s="35"/>
      <c r="TWG8" s="35"/>
      <c r="TWH8" s="35"/>
      <c r="TWI8" s="35"/>
      <c r="TWJ8" s="35"/>
      <c r="TWK8" s="35"/>
      <c r="TWL8" s="35"/>
      <c r="TWM8" s="35"/>
      <c r="TWN8" s="35"/>
      <c r="TWO8" s="35"/>
      <c r="TWP8" s="35"/>
      <c r="TWQ8" s="35"/>
      <c r="TWR8" s="35"/>
      <c r="TWS8" s="35"/>
      <c r="TWT8" s="35"/>
      <c r="TWU8" s="35"/>
      <c r="TWV8" s="35"/>
      <c r="TWW8" s="35"/>
      <c r="TWX8" s="35"/>
      <c r="TWY8" s="35"/>
      <c r="TWZ8" s="35"/>
      <c r="TXA8" s="35"/>
      <c r="TXB8" s="35"/>
      <c r="TXC8" s="35"/>
      <c r="TXD8" s="35"/>
      <c r="TXE8" s="35"/>
      <c r="TXF8" s="35"/>
      <c r="TXG8" s="35"/>
      <c r="TXH8" s="35"/>
      <c r="TXI8" s="35"/>
      <c r="TXJ8" s="35"/>
      <c r="TXK8" s="35"/>
      <c r="TXL8" s="35"/>
      <c r="TXM8" s="35"/>
      <c r="TXN8" s="35"/>
      <c r="TXO8" s="35"/>
      <c r="TXP8" s="35"/>
      <c r="TXQ8" s="35"/>
      <c r="TXR8" s="35"/>
      <c r="TXS8" s="35"/>
      <c r="TXT8" s="35"/>
      <c r="TXU8" s="35"/>
      <c r="TXV8" s="35"/>
      <c r="TXW8" s="35"/>
      <c r="TXX8" s="35"/>
      <c r="TXY8" s="35"/>
      <c r="TXZ8" s="35"/>
      <c r="TYA8" s="35"/>
      <c r="TYB8" s="35"/>
      <c r="TYC8" s="35"/>
      <c r="TYD8" s="35"/>
      <c r="TYE8" s="35"/>
      <c r="TYF8" s="35"/>
      <c r="TYG8" s="35"/>
      <c r="TYH8" s="35"/>
      <c r="TYI8" s="35"/>
      <c r="TYJ8" s="35"/>
      <c r="TYK8" s="35"/>
      <c r="TYL8" s="35"/>
      <c r="TYM8" s="35"/>
      <c r="TYN8" s="35"/>
      <c r="TYO8" s="35"/>
      <c r="TYP8" s="35"/>
      <c r="TYQ8" s="35"/>
      <c r="TYR8" s="35"/>
      <c r="TYS8" s="35"/>
      <c r="TYT8" s="35"/>
      <c r="TYU8" s="35"/>
      <c r="TYV8" s="35"/>
      <c r="TYW8" s="35"/>
      <c r="TYX8" s="35"/>
      <c r="TYY8" s="35"/>
      <c r="TYZ8" s="35"/>
      <c r="TZA8" s="35"/>
      <c r="TZB8" s="35"/>
      <c r="TZC8" s="35"/>
      <c r="TZD8" s="35"/>
      <c r="TZE8" s="35"/>
      <c r="TZF8" s="35"/>
      <c r="TZG8" s="35"/>
      <c r="TZH8" s="35"/>
      <c r="TZI8" s="35"/>
      <c r="TZJ8" s="35"/>
      <c r="TZK8" s="35"/>
      <c r="TZL8" s="35"/>
      <c r="TZM8" s="35"/>
      <c r="TZN8" s="35"/>
      <c r="TZO8" s="35"/>
      <c r="TZP8" s="35"/>
      <c r="TZQ8" s="35"/>
      <c r="TZR8" s="35"/>
      <c r="TZS8" s="35"/>
      <c r="TZT8" s="35"/>
      <c r="TZU8" s="35"/>
      <c r="TZV8" s="35"/>
      <c r="TZW8" s="35"/>
      <c r="TZX8" s="35"/>
      <c r="TZY8" s="35"/>
      <c r="TZZ8" s="35"/>
      <c r="UAA8" s="35"/>
      <c r="UAB8" s="35"/>
      <c r="UAC8" s="35"/>
      <c r="UAD8" s="35"/>
      <c r="UAE8" s="35"/>
      <c r="UAF8" s="35"/>
      <c r="UAG8" s="35"/>
      <c r="UAH8" s="35"/>
      <c r="UAI8" s="35"/>
      <c r="UAJ8" s="35"/>
      <c r="UAK8" s="35"/>
      <c r="UAL8" s="35"/>
      <c r="UAM8" s="35"/>
      <c r="UAN8" s="35"/>
      <c r="UAO8" s="35"/>
      <c r="UAP8" s="35"/>
      <c r="UAQ8" s="35"/>
      <c r="UAR8" s="35"/>
      <c r="UAS8" s="35"/>
      <c r="UAT8" s="35"/>
      <c r="UAU8" s="35"/>
      <c r="UAV8" s="35"/>
      <c r="UAW8" s="35"/>
      <c r="UAX8" s="35"/>
      <c r="UAY8" s="35"/>
      <c r="UAZ8" s="35"/>
      <c r="UBA8" s="35"/>
      <c r="UBB8" s="35"/>
      <c r="UBC8" s="35"/>
      <c r="UBD8" s="35"/>
      <c r="UBE8" s="35"/>
      <c r="UBF8" s="35"/>
      <c r="UBG8" s="35"/>
      <c r="UBH8" s="35"/>
      <c r="UBI8" s="35"/>
      <c r="UBJ8" s="35"/>
      <c r="UBK8" s="35"/>
      <c r="UBL8" s="35"/>
      <c r="UBM8" s="35"/>
      <c r="UBN8" s="35"/>
      <c r="UBO8" s="35"/>
      <c r="UBP8" s="35"/>
      <c r="UBQ8" s="35"/>
      <c r="UBR8" s="35"/>
      <c r="UBS8" s="35"/>
      <c r="UBT8" s="35"/>
      <c r="UBU8" s="35"/>
      <c r="UBV8" s="35"/>
      <c r="UBW8" s="35"/>
      <c r="UBX8" s="35"/>
      <c r="UBY8" s="35"/>
      <c r="UBZ8" s="35"/>
      <c r="UCA8" s="35"/>
      <c r="UCB8" s="35"/>
      <c r="UCC8" s="35"/>
      <c r="UCD8" s="35"/>
      <c r="UCE8" s="35"/>
      <c r="UCF8" s="35"/>
      <c r="UCG8" s="35"/>
      <c r="UCH8" s="35"/>
      <c r="UCI8" s="35"/>
      <c r="UCJ8" s="35"/>
      <c r="UCK8" s="35"/>
      <c r="UCL8" s="35"/>
      <c r="UCM8" s="35"/>
      <c r="UCN8" s="35"/>
      <c r="UCO8" s="35"/>
      <c r="UCP8" s="35"/>
      <c r="UCQ8" s="35"/>
      <c r="UCR8" s="35"/>
      <c r="UCS8" s="35"/>
      <c r="UCT8" s="35"/>
      <c r="UCU8" s="35"/>
      <c r="UCV8" s="35"/>
      <c r="UCW8" s="35"/>
      <c r="UCX8" s="35"/>
      <c r="UCY8" s="35"/>
      <c r="UCZ8" s="35"/>
      <c r="UDA8" s="35"/>
      <c r="UDB8" s="35"/>
      <c r="UDC8" s="35"/>
      <c r="UDD8" s="35"/>
      <c r="UDE8" s="35"/>
      <c r="UDF8" s="35"/>
      <c r="UDG8" s="35"/>
      <c r="UDH8" s="35"/>
      <c r="UDI8" s="35"/>
      <c r="UDJ8" s="35"/>
      <c r="UDK8" s="35"/>
      <c r="UDL8" s="35"/>
      <c r="UDM8" s="35"/>
      <c r="UDN8" s="35"/>
      <c r="UDO8" s="35"/>
      <c r="UDP8" s="35"/>
      <c r="UDQ8" s="35"/>
      <c r="UDR8" s="35"/>
      <c r="UDS8" s="35"/>
      <c r="UDT8" s="35"/>
      <c r="UDU8" s="35"/>
      <c r="UDV8" s="35"/>
      <c r="UDW8" s="35"/>
      <c r="UDX8" s="35"/>
      <c r="UDY8" s="35"/>
      <c r="UDZ8" s="35"/>
      <c r="UEA8" s="35"/>
      <c r="UEB8" s="35"/>
      <c r="UEC8" s="35"/>
      <c r="UED8" s="35"/>
      <c r="UEE8" s="35"/>
      <c r="UEF8" s="35"/>
      <c r="UEG8" s="35"/>
      <c r="UEH8" s="35"/>
      <c r="UEI8" s="35"/>
      <c r="UEJ8" s="35"/>
      <c r="UEK8" s="35"/>
      <c r="UEL8" s="35"/>
      <c r="UEM8" s="35"/>
      <c r="UEN8" s="35"/>
      <c r="UEO8" s="35"/>
      <c r="UEP8" s="35"/>
      <c r="UEQ8" s="35"/>
      <c r="UER8" s="35"/>
      <c r="UES8" s="35"/>
      <c r="UET8" s="35"/>
      <c r="UEU8" s="35"/>
      <c r="UEV8" s="35"/>
      <c r="UEW8" s="35"/>
      <c r="UEX8" s="35"/>
      <c r="UEY8" s="35"/>
      <c r="UEZ8" s="35"/>
      <c r="UFA8" s="35"/>
      <c r="UFB8" s="35"/>
      <c r="UFC8" s="35"/>
      <c r="UFD8" s="35"/>
      <c r="UFE8" s="35"/>
      <c r="UFF8" s="35"/>
      <c r="UFG8" s="35"/>
      <c r="UFH8" s="35"/>
      <c r="UFI8" s="35"/>
      <c r="UFJ8" s="35"/>
      <c r="UFK8" s="35"/>
      <c r="UFL8" s="35"/>
      <c r="UFM8" s="35"/>
      <c r="UFN8" s="35"/>
      <c r="UFO8" s="35"/>
      <c r="UFP8" s="35"/>
      <c r="UFQ8" s="35"/>
      <c r="UFR8" s="35"/>
      <c r="UFS8" s="35"/>
      <c r="UFT8" s="35"/>
      <c r="UFU8" s="35"/>
      <c r="UFV8" s="35"/>
      <c r="UFW8" s="35"/>
      <c r="UFX8" s="35"/>
      <c r="UFY8" s="35"/>
      <c r="UFZ8" s="35"/>
      <c r="UGA8" s="35"/>
      <c r="UGB8" s="35"/>
      <c r="UGC8" s="35"/>
      <c r="UGD8" s="35"/>
      <c r="UGE8" s="35"/>
      <c r="UGF8" s="35"/>
      <c r="UGG8" s="35"/>
      <c r="UGH8" s="35"/>
      <c r="UGI8" s="35"/>
      <c r="UGJ8" s="35"/>
      <c r="UGK8" s="35"/>
      <c r="UGL8" s="35"/>
      <c r="UGM8" s="35"/>
      <c r="UGN8" s="35"/>
      <c r="UGO8" s="35"/>
      <c r="UGP8" s="35"/>
      <c r="UGQ8" s="35"/>
      <c r="UGR8" s="35"/>
      <c r="UGS8" s="35"/>
      <c r="UGT8" s="35"/>
      <c r="UGU8" s="35"/>
      <c r="UGV8" s="35"/>
      <c r="UGW8" s="35"/>
      <c r="UGX8" s="35"/>
      <c r="UGY8" s="35"/>
      <c r="UGZ8" s="35"/>
      <c r="UHA8" s="35"/>
      <c r="UHB8" s="35"/>
      <c r="UHC8" s="35"/>
      <c r="UHD8" s="35"/>
      <c r="UHE8" s="35"/>
      <c r="UHF8" s="35"/>
      <c r="UHG8" s="35"/>
      <c r="UHH8" s="35"/>
      <c r="UHI8" s="35"/>
      <c r="UHJ8" s="35"/>
      <c r="UHK8" s="35"/>
      <c r="UHL8" s="35"/>
      <c r="UHM8" s="35"/>
      <c r="UHN8" s="35"/>
      <c r="UHO8" s="35"/>
      <c r="UHP8" s="35"/>
      <c r="UHQ8" s="35"/>
      <c r="UHR8" s="35"/>
      <c r="UHS8" s="35"/>
      <c r="UHT8" s="35"/>
      <c r="UHU8" s="35"/>
      <c r="UHV8" s="35"/>
      <c r="UHW8" s="35"/>
      <c r="UHX8" s="35"/>
      <c r="UHY8" s="35"/>
      <c r="UHZ8" s="35"/>
      <c r="UIA8" s="35"/>
      <c r="UIB8" s="35"/>
      <c r="UIC8" s="35"/>
      <c r="UID8" s="35"/>
      <c r="UIE8" s="35"/>
      <c r="UIF8" s="35"/>
      <c r="UIG8" s="35"/>
      <c r="UIH8" s="35"/>
      <c r="UII8" s="35"/>
      <c r="UIJ8" s="35"/>
      <c r="UIK8" s="35"/>
      <c r="UIL8" s="35"/>
      <c r="UIM8" s="35"/>
      <c r="UIN8" s="35"/>
      <c r="UIO8" s="35"/>
      <c r="UIP8" s="35"/>
      <c r="UIQ8" s="35"/>
      <c r="UIR8" s="35"/>
      <c r="UIS8" s="35"/>
      <c r="UIT8" s="35"/>
      <c r="UIU8" s="35"/>
      <c r="UIV8" s="35"/>
      <c r="UIW8" s="35"/>
      <c r="UIX8" s="35"/>
      <c r="UIY8" s="35"/>
      <c r="UIZ8" s="35"/>
      <c r="UJA8" s="35"/>
      <c r="UJB8" s="35"/>
      <c r="UJC8" s="35"/>
      <c r="UJD8" s="35"/>
      <c r="UJE8" s="35"/>
      <c r="UJF8" s="35"/>
      <c r="UJG8" s="35"/>
      <c r="UJH8" s="35"/>
      <c r="UJI8" s="35"/>
      <c r="UJJ8" s="35"/>
      <c r="UJK8" s="35"/>
      <c r="UJL8" s="35"/>
      <c r="UJM8" s="35"/>
      <c r="UJN8" s="35"/>
      <c r="UJO8" s="35"/>
      <c r="UJP8" s="35"/>
      <c r="UJQ8" s="35"/>
      <c r="UJR8" s="35"/>
      <c r="UJS8" s="35"/>
      <c r="UJT8" s="35"/>
      <c r="UJU8" s="35"/>
      <c r="UJV8" s="35"/>
      <c r="UJW8" s="35"/>
      <c r="UJX8" s="35"/>
      <c r="UJY8" s="35"/>
      <c r="UJZ8" s="35"/>
      <c r="UKA8" s="35"/>
      <c r="UKB8" s="35"/>
      <c r="UKC8" s="35"/>
      <c r="UKD8" s="35"/>
      <c r="UKE8" s="35"/>
      <c r="UKF8" s="35"/>
      <c r="UKG8" s="35"/>
      <c r="UKH8" s="35"/>
      <c r="UKI8" s="35"/>
      <c r="UKJ8" s="35"/>
      <c r="UKK8" s="35"/>
      <c r="UKL8" s="35"/>
      <c r="UKM8" s="35"/>
      <c r="UKN8" s="35"/>
      <c r="UKO8" s="35"/>
      <c r="UKP8" s="35"/>
      <c r="UKQ8" s="35"/>
      <c r="UKR8" s="35"/>
      <c r="UKS8" s="35"/>
      <c r="UKT8" s="35"/>
      <c r="UKU8" s="35"/>
      <c r="UKV8" s="35"/>
      <c r="UKW8" s="35"/>
      <c r="UKX8" s="35"/>
      <c r="UKY8" s="35"/>
      <c r="UKZ8" s="35"/>
      <c r="ULA8" s="35"/>
      <c r="ULB8" s="35"/>
      <c r="ULC8" s="35"/>
      <c r="ULD8" s="35"/>
      <c r="ULE8" s="35"/>
      <c r="ULF8" s="35"/>
      <c r="ULG8" s="35"/>
      <c r="ULH8" s="35"/>
      <c r="ULI8" s="35"/>
      <c r="ULJ8" s="35"/>
      <c r="ULK8" s="35"/>
      <c r="ULL8" s="35"/>
      <c r="ULM8" s="35"/>
      <c r="ULN8" s="35"/>
      <c r="ULO8" s="35"/>
      <c r="ULP8" s="35"/>
      <c r="ULQ8" s="35"/>
      <c r="ULR8" s="35"/>
      <c r="ULS8" s="35"/>
      <c r="ULT8" s="35"/>
      <c r="ULU8" s="35"/>
      <c r="ULV8" s="35"/>
      <c r="ULW8" s="35"/>
      <c r="ULX8" s="35"/>
      <c r="ULY8" s="35"/>
      <c r="ULZ8" s="35"/>
      <c r="UMA8" s="35"/>
      <c r="UMB8" s="35"/>
      <c r="UMC8" s="35"/>
      <c r="UMD8" s="35"/>
      <c r="UME8" s="35"/>
      <c r="UMF8" s="35"/>
      <c r="UMG8" s="35"/>
      <c r="UMH8" s="35"/>
      <c r="UMI8" s="35"/>
      <c r="UMJ8" s="35"/>
      <c r="UMK8" s="35"/>
      <c r="UML8" s="35"/>
      <c r="UMM8" s="35"/>
      <c r="UMN8" s="35"/>
      <c r="UMO8" s="35"/>
      <c r="UMP8" s="35"/>
      <c r="UMQ8" s="35"/>
      <c r="UMR8" s="35"/>
      <c r="UMS8" s="35"/>
      <c r="UMT8" s="35"/>
      <c r="UMU8" s="35"/>
      <c r="UMV8" s="35"/>
      <c r="UMW8" s="35"/>
      <c r="UMX8" s="35"/>
      <c r="UMY8" s="35"/>
      <c r="UMZ8" s="35"/>
      <c r="UNA8" s="35"/>
      <c r="UNB8" s="35"/>
      <c r="UNC8" s="35"/>
      <c r="UND8" s="35"/>
      <c r="UNE8" s="35"/>
      <c r="UNF8" s="35"/>
      <c r="UNG8" s="35"/>
      <c r="UNH8" s="35"/>
      <c r="UNI8" s="35"/>
      <c r="UNJ8" s="35"/>
      <c r="UNK8" s="35"/>
      <c r="UNL8" s="35"/>
      <c r="UNM8" s="35"/>
      <c r="UNN8" s="35"/>
      <c r="UNO8" s="35"/>
      <c r="UNP8" s="35"/>
      <c r="UNQ8" s="35"/>
      <c r="UNR8" s="35"/>
      <c r="UNS8" s="35"/>
      <c r="UNT8" s="35"/>
      <c r="UNU8" s="35"/>
      <c r="UNV8" s="35"/>
      <c r="UNW8" s="35"/>
      <c r="UNX8" s="35"/>
      <c r="UNY8" s="35"/>
      <c r="UNZ8" s="35"/>
      <c r="UOA8" s="35"/>
      <c r="UOB8" s="35"/>
      <c r="UOC8" s="35"/>
      <c r="UOD8" s="35"/>
      <c r="UOE8" s="35"/>
      <c r="UOF8" s="35"/>
      <c r="UOG8" s="35"/>
      <c r="UOH8" s="35"/>
      <c r="UOI8" s="35"/>
      <c r="UOJ8" s="35"/>
      <c r="UOK8" s="35"/>
      <c r="UOL8" s="35"/>
      <c r="UOM8" s="35"/>
      <c r="UON8" s="35"/>
      <c r="UOO8" s="35"/>
      <c r="UOP8" s="35"/>
      <c r="UOQ8" s="35"/>
      <c r="UOR8" s="35"/>
      <c r="UOS8" s="35"/>
      <c r="UOT8" s="35"/>
      <c r="UOU8" s="35"/>
      <c r="UOV8" s="35"/>
      <c r="UOW8" s="35"/>
      <c r="UOX8" s="35"/>
      <c r="UOY8" s="35"/>
      <c r="UOZ8" s="35"/>
      <c r="UPA8" s="35"/>
      <c r="UPB8" s="35"/>
      <c r="UPC8" s="35"/>
      <c r="UPD8" s="35"/>
      <c r="UPE8" s="35"/>
      <c r="UPF8" s="35"/>
      <c r="UPG8" s="35"/>
      <c r="UPH8" s="35"/>
      <c r="UPI8" s="35"/>
      <c r="UPJ8" s="35"/>
      <c r="UPK8" s="35"/>
      <c r="UPL8" s="35"/>
      <c r="UPM8" s="35"/>
      <c r="UPN8" s="35"/>
      <c r="UPO8" s="35"/>
      <c r="UPP8" s="35"/>
      <c r="UPQ8" s="35"/>
      <c r="UPR8" s="35"/>
      <c r="UPS8" s="35"/>
      <c r="UPT8" s="35"/>
      <c r="UPU8" s="35"/>
      <c r="UPV8" s="35"/>
      <c r="UPW8" s="35"/>
      <c r="UPX8" s="35"/>
      <c r="UPY8" s="35"/>
      <c r="UPZ8" s="35"/>
      <c r="UQA8" s="35"/>
      <c r="UQB8" s="35"/>
      <c r="UQC8" s="35"/>
      <c r="UQD8" s="35"/>
      <c r="UQE8" s="35"/>
      <c r="UQF8" s="35"/>
      <c r="UQG8" s="35"/>
      <c r="UQH8" s="35"/>
      <c r="UQI8" s="35"/>
      <c r="UQJ8" s="35"/>
      <c r="UQK8" s="35"/>
      <c r="UQL8" s="35"/>
      <c r="UQM8" s="35"/>
      <c r="UQN8" s="35"/>
      <c r="UQO8" s="35"/>
      <c r="UQP8" s="35"/>
      <c r="UQQ8" s="35"/>
      <c r="UQR8" s="35"/>
      <c r="UQS8" s="35"/>
      <c r="UQT8" s="35"/>
      <c r="UQU8" s="35"/>
      <c r="UQV8" s="35"/>
      <c r="UQW8" s="35"/>
      <c r="UQX8" s="35"/>
      <c r="UQY8" s="35"/>
      <c r="UQZ8" s="35"/>
      <c r="URA8" s="35"/>
      <c r="URB8" s="35"/>
      <c r="URC8" s="35"/>
      <c r="URD8" s="35"/>
      <c r="URE8" s="35"/>
      <c r="URF8" s="35"/>
      <c r="URG8" s="35"/>
      <c r="URH8" s="35"/>
      <c r="URI8" s="35"/>
      <c r="URJ8" s="35"/>
      <c r="URK8" s="35"/>
      <c r="URL8" s="35"/>
      <c r="URM8" s="35"/>
      <c r="URN8" s="35"/>
      <c r="URO8" s="35"/>
      <c r="URP8" s="35"/>
      <c r="URQ8" s="35"/>
      <c r="URR8" s="35"/>
      <c r="URS8" s="35"/>
      <c r="URT8" s="35"/>
      <c r="URU8" s="35"/>
      <c r="URV8" s="35"/>
      <c r="URW8" s="35"/>
      <c r="URX8" s="35"/>
      <c r="URY8" s="35"/>
      <c r="URZ8" s="35"/>
      <c r="USA8" s="35"/>
      <c r="USB8" s="35"/>
      <c r="USC8" s="35"/>
      <c r="USD8" s="35"/>
      <c r="USE8" s="35"/>
      <c r="USF8" s="35"/>
      <c r="USG8" s="35"/>
      <c r="USH8" s="35"/>
      <c r="USI8" s="35"/>
      <c r="USJ8" s="35"/>
      <c r="USK8" s="35"/>
      <c r="USL8" s="35"/>
      <c r="USM8" s="35"/>
      <c r="USN8" s="35"/>
      <c r="USO8" s="35"/>
      <c r="USP8" s="35"/>
      <c r="USQ8" s="35"/>
      <c r="USR8" s="35"/>
      <c r="USS8" s="35"/>
      <c r="UST8" s="35"/>
      <c r="USU8" s="35"/>
      <c r="USV8" s="35"/>
      <c r="USW8" s="35"/>
      <c r="USX8" s="35"/>
      <c r="USY8" s="35"/>
      <c r="USZ8" s="35"/>
      <c r="UTA8" s="35"/>
      <c r="UTB8" s="35"/>
      <c r="UTC8" s="35"/>
      <c r="UTD8" s="35"/>
      <c r="UTE8" s="35"/>
      <c r="UTF8" s="35"/>
      <c r="UTG8" s="35"/>
      <c r="UTH8" s="35"/>
      <c r="UTI8" s="35"/>
      <c r="UTJ8" s="35"/>
      <c r="UTK8" s="35"/>
      <c r="UTL8" s="35"/>
      <c r="UTM8" s="35"/>
      <c r="UTN8" s="35"/>
      <c r="UTO8" s="35"/>
      <c r="UTP8" s="35"/>
      <c r="UTQ8" s="35"/>
      <c r="UTR8" s="35"/>
      <c r="UTS8" s="35"/>
      <c r="UTT8" s="35"/>
      <c r="UTU8" s="35"/>
      <c r="UTV8" s="35"/>
      <c r="UTW8" s="35"/>
      <c r="UTX8" s="35"/>
      <c r="UTY8" s="35"/>
      <c r="UTZ8" s="35"/>
      <c r="UUA8" s="35"/>
      <c r="UUB8" s="35"/>
      <c r="UUC8" s="35"/>
      <c r="UUD8" s="35"/>
      <c r="UUE8" s="35"/>
      <c r="UUF8" s="35"/>
      <c r="UUG8" s="35"/>
      <c r="UUH8" s="35"/>
      <c r="UUI8" s="35"/>
      <c r="UUJ8" s="35"/>
      <c r="UUK8" s="35"/>
      <c r="UUL8" s="35"/>
      <c r="UUM8" s="35"/>
      <c r="UUN8" s="35"/>
      <c r="UUO8" s="35"/>
      <c r="UUP8" s="35"/>
      <c r="UUQ8" s="35"/>
      <c r="UUR8" s="35"/>
      <c r="UUS8" s="35"/>
      <c r="UUT8" s="35"/>
      <c r="UUU8" s="35"/>
      <c r="UUV8" s="35"/>
      <c r="UUW8" s="35"/>
      <c r="UUX8" s="35"/>
      <c r="UUY8" s="35"/>
      <c r="UUZ8" s="35"/>
      <c r="UVA8" s="35"/>
      <c r="UVB8" s="35"/>
      <c r="UVC8" s="35"/>
      <c r="UVD8" s="35"/>
      <c r="UVE8" s="35"/>
      <c r="UVF8" s="35"/>
      <c r="UVG8" s="35"/>
      <c r="UVH8" s="35"/>
      <c r="UVI8" s="35"/>
      <c r="UVJ8" s="35"/>
      <c r="UVK8" s="35"/>
      <c r="UVL8" s="35"/>
      <c r="UVM8" s="35"/>
      <c r="UVN8" s="35"/>
      <c r="UVO8" s="35"/>
      <c r="UVP8" s="35"/>
      <c r="UVQ8" s="35"/>
      <c r="UVR8" s="35"/>
      <c r="UVS8" s="35"/>
      <c r="UVT8" s="35"/>
      <c r="UVU8" s="35"/>
      <c r="UVV8" s="35"/>
      <c r="UVW8" s="35"/>
      <c r="UVX8" s="35"/>
      <c r="UVY8" s="35"/>
      <c r="UVZ8" s="35"/>
      <c r="UWA8" s="35"/>
      <c r="UWB8" s="35"/>
      <c r="UWC8" s="35"/>
      <c r="UWD8" s="35"/>
      <c r="UWE8" s="35"/>
      <c r="UWF8" s="35"/>
      <c r="UWG8" s="35"/>
      <c r="UWH8" s="35"/>
      <c r="UWI8" s="35"/>
      <c r="UWJ8" s="35"/>
      <c r="UWK8" s="35"/>
      <c r="UWL8" s="35"/>
      <c r="UWM8" s="35"/>
      <c r="UWN8" s="35"/>
      <c r="UWO8" s="35"/>
      <c r="UWP8" s="35"/>
      <c r="UWQ8" s="35"/>
      <c r="UWR8" s="35"/>
      <c r="UWS8" s="35"/>
      <c r="UWT8" s="35"/>
      <c r="UWU8" s="35"/>
      <c r="UWV8" s="35"/>
      <c r="UWW8" s="35"/>
      <c r="UWX8" s="35"/>
      <c r="UWY8" s="35"/>
      <c r="UWZ8" s="35"/>
      <c r="UXA8" s="35"/>
      <c r="UXB8" s="35"/>
      <c r="UXC8" s="35"/>
      <c r="UXD8" s="35"/>
      <c r="UXE8" s="35"/>
      <c r="UXF8" s="35"/>
      <c r="UXG8" s="35"/>
      <c r="UXH8" s="35"/>
      <c r="UXI8" s="35"/>
      <c r="UXJ8" s="35"/>
      <c r="UXK8" s="35"/>
      <c r="UXL8" s="35"/>
      <c r="UXM8" s="35"/>
      <c r="UXN8" s="35"/>
      <c r="UXO8" s="35"/>
      <c r="UXP8" s="35"/>
      <c r="UXQ8" s="35"/>
      <c r="UXR8" s="35"/>
      <c r="UXS8" s="35"/>
      <c r="UXT8" s="35"/>
      <c r="UXU8" s="35"/>
      <c r="UXV8" s="35"/>
      <c r="UXW8" s="35"/>
      <c r="UXX8" s="35"/>
      <c r="UXY8" s="35"/>
      <c r="UXZ8" s="35"/>
      <c r="UYA8" s="35"/>
      <c r="UYB8" s="35"/>
      <c r="UYC8" s="35"/>
      <c r="UYD8" s="35"/>
      <c r="UYE8" s="35"/>
      <c r="UYF8" s="35"/>
      <c r="UYG8" s="35"/>
      <c r="UYH8" s="35"/>
      <c r="UYI8" s="35"/>
      <c r="UYJ8" s="35"/>
      <c r="UYK8" s="35"/>
      <c r="UYL8" s="35"/>
      <c r="UYM8" s="35"/>
      <c r="UYN8" s="35"/>
      <c r="UYO8" s="35"/>
      <c r="UYP8" s="35"/>
      <c r="UYQ8" s="35"/>
      <c r="UYR8" s="35"/>
      <c r="UYS8" s="35"/>
      <c r="UYT8" s="35"/>
      <c r="UYU8" s="35"/>
      <c r="UYV8" s="35"/>
      <c r="UYW8" s="35"/>
      <c r="UYX8" s="35"/>
      <c r="UYY8" s="35"/>
      <c r="UYZ8" s="35"/>
      <c r="UZA8" s="35"/>
      <c r="UZB8" s="35"/>
      <c r="UZC8" s="35"/>
      <c r="UZD8" s="35"/>
      <c r="UZE8" s="35"/>
      <c r="UZF8" s="35"/>
      <c r="UZG8" s="35"/>
      <c r="UZH8" s="35"/>
      <c r="UZI8" s="35"/>
      <c r="UZJ8" s="35"/>
      <c r="UZK8" s="35"/>
      <c r="UZL8" s="35"/>
      <c r="UZM8" s="35"/>
      <c r="UZN8" s="35"/>
      <c r="UZO8" s="35"/>
      <c r="UZP8" s="35"/>
      <c r="UZQ8" s="35"/>
      <c r="UZR8" s="35"/>
      <c r="UZS8" s="35"/>
      <c r="UZT8" s="35"/>
      <c r="UZU8" s="35"/>
      <c r="UZV8" s="35"/>
      <c r="UZW8" s="35"/>
      <c r="UZX8" s="35"/>
      <c r="UZY8" s="35"/>
      <c r="UZZ8" s="35"/>
      <c r="VAA8" s="35"/>
      <c r="VAB8" s="35"/>
      <c r="VAC8" s="35"/>
      <c r="VAD8" s="35"/>
      <c r="VAE8" s="35"/>
      <c r="VAF8" s="35"/>
      <c r="VAG8" s="35"/>
      <c r="VAH8" s="35"/>
      <c r="VAI8" s="35"/>
      <c r="VAJ8" s="35"/>
      <c r="VAK8" s="35"/>
      <c r="VAL8" s="35"/>
      <c r="VAM8" s="35"/>
      <c r="VAN8" s="35"/>
      <c r="VAO8" s="35"/>
      <c r="VAP8" s="35"/>
      <c r="VAQ8" s="35"/>
      <c r="VAR8" s="35"/>
      <c r="VAS8" s="35"/>
      <c r="VAT8" s="35"/>
      <c r="VAU8" s="35"/>
      <c r="VAV8" s="35"/>
      <c r="VAW8" s="35"/>
      <c r="VAX8" s="35"/>
      <c r="VAY8" s="35"/>
      <c r="VAZ8" s="35"/>
      <c r="VBA8" s="35"/>
      <c r="VBB8" s="35"/>
      <c r="VBC8" s="35"/>
      <c r="VBD8" s="35"/>
      <c r="VBE8" s="35"/>
      <c r="VBF8" s="35"/>
      <c r="VBG8" s="35"/>
      <c r="VBH8" s="35"/>
      <c r="VBI8" s="35"/>
      <c r="VBJ8" s="35"/>
      <c r="VBK8" s="35"/>
      <c r="VBL8" s="35"/>
      <c r="VBM8" s="35"/>
      <c r="VBN8" s="35"/>
      <c r="VBO8" s="35"/>
      <c r="VBP8" s="35"/>
      <c r="VBQ8" s="35"/>
      <c r="VBR8" s="35"/>
      <c r="VBS8" s="35"/>
      <c r="VBT8" s="35"/>
      <c r="VBU8" s="35"/>
      <c r="VBV8" s="35"/>
      <c r="VBW8" s="35"/>
      <c r="VBX8" s="35"/>
      <c r="VBY8" s="35"/>
      <c r="VBZ8" s="35"/>
      <c r="VCA8" s="35"/>
      <c r="VCB8" s="35"/>
      <c r="VCC8" s="35"/>
      <c r="VCD8" s="35"/>
      <c r="VCE8" s="35"/>
      <c r="VCF8" s="35"/>
      <c r="VCG8" s="35"/>
      <c r="VCH8" s="35"/>
      <c r="VCI8" s="35"/>
      <c r="VCJ8" s="35"/>
      <c r="VCK8" s="35"/>
      <c r="VCL8" s="35"/>
      <c r="VCM8" s="35"/>
      <c r="VCN8" s="35"/>
      <c r="VCO8" s="35"/>
      <c r="VCP8" s="35"/>
      <c r="VCQ8" s="35"/>
      <c r="VCR8" s="35"/>
      <c r="VCS8" s="35"/>
      <c r="VCT8" s="35"/>
      <c r="VCU8" s="35"/>
      <c r="VCV8" s="35"/>
      <c r="VCW8" s="35"/>
      <c r="VCX8" s="35"/>
      <c r="VCY8" s="35"/>
      <c r="VCZ8" s="35"/>
      <c r="VDA8" s="35"/>
      <c r="VDB8" s="35"/>
      <c r="VDC8" s="35"/>
      <c r="VDD8" s="35"/>
      <c r="VDE8" s="35"/>
      <c r="VDF8" s="35"/>
      <c r="VDG8" s="35"/>
      <c r="VDH8" s="35"/>
      <c r="VDI8" s="35"/>
      <c r="VDJ8" s="35"/>
      <c r="VDK8" s="35"/>
      <c r="VDL8" s="35"/>
      <c r="VDM8" s="35"/>
      <c r="VDN8" s="35"/>
      <c r="VDO8" s="35"/>
      <c r="VDP8" s="35"/>
      <c r="VDQ8" s="35"/>
      <c r="VDR8" s="35"/>
      <c r="VDS8" s="35"/>
      <c r="VDT8" s="35"/>
      <c r="VDU8" s="35"/>
      <c r="VDV8" s="35"/>
      <c r="VDW8" s="35"/>
      <c r="VDX8" s="35"/>
      <c r="VDY8" s="35"/>
      <c r="VDZ8" s="35"/>
      <c r="VEA8" s="35"/>
      <c r="VEB8" s="35"/>
      <c r="VEC8" s="35"/>
      <c r="VED8" s="35"/>
      <c r="VEE8" s="35"/>
      <c r="VEF8" s="35"/>
      <c r="VEG8" s="35"/>
      <c r="VEH8" s="35"/>
      <c r="VEI8" s="35"/>
      <c r="VEJ8" s="35"/>
      <c r="VEK8" s="35"/>
      <c r="VEL8" s="35"/>
      <c r="VEM8" s="35"/>
      <c r="VEN8" s="35"/>
      <c r="VEO8" s="35"/>
      <c r="VEP8" s="35"/>
      <c r="VEQ8" s="35"/>
      <c r="VER8" s="35"/>
      <c r="VES8" s="35"/>
      <c r="VET8" s="35"/>
      <c r="VEU8" s="35"/>
      <c r="VEV8" s="35"/>
      <c r="VEW8" s="35"/>
      <c r="VEX8" s="35"/>
      <c r="VEY8" s="35"/>
      <c r="VEZ8" s="35"/>
      <c r="VFA8" s="35"/>
      <c r="VFB8" s="35"/>
      <c r="VFC8" s="35"/>
      <c r="VFD8" s="35"/>
      <c r="VFE8" s="35"/>
      <c r="VFF8" s="35"/>
      <c r="VFG8" s="35"/>
      <c r="VFH8" s="35"/>
      <c r="VFI8" s="35"/>
      <c r="VFJ8" s="35"/>
      <c r="VFK8" s="35"/>
      <c r="VFL8" s="35"/>
      <c r="VFM8" s="35"/>
      <c r="VFN8" s="35"/>
      <c r="VFO8" s="35"/>
      <c r="VFP8" s="35"/>
      <c r="VFQ8" s="35"/>
      <c r="VFR8" s="35"/>
      <c r="VFS8" s="35"/>
      <c r="VFT8" s="35"/>
      <c r="VFU8" s="35"/>
      <c r="VFV8" s="35"/>
      <c r="VFW8" s="35"/>
      <c r="VFX8" s="35"/>
      <c r="VFY8" s="35"/>
      <c r="VFZ8" s="35"/>
      <c r="VGA8" s="35"/>
      <c r="VGB8" s="35"/>
      <c r="VGC8" s="35"/>
      <c r="VGD8" s="35"/>
      <c r="VGE8" s="35"/>
      <c r="VGF8" s="35"/>
      <c r="VGG8" s="35"/>
      <c r="VGH8" s="35"/>
      <c r="VGI8" s="35"/>
      <c r="VGJ8" s="35"/>
      <c r="VGK8" s="35"/>
      <c r="VGL8" s="35"/>
      <c r="VGM8" s="35"/>
      <c r="VGN8" s="35"/>
      <c r="VGO8" s="35"/>
      <c r="VGP8" s="35"/>
      <c r="VGQ8" s="35"/>
      <c r="VGR8" s="35"/>
      <c r="VGS8" s="35"/>
      <c r="VGT8" s="35"/>
      <c r="VGU8" s="35"/>
      <c r="VGV8" s="35"/>
      <c r="VGW8" s="35"/>
      <c r="VGX8" s="35"/>
      <c r="VGY8" s="35"/>
      <c r="VGZ8" s="35"/>
      <c r="VHA8" s="35"/>
      <c r="VHB8" s="35"/>
      <c r="VHC8" s="35"/>
      <c r="VHD8" s="35"/>
      <c r="VHE8" s="35"/>
      <c r="VHF8" s="35"/>
      <c r="VHG8" s="35"/>
      <c r="VHH8" s="35"/>
      <c r="VHI8" s="35"/>
      <c r="VHJ8" s="35"/>
      <c r="VHK8" s="35"/>
      <c r="VHL8" s="35"/>
      <c r="VHM8" s="35"/>
      <c r="VHN8" s="35"/>
      <c r="VHO8" s="35"/>
      <c r="VHP8" s="35"/>
      <c r="VHQ8" s="35"/>
      <c r="VHR8" s="35"/>
      <c r="VHS8" s="35"/>
      <c r="VHT8" s="35"/>
      <c r="VHU8" s="35"/>
      <c r="VHV8" s="35"/>
      <c r="VHW8" s="35"/>
      <c r="VHX8" s="35"/>
      <c r="VHY8" s="35"/>
      <c r="VHZ8" s="35"/>
      <c r="VIA8" s="35"/>
      <c r="VIB8" s="35"/>
      <c r="VIC8" s="35"/>
      <c r="VID8" s="35"/>
      <c r="VIE8" s="35"/>
      <c r="VIF8" s="35"/>
      <c r="VIG8" s="35"/>
      <c r="VIH8" s="35"/>
      <c r="VII8" s="35"/>
      <c r="VIJ8" s="35"/>
      <c r="VIK8" s="35"/>
      <c r="VIL8" s="35"/>
      <c r="VIM8" s="35"/>
      <c r="VIN8" s="35"/>
      <c r="VIO8" s="35"/>
      <c r="VIP8" s="35"/>
      <c r="VIQ8" s="35"/>
      <c r="VIR8" s="35"/>
      <c r="VIS8" s="35"/>
      <c r="VIT8" s="35"/>
      <c r="VIU8" s="35"/>
      <c r="VIV8" s="35"/>
      <c r="VIW8" s="35"/>
      <c r="VIX8" s="35"/>
      <c r="VIY8" s="35"/>
      <c r="VIZ8" s="35"/>
      <c r="VJA8" s="35"/>
      <c r="VJB8" s="35"/>
      <c r="VJC8" s="35"/>
      <c r="VJD8" s="35"/>
      <c r="VJE8" s="35"/>
      <c r="VJF8" s="35"/>
      <c r="VJG8" s="35"/>
      <c r="VJH8" s="35"/>
      <c r="VJI8" s="35"/>
      <c r="VJJ8" s="35"/>
      <c r="VJK8" s="35"/>
      <c r="VJL8" s="35"/>
      <c r="VJM8" s="35"/>
      <c r="VJN8" s="35"/>
      <c r="VJO8" s="35"/>
      <c r="VJP8" s="35"/>
      <c r="VJQ8" s="35"/>
      <c r="VJR8" s="35"/>
      <c r="VJS8" s="35"/>
      <c r="VJT8" s="35"/>
      <c r="VJU8" s="35"/>
      <c r="VJV8" s="35"/>
      <c r="VJW8" s="35"/>
      <c r="VJX8" s="35"/>
      <c r="VJY8" s="35"/>
      <c r="VJZ8" s="35"/>
      <c r="VKA8" s="35"/>
      <c r="VKB8" s="35"/>
      <c r="VKC8" s="35"/>
      <c r="VKD8" s="35"/>
      <c r="VKE8" s="35"/>
      <c r="VKF8" s="35"/>
      <c r="VKG8" s="35"/>
      <c r="VKH8" s="35"/>
      <c r="VKI8" s="35"/>
      <c r="VKJ8" s="35"/>
      <c r="VKK8" s="35"/>
      <c r="VKL8" s="35"/>
      <c r="VKM8" s="35"/>
      <c r="VKN8" s="35"/>
      <c r="VKO8" s="35"/>
      <c r="VKP8" s="35"/>
      <c r="VKQ8" s="35"/>
      <c r="VKR8" s="35"/>
      <c r="VKS8" s="35"/>
      <c r="VKT8" s="35"/>
      <c r="VKU8" s="35"/>
      <c r="VKV8" s="35"/>
      <c r="VKW8" s="35"/>
      <c r="VKX8" s="35"/>
      <c r="VKY8" s="35"/>
      <c r="VKZ8" s="35"/>
      <c r="VLA8" s="35"/>
      <c r="VLB8" s="35"/>
      <c r="VLC8" s="35"/>
      <c r="VLD8" s="35"/>
      <c r="VLE8" s="35"/>
      <c r="VLF8" s="35"/>
      <c r="VLG8" s="35"/>
      <c r="VLH8" s="35"/>
      <c r="VLI8" s="35"/>
      <c r="VLJ8" s="35"/>
      <c r="VLK8" s="35"/>
      <c r="VLL8" s="35"/>
      <c r="VLM8" s="35"/>
      <c r="VLN8" s="35"/>
      <c r="VLO8" s="35"/>
      <c r="VLP8" s="35"/>
      <c r="VLQ8" s="35"/>
      <c r="VLR8" s="35"/>
      <c r="VLS8" s="35"/>
      <c r="VLT8" s="35"/>
      <c r="VLU8" s="35"/>
      <c r="VLV8" s="35"/>
      <c r="VLW8" s="35"/>
      <c r="VLX8" s="35"/>
      <c r="VLY8" s="35"/>
      <c r="VLZ8" s="35"/>
      <c r="VMA8" s="35"/>
      <c r="VMB8" s="35"/>
      <c r="VMC8" s="35"/>
      <c r="VMD8" s="35"/>
      <c r="VME8" s="35"/>
      <c r="VMF8" s="35"/>
      <c r="VMG8" s="35"/>
      <c r="VMH8" s="35"/>
      <c r="VMI8" s="35"/>
      <c r="VMJ8" s="35"/>
      <c r="VMK8" s="35"/>
      <c r="VML8" s="35"/>
      <c r="VMM8" s="35"/>
      <c r="VMN8" s="35"/>
      <c r="VMO8" s="35"/>
      <c r="VMP8" s="35"/>
      <c r="VMQ8" s="35"/>
      <c r="VMR8" s="35"/>
      <c r="VMS8" s="35"/>
      <c r="VMT8" s="35"/>
      <c r="VMU8" s="35"/>
      <c r="VMV8" s="35"/>
      <c r="VMW8" s="35"/>
      <c r="VMX8" s="35"/>
      <c r="VMY8" s="35"/>
      <c r="VMZ8" s="35"/>
      <c r="VNA8" s="35"/>
      <c r="VNB8" s="35"/>
      <c r="VNC8" s="35"/>
      <c r="VND8" s="35"/>
      <c r="VNE8" s="35"/>
      <c r="VNF8" s="35"/>
      <c r="VNG8" s="35"/>
      <c r="VNH8" s="35"/>
      <c r="VNI8" s="35"/>
      <c r="VNJ8" s="35"/>
      <c r="VNK8" s="35"/>
      <c r="VNL8" s="35"/>
      <c r="VNM8" s="35"/>
      <c r="VNN8" s="35"/>
      <c r="VNO8" s="35"/>
      <c r="VNP8" s="35"/>
      <c r="VNQ8" s="35"/>
      <c r="VNR8" s="35"/>
      <c r="VNS8" s="35"/>
      <c r="VNT8" s="35"/>
      <c r="VNU8" s="35"/>
      <c r="VNV8" s="35"/>
      <c r="VNW8" s="35"/>
      <c r="VNX8" s="35"/>
      <c r="VNY8" s="35"/>
      <c r="VNZ8" s="35"/>
      <c r="VOA8" s="35"/>
      <c r="VOB8" s="35"/>
      <c r="VOC8" s="35"/>
      <c r="VOD8" s="35"/>
      <c r="VOE8" s="35"/>
      <c r="VOF8" s="35"/>
      <c r="VOG8" s="35"/>
      <c r="VOH8" s="35"/>
      <c r="VOI8" s="35"/>
      <c r="VOJ8" s="35"/>
      <c r="VOK8" s="35"/>
      <c r="VOL8" s="35"/>
      <c r="VOM8" s="35"/>
      <c r="VON8" s="35"/>
      <c r="VOO8" s="35"/>
      <c r="VOP8" s="35"/>
      <c r="VOQ8" s="35"/>
      <c r="VOR8" s="35"/>
      <c r="VOS8" s="35"/>
      <c r="VOT8" s="35"/>
      <c r="VOU8" s="35"/>
      <c r="VOV8" s="35"/>
      <c r="VOW8" s="35"/>
      <c r="VOX8" s="35"/>
      <c r="VOY8" s="35"/>
      <c r="VOZ8" s="35"/>
      <c r="VPA8" s="35"/>
      <c r="VPB8" s="35"/>
      <c r="VPC8" s="35"/>
      <c r="VPD8" s="35"/>
      <c r="VPE8" s="35"/>
      <c r="VPF8" s="35"/>
      <c r="VPG8" s="35"/>
      <c r="VPH8" s="35"/>
      <c r="VPI8" s="35"/>
      <c r="VPJ8" s="35"/>
      <c r="VPK8" s="35"/>
      <c r="VPL8" s="35"/>
      <c r="VPM8" s="35"/>
      <c r="VPN8" s="35"/>
      <c r="VPO8" s="35"/>
      <c r="VPP8" s="35"/>
      <c r="VPQ8" s="35"/>
      <c r="VPR8" s="35"/>
      <c r="VPS8" s="35"/>
      <c r="VPT8" s="35"/>
      <c r="VPU8" s="35"/>
      <c r="VPV8" s="35"/>
      <c r="VPW8" s="35"/>
      <c r="VPX8" s="35"/>
      <c r="VPY8" s="35"/>
      <c r="VPZ8" s="35"/>
      <c r="VQA8" s="35"/>
      <c r="VQB8" s="35"/>
      <c r="VQC8" s="35"/>
      <c r="VQD8" s="35"/>
      <c r="VQE8" s="35"/>
      <c r="VQF8" s="35"/>
      <c r="VQG8" s="35"/>
      <c r="VQH8" s="35"/>
      <c r="VQI8" s="35"/>
      <c r="VQJ8" s="35"/>
      <c r="VQK8" s="35"/>
      <c r="VQL8" s="35"/>
      <c r="VQM8" s="35"/>
      <c r="VQN8" s="35"/>
      <c r="VQO8" s="35"/>
      <c r="VQP8" s="35"/>
      <c r="VQQ8" s="35"/>
      <c r="VQR8" s="35"/>
      <c r="VQS8" s="35"/>
      <c r="VQT8" s="35"/>
      <c r="VQU8" s="35"/>
      <c r="VQV8" s="35"/>
      <c r="VQW8" s="35"/>
      <c r="VQX8" s="35"/>
      <c r="VQY8" s="35"/>
      <c r="VQZ8" s="35"/>
      <c r="VRA8" s="35"/>
      <c r="VRB8" s="35"/>
      <c r="VRC8" s="35"/>
      <c r="VRD8" s="35"/>
      <c r="VRE8" s="35"/>
      <c r="VRF8" s="35"/>
      <c r="VRG8" s="35"/>
      <c r="VRH8" s="35"/>
      <c r="VRI8" s="35"/>
      <c r="VRJ8" s="35"/>
      <c r="VRK8" s="35"/>
      <c r="VRL8" s="35"/>
      <c r="VRM8" s="35"/>
      <c r="VRN8" s="35"/>
      <c r="VRO8" s="35"/>
      <c r="VRP8" s="35"/>
      <c r="VRQ8" s="35"/>
      <c r="VRR8" s="35"/>
      <c r="VRS8" s="35"/>
      <c r="VRT8" s="35"/>
      <c r="VRU8" s="35"/>
      <c r="VRV8" s="35"/>
      <c r="VRW8" s="35"/>
      <c r="VRX8" s="35"/>
      <c r="VRY8" s="35"/>
      <c r="VRZ8" s="35"/>
      <c r="VSA8" s="35"/>
      <c r="VSB8" s="35"/>
      <c r="VSC8" s="35"/>
      <c r="VSD8" s="35"/>
      <c r="VSE8" s="35"/>
      <c r="VSF8" s="35"/>
      <c r="VSG8" s="35"/>
      <c r="VSH8" s="35"/>
      <c r="VSI8" s="35"/>
      <c r="VSJ8" s="35"/>
      <c r="VSK8" s="35"/>
      <c r="VSL8" s="35"/>
      <c r="VSM8" s="35"/>
      <c r="VSN8" s="35"/>
      <c r="VSO8" s="35"/>
      <c r="VSP8" s="35"/>
      <c r="VSQ8" s="35"/>
      <c r="VSR8" s="35"/>
      <c r="VSS8" s="35"/>
      <c r="VST8" s="35"/>
      <c r="VSU8" s="35"/>
      <c r="VSV8" s="35"/>
      <c r="VSW8" s="35"/>
      <c r="VSX8" s="35"/>
      <c r="VSY8" s="35"/>
      <c r="VSZ8" s="35"/>
      <c r="VTA8" s="35"/>
      <c r="VTB8" s="35"/>
      <c r="VTC8" s="35"/>
      <c r="VTD8" s="35"/>
      <c r="VTE8" s="35"/>
      <c r="VTF8" s="35"/>
      <c r="VTG8" s="35"/>
      <c r="VTH8" s="35"/>
      <c r="VTI8" s="35"/>
      <c r="VTJ8" s="35"/>
      <c r="VTK8" s="35"/>
      <c r="VTL8" s="35"/>
      <c r="VTM8" s="35"/>
      <c r="VTN8" s="35"/>
      <c r="VTO8" s="35"/>
      <c r="VTP8" s="35"/>
      <c r="VTQ8" s="35"/>
      <c r="VTR8" s="35"/>
      <c r="VTS8" s="35"/>
      <c r="VTT8" s="35"/>
      <c r="VTU8" s="35"/>
      <c r="VTV8" s="35"/>
      <c r="VTW8" s="35"/>
      <c r="VTX8" s="35"/>
      <c r="VTY8" s="35"/>
      <c r="VTZ8" s="35"/>
      <c r="VUA8" s="35"/>
      <c r="VUB8" s="35"/>
      <c r="VUC8" s="35"/>
      <c r="VUD8" s="35"/>
      <c r="VUE8" s="35"/>
      <c r="VUF8" s="35"/>
      <c r="VUG8" s="35"/>
      <c r="VUH8" s="35"/>
      <c r="VUI8" s="35"/>
      <c r="VUJ8" s="35"/>
      <c r="VUK8" s="35"/>
      <c r="VUL8" s="35"/>
      <c r="VUM8" s="35"/>
      <c r="VUN8" s="35"/>
      <c r="VUO8" s="35"/>
      <c r="VUP8" s="35"/>
      <c r="VUQ8" s="35"/>
      <c r="VUR8" s="35"/>
      <c r="VUS8" s="35"/>
      <c r="VUT8" s="35"/>
      <c r="VUU8" s="35"/>
      <c r="VUV8" s="35"/>
      <c r="VUW8" s="35"/>
      <c r="VUX8" s="35"/>
      <c r="VUY8" s="35"/>
      <c r="VUZ8" s="35"/>
      <c r="VVA8" s="35"/>
      <c r="VVB8" s="35"/>
      <c r="VVC8" s="35"/>
      <c r="VVD8" s="35"/>
      <c r="VVE8" s="35"/>
      <c r="VVF8" s="35"/>
      <c r="VVG8" s="35"/>
      <c r="VVH8" s="35"/>
      <c r="VVI8" s="35"/>
      <c r="VVJ8" s="35"/>
      <c r="VVK8" s="35"/>
      <c r="VVL8" s="35"/>
      <c r="VVM8" s="35"/>
      <c r="VVN8" s="35"/>
      <c r="VVO8" s="35"/>
      <c r="VVP8" s="35"/>
      <c r="VVQ8" s="35"/>
      <c r="VVR8" s="35"/>
      <c r="VVS8" s="35"/>
      <c r="VVT8" s="35"/>
      <c r="VVU8" s="35"/>
      <c r="VVV8" s="35"/>
      <c r="VVW8" s="35"/>
      <c r="VVX8" s="35"/>
      <c r="VVY8" s="35"/>
      <c r="VVZ8" s="35"/>
      <c r="VWA8" s="35"/>
      <c r="VWB8" s="35"/>
      <c r="VWC8" s="35"/>
      <c r="VWD8" s="35"/>
      <c r="VWE8" s="35"/>
      <c r="VWF8" s="35"/>
      <c r="VWG8" s="35"/>
      <c r="VWH8" s="35"/>
      <c r="VWI8" s="35"/>
      <c r="VWJ8" s="35"/>
      <c r="VWK8" s="35"/>
      <c r="VWL8" s="35"/>
      <c r="VWM8" s="35"/>
      <c r="VWN8" s="35"/>
      <c r="VWO8" s="35"/>
      <c r="VWP8" s="35"/>
      <c r="VWQ8" s="35"/>
      <c r="VWR8" s="35"/>
      <c r="VWS8" s="35"/>
      <c r="VWT8" s="35"/>
      <c r="VWU8" s="35"/>
      <c r="VWV8" s="35"/>
      <c r="VWW8" s="35"/>
      <c r="VWX8" s="35"/>
      <c r="VWY8" s="35"/>
      <c r="VWZ8" s="35"/>
      <c r="VXA8" s="35"/>
      <c r="VXB8" s="35"/>
      <c r="VXC8" s="35"/>
      <c r="VXD8" s="35"/>
      <c r="VXE8" s="35"/>
      <c r="VXF8" s="35"/>
      <c r="VXG8" s="35"/>
      <c r="VXH8" s="35"/>
      <c r="VXI8" s="35"/>
      <c r="VXJ8" s="35"/>
      <c r="VXK8" s="35"/>
      <c r="VXL8" s="35"/>
      <c r="VXM8" s="35"/>
      <c r="VXN8" s="35"/>
      <c r="VXO8" s="35"/>
      <c r="VXP8" s="35"/>
      <c r="VXQ8" s="35"/>
      <c r="VXR8" s="35"/>
      <c r="VXS8" s="35"/>
      <c r="VXT8" s="35"/>
      <c r="VXU8" s="35"/>
      <c r="VXV8" s="35"/>
      <c r="VXW8" s="35"/>
      <c r="VXX8" s="35"/>
      <c r="VXY8" s="35"/>
      <c r="VXZ8" s="35"/>
      <c r="VYA8" s="35"/>
      <c r="VYB8" s="35"/>
      <c r="VYC8" s="35"/>
      <c r="VYD8" s="35"/>
      <c r="VYE8" s="35"/>
      <c r="VYF8" s="35"/>
      <c r="VYG8" s="35"/>
      <c r="VYH8" s="35"/>
      <c r="VYI8" s="35"/>
      <c r="VYJ8" s="35"/>
      <c r="VYK8" s="35"/>
      <c r="VYL8" s="35"/>
      <c r="VYM8" s="35"/>
      <c r="VYN8" s="35"/>
      <c r="VYO8" s="35"/>
      <c r="VYP8" s="35"/>
      <c r="VYQ8" s="35"/>
      <c r="VYR8" s="35"/>
      <c r="VYS8" s="35"/>
      <c r="VYT8" s="35"/>
      <c r="VYU8" s="35"/>
      <c r="VYV8" s="35"/>
      <c r="VYW8" s="35"/>
      <c r="VYX8" s="35"/>
      <c r="VYY8" s="35"/>
      <c r="VYZ8" s="35"/>
      <c r="VZA8" s="35"/>
      <c r="VZB8" s="35"/>
      <c r="VZC8" s="35"/>
      <c r="VZD8" s="35"/>
      <c r="VZE8" s="35"/>
      <c r="VZF8" s="35"/>
      <c r="VZG8" s="35"/>
      <c r="VZH8" s="35"/>
      <c r="VZI8" s="35"/>
      <c r="VZJ8" s="35"/>
      <c r="VZK8" s="35"/>
      <c r="VZL8" s="35"/>
      <c r="VZM8" s="35"/>
      <c r="VZN8" s="35"/>
      <c r="VZO8" s="35"/>
      <c r="VZP8" s="35"/>
      <c r="VZQ8" s="35"/>
      <c r="VZR8" s="35"/>
      <c r="VZS8" s="35"/>
      <c r="VZT8" s="35"/>
      <c r="VZU8" s="35"/>
      <c r="VZV8" s="35"/>
      <c r="VZW8" s="35"/>
      <c r="VZX8" s="35"/>
      <c r="VZY8" s="35"/>
      <c r="VZZ8" s="35"/>
      <c r="WAA8" s="35"/>
      <c r="WAB8" s="35"/>
      <c r="WAC8" s="35"/>
      <c r="WAD8" s="35"/>
      <c r="WAE8" s="35"/>
      <c r="WAF8" s="35"/>
      <c r="WAG8" s="35"/>
      <c r="WAH8" s="35"/>
      <c r="WAI8" s="35"/>
      <c r="WAJ8" s="35"/>
      <c r="WAK8" s="35"/>
      <c r="WAL8" s="35"/>
      <c r="WAM8" s="35"/>
      <c r="WAN8" s="35"/>
      <c r="WAO8" s="35"/>
      <c r="WAP8" s="35"/>
      <c r="WAQ8" s="35"/>
      <c r="WAR8" s="35"/>
      <c r="WAS8" s="35"/>
      <c r="WAT8" s="35"/>
      <c r="WAU8" s="35"/>
      <c r="WAV8" s="35"/>
      <c r="WAW8" s="35"/>
      <c r="WAX8" s="35"/>
      <c r="WAY8" s="35"/>
      <c r="WAZ8" s="35"/>
      <c r="WBA8" s="35"/>
      <c r="WBB8" s="35"/>
      <c r="WBC8" s="35"/>
      <c r="WBD8" s="35"/>
      <c r="WBE8" s="35"/>
      <c r="WBF8" s="35"/>
      <c r="WBG8" s="35"/>
      <c r="WBH8" s="35"/>
      <c r="WBI8" s="35"/>
      <c r="WBJ8" s="35"/>
      <c r="WBK8" s="35"/>
      <c r="WBL8" s="35"/>
      <c r="WBM8" s="35"/>
      <c r="WBN8" s="35"/>
      <c r="WBO8" s="35"/>
      <c r="WBP8" s="35"/>
      <c r="WBQ8" s="35"/>
      <c r="WBR8" s="35"/>
      <c r="WBS8" s="35"/>
      <c r="WBT8" s="35"/>
      <c r="WBU8" s="35"/>
      <c r="WBV8" s="35"/>
      <c r="WBW8" s="35"/>
      <c r="WBX8" s="35"/>
      <c r="WBY8" s="35"/>
      <c r="WBZ8" s="35"/>
      <c r="WCA8" s="35"/>
      <c r="WCB8" s="35"/>
      <c r="WCC8" s="35"/>
      <c r="WCD8" s="35"/>
      <c r="WCE8" s="35"/>
      <c r="WCF8" s="35"/>
      <c r="WCG8" s="35"/>
      <c r="WCH8" s="35"/>
      <c r="WCI8" s="35"/>
      <c r="WCJ8" s="35"/>
      <c r="WCK8" s="35"/>
      <c r="WCL8" s="35"/>
      <c r="WCM8" s="35"/>
      <c r="WCN8" s="35"/>
      <c r="WCO8" s="35"/>
      <c r="WCP8" s="35"/>
      <c r="WCQ8" s="35"/>
      <c r="WCR8" s="35"/>
      <c r="WCS8" s="35"/>
      <c r="WCT8" s="35"/>
      <c r="WCU8" s="35"/>
      <c r="WCV8" s="35"/>
      <c r="WCW8" s="35"/>
      <c r="WCX8" s="35"/>
      <c r="WCY8" s="35"/>
      <c r="WCZ8" s="35"/>
      <c r="WDA8" s="35"/>
      <c r="WDB8" s="35"/>
      <c r="WDC8" s="35"/>
      <c r="WDD8" s="35"/>
      <c r="WDE8" s="35"/>
      <c r="WDF8" s="35"/>
      <c r="WDG8" s="35"/>
      <c r="WDH8" s="35"/>
      <c r="WDI8" s="35"/>
      <c r="WDJ8" s="35"/>
      <c r="WDK8" s="35"/>
      <c r="WDL8" s="35"/>
      <c r="WDM8" s="35"/>
      <c r="WDN8" s="35"/>
      <c r="WDO8" s="35"/>
      <c r="WDP8" s="35"/>
      <c r="WDQ8" s="35"/>
      <c r="WDR8" s="35"/>
      <c r="WDS8" s="35"/>
      <c r="WDT8" s="35"/>
      <c r="WDU8" s="35"/>
      <c r="WDV8" s="35"/>
      <c r="WDW8" s="35"/>
      <c r="WDX8" s="35"/>
      <c r="WDY8" s="35"/>
      <c r="WDZ8" s="35"/>
      <c r="WEA8" s="35"/>
      <c r="WEB8" s="35"/>
      <c r="WEC8" s="35"/>
      <c r="WED8" s="35"/>
      <c r="WEE8" s="35"/>
      <c r="WEF8" s="35"/>
      <c r="WEG8" s="35"/>
      <c r="WEH8" s="35"/>
      <c r="WEI8" s="35"/>
      <c r="WEJ8" s="35"/>
      <c r="WEK8" s="35"/>
      <c r="WEL8" s="35"/>
      <c r="WEM8" s="35"/>
      <c r="WEN8" s="35"/>
      <c r="WEO8" s="35"/>
      <c r="WEP8" s="35"/>
      <c r="WEQ8" s="35"/>
      <c r="WER8" s="35"/>
      <c r="WES8" s="35"/>
      <c r="WET8" s="35"/>
      <c r="WEU8" s="35"/>
      <c r="WEV8" s="35"/>
      <c r="WEW8" s="35"/>
      <c r="WEX8" s="35"/>
      <c r="WEY8" s="35"/>
      <c r="WEZ8" s="35"/>
      <c r="WFA8" s="35"/>
      <c r="WFB8" s="35"/>
      <c r="WFC8" s="35"/>
      <c r="WFD8" s="35"/>
      <c r="WFE8" s="35"/>
      <c r="WFF8" s="35"/>
      <c r="WFG8" s="35"/>
      <c r="WFH8" s="35"/>
      <c r="WFI8" s="35"/>
      <c r="WFJ8" s="35"/>
      <c r="WFK8" s="35"/>
      <c r="WFL8" s="35"/>
      <c r="WFM8" s="35"/>
      <c r="WFN8" s="35"/>
      <c r="WFO8" s="35"/>
      <c r="WFP8" s="35"/>
      <c r="WFQ8" s="35"/>
      <c r="WFR8" s="35"/>
      <c r="WFS8" s="35"/>
      <c r="WFT8" s="35"/>
      <c r="WFU8" s="35"/>
      <c r="WFV8" s="35"/>
      <c r="WFW8" s="35"/>
      <c r="WFX8" s="35"/>
      <c r="WFY8" s="35"/>
      <c r="WFZ8" s="35"/>
      <c r="WGA8" s="35"/>
      <c r="WGB8" s="35"/>
      <c r="WGC8" s="35"/>
      <c r="WGD8" s="35"/>
      <c r="WGE8" s="35"/>
      <c r="WGF8" s="35"/>
      <c r="WGG8" s="35"/>
      <c r="WGH8" s="35"/>
      <c r="WGI8" s="35"/>
      <c r="WGJ8" s="35"/>
      <c r="WGK8" s="35"/>
      <c r="WGL8" s="35"/>
      <c r="WGM8" s="35"/>
      <c r="WGN8" s="35"/>
      <c r="WGO8" s="35"/>
      <c r="WGP8" s="35"/>
      <c r="WGQ8" s="35"/>
      <c r="WGR8" s="35"/>
      <c r="WGS8" s="35"/>
      <c r="WGT8" s="35"/>
      <c r="WGU8" s="35"/>
      <c r="WGV8" s="35"/>
      <c r="WGW8" s="35"/>
      <c r="WGX8" s="35"/>
      <c r="WGY8" s="35"/>
      <c r="WGZ8" s="35"/>
      <c r="WHA8" s="35"/>
      <c r="WHB8" s="35"/>
      <c r="WHC8" s="35"/>
      <c r="WHD8" s="35"/>
      <c r="WHE8" s="35"/>
      <c r="WHF8" s="35"/>
      <c r="WHG8" s="35"/>
      <c r="WHH8" s="35"/>
      <c r="WHI8" s="35"/>
      <c r="WHJ8" s="35"/>
      <c r="WHK8" s="35"/>
      <c r="WHL8" s="35"/>
      <c r="WHM8" s="35"/>
      <c r="WHN8" s="35"/>
      <c r="WHO8" s="35"/>
      <c r="WHP8" s="35"/>
      <c r="WHQ8" s="35"/>
      <c r="WHR8" s="35"/>
      <c r="WHS8" s="35"/>
      <c r="WHT8" s="35"/>
      <c r="WHU8" s="35"/>
      <c r="WHV8" s="35"/>
      <c r="WHW8" s="35"/>
      <c r="WHX8" s="35"/>
      <c r="WHY8" s="35"/>
      <c r="WHZ8" s="35"/>
      <c r="WIA8" s="35"/>
      <c r="WIB8" s="35"/>
      <c r="WIC8" s="35"/>
      <c r="WID8" s="35"/>
      <c r="WIE8" s="35"/>
      <c r="WIF8" s="35"/>
      <c r="WIG8" s="35"/>
      <c r="WIH8" s="35"/>
      <c r="WII8" s="35"/>
      <c r="WIJ8" s="35"/>
      <c r="WIK8" s="35"/>
      <c r="WIL8" s="35"/>
      <c r="WIM8" s="35"/>
      <c r="WIN8" s="35"/>
      <c r="WIO8" s="35"/>
      <c r="WIP8" s="35"/>
      <c r="WIQ8" s="35"/>
      <c r="WIR8" s="35"/>
      <c r="WIS8" s="35"/>
      <c r="WIT8" s="35"/>
      <c r="WIU8" s="35"/>
      <c r="WIV8" s="35"/>
      <c r="WIW8" s="35"/>
      <c r="WIX8" s="35"/>
      <c r="WIY8" s="35"/>
      <c r="WIZ8" s="35"/>
      <c r="WJA8" s="35"/>
      <c r="WJB8" s="35"/>
      <c r="WJC8" s="35"/>
      <c r="WJD8" s="35"/>
      <c r="WJE8" s="35"/>
      <c r="WJF8" s="35"/>
      <c r="WJG8" s="35"/>
      <c r="WJH8" s="35"/>
      <c r="WJI8" s="35"/>
      <c r="WJJ8" s="35"/>
      <c r="WJK8" s="35"/>
      <c r="WJL8" s="35"/>
      <c r="WJM8" s="35"/>
      <c r="WJN8" s="35"/>
      <c r="WJO8" s="35"/>
      <c r="WJP8" s="35"/>
      <c r="WJQ8" s="35"/>
      <c r="WJR8" s="35"/>
      <c r="WJS8" s="35"/>
      <c r="WJT8" s="35"/>
      <c r="WJU8" s="35"/>
      <c r="WJV8" s="35"/>
      <c r="WJW8" s="35"/>
      <c r="WJX8" s="35"/>
      <c r="WJY8" s="35"/>
      <c r="WJZ8" s="35"/>
      <c r="WKA8" s="35"/>
      <c r="WKB8" s="35"/>
      <c r="WKC8" s="35"/>
      <c r="WKD8" s="35"/>
      <c r="WKE8" s="35"/>
      <c r="WKF8" s="35"/>
      <c r="WKG8" s="35"/>
      <c r="WKH8" s="35"/>
      <c r="WKI8" s="35"/>
      <c r="WKJ8" s="35"/>
      <c r="WKK8" s="35"/>
      <c r="WKL8" s="35"/>
      <c r="WKM8" s="35"/>
      <c r="WKN8" s="35"/>
      <c r="WKO8" s="35"/>
      <c r="WKP8" s="35"/>
      <c r="WKQ8" s="35"/>
      <c r="WKR8" s="35"/>
      <c r="WKS8" s="35"/>
      <c r="WKT8" s="35"/>
      <c r="WKU8" s="35"/>
      <c r="WKV8" s="35"/>
      <c r="WKW8" s="35"/>
      <c r="WKX8" s="35"/>
      <c r="WKY8" s="35"/>
      <c r="WKZ8" s="35"/>
      <c r="WLA8" s="35"/>
      <c r="WLB8" s="35"/>
      <c r="WLC8" s="35"/>
      <c r="WLD8" s="35"/>
      <c r="WLE8" s="35"/>
      <c r="WLF8" s="35"/>
      <c r="WLG8" s="35"/>
      <c r="WLH8" s="35"/>
      <c r="WLI8" s="35"/>
      <c r="WLJ8" s="35"/>
      <c r="WLK8" s="35"/>
      <c r="WLL8" s="35"/>
      <c r="WLM8" s="35"/>
      <c r="WLN8" s="35"/>
      <c r="WLO8" s="35"/>
      <c r="WLP8" s="35"/>
      <c r="WLQ8" s="35"/>
      <c r="WLR8" s="35"/>
      <c r="WLS8" s="35"/>
      <c r="WLT8" s="35"/>
      <c r="WLU8" s="35"/>
      <c r="WLV8" s="35"/>
      <c r="WLW8" s="35"/>
      <c r="WLX8" s="35"/>
      <c r="WLY8" s="35"/>
      <c r="WLZ8" s="35"/>
      <c r="WMA8" s="35"/>
      <c r="WMB8" s="35"/>
      <c r="WMC8" s="35"/>
      <c r="WMD8" s="35"/>
      <c r="WME8" s="35"/>
      <c r="WMF8" s="35"/>
      <c r="WMG8" s="35"/>
      <c r="WMH8" s="35"/>
      <c r="WMI8" s="35"/>
      <c r="WMJ8" s="35"/>
      <c r="WMK8" s="35"/>
      <c r="WML8" s="35"/>
      <c r="WMM8" s="35"/>
      <c r="WMN8" s="35"/>
      <c r="WMO8" s="35"/>
      <c r="WMP8" s="35"/>
      <c r="WMQ8" s="35"/>
      <c r="WMR8" s="35"/>
      <c r="WMS8" s="35"/>
      <c r="WMT8" s="35"/>
      <c r="WMU8" s="35"/>
      <c r="WMV8" s="35"/>
      <c r="WMW8" s="35"/>
      <c r="WMX8" s="35"/>
      <c r="WMY8" s="35"/>
      <c r="WMZ8" s="35"/>
      <c r="WNA8" s="35"/>
      <c r="WNB8" s="35"/>
      <c r="WNC8" s="35"/>
      <c r="WND8" s="35"/>
      <c r="WNE8" s="35"/>
      <c r="WNF8" s="35"/>
      <c r="WNG8" s="35"/>
      <c r="WNH8" s="35"/>
      <c r="WNI8" s="35"/>
      <c r="WNJ8" s="35"/>
      <c r="WNK8" s="35"/>
      <c r="WNL8" s="35"/>
      <c r="WNM8" s="35"/>
      <c r="WNN8" s="35"/>
      <c r="WNO8" s="35"/>
      <c r="WNP8" s="35"/>
      <c r="WNQ8" s="35"/>
      <c r="WNR8" s="35"/>
      <c r="WNS8" s="35"/>
      <c r="WNT8" s="35"/>
      <c r="WNU8" s="35"/>
      <c r="WNV8" s="35"/>
      <c r="WNW8" s="35"/>
      <c r="WNX8" s="35"/>
      <c r="WNY8" s="35"/>
      <c r="WNZ8" s="35"/>
      <c r="WOA8" s="35"/>
      <c r="WOB8" s="35"/>
      <c r="WOC8" s="35"/>
      <c r="WOD8" s="35"/>
      <c r="WOE8" s="35"/>
      <c r="WOF8" s="35"/>
      <c r="WOG8" s="35"/>
      <c r="WOH8" s="35"/>
      <c r="WOI8" s="35"/>
      <c r="WOJ8" s="35"/>
      <c r="WOK8" s="35"/>
      <c r="WOL8" s="35"/>
      <c r="WOM8" s="35"/>
      <c r="WON8" s="35"/>
      <c r="WOO8" s="35"/>
      <c r="WOP8" s="35"/>
      <c r="WOQ8" s="35"/>
      <c r="WOR8" s="35"/>
      <c r="WOS8" s="35"/>
      <c r="WOT8" s="35"/>
      <c r="WOU8" s="35"/>
      <c r="WOV8" s="35"/>
      <c r="WOW8" s="35"/>
      <c r="WOX8" s="35"/>
      <c r="WOY8" s="35"/>
      <c r="WOZ8" s="35"/>
      <c r="WPA8" s="35"/>
      <c r="WPB8" s="35"/>
      <c r="WPC8" s="35"/>
      <c r="WPD8" s="35"/>
      <c r="WPE8" s="35"/>
      <c r="WPF8" s="35"/>
      <c r="WPG8" s="35"/>
      <c r="WPH8" s="35"/>
      <c r="WPI8" s="35"/>
      <c r="WPJ8" s="35"/>
      <c r="WPK8" s="35"/>
      <c r="WPL8" s="35"/>
      <c r="WPM8" s="35"/>
      <c r="WPN8" s="35"/>
      <c r="WPO8" s="35"/>
      <c r="WPP8" s="35"/>
      <c r="WPQ8" s="35"/>
      <c r="WPR8" s="35"/>
      <c r="WPS8" s="35"/>
      <c r="WPT8" s="35"/>
      <c r="WPU8" s="35"/>
      <c r="WPV8" s="35"/>
      <c r="WPW8" s="35"/>
      <c r="WPX8" s="35"/>
      <c r="WPY8" s="35"/>
      <c r="WPZ8" s="35"/>
      <c r="WQA8" s="35"/>
      <c r="WQB8" s="35"/>
      <c r="WQC8" s="35"/>
      <c r="WQD8" s="35"/>
      <c r="WQE8" s="35"/>
      <c r="WQF8" s="35"/>
      <c r="WQG8" s="35"/>
      <c r="WQH8" s="35"/>
      <c r="WQI8" s="35"/>
      <c r="WQJ8" s="35"/>
      <c r="WQK8" s="35"/>
      <c r="WQL8" s="35"/>
      <c r="WQM8" s="35"/>
      <c r="WQN8" s="35"/>
      <c r="WQO8" s="35"/>
      <c r="WQP8" s="35"/>
      <c r="WQQ8" s="35"/>
      <c r="WQR8" s="35"/>
      <c r="WQS8" s="35"/>
      <c r="WQT8" s="35"/>
      <c r="WQU8" s="35"/>
      <c r="WQV8" s="35"/>
      <c r="WQW8" s="35"/>
      <c r="WQX8" s="35"/>
      <c r="WQY8" s="35"/>
      <c r="WQZ8" s="35"/>
      <c r="WRA8" s="35"/>
      <c r="WRB8" s="35"/>
      <c r="WRC8" s="35"/>
      <c r="WRD8" s="35"/>
      <c r="WRE8" s="35"/>
      <c r="WRF8" s="35"/>
      <c r="WRG8" s="35"/>
      <c r="WRH8" s="35"/>
      <c r="WRI8" s="35"/>
      <c r="WRJ8" s="35"/>
      <c r="WRK8" s="35"/>
      <c r="WRL8" s="35"/>
      <c r="WRM8" s="35"/>
      <c r="WRN8" s="35"/>
      <c r="WRO8" s="35"/>
      <c r="WRP8" s="35"/>
      <c r="WRQ8" s="35"/>
      <c r="WRR8" s="35"/>
      <c r="WRS8" s="35"/>
      <c r="WRT8" s="35"/>
      <c r="WRU8" s="35"/>
      <c r="WRV8" s="35"/>
      <c r="WRW8" s="35"/>
      <c r="WRX8" s="35"/>
      <c r="WRY8" s="35"/>
      <c r="WRZ8" s="35"/>
      <c r="WSA8" s="35"/>
      <c r="WSB8" s="35"/>
      <c r="WSC8" s="35"/>
      <c r="WSD8" s="35"/>
      <c r="WSE8" s="35"/>
      <c r="WSF8" s="35"/>
      <c r="WSG8" s="35"/>
      <c r="WSH8" s="35"/>
      <c r="WSI8" s="35"/>
      <c r="WSJ8" s="35"/>
      <c r="WSK8" s="35"/>
      <c r="WSL8" s="35"/>
      <c r="WSM8" s="35"/>
      <c r="WSN8" s="35"/>
      <c r="WSO8" s="35"/>
      <c r="WSP8" s="35"/>
      <c r="WSQ8" s="35"/>
      <c r="WSR8" s="35"/>
      <c r="WSS8" s="35"/>
      <c r="WST8" s="35"/>
      <c r="WSU8" s="35"/>
      <c r="WSV8" s="35"/>
      <c r="WSW8" s="35"/>
      <c r="WSX8" s="35"/>
      <c r="WSY8" s="35"/>
      <c r="WSZ8" s="35"/>
      <c r="WTA8" s="35"/>
      <c r="WTB8" s="35"/>
      <c r="WTC8" s="35"/>
      <c r="WTD8" s="35"/>
      <c r="WTE8" s="35"/>
      <c r="WTF8" s="35"/>
      <c r="WTG8" s="35"/>
      <c r="WTH8" s="35"/>
      <c r="WTI8" s="35"/>
      <c r="WTJ8" s="35"/>
      <c r="WTK8" s="35"/>
      <c r="WTL8" s="35"/>
      <c r="WTM8" s="35"/>
      <c r="WTN8" s="35"/>
      <c r="WTO8" s="35"/>
      <c r="WTP8" s="35"/>
      <c r="WTQ8" s="35"/>
      <c r="WTR8" s="35"/>
      <c r="WTS8" s="35"/>
      <c r="WTT8" s="35"/>
      <c r="WTU8" s="35"/>
      <c r="WTV8" s="35"/>
      <c r="WTW8" s="35"/>
      <c r="WTX8" s="35"/>
      <c r="WTY8" s="35"/>
      <c r="WTZ8" s="35"/>
      <c r="WUA8" s="35"/>
      <c r="WUB8" s="35"/>
      <c r="WUC8" s="35"/>
      <c r="WUD8" s="35"/>
      <c r="WUE8" s="35"/>
      <c r="WUF8" s="35"/>
      <c r="WUG8" s="35"/>
      <c r="WUH8" s="35"/>
      <c r="WUI8" s="35"/>
      <c r="WUJ8" s="35"/>
      <c r="WUK8" s="35"/>
      <c r="WUL8" s="35"/>
      <c r="WUM8" s="35"/>
      <c r="WUN8" s="35"/>
      <c r="WUO8" s="35"/>
      <c r="WUP8" s="35"/>
      <c r="WUQ8" s="35"/>
      <c r="WUR8" s="35"/>
      <c r="WUS8" s="35"/>
      <c r="WUT8" s="35"/>
      <c r="WUU8" s="35"/>
      <c r="WUV8" s="35"/>
      <c r="WUW8" s="35"/>
      <c r="WUX8" s="35"/>
      <c r="WUY8" s="35"/>
      <c r="WUZ8" s="35"/>
      <c r="WVA8" s="35"/>
      <c r="WVB8" s="35"/>
      <c r="WVC8" s="35"/>
      <c r="WVD8" s="35"/>
      <c r="WVE8" s="35"/>
      <c r="WVF8" s="35"/>
      <c r="WVG8" s="35"/>
      <c r="WVH8" s="35"/>
      <c r="WVI8" s="35"/>
      <c r="WVJ8" s="35"/>
      <c r="WVK8" s="35"/>
      <c r="WVL8" s="35"/>
      <c r="WVM8" s="35"/>
      <c r="WVN8" s="35"/>
      <c r="WVO8" s="35"/>
      <c r="WVP8" s="35"/>
      <c r="WVQ8" s="35"/>
      <c r="WVR8" s="35"/>
      <c r="WVS8" s="35"/>
      <c r="WVT8" s="35"/>
      <c r="WVU8" s="35"/>
      <c r="WVV8" s="35"/>
      <c r="WVW8" s="35"/>
      <c r="WVX8" s="35"/>
      <c r="WVY8" s="35"/>
      <c r="WVZ8" s="35"/>
      <c r="WWA8" s="35"/>
      <c r="WWB8" s="35"/>
      <c r="WWC8" s="35"/>
      <c r="WWD8" s="35"/>
      <c r="WWE8" s="35"/>
      <c r="WWF8" s="35"/>
      <c r="WWG8" s="35"/>
      <c r="WWH8" s="35"/>
      <c r="WWI8" s="35"/>
      <c r="WWJ8" s="35"/>
      <c r="WWK8" s="35"/>
      <c r="WWL8" s="35"/>
      <c r="WWM8" s="35"/>
      <c r="WWN8" s="35"/>
      <c r="WWO8" s="35"/>
      <c r="WWP8" s="35"/>
      <c r="WWQ8" s="35"/>
      <c r="WWR8" s="35"/>
      <c r="WWS8" s="35"/>
      <c r="WWT8" s="35"/>
      <c r="WWU8" s="35"/>
      <c r="WWV8" s="35"/>
      <c r="WWW8" s="35"/>
      <c r="WWX8" s="35"/>
      <c r="WWY8" s="35"/>
      <c r="WWZ8" s="35"/>
      <c r="WXA8" s="35"/>
      <c r="WXB8" s="35"/>
      <c r="WXC8" s="35"/>
      <c r="WXD8" s="35"/>
      <c r="WXE8" s="35"/>
      <c r="WXF8" s="35"/>
      <c r="WXG8" s="35"/>
      <c r="WXH8" s="35"/>
      <c r="WXI8" s="35"/>
      <c r="WXJ8" s="35"/>
      <c r="WXK8" s="35"/>
      <c r="WXL8" s="35"/>
      <c r="WXM8" s="35"/>
      <c r="WXN8" s="35"/>
      <c r="WXO8" s="35"/>
      <c r="WXP8" s="35"/>
      <c r="WXQ8" s="35"/>
      <c r="WXR8" s="35"/>
      <c r="WXS8" s="35"/>
      <c r="WXT8" s="35"/>
      <c r="WXU8" s="35"/>
      <c r="WXV8" s="35"/>
      <c r="WXW8" s="35"/>
      <c r="WXX8" s="35"/>
      <c r="WXY8" s="35"/>
      <c r="WXZ8" s="35"/>
      <c r="WYA8" s="35"/>
      <c r="WYB8" s="35"/>
      <c r="WYC8" s="35"/>
      <c r="WYD8" s="35"/>
      <c r="WYE8" s="35"/>
      <c r="WYF8" s="35"/>
      <c r="WYG8" s="35"/>
      <c r="WYH8" s="35"/>
      <c r="WYI8" s="35"/>
      <c r="WYJ8" s="35"/>
      <c r="WYK8" s="35"/>
      <c r="WYL8" s="35"/>
      <c r="WYM8" s="35"/>
      <c r="WYN8" s="35"/>
      <c r="WYO8" s="35"/>
      <c r="WYP8" s="35"/>
      <c r="WYQ8" s="35"/>
      <c r="WYR8" s="35"/>
      <c r="WYS8" s="35"/>
      <c r="WYT8" s="35"/>
      <c r="WYU8" s="35"/>
      <c r="WYV8" s="35"/>
      <c r="WYW8" s="35"/>
      <c r="WYX8" s="35"/>
      <c r="WYY8" s="35"/>
      <c r="WYZ8" s="35"/>
      <c r="WZA8" s="35"/>
      <c r="WZB8" s="35"/>
      <c r="WZC8" s="35"/>
      <c r="WZD8" s="35"/>
      <c r="WZE8" s="35"/>
      <c r="WZF8" s="35"/>
      <c r="WZG8" s="35"/>
      <c r="WZH8" s="35"/>
      <c r="WZI8" s="35"/>
      <c r="WZJ8" s="35"/>
      <c r="WZK8" s="35"/>
      <c r="WZL8" s="35"/>
      <c r="WZM8" s="35"/>
      <c r="WZN8" s="35"/>
      <c r="WZO8" s="35"/>
      <c r="WZP8" s="35"/>
      <c r="WZQ8" s="35"/>
      <c r="WZR8" s="35"/>
      <c r="WZS8" s="35"/>
      <c r="WZT8" s="35"/>
      <c r="WZU8" s="35"/>
      <c r="WZV8" s="35"/>
      <c r="WZW8" s="35"/>
      <c r="WZX8" s="35"/>
      <c r="WZY8" s="35"/>
      <c r="WZZ8" s="35"/>
      <c r="XAA8" s="35"/>
      <c r="XAB8" s="35"/>
      <c r="XAC8" s="35"/>
      <c r="XAD8" s="35"/>
      <c r="XAE8" s="35"/>
      <c r="XAF8" s="35"/>
      <c r="XAG8" s="35"/>
      <c r="XAH8" s="35"/>
      <c r="XAI8" s="35"/>
      <c r="XAJ8" s="35"/>
      <c r="XAK8" s="35"/>
      <c r="XAL8" s="35"/>
      <c r="XAM8" s="35"/>
      <c r="XAN8" s="35"/>
      <c r="XAO8" s="35"/>
      <c r="XAP8" s="35"/>
      <c r="XAQ8" s="35"/>
      <c r="XAR8" s="35"/>
      <c r="XAS8" s="35"/>
      <c r="XAT8" s="35"/>
      <c r="XAU8" s="35"/>
      <c r="XAV8" s="35"/>
      <c r="XAW8" s="35"/>
      <c r="XAX8" s="35"/>
      <c r="XAY8" s="35"/>
      <c r="XAZ8" s="35"/>
      <c r="XBA8" s="35"/>
      <c r="XBB8" s="35"/>
      <c r="XBC8" s="35"/>
      <c r="XBD8" s="35"/>
      <c r="XBE8" s="35"/>
      <c r="XBF8" s="35"/>
      <c r="XBG8" s="35"/>
      <c r="XBH8" s="35"/>
      <c r="XBI8" s="35"/>
      <c r="XBJ8" s="35"/>
      <c r="XBK8" s="35"/>
      <c r="XBL8" s="35"/>
      <c r="XBM8" s="35"/>
      <c r="XBN8" s="35"/>
      <c r="XBO8" s="35"/>
      <c r="XBP8" s="35"/>
      <c r="XBQ8" s="35"/>
      <c r="XBR8" s="35"/>
      <c r="XBS8" s="35"/>
      <c r="XBT8" s="35"/>
      <c r="XBU8" s="35"/>
      <c r="XBV8" s="35"/>
      <c r="XBW8" s="35"/>
      <c r="XBX8" s="35"/>
      <c r="XBY8" s="35"/>
      <c r="XBZ8" s="35"/>
      <c r="XCA8" s="35"/>
      <c r="XCB8" s="35"/>
      <c r="XCC8" s="35"/>
      <c r="XCD8" s="35"/>
      <c r="XCE8" s="35"/>
      <c r="XCF8" s="35"/>
      <c r="XCG8" s="35"/>
      <c r="XCH8" s="35"/>
      <c r="XCI8" s="35"/>
      <c r="XCJ8" s="35"/>
      <c r="XCK8" s="35"/>
      <c r="XCL8" s="35"/>
      <c r="XCM8" s="35"/>
      <c r="XCN8" s="35"/>
      <c r="XCO8" s="35"/>
      <c r="XCP8" s="35"/>
      <c r="XCQ8" s="35"/>
      <c r="XCR8" s="35"/>
      <c r="XCS8" s="35"/>
      <c r="XCT8" s="35"/>
      <c r="XCU8" s="35"/>
      <c r="XCV8" s="35"/>
      <c r="XCW8" s="35"/>
      <c r="XCX8" s="35"/>
      <c r="XCY8" s="35"/>
      <c r="XCZ8" s="35"/>
      <c r="XDA8" s="35"/>
      <c r="XDB8" s="35"/>
      <c r="XDC8" s="35"/>
      <c r="XDD8" s="35"/>
      <c r="XDE8" s="35"/>
      <c r="XDF8" s="35"/>
      <c r="XDG8" s="35"/>
      <c r="XDH8" s="35"/>
      <c r="XDI8" s="35"/>
      <c r="XDJ8" s="35"/>
      <c r="XDK8" s="35"/>
      <c r="XDL8" s="35"/>
      <c r="XDM8" s="35"/>
      <c r="XDN8" s="35"/>
      <c r="XDO8" s="35"/>
      <c r="XDP8" s="35"/>
      <c r="XDQ8" s="35"/>
      <c r="XDR8" s="35"/>
      <c r="XDS8" s="35"/>
      <c r="XDT8" s="35"/>
      <c r="XDU8" s="35"/>
      <c r="XDV8" s="35"/>
      <c r="XDW8" s="35"/>
      <c r="XDX8" s="35"/>
      <c r="XDY8" s="35"/>
      <c r="XDZ8" s="35"/>
      <c r="XEA8" s="35"/>
      <c r="XEB8" s="35"/>
      <c r="XEC8" s="35"/>
      <c r="XED8" s="35"/>
      <c r="XEE8" s="35"/>
      <c r="XEF8" s="35"/>
      <c r="XEG8" s="35"/>
      <c r="XEH8" s="35"/>
      <c r="XEI8" s="35"/>
      <c r="XEJ8" s="35"/>
      <c r="XEK8" s="35"/>
      <c r="XEL8" s="35"/>
      <c r="XEM8" s="35"/>
      <c r="XEN8" s="35"/>
      <c r="XEO8" s="35"/>
      <c r="XEP8" s="35"/>
      <c r="XEQ8" s="35"/>
      <c r="XER8" s="35"/>
      <c r="XES8" s="35"/>
      <c r="XET8" s="35"/>
      <c r="XEU8" s="35"/>
      <c r="XEV8" s="35"/>
      <c r="XEW8" s="35"/>
      <c r="XEX8" s="35"/>
      <c r="XEY8" s="35"/>
      <c r="XEZ8" s="35"/>
      <c r="XFA8" s="35"/>
    </row>
    <row r="9" spans="1:16381" ht="45">
      <c r="A9" s="53"/>
      <c r="B9" s="28" t="s">
        <v>3</v>
      </c>
      <c r="C9" s="164" t="s">
        <v>142</v>
      </c>
      <c r="D9" s="164" t="s">
        <v>72</v>
      </c>
      <c r="E9" s="164" t="s">
        <v>9</v>
      </c>
      <c r="F9" s="164" t="s">
        <v>133</v>
      </c>
      <c r="G9" s="164" t="s">
        <v>150</v>
      </c>
      <c r="H9" s="180">
        <v>3718182321</v>
      </c>
      <c r="I9" s="164">
        <v>0</v>
      </c>
      <c r="J9" s="29"/>
      <c r="K9" s="161" t="s">
        <v>149</v>
      </c>
      <c r="L9" s="165" t="s">
        <v>78</v>
      </c>
      <c r="M9" s="173" t="s">
        <v>150</v>
      </c>
      <c r="N9" s="31">
        <v>1</v>
      </c>
      <c r="O9" s="31">
        <v>1</v>
      </c>
      <c r="P9" s="73">
        <v>11</v>
      </c>
      <c r="Q9" s="74" t="s">
        <v>79</v>
      </c>
      <c r="R9" s="74" t="s">
        <v>80</v>
      </c>
      <c r="S9" s="81" t="s">
        <v>5</v>
      </c>
      <c r="T9" s="167">
        <v>3718182321</v>
      </c>
      <c r="U9" s="82">
        <v>3718182321</v>
      </c>
      <c r="V9" s="31" t="s">
        <v>86</v>
      </c>
      <c r="W9" s="31"/>
      <c r="X9" s="77" t="s">
        <v>82</v>
      </c>
      <c r="Y9" s="32" t="s">
        <v>83</v>
      </c>
      <c r="Z9" s="33" t="s">
        <v>3</v>
      </c>
      <c r="AA9" s="30" t="s">
        <v>84</v>
      </c>
      <c r="AB9" s="78" t="s">
        <v>85</v>
      </c>
      <c r="AC9" s="31" t="s">
        <v>76</v>
      </c>
      <c r="AD9" s="31" t="s">
        <v>86</v>
      </c>
      <c r="AE9" s="79" t="s">
        <v>87</v>
      </c>
      <c r="AF9" s="79" t="s">
        <v>88</v>
      </c>
      <c r="AG9" s="79" t="s">
        <v>89</v>
      </c>
      <c r="AH9" s="79" t="s">
        <v>90</v>
      </c>
      <c r="AI9" s="79" t="s">
        <v>90</v>
      </c>
      <c r="AJ9" s="79" t="s">
        <v>90</v>
      </c>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c r="FX9" s="35"/>
      <c r="FY9" s="35"/>
      <c r="FZ9" s="35"/>
      <c r="GA9" s="35"/>
      <c r="GB9" s="35"/>
      <c r="GC9" s="35"/>
      <c r="GD9" s="35"/>
      <c r="GE9" s="35"/>
      <c r="GF9" s="35"/>
      <c r="GG9" s="35"/>
      <c r="GH9" s="35"/>
      <c r="GI9" s="35"/>
      <c r="GJ9" s="35"/>
      <c r="GK9" s="35"/>
      <c r="GL9" s="35"/>
      <c r="GM9" s="35"/>
      <c r="GN9" s="35"/>
      <c r="GO9" s="35"/>
      <c r="GP9" s="35"/>
      <c r="GQ9" s="35"/>
      <c r="GR9" s="35"/>
      <c r="GS9" s="35"/>
      <c r="GT9" s="35"/>
      <c r="GU9" s="35"/>
      <c r="GV9" s="35"/>
      <c r="GW9" s="35"/>
      <c r="GX9" s="35"/>
      <c r="GY9" s="35"/>
      <c r="GZ9" s="35"/>
      <c r="HA9" s="35"/>
      <c r="HB9" s="35"/>
      <c r="HC9" s="35"/>
      <c r="HD9" s="35"/>
      <c r="HE9" s="35"/>
      <c r="HF9" s="35"/>
      <c r="HG9" s="35"/>
      <c r="HH9" s="35"/>
      <c r="HI9" s="35"/>
      <c r="HJ9" s="35"/>
      <c r="HK9" s="35"/>
      <c r="HL9" s="35"/>
      <c r="HM9" s="35"/>
      <c r="HN9" s="35"/>
      <c r="HO9" s="35"/>
      <c r="HP9" s="35"/>
      <c r="HQ9" s="35"/>
      <c r="HR9" s="35"/>
      <c r="HS9" s="35"/>
      <c r="HT9" s="35"/>
      <c r="HU9" s="35"/>
      <c r="HV9" s="35"/>
      <c r="HW9" s="35"/>
      <c r="HX9" s="35"/>
      <c r="HY9" s="35"/>
      <c r="HZ9" s="35"/>
      <c r="IA9" s="35"/>
      <c r="IB9" s="35"/>
      <c r="IC9" s="35"/>
      <c r="ID9" s="35"/>
      <c r="IE9" s="35"/>
      <c r="IF9" s="35"/>
      <c r="IG9" s="35"/>
      <c r="IH9" s="35"/>
      <c r="II9" s="35"/>
      <c r="IJ9" s="35"/>
      <c r="IK9" s="35"/>
      <c r="IL9" s="35"/>
      <c r="IM9" s="35"/>
      <c r="IN9" s="35"/>
      <c r="IO9" s="35"/>
      <c r="IP9" s="35"/>
      <c r="IQ9" s="35"/>
      <c r="IR9" s="35"/>
      <c r="IS9" s="35"/>
      <c r="IT9" s="35"/>
      <c r="IU9" s="35"/>
      <c r="IV9" s="35"/>
      <c r="IW9" s="35"/>
      <c r="IX9" s="35"/>
      <c r="IY9" s="35"/>
      <c r="IZ9" s="35"/>
      <c r="JA9" s="35"/>
      <c r="JB9" s="35"/>
      <c r="JC9" s="35"/>
      <c r="JD9" s="35"/>
      <c r="JE9" s="35"/>
      <c r="JF9" s="35"/>
      <c r="JG9" s="35"/>
      <c r="JH9" s="35"/>
      <c r="JI9" s="35"/>
      <c r="JJ9" s="35"/>
      <c r="JK9" s="35"/>
      <c r="JL9" s="35"/>
      <c r="JM9" s="35"/>
      <c r="JN9" s="35"/>
      <c r="JO9" s="35"/>
      <c r="JP9" s="35"/>
      <c r="JQ9" s="35"/>
      <c r="JR9" s="35"/>
      <c r="JS9" s="35"/>
      <c r="JT9" s="35"/>
      <c r="JU9" s="35"/>
      <c r="JV9" s="35"/>
      <c r="JW9" s="35"/>
      <c r="JX9" s="35"/>
      <c r="JY9" s="35"/>
      <c r="JZ9" s="35"/>
      <c r="KA9" s="35"/>
      <c r="KB9" s="35"/>
      <c r="KC9" s="35"/>
      <c r="KD9" s="35"/>
      <c r="KE9" s="35"/>
      <c r="KF9" s="35"/>
      <c r="KG9" s="35"/>
      <c r="KH9" s="35"/>
      <c r="KI9" s="35"/>
      <c r="KJ9" s="35"/>
      <c r="KK9" s="35"/>
      <c r="KL9" s="35"/>
      <c r="KM9" s="35"/>
      <c r="KN9" s="35"/>
      <c r="KO9" s="35"/>
      <c r="KP9" s="35"/>
      <c r="KQ9" s="35"/>
      <c r="KR9" s="35"/>
      <c r="KS9" s="35"/>
      <c r="KT9" s="35"/>
      <c r="KU9" s="35"/>
      <c r="KV9" s="35"/>
      <c r="KW9" s="35"/>
      <c r="KX9" s="35"/>
      <c r="KY9" s="35"/>
      <c r="KZ9" s="35"/>
      <c r="LA9" s="35"/>
      <c r="LB9" s="35"/>
      <c r="LC9" s="35"/>
      <c r="LD9" s="35"/>
      <c r="LE9" s="35"/>
      <c r="LF9" s="35"/>
      <c r="LG9" s="35"/>
      <c r="LH9" s="35"/>
      <c r="LI9" s="35"/>
      <c r="LJ9" s="35"/>
      <c r="LK9" s="35"/>
      <c r="LL9" s="35"/>
      <c r="LM9" s="35"/>
      <c r="LN9" s="35"/>
      <c r="LO9" s="35"/>
      <c r="LP9" s="35"/>
      <c r="LQ9" s="35"/>
      <c r="LR9" s="35"/>
      <c r="LS9" s="35"/>
      <c r="LT9" s="35"/>
      <c r="LU9" s="35"/>
      <c r="LV9" s="35"/>
      <c r="LW9" s="35"/>
      <c r="LX9" s="35"/>
      <c r="LY9" s="35"/>
      <c r="LZ9" s="35"/>
      <c r="MA9" s="35"/>
      <c r="MB9" s="35"/>
      <c r="MC9" s="35"/>
      <c r="MD9" s="35"/>
      <c r="ME9" s="35"/>
      <c r="MF9" s="35"/>
      <c r="MG9" s="35"/>
      <c r="MH9" s="35"/>
      <c r="MI9" s="35"/>
      <c r="MJ9" s="35"/>
      <c r="MK9" s="35"/>
      <c r="ML9" s="35"/>
      <c r="MM9" s="35"/>
      <c r="MN9" s="35"/>
      <c r="MO9" s="35"/>
      <c r="MP9" s="35"/>
      <c r="MQ9" s="35"/>
      <c r="MR9" s="35"/>
      <c r="MS9" s="35"/>
      <c r="MT9" s="35"/>
      <c r="MU9" s="35"/>
      <c r="MV9" s="35"/>
      <c r="MW9" s="35"/>
      <c r="MX9" s="35"/>
      <c r="MY9" s="35"/>
      <c r="MZ9" s="35"/>
      <c r="NA9" s="35"/>
      <c r="NB9" s="35"/>
      <c r="NC9" s="35"/>
      <c r="ND9" s="35"/>
      <c r="NE9" s="35"/>
      <c r="NF9" s="35"/>
      <c r="NG9" s="35"/>
      <c r="NH9" s="35"/>
      <c r="NI9" s="35"/>
      <c r="NJ9" s="35"/>
      <c r="NK9" s="35"/>
      <c r="NL9" s="35"/>
      <c r="NM9" s="35"/>
      <c r="NN9" s="35"/>
      <c r="NO9" s="35"/>
      <c r="NP9" s="35"/>
      <c r="NQ9" s="35"/>
      <c r="NR9" s="35"/>
      <c r="NS9" s="35"/>
      <c r="NT9" s="35"/>
      <c r="NU9" s="35"/>
      <c r="NV9" s="35"/>
      <c r="NW9" s="35"/>
      <c r="NX9" s="35"/>
      <c r="NY9" s="35"/>
      <c r="NZ9" s="35"/>
      <c r="OA9" s="35"/>
      <c r="OB9" s="35"/>
      <c r="OC9" s="35"/>
      <c r="OD9" s="35"/>
      <c r="OE9" s="35"/>
      <c r="OF9" s="35"/>
      <c r="OG9" s="35"/>
      <c r="OH9" s="35"/>
      <c r="OI9" s="35"/>
      <c r="OJ9" s="35"/>
      <c r="OK9" s="35"/>
      <c r="OL9" s="35"/>
      <c r="OM9" s="35"/>
      <c r="ON9" s="35"/>
      <c r="OO9" s="35"/>
      <c r="OP9" s="35"/>
      <c r="OQ9" s="35"/>
      <c r="OR9" s="35"/>
      <c r="OS9" s="35"/>
      <c r="OT9" s="35"/>
      <c r="OU9" s="35"/>
      <c r="OV9" s="35"/>
      <c r="OW9" s="35"/>
      <c r="OX9" s="35"/>
      <c r="OY9" s="35"/>
      <c r="OZ9" s="35"/>
      <c r="PA9" s="35"/>
      <c r="PB9" s="35"/>
      <c r="PC9" s="35"/>
      <c r="PD9" s="35"/>
      <c r="PE9" s="35"/>
      <c r="PF9" s="35"/>
      <c r="PG9" s="35"/>
      <c r="PH9" s="35"/>
      <c r="PI9" s="35"/>
      <c r="PJ9" s="35"/>
      <c r="PK9" s="35"/>
      <c r="PL9" s="35"/>
      <c r="PM9" s="35"/>
      <c r="PN9" s="35"/>
      <c r="PO9" s="35"/>
      <c r="PP9" s="35"/>
      <c r="PQ9" s="35"/>
      <c r="PR9" s="35"/>
      <c r="PS9" s="35"/>
      <c r="PT9" s="35"/>
      <c r="PU9" s="35"/>
      <c r="PV9" s="35"/>
      <c r="PW9" s="35"/>
      <c r="PX9" s="35"/>
      <c r="PY9" s="35"/>
      <c r="PZ9" s="35"/>
      <c r="QA9" s="35"/>
      <c r="QB9" s="35"/>
      <c r="QC9" s="35"/>
      <c r="QD9" s="35"/>
      <c r="QE9" s="35"/>
      <c r="QF9" s="35"/>
      <c r="QG9" s="35"/>
      <c r="QH9" s="35"/>
      <c r="QI9" s="35"/>
      <c r="QJ9" s="35"/>
      <c r="QK9" s="35"/>
      <c r="QL9" s="35"/>
      <c r="QM9" s="35"/>
      <c r="QN9" s="35"/>
      <c r="QO9" s="35"/>
      <c r="QP9" s="35"/>
      <c r="QQ9" s="35"/>
      <c r="QR9" s="35"/>
      <c r="QS9" s="35"/>
      <c r="QT9" s="35"/>
      <c r="QU9" s="35"/>
      <c r="QV9" s="35"/>
      <c r="QW9" s="35"/>
      <c r="QX9" s="35"/>
      <c r="QY9" s="35"/>
      <c r="QZ9" s="35"/>
      <c r="RA9" s="35"/>
      <c r="RB9" s="35"/>
      <c r="RC9" s="35"/>
      <c r="RD9" s="35"/>
      <c r="RE9" s="35"/>
      <c r="RF9" s="35"/>
      <c r="RG9" s="35"/>
      <c r="RH9" s="35"/>
      <c r="RI9" s="35"/>
      <c r="RJ9" s="35"/>
      <c r="RK9" s="35"/>
      <c r="RL9" s="35"/>
      <c r="RM9" s="35"/>
      <c r="RN9" s="35"/>
      <c r="RO9" s="35"/>
      <c r="RP9" s="35"/>
      <c r="RQ9" s="35"/>
      <c r="RR9" s="35"/>
      <c r="RS9" s="35"/>
      <c r="RT9" s="35"/>
      <c r="RU9" s="35"/>
      <c r="RV9" s="35"/>
      <c r="RW9" s="35"/>
      <c r="RX9" s="35"/>
      <c r="RY9" s="35"/>
      <c r="RZ9" s="35"/>
      <c r="SA9" s="35"/>
      <c r="SB9" s="35"/>
      <c r="SC9" s="35"/>
      <c r="SD9" s="35"/>
      <c r="SE9" s="35"/>
      <c r="SF9" s="35"/>
      <c r="SG9" s="35"/>
      <c r="SH9" s="35"/>
      <c r="SI9" s="35"/>
      <c r="SJ9" s="35"/>
      <c r="SK9" s="35"/>
      <c r="SL9" s="35"/>
      <c r="SM9" s="35"/>
      <c r="SN9" s="35"/>
      <c r="SO9" s="35"/>
      <c r="SP9" s="35"/>
      <c r="SQ9" s="35"/>
      <c r="SR9" s="35"/>
      <c r="SS9" s="35"/>
      <c r="ST9" s="35"/>
      <c r="SU9" s="35"/>
      <c r="SV9" s="35"/>
      <c r="SW9" s="35"/>
      <c r="SX9" s="35"/>
      <c r="SY9" s="35"/>
      <c r="SZ9" s="35"/>
      <c r="TA9" s="35"/>
      <c r="TB9" s="35"/>
      <c r="TC9" s="35"/>
      <c r="TD9" s="35"/>
      <c r="TE9" s="35"/>
      <c r="TF9" s="35"/>
      <c r="TG9" s="35"/>
      <c r="TH9" s="35"/>
      <c r="TI9" s="35"/>
      <c r="TJ9" s="35"/>
      <c r="TK9" s="35"/>
      <c r="TL9" s="35"/>
      <c r="TM9" s="35"/>
      <c r="TN9" s="35"/>
      <c r="TO9" s="35"/>
      <c r="TP9" s="35"/>
      <c r="TQ9" s="35"/>
      <c r="TR9" s="35"/>
      <c r="TS9" s="35"/>
      <c r="TT9" s="35"/>
      <c r="TU9" s="35"/>
      <c r="TV9" s="35"/>
      <c r="TW9" s="35"/>
      <c r="TX9" s="35"/>
      <c r="TY9" s="35"/>
      <c r="TZ9" s="35"/>
      <c r="UA9" s="35"/>
      <c r="UB9" s="35"/>
      <c r="UC9" s="35"/>
      <c r="UD9" s="35"/>
      <c r="UE9" s="35"/>
      <c r="UF9" s="35"/>
      <c r="UG9" s="35"/>
      <c r="UH9" s="35"/>
      <c r="UI9" s="35"/>
      <c r="UJ9" s="35"/>
      <c r="UK9" s="35"/>
      <c r="UL9" s="35"/>
      <c r="UM9" s="35"/>
      <c r="UN9" s="35"/>
      <c r="UO9" s="35"/>
      <c r="UP9" s="35"/>
      <c r="UQ9" s="35"/>
      <c r="UR9" s="35"/>
      <c r="US9" s="35"/>
      <c r="UT9" s="35"/>
      <c r="UU9" s="35"/>
      <c r="UV9" s="35"/>
      <c r="UW9" s="35"/>
      <c r="UX9" s="35"/>
      <c r="UY9" s="35"/>
      <c r="UZ9" s="35"/>
      <c r="VA9" s="35"/>
      <c r="VB9" s="35"/>
      <c r="VC9" s="35"/>
      <c r="VD9" s="35"/>
      <c r="VE9" s="35"/>
      <c r="VF9" s="35"/>
      <c r="VG9" s="35"/>
      <c r="VH9" s="35"/>
      <c r="VI9" s="35"/>
      <c r="VJ9" s="35"/>
      <c r="VK9" s="35"/>
      <c r="VL9" s="35"/>
      <c r="VM9" s="35"/>
      <c r="VN9" s="35"/>
      <c r="VO9" s="35"/>
      <c r="VP9" s="35"/>
      <c r="VQ9" s="35"/>
      <c r="VR9" s="35"/>
      <c r="VS9" s="35"/>
      <c r="VT9" s="35"/>
      <c r="VU9" s="35"/>
      <c r="VV9" s="35"/>
      <c r="VW9" s="35"/>
      <c r="VX9" s="35"/>
      <c r="VY9" s="35"/>
      <c r="VZ9" s="35"/>
      <c r="WA9" s="35"/>
      <c r="WB9" s="35"/>
      <c r="WC9" s="35"/>
      <c r="WD9" s="35"/>
      <c r="WE9" s="35"/>
      <c r="WF9" s="35"/>
      <c r="WG9" s="35"/>
      <c r="WH9" s="35"/>
      <c r="WI9" s="35"/>
      <c r="WJ9" s="35"/>
      <c r="WK9" s="35"/>
      <c r="WL9" s="35"/>
      <c r="WM9" s="35"/>
      <c r="WN9" s="35"/>
      <c r="WO9" s="35"/>
      <c r="WP9" s="35"/>
      <c r="WQ9" s="35"/>
      <c r="WR9" s="35"/>
      <c r="WS9" s="35"/>
      <c r="WT9" s="35"/>
      <c r="WU9" s="35"/>
      <c r="WV9" s="35"/>
      <c r="WW9" s="35"/>
      <c r="WX9" s="35"/>
      <c r="WY9" s="35"/>
      <c r="WZ9" s="35"/>
      <c r="XA9" s="35"/>
      <c r="XB9" s="35"/>
      <c r="XC9" s="35"/>
      <c r="XD9" s="35"/>
      <c r="XE9" s="35"/>
      <c r="XF9" s="35"/>
      <c r="XG9" s="35"/>
      <c r="XH9" s="35"/>
      <c r="XI9" s="35"/>
      <c r="XJ9" s="35"/>
      <c r="XK9" s="35"/>
      <c r="XL9" s="35"/>
      <c r="XM9" s="35"/>
      <c r="XN9" s="35"/>
      <c r="XO9" s="35"/>
      <c r="XP9" s="35"/>
      <c r="XQ9" s="35"/>
      <c r="XR9" s="35"/>
      <c r="XS9" s="35"/>
      <c r="XT9" s="35"/>
      <c r="XU9" s="35"/>
      <c r="XV9" s="35"/>
      <c r="XW9" s="35"/>
      <c r="XX9" s="35"/>
      <c r="XY9" s="35"/>
      <c r="XZ9" s="35"/>
      <c r="YA9" s="35"/>
      <c r="YB9" s="35"/>
      <c r="YC9" s="35"/>
      <c r="YD9" s="35"/>
      <c r="YE9" s="35"/>
      <c r="YF9" s="35"/>
      <c r="YG9" s="35"/>
      <c r="YH9" s="35"/>
      <c r="YI9" s="35"/>
      <c r="YJ9" s="35"/>
      <c r="YK9" s="35"/>
      <c r="YL9" s="35"/>
      <c r="YM9" s="35"/>
      <c r="YN9" s="35"/>
      <c r="YO9" s="35"/>
      <c r="YP9" s="35"/>
      <c r="YQ9" s="35"/>
      <c r="YR9" s="35"/>
      <c r="YS9" s="35"/>
      <c r="YT9" s="35"/>
      <c r="YU9" s="35"/>
      <c r="YV9" s="35"/>
      <c r="YW9" s="35"/>
      <c r="YX9" s="35"/>
      <c r="YY9" s="35"/>
      <c r="YZ9" s="35"/>
      <c r="ZA9" s="35"/>
      <c r="ZB9" s="35"/>
      <c r="ZC9" s="35"/>
      <c r="ZD9" s="35"/>
      <c r="ZE9" s="35"/>
      <c r="ZF9" s="35"/>
      <c r="ZG9" s="35"/>
      <c r="ZH9" s="35"/>
      <c r="ZI9" s="35"/>
      <c r="ZJ9" s="35"/>
      <c r="ZK9" s="35"/>
      <c r="ZL9" s="35"/>
      <c r="ZM9" s="35"/>
      <c r="ZN9" s="35"/>
      <c r="ZO9" s="35"/>
      <c r="ZP9" s="35"/>
      <c r="ZQ9" s="35"/>
      <c r="ZR9" s="35"/>
      <c r="ZS9" s="35"/>
      <c r="ZT9" s="35"/>
      <c r="ZU9" s="35"/>
      <c r="ZV9" s="35"/>
      <c r="ZW9" s="35"/>
      <c r="ZX9" s="35"/>
      <c r="ZY9" s="35"/>
      <c r="ZZ9" s="35"/>
      <c r="AAA9" s="35"/>
      <c r="AAB9" s="35"/>
      <c r="AAC9" s="35"/>
      <c r="AAD9" s="35"/>
      <c r="AAE9" s="35"/>
      <c r="AAF9" s="35"/>
      <c r="AAG9" s="35"/>
      <c r="AAH9" s="35"/>
      <c r="AAI9" s="35"/>
      <c r="AAJ9" s="35"/>
      <c r="AAK9" s="35"/>
      <c r="AAL9" s="35"/>
      <c r="AAM9" s="35"/>
      <c r="AAN9" s="35"/>
      <c r="AAO9" s="35"/>
      <c r="AAP9" s="35"/>
      <c r="AAQ9" s="35"/>
      <c r="AAR9" s="35"/>
      <c r="AAS9" s="35"/>
      <c r="AAT9" s="35"/>
      <c r="AAU9" s="35"/>
      <c r="AAV9" s="35"/>
      <c r="AAW9" s="35"/>
      <c r="AAX9" s="35"/>
      <c r="AAY9" s="35"/>
      <c r="AAZ9" s="35"/>
      <c r="ABA9" s="35"/>
      <c r="ABB9" s="35"/>
      <c r="ABC9" s="35"/>
      <c r="ABD9" s="35"/>
      <c r="ABE9" s="35"/>
      <c r="ABF9" s="35"/>
      <c r="ABG9" s="35"/>
      <c r="ABH9" s="35"/>
      <c r="ABI9" s="35"/>
      <c r="ABJ9" s="35"/>
      <c r="ABK9" s="35"/>
      <c r="ABL9" s="35"/>
      <c r="ABM9" s="35"/>
      <c r="ABN9" s="35"/>
      <c r="ABO9" s="35"/>
      <c r="ABP9" s="35"/>
      <c r="ABQ9" s="35"/>
      <c r="ABR9" s="35"/>
      <c r="ABS9" s="35"/>
      <c r="ABT9" s="35"/>
      <c r="ABU9" s="35"/>
      <c r="ABV9" s="35"/>
      <c r="ABW9" s="35"/>
      <c r="ABX9" s="35"/>
      <c r="ABY9" s="35"/>
      <c r="ABZ9" s="35"/>
      <c r="ACA9" s="35"/>
      <c r="ACB9" s="35"/>
      <c r="ACC9" s="35"/>
      <c r="ACD9" s="35"/>
      <c r="ACE9" s="35"/>
      <c r="ACF9" s="35"/>
      <c r="ACG9" s="35"/>
      <c r="ACH9" s="35"/>
      <c r="ACI9" s="35"/>
      <c r="ACJ9" s="35"/>
      <c r="ACK9" s="35"/>
      <c r="ACL9" s="35"/>
      <c r="ACM9" s="35"/>
      <c r="ACN9" s="35"/>
      <c r="ACO9" s="35"/>
      <c r="ACP9" s="35"/>
      <c r="ACQ9" s="35"/>
      <c r="ACR9" s="35"/>
      <c r="ACS9" s="35"/>
      <c r="ACT9" s="35"/>
      <c r="ACU9" s="35"/>
      <c r="ACV9" s="35"/>
      <c r="ACW9" s="35"/>
      <c r="ACX9" s="35"/>
      <c r="ACY9" s="35"/>
      <c r="ACZ9" s="35"/>
      <c r="ADA9" s="35"/>
      <c r="ADB9" s="35"/>
      <c r="ADC9" s="35"/>
      <c r="ADD9" s="35"/>
      <c r="ADE9" s="35"/>
      <c r="ADF9" s="35"/>
      <c r="ADG9" s="35"/>
      <c r="ADH9" s="35"/>
      <c r="ADI9" s="35"/>
      <c r="ADJ9" s="35"/>
      <c r="ADK9" s="35"/>
      <c r="ADL9" s="35"/>
      <c r="ADM9" s="35"/>
      <c r="ADN9" s="35"/>
      <c r="ADO9" s="35"/>
      <c r="ADP9" s="35"/>
      <c r="ADQ9" s="35"/>
      <c r="ADR9" s="35"/>
      <c r="ADS9" s="35"/>
      <c r="ADT9" s="35"/>
      <c r="ADU9" s="35"/>
      <c r="ADV9" s="35"/>
      <c r="ADW9" s="35"/>
      <c r="ADX9" s="35"/>
      <c r="ADY9" s="35"/>
      <c r="ADZ9" s="35"/>
      <c r="AEA9" s="35"/>
      <c r="AEB9" s="35"/>
      <c r="AEC9" s="35"/>
      <c r="AED9" s="35"/>
      <c r="AEE9" s="35"/>
      <c r="AEF9" s="35"/>
      <c r="AEG9" s="35"/>
      <c r="AEH9" s="35"/>
      <c r="AEI9" s="35"/>
      <c r="AEJ9" s="35"/>
      <c r="AEK9" s="35"/>
      <c r="AEL9" s="35"/>
      <c r="AEM9" s="35"/>
      <c r="AEN9" s="35"/>
      <c r="AEO9" s="35"/>
      <c r="AEP9" s="35"/>
      <c r="AEQ9" s="35"/>
      <c r="AER9" s="35"/>
      <c r="AES9" s="35"/>
      <c r="AET9" s="35"/>
      <c r="AEU9" s="35"/>
      <c r="AEV9" s="35"/>
      <c r="AEW9" s="35"/>
      <c r="AEX9" s="35"/>
      <c r="AEY9" s="35"/>
      <c r="AEZ9" s="35"/>
      <c r="AFA9" s="35"/>
      <c r="AFB9" s="35"/>
      <c r="AFC9" s="35"/>
      <c r="AFD9" s="35"/>
      <c r="AFE9" s="35"/>
      <c r="AFF9" s="35"/>
      <c r="AFG9" s="35"/>
      <c r="AFH9" s="35"/>
      <c r="AFI9" s="35"/>
      <c r="AFJ9" s="35"/>
      <c r="AFK9" s="35"/>
      <c r="AFL9" s="35"/>
      <c r="AFM9" s="35"/>
      <c r="AFN9" s="35"/>
      <c r="AFO9" s="35"/>
      <c r="AFP9" s="35"/>
      <c r="AFQ9" s="35"/>
      <c r="AFR9" s="35"/>
      <c r="AFS9" s="35"/>
      <c r="AFT9" s="35"/>
      <c r="AFU9" s="35"/>
      <c r="AFV9" s="35"/>
      <c r="AFW9" s="35"/>
      <c r="AFX9" s="35"/>
      <c r="AFY9" s="35"/>
      <c r="AFZ9" s="35"/>
      <c r="AGA9" s="35"/>
      <c r="AGB9" s="35"/>
      <c r="AGC9" s="35"/>
      <c r="AGD9" s="35"/>
      <c r="AGE9" s="35"/>
      <c r="AGF9" s="35"/>
      <c r="AGG9" s="35"/>
      <c r="AGH9" s="35"/>
      <c r="AGI9" s="35"/>
      <c r="AGJ9" s="35"/>
      <c r="AGK9" s="35"/>
      <c r="AGL9" s="35"/>
      <c r="AGM9" s="35"/>
      <c r="AGN9" s="35"/>
      <c r="AGO9" s="35"/>
      <c r="AGP9" s="35"/>
      <c r="AGQ9" s="35"/>
      <c r="AGR9" s="35"/>
      <c r="AGS9" s="35"/>
      <c r="AGT9" s="35"/>
      <c r="AGU9" s="35"/>
      <c r="AGV9" s="35"/>
      <c r="AGW9" s="35"/>
      <c r="AGX9" s="35"/>
      <c r="AGY9" s="35"/>
      <c r="AGZ9" s="35"/>
      <c r="AHA9" s="35"/>
      <c r="AHB9" s="35"/>
      <c r="AHC9" s="35"/>
      <c r="AHD9" s="35"/>
      <c r="AHE9" s="35"/>
      <c r="AHF9" s="35"/>
      <c r="AHG9" s="35"/>
      <c r="AHH9" s="35"/>
      <c r="AHI9" s="35"/>
      <c r="AHJ9" s="35"/>
      <c r="AHK9" s="35"/>
      <c r="AHL9" s="35"/>
      <c r="AHM9" s="35"/>
      <c r="AHN9" s="35"/>
      <c r="AHO9" s="35"/>
      <c r="AHP9" s="35"/>
      <c r="AHQ9" s="35"/>
      <c r="AHR9" s="35"/>
      <c r="AHS9" s="35"/>
      <c r="AHT9" s="35"/>
      <c r="AHU9" s="35"/>
      <c r="AHV9" s="35"/>
      <c r="AHW9" s="35"/>
      <c r="AHX9" s="35"/>
      <c r="AHY9" s="35"/>
      <c r="AHZ9" s="35"/>
      <c r="AIA9" s="35"/>
      <c r="AIB9" s="35"/>
      <c r="AIC9" s="35"/>
      <c r="AID9" s="35"/>
      <c r="AIE9" s="35"/>
      <c r="AIF9" s="35"/>
      <c r="AIG9" s="35"/>
      <c r="AIH9" s="35"/>
      <c r="AII9" s="35"/>
      <c r="AIJ9" s="35"/>
      <c r="AIK9" s="35"/>
      <c r="AIL9" s="35"/>
      <c r="AIM9" s="35"/>
      <c r="AIN9" s="35"/>
      <c r="AIO9" s="35"/>
      <c r="AIP9" s="35"/>
      <c r="AIQ9" s="35"/>
      <c r="AIR9" s="35"/>
      <c r="AIS9" s="35"/>
      <c r="AIT9" s="35"/>
      <c r="AIU9" s="35"/>
      <c r="AIV9" s="35"/>
      <c r="AIW9" s="35"/>
      <c r="AIX9" s="35"/>
      <c r="AIY9" s="35"/>
      <c r="AIZ9" s="35"/>
      <c r="AJA9" s="35"/>
      <c r="AJB9" s="35"/>
      <c r="AJC9" s="35"/>
      <c r="AJD9" s="35"/>
      <c r="AJE9" s="35"/>
      <c r="AJF9" s="35"/>
      <c r="AJG9" s="35"/>
      <c r="AJH9" s="35"/>
      <c r="AJI9" s="35"/>
      <c r="AJJ9" s="35"/>
      <c r="AJK9" s="35"/>
      <c r="AJL9" s="35"/>
      <c r="AJM9" s="35"/>
      <c r="AJN9" s="35"/>
      <c r="AJO9" s="35"/>
      <c r="AJP9" s="35"/>
      <c r="AJQ9" s="35"/>
      <c r="AJR9" s="35"/>
      <c r="AJS9" s="35"/>
      <c r="AJT9" s="35"/>
      <c r="AJU9" s="35"/>
      <c r="AJV9" s="35"/>
      <c r="AJW9" s="35"/>
      <c r="AJX9" s="35"/>
      <c r="AJY9" s="35"/>
      <c r="AJZ9" s="35"/>
      <c r="AKA9" s="35"/>
      <c r="AKB9" s="35"/>
      <c r="AKC9" s="35"/>
      <c r="AKD9" s="35"/>
      <c r="AKE9" s="35"/>
      <c r="AKF9" s="35"/>
      <c r="AKG9" s="35"/>
      <c r="AKH9" s="35"/>
      <c r="AKI9" s="35"/>
      <c r="AKJ9" s="35"/>
      <c r="AKK9" s="35"/>
      <c r="AKL9" s="35"/>
      <c r="AKM9" s="35"/>
      <c r="AKN9" s="35"/>
      <c r="AKO9" s="35"/>
      <c r="AKP9" s="35"/>
      <c r="AKQ9" s="35"/>
      <c r="AKR9" s="35"/>
      <c r="AKS9" s="35"/>
      <c r="AKT9" s="35"/>
      <c r="AKU9" s="35"/>
      <c r="AKV9" s="35"/>
      <c r="AKW9" s="35"/>
      <c r="AKX9" s="35"/>
      <c r="AKY9" s="35"/>
      <c r="AKZ9" s="35"/>
      <c r="ALA9" s="35"/>
      <c r="ALB9" s="35"/>
      <c r="ALC9" s="35"/>
      <c r="ALD9" s="35"/>
      <c r="ALE9" s="35"/>
      <c r="ALF9" s="35"/>
      <c r="ALG9" s="35"/>
      <c r="ALH9" s="35"/>
      <c r="ALI9" s="35"/>
      <c r="ALJ9" s="35"/>
      <c r="ALK9" s="35"/>
      <c r="ALL9" s="35"/>
      <c r="ALM9" s="35"/>
      <c r="ALN9" s="35"/>
      <c r="ALO9" s="35"/>
      <c r="ALP9" s="35"/>
      <c r="ALQ9" s="35"/>
      <c r="ALR9" s="35"/>
      <c r="ALS9" s="35"/>
      <c r="ALT9" s="35"/>
      <c r="ALU9" s="35"/>
      <c r="ALV9" s="35"/>
      <c r="ALW9" s="35"/>
      <c r="ALX9" s="35"/>
      <c r="ALY9" s="35"/>
      <c r="ALZ9" s="35"/>
      <c r="AMA9" s="35"/>
      <c r="AMB9" s="35"/>
      <c r="AMC9" s="35"/>
      <c r="AMD9" s="35"/>
      <c r="AME9" s="35"/>
      <c r="AMF9" s="35"/>
      <c r="AMG9" s="35"/>
      <c r="AMH9" s="35"/>
      <c r="AMI9" s="35"/>
      <c r="AMJ9" s="35"/>
      <c r="AMK9" s="35"/>
      <c r="AML9" s="35"/>
      <c r="AMM9" s="35"/>
      <c r="AMN9" s="35"/>
      <c r="AMO9" s="35"/>
      <c r="AMP9" s="35"/>
      <c r="AMQ9" s="35"/>
      <c r="AMR9" s="35"/>
      <c r="AMS9" s="35"/>
      <c r="AMT9" s="35"/>
      <c r="AMU9" s="35"/>
      <c r="AMV9" s="35"/>
      <c r="AMW9" s="35"/>
      <c r="AMX9" s="35"/>
      <c r="AMY9" s="35"/>
      <c r="AMZ9" s="35"/>
      <c r="ANA9" s="35"/>
      <c r="ANB9" s="35"/>
      <c r="ANC9" s="35"/>
      <c r="AND9" s="35"/>
      <c r="ANE9" s="35"/>
      <c r="ANF9" s="35"/>
      <c r="ANG9" s="35"/>
      <c r="ANH9" s="35"/>
      <c r="ANI9" s="35"/>
      <c r="ANJ9" s="35"/>
      <c r="ANK9" s="35"/>
      <c r="ANL9" s="35"/>
      <c r="ANM9" s="35"/>
      <c r="ANN9" s="35"/>
      <c r="ANO9" s="35"/>
      <c r="ANP9" s="35"/>
      <c r="ANQ9" s="35"/>
      <c r="ANR9" s="35"/>
      <c r="ANS9" s="35"/>
      <c r="ANT9" s="35"/>
      <c r="ANU9" s="35"/>
      <c r="ANV9" s="35"/>
      <c r="ANW9" s="35"/>
      <c r="ANX9" s="35"/>
      <c r="ANY9" s="35"/>
      <c r="ANZ9" s="35"/>
      <c r="AOA9" s="35"/>
      <c r="AOB9" s="35"/>
      <c r="AOC9" s="35"/>
      <c r="AOD9" s="35"/>
      <c r="AOE9" s="35"/>
      <c r="AOF9" s="35"/>
      <c r="AOG9" s="35"/>
      <c r="AOH9" s="35"/>
      <c r="AOI9" s="35"/>
      <c r="AOJ9" s="35"/>
      <c r="AOK9" s="35"/>
      <c r="AOL9" s="35"/>
      <c r="AOM9" s="35"/>
      <c r="AON9" s="35"/>
      <c r="AOO9" s="35"/>
      <c r="AOP9" s="35"/>
      <c r="AOQ9" s="35"/>
      <c r="AOR9" s="35"/>
      <c r="AOS9" s="35"/>
      <c r="AOT9" s="35"/>
      <c r="AOU9" s="35"/>
      <c r="AOV9" s="35"/>
      <c r="AOW9" s="35"/>
      <c r="AOX9" s="35"/>
      <c r="AOY9" s="35"/>
      <c r="AOZ9" s="35"/>
      <c r="APA9" s="35"/>
      <c r="APB9" s="35"/>
      <c r="APC9" s="35"/>
      <c r="APD9" s="35"/>
      <c r="APE9" s="35"/>
      <c r="APF9" s="35"/>
      <c r="APG9" s="35"/>
      <c r="APH9" s="35"/>
      <c r="API9" s="35"/>
      <c r="APJ9" s="35"/>
      <c r="APK9" s="35"/>
      <c r="APL9" s="35"/>
      <c r="APM9" s="35"/>
      <c r="APN9" s="35"/>
      <c r="APO9" s="35"/>
      <c r="APP9" s="35"/>
      <c r="APQ9" s="35"/>
      <c r="APR9" s="35"/>
      <c r="APS9" s="35"/>
      <c r="APT9" s="35"/>
      <c r="APU9" s="35"/>
      <c r="APV9" s="35"/>
      <c r="APW9" s="35"/>
      <c r="APX9" s="35"/>
      <c r="APY9" s="35"/>
      <c r="APZ9" s="35"/>
      <c r="AQA9" s="35"/>
      <c r="AQB9" s="35"/>
      <c r="AQC9" s="35"/>
      <c r="AQD9" s="35"/>
      <c r="AQE9" s="35"/>
      <c r="AQF9" s="35"/>
      <c r="AQG9" s="35"/>
      <c r="AQH9" s="35"/>
      <c r="AQI9" s="35"/>
      <c r="AQJ9" s="35"/>
      <c r="AQK9" s="35"/>
      <c r="AQL9" s="35"/>
      <c r="AQM9" s="35"/>
      <c r="AQN9" s="35"/>
      <c r="AQO9" s="35"/>
      <c r="AQP9" s="35"/>
      <c r="AQQ9" s="35"/>
      <c r="AQR9" s="35"/>
      <c r="AQS9" s="35"/>
      <c r="AQT9" s="35"/>
      <c r="AQU9" s="35"/>
      <c r="AQV9" s="35"/>
      <c r="AQW9" s="35"/>
      <c r="AQX9" s="35"/>
      <c r="AQY9" s="35"/>
      <c r="AQZ9" s="35"/>
      <c r="ARA9" s="35"/>
      <c r="ARB9" s="35"/>
      <c r="ARC9" s="35"/>
      <c r="ARD9" s="35"/>
      <c r="ARE9" s="35"/>
      <c r="ARF9" s="35"/>
      <c r="ARG9" s="35"/>
      <c r="ARH9" s="35"/>
      <c r="ARI9" s="35"/>
      <c r="ARJ9" s="35"/>
      <c r="ARK9" s="35"/>
      <c r="ARL9" s="35"/>
      <c r="ARM9" s="35"/>
      <c r="ARN9" s="35"/>
      <c r="ARO9" s="35"/>
      <c r="ARP9" s="35"/>
      <c r="ARQ9" s="35"/>
      <c r="ARR9" s="35"/>
      <c r="ARS9" s="35"/>
      <c r="ART9" s="35"/>
      <c r="ARU9" s="35"/>
      <c r="ARV9" s="35"/>
      <c r="ARW9" s="35"/>
      <c r="ARX9" s="35"/>
      <c r="ARY9" s="35"/>
      <c r="ARZ9" s="35"/>
      <c r="ASA9" s="35"/>
      <c r="ASB9" s="35"/>
      <c r="ASC9" s="35"/>
      <c r="ASD9" s="35"/>
      <c r="ASE9" s="35"/>
      <c r="ASF9" s="35"/>
      <c r="ASG9" s="35"/>
      <c r="ASH9" s="35"/>
      <c r="ASI9" s="35"/>
      <c r="ASJ9" s="35"/>
      <c r="ASK9" s="35"/>
      <c r="ASL9" s="35"/>
      <c r="ASM9" s="35"/>
      <c r="ASN9" s="35"/>
      <c r="ASO9" s="35"/>
      <c r="ASP9" s="35"/>
      <c r="ASQ9" s="35"/>
      <c r="ASR9" s="35"/>
      <c r="ASS9" s="35"/>
      <c r="AST9" s="35"/>
      <c r="ASU9" s="35"/>
      <c r="ASV9" s="35"/>
      <c r="ASW9" s="35"/>
      <c r="ASX9" s="35"/>
      <c r="ASY9" s="35"/>
      <c r="ASZ9" s="35"/>
      <c r="ATA9" s="35"/>
      <c r="ATB9" s="35"/>
      <c r="ATC9" s="35"/>
      <c r="ATD9" s="35"/>
      <c r="ATE9" s="35"/>
      <c r="ATF9" s="35"/>
      <c r="ATG9" s="35"/>
      <c r="ATH9" s="35"/>
      <c r="ATI9" s="35"/>
      <c r="ATJ9" s="35"/>
      <c r="ATK9" s="35"/>
      <c r="ATL9" s="35"/>
      <c r="ATM9" s="35"/>
      <c r="ATN9" s="35"/>
      <c r="ATO9" s="35"/>
      <c r="ATP9" s="35"/>
      <c r="ATQ9" s="35"/>
      <c r="ATR9" s="35"/>
      <c r="ATS9" s="35"/>
      <c r="ATT9" s="35"/>
      <c r="ATU9" s="35"/>
      <c r="ATV9" s="35"/>
      <c r="ATW9" s="35"/>
      <c r="ATX9" s="35"/>
      <c r="ATY9" s="35"/>
      <c r="ATZ9" s="35"/>
      <c r="AUA9" s="35"/>
      <c r="AUB9" s="35"/>
      <c r="AUC9" s="35"/>
      <c r="AUD9" s="35"/>
      <c r="AUE9" s="35"/>
      <c r="AUF9" s="35"/>
      <c r="AUG9" s="35"/>
      <c r="AUH9" s="35"/>
      <c r="AUI9" s="35"/>
      <c r="AUJ9" s="35"/>
      <c r="AUK9" s="35"/>
      <c r="AUL9" s="35"/>
      <c r="AUM9" s="35"/>
      <c r="AUN9" s="35"/>
      <c r="AUO9" s="35"/>
      <c r="AUP9" s="35"/>
      <c r="AUQ9" s="35"/>
      <c r="AUR9" s="35"/>
      <c r="AUS9" s="35"/>
      <c r="AUT9" s="35"/>
      <c r="AUU9" s="35"/>
      <c r="AUV9" s="35"/>
      <c r="AUW9" s="35"/>
      <c r="AUX9" s="35"/>
      <c r="AUY9" s="35"/>
      <c r="AUZ9" s="35"/>
      <c r="AVA9" s="35"/>
      <c r="AVB9" s="35"/>
      <c r="AVC9" s="35"/>
      <c r="AVD9" s="35"/>
      <c r="AVE9" s="35"/>
      <c r="AVF9" s="35"/>
      <c r="AVG9" s="35"/>
      <c r="AVH9" s="35"/>
      <c r="AVI9" s="35"/>
      <c r="AVJ9" s="35"/>
      <c r="AVK9" s="35"/>
      <c r="AVL9" s="35"/>
      <c r="AVM9" s="35"/>
      <c r="AVN9" s="35"/>
      <c r="AVO9" s="35"/>
      <c r="AVP9" s="35"/>
      <c r="AVQ9" s="35"/>
      <c r="AVR9" s="35"/>
      <c r="AVS9" s="35"/>
      <c r="AVT9" s="35"/>
      <c r="AVU9" s="35"/>
      <c r="AVV9" s="35"/>
      <c r="AVW9" s="35"/>
      <c r="AVX9" s="35"/>
      <c r="AVY9" s="35"/>
      <c r="AVZ9" s="35"/>
      <c r="AWA9" s="35"/>
      <c r="AWB9" s="35"/>
      <c r="AWC9" s="35"/>
      <c r="AWD9" s="35"/>
      <c r="AWE9" s="35"/>
      <c r="AWF9" s="35"/>
      <c r="AWG9" s="35"/>
      <c r="AWH9" s="35"/>
      <c r="AWI9" s="35"/>
      <c r="AWJ9" s="35"/>
      <c r="AWK9" s="35"/>
      <c r="AWL9" s="35"/>
      <c r="AWM9" s="35"/>
      <c r="AWN9" s="35"/>
      <c r="AWO9" s="35"/>
      <c r="AWP9" s="35"/>
      <c r="AWQ9" s="35"/>
      <c r="AWR9" s="35"/>
      <c r="AWS9" s="35"/>
      <c r="AWT9" s="35"/>
      <c r="AWU9" s="35"/>
      <c r="AWV9" s="35"/>
      <c r="AWW9" s="35"/>
      <c r="AWX9" s="35"/>
      <c r="AWY9" s="35"/>
      <c r="AWZ9" s="35"/>
      <c r="AXA9" s="35"/>
      <c r="AXB9" s="35"/>
      <c r="AXC9" s="35"/>
      <c r="AXD9" s="35"/>
      <c r="AXE9" s="35"/>
      <c r="AXF9" s="35"/>
      <c r="AXG9" s="35"/>
      <c r="AXH9" s="35"/>
      <c r="AXI9" s="35"/>
      <c r="AXJ9" s="35"/>
      <c r="AXK9" s="35"/>
      <c r="AXL9" s="35"/>
      <c r="AXM9" s="35"/>
      <c r="AXN9" s="35"/>
      <c r="AXO9" s="35"/>
      <c r="AXP9" s="35"/>
      <c r="AXQ9" s="35"/>
      <c r="AXR9" s="35"/>
      <c r="AXS9" s="35"/>
      <c r="AXT9" s="35"/>
      <c r="AXU9" s="35"/>
      <c r="AXV9" s="35"/>
      <c r="AXW9" s="35"/>
      <c r="AXX9" s="35"/>
      <c r="AXY9" s="35"/>
      <c r="AXZ9" s="35"/>
      <c r="AYA9" s="35"/>
      <c r="AYB9" s="35"/>
      <c r="AYC9" s="35"/>
      <c r="AYD9" s="35"/>
      <c r="AYE9" s="35"/>
      <c r="AYF9" s="35"/>
      <c r="AYG9" s="35"/>
      <c r="AYH9" s="35"/>
      <c r="AYI9" s="35"/>
      <c r="AYJ9" s="35"/>
      <c r="AYK9" s="35"/>
      <c r="AYL9" s="35"/>
      <c r="AYM9" s="35"/>
      <c r="AYN9" s="35"/>
      <c r="AYO9" s="35"/>
      <c r="AYP9" s="35"/>
      <c r="AYQ9" s="35"/>
      <c r="AYR9" s="35"/>
      <c r="AYS9" s="35"/>
      <c r="AYT9" s="35"/>
      <c r="AYU9" s="35"/>
      <c r="AYV9" s="35"/>
      <c r="AYW9" s="35"/>
      <c r="AYX9" s="35"/>
      <c r="AYY9" s="35"/>
      <c r="AYZ9" s="35"/>
      <c r="AZA9" s="35"/>
      <c r="AZB9" s="35"/>
      <c r="AZC9" s="35"/>
      <c r="AZD9" s="35"/>
      <c r="AZE9" s="35"/>
      <c r="AZF9" s="35"/>
      <c r="AZG9" s="35"/>
      <c r="AZH9" s="35"/>
      <c r="AZI9" s="35"/>
      <c r="AZJ9" s="35"/>
      <c r="AZK9" s="35"/>
      <c r="AZL9" s="35"/>
      <c r="AZM9" s="35"/>
      <c r="AZN9" s="35"/>
      <c r="AZO9" s="35"/>
      <c r="AZP9" s="35"/>
      <c r="AZQ9" s="35"/>
      <c r="AZR9" s="35"/>
      <c r="AZS9" s="35"/>
      <c r="AZT9" s="35"/>
      <c r="AZU9" s="35"/>
      <c r="AZV9" s="35"/>
      <c r="AZW9" s="35"/>
      <c r="AZX9" s="35"/>
      <c r="AZY9" s="35"/>
      <c r="AZZ9" s="35"/>
      <c r="BAA9" s="35"/>
      <c r="BAB9" s="35"/>
      <c r="BAC9" s="35"/>
      <c r="BAD9" s="35"/>
      <c r="BAE9" s="35"/>
      <c r="BAF9" s="35"/>
      <c r="BAG9" s="35"/>
      <c r="BAH9" s="35"/>
      <c r="BAI9" s="35"/>
      <c r="BAJ9" s="35"/>
      <c r="BAK9" s="35"/>
      <c r="BAL9" s="35"/>
      <c r="BAM9" s="35"/>
      <c r="BAN9" s="35"/>
      <c r="BAO9" s="35"/>
      <c r="BAP9" s="35"/>
      <c r="BAQ9" s="35"/>
      <c r="BAR9" s="35"/>
      <c r="BAS9" s="35"/>
      <c r="BAT9" s="35"/>
      <c r="BAU9" s="35"/>
      <c r="BAV9" s="35"/>
      <c r="BAW9" s="35"/>
      <c r="BAX9" s="35"/>
      <c r="BAY9" s="35"/>
      <c r="BAZ9" s="35"/>
      <c r="BBA9" s="35"/>
      <c r="BBB9" s="35"/>
      <c r="BBC9" s="35"/>
      <c r="BBD9" s="35"/>
      <c r="BBE9" s="35"/>
      <c r="BBF9" s="35"/>
      <c r="BBG9" s="35"/>
      <c r="BBH9" s="35"/>
      <c r="BBI9" s="35"/>
      <c r="BBJ9" s="35"/>
      <c r="BBK9" s="35"/>
      <c r="BBL9" s="35"/>
      <c r="BBM9" s="35"/>
      <c r="BBN9" s="35"/>
      <c r="BBO9" s="35"/>
      <c r="BBP9" s="35"/>
      <c r="BBQ9" s="35"/>
      <c r="BBR9" s="35"/>
      <c r="BBS9" s="35"/>
      <c r="BBT9" s="35"/>
      <c r="BBU9" s="35"/>
      <c r="BBV9" s="35"/>
      <c r="BBW9" s="35"/>
      <c r="BBX9" s="35"/>
      <c r="BBY9" s="35"/>
      <c r="BBZ9" s="35"/>
      <c r="BCA9" s="35"/>
      <c r="BCB9" s="35"/>
      <c r="BCC9" s="35"/>
      <c r="BCD9" s="35"/>
      <c r="BCE9" s="35"/>
      <c r="BCF9" s="35"/>
      <c r="BCG9" s="35"/>
      <c r="BCH9" s="35"/>
      <c r="BCI9" s="35"/>
      <c r="BCJ9" s="35"/>
      <c r="BCK9" s="35"/>
      <c r="BCL9" s="35"/>
      <c r="BCM9" s="35"/>
      <c r="BCN9" s="35"/>
      <c r="BCO9" s="35"/>
      <c r="BCP9" s="35"/>
      <c r="BCQ9" s="35"/>
      <c r="BCR9" s="35"/>
      <c r="BCS9" s="35"/>
      <c r="BCT9" s="35"/>
      <c r="BCU9" s="35"/>
      <c r="BCV9" s="35"/>
      <c r="BCW9" s="35"/>
      <c r="BCX9" s="35"/>
      <c r="BCY9" s="35"/>
      <c r="BCZ9" s="35"/>
      <c r="BDA9" s="35"/>
      <c r="BDB9" s="35"/>
      <c r="BDC9" s="35"/>
      <c r="BDD9" s="35"/>
      <c r="BDE9" s="35"/>
      <c r="BDF9" s="35"/>
      <c r="BDG9" s="35"/>
      <c r="BDH9" s="35"/>
      <c r="BDI9" s="35"/>
      <c r="BDJ9" s="35"/>
      <c r="BDK9" s="35"/>
      <c r="BDL9" s="35"/>
      <c r="BDM9" s="35"/>
      <c r="BDN9" s="35"/>
      <c r="BDO9" s="35"/>
      <c r="BDP9" s="35"/>
      <c r="BDQ9" s="35"/>
      <c r="BDR9" s="35"/>
      <c r="BDS9" s="35"/>
      <c r="BDT9" s="35"/>
      <c r="BDU9" s="35"/>
      <c r="BDV9" s="35"/>
      <c r="BDW9" s="35"/>
      <c r="BDX9" s="35"/>
      <c r="BDY9" s="35"/>
      <c r="BDZ9" s="35"/>
      <c r="BEA9" s="35"/>
      <c r="BEB9" s="35"/>
      <c r="BEC9" s="35"/>
      <c r="BED9" s="35"/>
      <c r="BEE9" s="35"/>
      <c r="BEF9" s="35"/>
      <c r="BEG9" s="35"/>
      <c r="BEH9" s="35"/>
      <c r="BEI9" s="35"/>
      <c r="BEJ9" s="35"/>
      <c r="BEK9" s="35"/>
      <c r="BEL9" s="35"/>
      <c r="BEM9" s="35"/>
      <c r="BEN9" s="35"/>
      <c r="BEO9" s="35"/>
      <c r="BEP9" s="35"/>
      <c r="BEQ9" s="35"/>
      <c r="BER9" s="35"/>
      <c r="BES9" s="35"/>
      <c r="BET9" s="35"/>
      <c r="BEU9" s="35"/>
      <c r="BEV9" s="35"/>
      <c r="BEW9" s="35"/>
      <c r="BEX9" s="35"/>
      <c r="BEY9" s="35"/>
      <c r="BEZ9" s="35"/>
      <c r="BFA9" s="35"/>
      <c r="BFB9" s="35"/>
      <c r="BFC9" s="35"/>
      <c r="BFD9" s="35"/>
      <c r="BFE9" s="35"/>
      <c r="BFF9" s="35"/>
      <c r="BFG9" s="35"/>
      <c r="BFH9" s="35"/>
      <c r="BFI9" s="35"/>
      <c r="BFJ9" s="35"/>
      <c r="BFK9" s="35"/>
      <c r="BFL9" s="35"/>
      <c r="BFM9" s="35"/>
      <c r="BFN9" s="35"/>
      <c r="BFO9" s="35"/>
      <c r="BFP9" s="35"/>
      <c r="BFQ9" s="35"/>
      <c r="BFR9" s="35"/>
      <c r="BFS9" s="35"/>
      <c r="BFT9" s="35"/>
      <c r="BFU9" s="35"/>
      <c r="BFV9" s="35"/>
      <c r="BFW9" s="35"/>
      <c r="BFX9" s="35"/>
      <c r="BFY9" s="35"/>
      <c r="BFZ9" s="35"/>
      <c r="BGA9" s="35"/>
      <c r="BGB9" s="35"/>
      <c r="BGC9" s="35"/>
      <c r="BGD9" s="35"/>
      <c r="BGE9" s="35"/>
      <c r="BGF9" s="35"/>
      <c r="BGG9" s="35"/>
      <c r="BGH9" s="35"/>
      <c r="BGI9" s="35"/>
      <c r="BGJ9" s="35"/>
      <c r="BGK9" s="35"/>
      <c r="BGL9" s="35"/>
      <c r="BGM9" s="35"/>
      <c r="BGN9" s="35"/>
      <c r="BGO9" s="35"/>
      <c r="BGP9" s="35"/>
      <c r="BGQ9" s="35"/>
      <c r="BGR9" s="35"/>
      <c r="BGS9" s="35"/>
      <c r="BGT9" s="35"/>
      <c r="BGU9" s="35"/>
      <c r="BGV9" s="35"/>
      <c r="BGW9" s="35"/>
      <c r="BGX9" s="35"/>
      <c r="BGY9" s="35"/>
      <c r="BGZ9" s="35"/>
      <c r="BHA9" s="35"/>
      <c r="BHB9" s="35"/>
      <c r="BHC9" s="35"/>
      <c r="BHD9" s="35"/>
      <c r="BHE9" s="35"/>
      <c r="BHF9" s="35"/>
      <c r="BHG9" s="35"/>
      <c r="BHH9" s="35"/>
      <c r="BHI9" s="35"/>
      <c r="BHJ9" s="35"/>
      <c r="BHK9" s="35"/>
      <c r="BHL9" s="35"/>
      <c r="BHM9" s="35"/>
      <c r="BHN9" s="35"/>
      <c r="BHO9" s="35"/>
      <c r="BHP9" s="35"/>
      <c r="BHQ9" s="35"/>
      <c r="BHR9" s="35"/>
      <c r="BHS9" s="35"/>
      <c r="BHT9" s="35"/>
      <c r="BHU9" s="35"/>
      <c r="BHV9" s="35"/>
      <c r="BHW9" s="35"/>
      <c r="BHX9" s="35"/>
      <c r="BHY9" s="35"/>
      <c r="BHZ9" s="35"/>
      <c r="BIA9" s="35"/>
      <c r="BIB9" s="35"/>
      <c r="BIC9" s="35"/>
      <c r="BID9" s="35"/>
      <c r="BIE9" s="35"/>
      <c r="BIF9" s="35"/>
      <c r="BIG9" s="35"/>
      <c r="BIH9" s="35"/>
      <c r="BII9" s="35"/>
      <c r="BIJ9" s="35"/>
      <c r="BIK9" s="35"/>
      <c r="BIL9" s="35"/>
      <c r="BIM9" s="35"/>
      <c r="BIN9" s="35"/>
      <c r="BIO9" s="35"/>
      <c r="BIP9" s="35"/>
      <c r="BIQ9" s="35"/>
      <c r="BIR9" s="35"/>
      <c r="BIS9" s="35"/>
      <c r="BIT9" s="35"/>
      <c r="BIU9" s="35"/>
      <c r="BIV9" s="35"/>
      <c r="BIW9" s="35"/>
      <c r="BIX9" s="35"/>
      <c r="BIY9" s="35"/>
      <c r="BIZ9" s="35"/>
      <c r="BJA9" s="35"/>
      <c r="BJB9" s="35"/>
      <c r="BJC9" s="35"/>
      <c r="BJD9" s="35"/>
      <c r="BJE9" s="35"/>
      <c r="BJF9" s="35"/>
      <c r="BJG9" s="35"/>
      <c r="BJH9" s="35"/>
      <c r="BJI9" s="35"/>
      <c r="BJJ9" s="35"/>
      <c r="BJK9" s="35"/>
      <c r="BJL9" s="35"/>
      <c r="BJM9" s="35"/>
      <c r="BJN9" s="35"/>
      <c r="BJO9" s="35"/>
      <c r="BJP9" s="35"/>
      <c r="BJQ9" s="35"/>
      <c r="BJR9" s="35"/>
      <c r="BJS9" s="35"/>
      <c r="BJT9" s="35"/>
      <c r="BJU9" s="35"/>
      <c r="BJV9" s="35"/>
      <c r="BJW9" s="35"/>
      <c r="BJX9" s="35"/>
      <c r="BJY9" s="35"/>
      <c r="BJZ9" s="35"/>
      <c r="BKA9" s="35"/>
      <c r="BKB9" s="35"/>
      <c r="BKC9" s="35"/>
      <c r="BKD9" s="35"/>
      <c r="BKE9" s="35"/>
      <c r="BKF9" s="35"/>
      <c r="BKG9" s="35"/>
      <c r="BKH9" s="35"/>
      <c r="BKI9" s="35"/>
      <c r="BKJ9" s="35"/>
      <c r="BKK9" s="35"/>
      <c r="BKL9" s="35"/>
      <c r="BKM9" s="35"/>
      <c r="BKN9" s="35"/>
      <c r="BKO9" s="35"/>
      <c r="BKP9" s="35"/>
      <c r="BKQ9" s="35"/>
      <c r="BKR9" s="35"/>
      <c r="BKS9" s="35"/>
      <c r="BKT9" s="35"/>
      <c r="BKU9" s="35"/>
      <c r="BKV9" s="35"/>
      <c r="BKW9" s="35"/>
      <c r="BKX9" s="35"/>
      <c r="BKY9" s="35"/>
      <c r="BKZ9" s="35"/>
      <c r="BLA9" s="35"/>
      <c r="BLB9" s="35"/>
      <c r="BLC9" s="35"/>
      <c r="BLD9" s="35"/>
      <c r="BLE9" s="35"/>
      <c r="BLF9" s="35"/>
      <c r="BLG9" s="35"/>
      <c r="BLH9" s="35"/>
      <c r="BLI9" s="35"/>
      <c r="BLJ9" s="35"/>
      <c r="BLK9" s="35"/>
      <c r="BLL9" s="35"/>
      <c r="BLM9" s="35"/>
      <c r="BLN9" s="35"/>
      <c r="BLO9" s="35"/>
      <c r="BLP9" s="35"/>
      <c r="BLQ9" s="35"/>
      <c r="BLR9" s="35"/>
      <c r="BLS9" s="35"/>
      <c r="BLT9" s="35"/>
      <c r="BLU9" s="35"/>
      <c r="BLV9" s="35"/>
      <c r="BLW9" s="35"/>
      <c r="BLX9" s="35"/>
      <c r="BLY9" s="35"/>
      <c r="BLZ9" s="35"/>
      <c r="BMA9" s="35"/>
      <c r="BMB9" s="35"/>
      <c r="BMC9" s="35"/>
      <c r="BMD9" s="35"/>
      <c r="BME9" s="35"/>
      <c r="BMF9" s="35"/>
      <c r="BMG9" s="35"/>
      <c r="BMH9" s="35"/>
      <c r="BMI9" s="35"/>
      <c r="BMJ9" s="35"/>
      <c r="BMK9" s="35"/>
      <c r="BML9" s="35"/>
      <c r="BMM9" s="35"/>
      <c r="BMN9" s="35"/>
      <c r="BMO9" s="35"/>
      <c r="BMP9" s="35"/>
      <c r="BMQ9" s="35"/>
      <c r="BMR9" s="35"/>
      <c r="BMS9" s="35"/>
      <c r="BMT9" s="35"/>
      <c r="BMU9" s="35"/>
      <c r="BMV9" s="35"/>
      <c r="BMW9" s="35"/>
      <c r="BMX9" s="35"/>
      <c r="BMY9" s="35"/>
      <c r="BMZ9" s="35"/>
      <c r="BNA9" s="35"/>
      <c r="BNB9" s="35"/>
      <c r="BNC9" s="35"/>
      <c r="BND9" s="35"/>
      <c r="BNE9" s="35"/>
      <c r="BNF9" s="35"/>
      <c r="BNG9" s="35"/>
      <c r="BNH9" s="35"/>
      <c r="BNI9" s="35"/>
      <c r="BNJ9" s="35"/>
      <c r="BNK9" s="35"/>
      <c r="BNL9" s="35"/>
      <c r="BNM9" s="35"/>
      <c r="BNN9" s="35"/>
      <c r="BNO9" s="35"/>
      <c r="BNP9" s="35"/>
      <c r="BNQ9" s="35"/>
      <c r="BNR9" s="35"/>
      <c r="BNS9" s="35"/>
      <c r="BNT9" s="35"/>
      <c r="BNU9" s="35"/>
      <c r="BNV9" s="35"/>
      <c r="BNW9" s="35"/>
      <c r="BNX9" s="35"/>
      <c r="BNY9" s="35"/>
      <c r="BNZ9" s="35"/>
      <c r="BOA9" s="35"/>
      <c r="BOB9" s="35"/>
      <c r="BOC9" s="35"/>
      <c r="BOD9" s="35"/>
      <c r="BOE9" s="35"/>
      <c r="BOF9" s="35"/>
      <c r="BOG9" s="35"/>
      <c r="BOH9" s="35"/>
      <c r="BOI9" s="35"/>
      <c r="BOJ9" s="35"/>
      <c r="BOK9" s="35"/>
      <c r="BOL9" s="35"/>
      <c r="BOM9" s="35"/>
      <c r="BON9" s="35"/>
      <c r="BOO9" s="35"/>
      <c r="BOP9" s="35"/>
      <c r="BOQ9" s="35"/>
      <c r="BOR9" s="35"/>
      <c r="BOS9" s="35"/>
      <c r="BOT9" s="35"/>
      <c r="BOU9" s="35"/>
      <c r="BOV9" s="35"/>
      <c r="BOW9" s="35"/>
      <c r="BOX9" s="35"/>
      <c r="BOY9" s="35"/>
      <c r="BOZ9" s="35"/>
      <c r="BPA9" s="35"/>
      <c r="BPB9" s="35"/>
      <c r="BPC9" s="35"/>
      <c r="BPD9" s="35"/>
      <c r="BPE9" s="35"/>
      <c r="BPF9" s="35"/>
      <c r="BPG9" s="35"/>
      <c r="BPH9" s="35"/>
      <c r="BPI9" s="35"/>
      <c r="BPJ9" s="35"/>
      <c r="BPK9" s="35"/>
      <c r="BPL9" s="35"/>
      <c r="BPM9" s="35"/>
      <c r="BPN9" s="35"/>
      <c r="BPO9" s="35"/>
      <c r="BPP9" s="35"/>
      <c r="BPQ9" s="35"/>
      <c r="BPR9" s="35"/>
      <c r="BPS9" s="35"/>
      <c r="BPT9" s="35"/>
      <c r="BPU9" s="35"/>
      <c r="BPV9" s="35"/>
      <c r="BPW9" s="35"/>
      <c r="BPX9" s="35"/>
      <c r="BPY9" s="35"/>
      <c r="BPZ9" s="35"/>
      <c r="BQA9" s="35"/>
      <c r="BQB9" s="35"/>
      <c r="BQC9" s="35"/>
      <c r="BQD9" s="35"/>
      <c r="BQE9" s="35"/>
      <c r="BQF9" s="35"/>
      <c r="BQG9" s="35"/>
      <c r="BQH9" s="35"/>
      <c r="BQI9" s="35"/>
      <c r="BQJ9" s="35"/>
      <c r="BQK9" s="35"/>
      <c r="BQL9" s="35"/>
      <c r="BQM9" s="35"/>
      <c r="BQN9" s="35"/>
      <c r="BQO9" s="35"/>
      <c r="BQP9" s="35"/>
      <c r="BQQ9" s="35"/>
      <c r="BQR9" s="35"/>
      <c r="BQS9" s="35"/>
      <c r="BQT9" s="35"/>
      <c r="BQU9" s="35"/>
      <c r="BQV9" s="35"/>
      <c r="BQW9" s="35"/>
      <c r="BQX9" s="35"/>
      <c r="BQY9" s="35"/>
      <c r="BQZ9" s="35"/>
      <c r="BRA9" s="35"/>
      <c r="BRB9" s="35"/>
      <c r="BRC9" s="35"/>
      <c r="BRD9" s="35"/>
      <c r="BRE9" s="35"/>
      <c r="BRF9" s="35"/>
      <c r="BRG9" s="35"/>
      <c r="BRH9" s="35"/>
      <c r="BRI9" s="35"/>
      <c r="BRJ9" s="35"/>
      <c r="BRK9" s="35"/>
      <c r="BRL9" s="35"/>
      <c r="BRM9" s="35"/>
      <c r="BRN9" s="35"/>
      <c r="BRO9" s="35"/>
      <c r="BRP9" s="35"/>
      <c r="BRQ9" s="35"/>
      <c r="BRR9" s="35"/>
      <c r="BRS9" s="35"/>
      <c r="BRT9" s="35"/>
      <c r="BRU9" s="35"/>
      <c r="BRV9" s="35"/>
      <c r="BRW9" s="35"/>
      <c r="BRX9" s="35"/>
      <c r="BRY9" s="35"/>
      <c r="BRZ9" s="35"/>
      <c r="BSA9" s="35"/>
      <c r="BSB9" s="35"/>
      <c r="BSC9" s="35"/>
      <c r="BSD9" s="35"/>
      <c r="BSE9" s="35"/>
      <c r="BSF9" s="35"/>
      <c r="BSG9" s="35"/>
      <c r="BSH9" s="35"/>
      <c r="BSI9" s="35"/>
      <c r="BSJ9" s="35"/>
      <c r="BSK9" s="35"/>
      <c r="BSL9" s="35"/>
      <c r="BSM9" s="35"/>
      <c r="BSN9" s="35"/>
      <c r="BSO9" s="35"/>
      <c r="BSP9" s="35"/>
      <c r="BSQ9" s="35"/>
      <c r="BSR9" s="35"/>
      <c r="BSS9" s="35"/>
      <c r="BST9" s="35"/>
      <c r="BSU9" s="35"/>
      <c r="BSV9" s="35"/>
      <c r="BSW9" s="35"/>
      <c r="BSX9" s="35"/>
      <c r="BSY9" s="35"/>
      <c r="BSZ9" s="35"/>
      <c r="BTA9" s="35"/>
      <c r="BTB9" s="35"/>
      <c r="BTC9" s="35"/>
      <c r="BTD9" s="35"/>
      <c r="BTE9" s="35"/>
      <c r="BTF9" s="35"/>
      <c r="BTG9" s="35"/>
      <c r="BTH9" s="35"/>
      <c r="BTI9" s="35"/>
      <c r="BTJ9" s="35"/>
      <c r="BTK9" s="35"/>
      <c r="BTL9" s="35"/>
      <c r="BTM9" s="35"/>
      <c r="BTN9" s="35"/>
      <c r="BTO9" s="35"/>
      <c r="BTP9" s="35"/>
      <c r="BTQ9" s="35"/>
      <c r="BTR9" s="35"/>
      <c r="BTS9" s="35"/>
      <c r="BTT9" s="35"/>
      <c r="BTU9" s="35"/>
      <c r="BTV9" s="35"/>
      <c r="BTW9" s="35"/>
      <c r="BTX9" s="35"/>
      <c r="BTY9" s="35"/>
      <c r="BTZ9" s="35"/>
      <c r="BUA9" s="35"/>
      <c r="BUB9" s="35"/>
      <c r="BUC9" s="35"/>
      <c r="BUD9" s="35"/>
      <c r="BUE9" s="35"/>
      <c r="BUF9" s="35"/>
      <c r="BUG9" s="35"/>
      <c r="BUH9" s="35"/>
      <c r="BUI9" s="35"/>
      <c r="BUJ9" s="35"/>
      <c r="BUK9" s="35"/>
      <c r="BUL9" s="35"/>
      <c r="BUM9" s="35"/>
      <c r="BUN9" s="35"/>
      <c r="BUO9" s="35"/>
      <c r="BUP9" s="35"/>
      <c r="BUQ9" s="35"/>
      <c r="BUR9" s="35"/>
      <c r="BUS9" s="35"/>
      <c r="BUT9" s="35"/>
      <c r="BUU9" s="35"/>
      <c r="BUV9" s="35"/>
      <c r="BUW9" s="35"/>
      <c r="BUX9" s="35"/>
      <c r="BUY9" s="35"/>
      <c r="BUZ9" s="35"/>
      <c r="BVA9" s="35"/>
      <c r="BVB9" s="35"/>
      <c r="BVC9" s="35"/>
      <c r="BVD9" s="35"/>
      <c r="BVE9" s="35"/>
      <c r="BVF9" s="35"/>
      <c r="BVG9" s="35"/>
      <c r="BVH9" s="35"/>
      <c r="BVI9" s="35"/>
      <c r="BVJ9" s="35"/>
      <c r="BVK9" s="35"/>
      <c r="BVL9" s="35"/>
      <c r="BVM9" s="35"/>
      <c r="BVN9" s="35"/>
      <c r="BVO9" s="35"/>
      <c r="BVP9" s="35"/>
      <c r="BVQ9" s="35"/>
      <c r="BVR9" s="35"/>
      <c r="BVS9" s="35"/>
      <c r="BVT9" s="35"/>
      <c r="BVU9" s="35"/>
      <c r="BVV9" s="35"/>
      <c r="BVW9" s="35"/>
      <c r="BVX9" s="35"/>
      <c r="BVY9" s="35"/>
      <c r="BVZ9" s="35"/>
      <c r="BWA9" s="35"/>
      <c r="BWB9" s="35"/>
      <c r="BWC9" s="35"/>
      <c r="BWD9" s="35"/>
      <c r="BWE9" s="35"/>
      <c r="BWF9" s="35"/>
      <c r="BWG9" s="35"/>
      <c r="BWH9" s="35"/>
      <c r="BWI9" s="35"/>
      <c r="BWJ9" s="35"/>
      <c r="BWK9" s="35"/>
      <c r="BWL9" s="35"/>
      <c r="BWM9" s="35"/>
      <c r="BWN9" s="35"/>
      <c r="BWO9" s="35"/>
      <c r="BWP9" s="35"/>
      <c r="BWQ9" s="35"/>
      <c r="BWR9" s="35"/>
      <c r="BWS9" s="35"/>
      <c r="BWT9" s="35"/>
      <c r="BWU9" s="35"/>
      <c r="BWV9" s="35"/>
      <c r="BWW9" s="35"/>
      <c r="BWX9" s="35"/>
      <c r="BWY9" s="35"/>
      <c r="BWZ9" s="35"/>
      <c r="BXA9" s="35"/>
      <c r="BXB9" s="35"/>
      <c r="BXC9" s="35"/>
      <c r="BXD9" s="35"/>
      <c r="BXE9" s="35"/>
      <c r="BXF9" s="35"/>
      <c r="BXG9" s="35"/>
      <c r="BXH9" s="35"/>
      <c r="BXI9" s="35"/>
      <c r="BXJ9" s="35"/>
      <c r="BXK9" s="35"/>
      <c r="BXL9" s="35"/>
      <c r="BXM9" s="35"/>
      <c r="BXN9" s="35"/>
      <c r="BXO9" s="35"/>
      <c r="BXP9" s="35"/>
      <c r="BXQ9" s="35"/>
      <c r="BXR9" s="35"/>
      <c r="BXS9" s="35"/>
      <c r="BXT9" s="35"/>
      <c r="BXU9" s="35"/>
      <c r="BXV9" s="35"/>
      <c r="BXW9" s="35"/>
      <c r="BXX9" s="35"/>
      <c r="BXY9" s="35"/>
      <c r="BXZ9" s="35"/>
      <c r="BYA9" s="35"/>
      <c r="BYB9" s="35"/>
      <c r="BYC9" s="35"/>
      <c r="BYD9" s="35"/>
      <c r="BYE9" s="35"/>
      <c r="BYF9" s="35"/>
      <c r="BYG9" s="35"/>
      <c r="BYH9" s="35"/>
      <c r="BYI9" s="35"/>
      <c r="BYJ9" s="35"/>
      <c r="BYK9" s="35"/>
      <c r="BYL9" s="35"/>
      <c r="BYM9" s="35"/>
      <c r="BYN9" s="35"/>
      <c r="BYO9" s="35"/>
      <c r="BYP9" s="35"/>
      <c r="BYQ9" s="35"/>
      <c r="BYR9" s="35"/>
      <c r="BYS9" s="35"/>
      <c r="BYT9" s="35"/>
      <c r="BYU9" s="35"/>
      <c r="BYV9" s="35"/>
      <c r="BYW9" s="35"/>
      <c r="BYX9" s="35"/>
      <c r="BYY9" s="35"/>
      <c r="BYZ9" s="35"/>
      <c r="BZA9" s="35"/>
      <c r="BZB9" s="35"/>
      <c r="BZC9" s="35"/>
      <c r="BZD9" s="35"/>
      <c r="BZE9" s="35"/>
      <c r="BZF9" s="35"/>
      <c r="BZG9" s="35"/>
      <c r="BZH9" s="35"/>
      <c r="BZI9" s="35"/>
      <c r="BZJ9" s="35"/>
      <c r="BZK9" s="35"/>
      <c r="BZL9" s="35"/>
      <c r="BZM9" s="35"/>
      <c r="BZN9" s="35"/>
      <c r="BZO9" s="35"/>
      <c r="BZP9" s="35"/>
      <c r="BZQ9" s="35"/>
      <c r="BZR9" s="35"/>
      <c r="BZS9" s="35"/>
      <c r="BZT9" s="35"/>
      <c r="BZU9" s="35"/>
      <c r="BZV9" s="35"/>
      <c r="BZW9" s="35"/>
      <c r="BZX9" s="35"/>
      <c r="BZY9" s="35"/>
      <c r="BZZ9" s="35"/>
      <c r="CAA9" s="35"/>
      <c r="CAB9" s="35"/>
      <c r="CAC9" s="35"/>
      <c r="CAD9" s="35"/>
      <c r="CAE9" s="35"/>
      <c r="CAF9" s="35"/>
      <c r="CAG9" s="35"/>
      <c r="CAH9" s="35"/>
      <c r="CAI9" s="35"/>
      <c r="CAJ9" s="35"/>
      <c r="CAK9" s="35"/>
      <c r="CAL9" s="35"/>
      <c r="CAM9" s="35"/>
      <c r="CAN9" s="35"/>
      <c r="CAO9" s="35"/>
      <c r="CAP9" s="35"/>
      <c r="CAQ9" s="35"/>
      <c r="CAR9" s="35"/>
      <c r="CAS9" s="35"/>
      <c r="CAT9" s="35"/>
      <c r="CAU9" s="35"/>
      <c r="CAV9" s="35"/>
      <c r="CAW9" s="35"/>
      <c r="CAX9" s="35"/>
      <c r="CAY9" s="35"/>
      <c r="CAZ9" s="35"/>
      <c r="CBA9" s="35"/>
      <c r="CBB9" s="35"/>
      <c r="CBC9" s="35"/>
      <c r="CBD9" s="35"/>
      <c r="CBE9" s="35"/>
      <c r="CBF9" s="35"/>
      <c r="CBG9" s="35"/>
      <c r="CBH9" s="35"/>
      <c r="CBI9" s="35"/>
      <c r="CBJ9" s="35"/>
      <c r="CBK9" s="35"/>
      <c r="CBL9" s="35"/>
      <c r="CBM9" s="35"/>
      <c r="CBN9" s="35"/>
      <c r="CBO9" s="35"/>
      <c r="CBP9" s="35"/>
      <c r="CBQ9" s="35"/>
      <c r="CBR9" s="35"/>
      <c r="CBS9" s="35"/>
      <c r="CBT9" s="35"/>
      <c r="CBU9" s="35"/>
      <c r="CBV9" s="35"/>
      <c r="CBW9" s="35"/>
      <c r="CBX9" s="35"/>
      <c r="CBY9" s="35"/>
      <c r="CBZ9" s="35"/>
      <c r="CCA9" s="35"/>
      <c r="CCB9" s="35"/>
      <c r="CCC9" s="35"/>
      <c r="CCD9" s="35"/>
      <c r="CCE9" s="35"/>
      <c r="CCF9" s="35"/>
      <c r="CCG9" s="35"/>
      <c r="CCH9" s="35"/>
      <c r="CCI9" s="35"/>
      <c r="CCJ9" s="35"/>
      <c r="CCK9" s="35"/>
      <c r="CCL9" s="35"/>
      <c r="CCM9" s="35"/>
      <c r="CCN9" s="35"/>
      <c r="CCO9" s="35"/>
      <c r="CCP9" s="35"/>
      <c r="CCQ9" s="35"/>
      <c r="CCR9" s="35"/>
      <c r="CCS9" s="35"/>
      <c r="CCT9" s="35"/>
      <c r="CCU9" s="35"/>
      <c r="CCV9" s="35"/>
      <c r="CCW9" s="35"/>
      <c r="CCX9" s="35"/>
      <c r="CCY9" s="35"/>
      <c r="CCZ9" s="35"/>
      <c r="CDA9" s="35"/>
      <c r="CDB9" s="35"/>
      <c r="CDC9" s="35"/>
      <c r="CDD9" s="35"/>
      <c r="CDE9" s="35"/>
      <c r="CDF9" s="35"/>
      <c r="CDG9" s="35"/>
      <c r="CDH9" s="35"/>
      <c r="CDI9" s="35"/>
      <c r="CDJ9" s="35"/>
      <c r="CDK9" s="35"/>
      <c r="CDL9" s="35"/>
      <c r="CDM9" s="35"/>
      <c r="CDN9" s="35"/>
      <c r="CDO9" s="35"/>
      <c r="CDP9" s="35"/>
      <c r="CDQ9" s="35"/>
      <c r="CDR9" s="35"/>
      <c r="CDS9" s="35"/>
      <c r="CDT9" s="35"/>
      <c r="CDU9" s="35"/>
      <c r="CDV9" s="35"/>
      <c r="CDW9" s="35"/>
      <c r="CDX9" s="35"/>
      <c r="CDY9" s="35"/>
      <c r="CDZ9" s="35"/>
      <c r="CEA9" s="35"/>
      <c r="CEB9" s="35"/>
      <c r="CEC9" s="35"/>
      <c r="CED9" s="35"/>
      <c r="CEE9" s="35"/>
      <c r="CEF9" s="35"/>
      <c r="CEG9" s="35"/>
      <c r="CEH9" s="35"/>
      <c r="CEI9" s="35"/>
      <c r="CEJ9" s="35"/>
      <c r="CEK9" s="35"/>
      <c r="CEL9" s="35"/>
      <c r="CEM9" s="35"/>
      <c r="CEN9" s="35"/>
      <c r="CEO9" s="35"/>
      <c r="CEP9" s="35"/>
      <c r="CEQ9" s="35"/>
      <c r="CER9" s="35"/>
      <c r="CES9" s="35"/>
      <c r="CET9" s="35"/>
      <c r="CEU9" s="35"/>
      <c r="CEV9" s="35"/>
      <c r="CEW9" s="35"/>
      <c r="CEX9" s="35"/>
      <c r="CEY9" s="35"/>
      <c r="CEZ9" s="35"/>
      <c r="CFA9" s="35"/>
      <c r="CFB9" s="35"/>
      <c r="CFC9" s="35"/>
      <c r="CFD9" s="35"/>
      <c r="CFE9" s="35"/>
      <c r="CFF9" s="35"/>
      <c r="CFG9" s="35"/>
      <c r="CFH9" s="35"/>
      <c r="CFI9" s="35"/>
      <c r="CFJ9" s="35"/>
      <c r="CFK9" s="35"/>
      <c r="CFL9" s="35"/>
      <c r="CFM9" s="35"/>
      <c r="CFN9" s="35"/>
      <c r="CFO9" s="35"/>
      <c r="CFP9" s="35"/>
      <c r="CFQ9" s="35"/>
      <c r="CFR9" s="35"/>
      <c r="CFS9" s="35"/>
      <c r="CFT9" s="35"/>
      <c r="CFU9" s="35"/>
      <c r="CFV9" s="35"/>
      <c r="CFW9" s="35"/>
      <c r="CFX9" s="35"/>
      <c r="CFY9" s="35"/>
      <c r="CFZ9" s="35"/>
      <c r="CGA9" s="35"/>
      <c r="CGB9" s="35"/>
      <c r="CGC9" s="35"/>
      <c r="CGD9" s="35"/>
      <c r="CGE9" s="35"/>
      <c r="CGF9" s="35"/>
      <c r="CGG9" s="35"/>
      <c r="CGH9" s="35"/>
      <c r="CGI9" s="35"/>
      <c r="CGJ9" s="35"/>
      <c r="CGK9" s="35"/>
      <c r="CGL9" s="35"/>
      <c r="CGM9" s="35"/>
      <c r="CGN9" s="35"/>
      <c r="CGO9" s="35"/>
      <c r="CGP9" s="35"/>
      <c r="CGQ9" s="35"/>
      <c r="CGR9" s="35"/>
      <c r="CGS9" s="35"/>
      <c r="CGT9" s="35"/>
      <c r="CGU9" s="35"/>
      <c r="CGV9" s="35"/>
      <c r="CGW9" s="35"/>
      <c r="CGX9" s="35"/>
      <c r="CGY9" s="35"/>
      <c r="CGZ9" s="35"/>
      <c r="CHA9" s="35"/>
      <c r="CHB9" s="35"/>
      <c r="CHC9" s="35"/>
      <c r="CHD9" s="35"/>
      <c r="CHE9" s="35"/>
      <c r="CHF9" s="35"/>
      <c r="CHG9" s="35"/>
      <c r="CHH9" s="35"/>
      <c r="CHI9" s="35"/>
      <c r="CHJ9" s="35"/>
      <c r="CHK9" s="35"/>
      <c r="CHL9" s="35"/>
      <c r="CHM9" s="35"/>
      <c r="CHN9" s="35"/>
      <c r="CHO9" s="35"/>
      <c r="CHP9" s="35"/>
      <c r="CHQ9" s="35"/>
      <c r="CHR9" s="35"/>
      <c r="CHS9" s="35"/>
      <c r="CHT9" s="35"/>
      <c r="CHU9" s="35"/>
      <c r="CHV9" s="35"/>
      <c r="CHW9" s="35"/>
      <c r="CHX9" s="35"/>
      <c r="CHY9" s="35"/>
      <c r="CHZ9" s="35"/>
      <c r="CIA9" s="35"/>
      <c r="CIB9" s="35"/>
      <c r="CIC9" s="35"/>
      <c r="CID9" s="35"/>
      <c r="CIE9" s="35"/>
      <c r="CIF9" s="35"/>
      <c r="CIG9" s="35"/>
      <c r="CIH9" s="35"/>
      <c r="CII9" s="35"/>
      <c r="CIJ9" s="35"/>
      <c r="CIK9" s="35"/>
      <c r="CIL9" s="35"/>
      <c r="CIM9" s="35"/>
      <c r="CIN9" s="35"/>
      <c r="CIO9" s="35"/>
      <c r="CIP9" s="35"/>
      <c r="CIQ9" s="35"/>
      <c r="CIR9" s="35"/>
      <c r="CIS9" s="35"/>
      <c r="CIT9" s="35"/>
      <c r="CIU9" s="35"/>
      <c r="CIV9" s="35"/>
      <c r="CIW9" s="35"/>
      <c r="CIX9" s="35"/>
      <c r="CIY9" s="35"/>
      <c r="CIZ9" s="35"/>
      <c r="CJA9" s="35"/>
      <c r="CJB9" s="35"/>
      <c r="CJC9" s="35"/>
      <c r="CJD9" s="35"/>
      <c r="CJE9" s="35"/>
      <c r="CJF9" s="35"/>
      <c r="CJG9" s="35"/>
      <c r="CJH9" s="35"/>
      <c r="CJI9" s="35"/>
      <c r="CJJ9" s="35"/>
      <c r="CJK9" s="35"/>
      <c r="CJL9" s="35"/>
      <c r="CJM9" s="35"/>
      <c r="CJN9" s="35"/>
      <c r="CJO9" s="35"/>
      <c r="CJP9" s="35"/>
      <c r="CJQ9" s="35"/>
      <c r="CJR9" s="35"/>
      <c r="CJS9" s="35"/>
      <c r="CJT9" s="35"/>
      <c r="CJU9" s="35"/>
      <c r="CJV9" s="35"/>
      <c r="CJW9" s="35"/>
      <c r="CJX9" s="35"/>
      <c r="CJY9" s="35"/>
      <c r="CJZ9" s="35"/>
      <c r="CKA9" s="35"/>
      <c r="CKB9" s="35"/>
      <c r="CKC9" s="35"/>
      <c r="CKD9" s="35"/>
      <c r="CKE9" s="35"/>
      <c r="CKF9" s="35"/>
      <c r="CKG9" s="35"/>
      <c r="CKH9" s="35"/>
      <c r="CKI9" s="35"/>
      <c r="CKJ9" s="35"/>
      <c r="CKK9" s="35"/>
      <c r="CKL9" s="35"/>
      <c r="CKM9" s="35"/>
      <c r="CKN9" s="35"/>
      <c r="CKO9" s="35"/>
      <c r="CKP9" s="35"/>
      <c r="CKQ9" s="35"/>
      <c r="CKR9" s="35"/>
      <c r="CKS9" s="35"/>
      <c r="CKT9" s="35"/>
      <c r="CKU9" s="35"/>
      <c r="CKV9" s="35"/>
      <c r="CKW9" s="35"/>
      <c r="CKX9" s="35"/>
      <c r="CKY9" s="35"/>
      <c r="CKZ9" s="35"/>
      <c r="CLA9" s="35"/>
      <c r="CLB9" s="35"/>
      <c r="CLC9" s="35"/>
      <c r="CLD9" s="35"/>
      <c r="CLE9" s="35"/>
      <c r="CLF9" s="35"/>
      <c r="CLG9" s="35"/>
      <c r="CLH9" s="35"/>
      <c r="CLI9" s="35"/>
      <c r="CLJ9" s="35"/>
      <c r="CLK9" s="35"/>
      <c r="CLL9" s="35"/>
      <c r="CLM9" s="35"/>
      <c r="CLN9" s="35"/>
      <c r="CLO9" s="35"/>
      <c r="CLP9" s="35"/>
      <c r="CLQ9" s="35"/>
      <c r="CLR9" s="35"/>
      <c r="CLS9" s="35"/>
      <c r="CLT9" s="35"/>
      <c r="CLU9" s="35"/>
      <c r="CLV9" s="35"/>
      <c r="CLW9" s="35"/>
      <c r="CLX9" s="35"/>
      <c r="CLY9" s="35"/>
      <c r="CLZ9" s="35"/>
      <c r="CMA9" s="35"/>
      <c r="CMB9" s="35"/>
      <c r="CMC9" s="35"/>
      <c r="CMD9" s="35"/>
      <c r="CME9" s="35"/>
      <c r="CMF9" s="35"/>
      <c r="CMG9" s="35"/>
      <c r="CMH9" s="35"/>
      <c r="CMI9" s="35"/>
      <c r="CMJ9" s="35"/>
      <c r="CMK9" s="35"/>
      <c r="CML9" s="35"/>
      <c r="CMM9" s="35"/>
      <c r="CMN9" s="35"/>
      <c r="CMO9" s="35"/>
      <c r="CMP9" s="35"/>
      <c r="CMQ9" s="35"/>
      <c r="CMR9" s="35"/>
      <c r="CMS9" s="35"/>
      <c r="CMT9" s="35"/>
      <c r="CMU9" s="35"/>
      <c r="CMV9" s="35"/>
      <c r="CMW9" s="35"/>
      <c r="CMX9" s="35"/>
      <c r="CMY9" s="35"/>
      <c r="CMZ9" s="35"/>
      <c r="CNA9" s="35"/>
      <c r="CNB9" s="35"/>
      <c r="CNC9" s="35"/>
      <c r="CND9" s="35"/>
      <c r="CNE9" s="35"/>
      <c r="CNF9" s="35"/>
      <c r="CNG9" s="35"/>
      <c r="CNH9" s="35"/>
      <c r="CNI9" s="35"/>
      <c r="CNJ9" s="35"/>
      <c r="CNK9" s="35"/>
      <c r="CNL9" s="35"/>
      <c r="CNM9" s="35"/>
      <c r="CNN9" s="35"/>
      <c r="CNO9" s="35"/>
      <c r="CNP9" s="35"/>
      <c r="CNQ9" s="35"/>
      <c r="CNR9" s="35"/>
      <c r="CNS9" s="35"/>
      <c r="CNT9" s="35"/>
      <c r="CNU9" s="35"/>
      <c r="CNV9" s="35"/>
      <c r="CNW9" s="35"/>
      <c r="CNX9" s="35"/>
      <c r="CNY9" s="35"/>
      <c r="CNZ9" s="35"/>
      <c r="COA9" s="35"/>
      <c r="COB9" s="35"/>
      <c r="COC9" s="35"/>
      <c r="COD9" s="35"/>
      <c r="COE9" s="35"/>
      <c r="COF9" s="35"/>
      <c r="COG9" s="35"/>
      <c r="COH9" s="35"/>
      <c r="COI9" s="35"/>
      <c r="COJ9" s="35"/>
      <c r="COK9" s="35"/>
      <c r="COL9" s="35"/>
      <c r="COM9" s="35"/>
      <c r="CON9" s="35"/>
      <c r="COO9" s="35"/>
      <c r="COP9" s="35"/>
      <c r="COQ9" s="35"/>
      <c r="COR9" s="35"/>
      <c r="COS9" s="35"/>
      <c r="COT9" s="35"/>
      <c r="COU9" s="35"/>
      <c r="COV9" s="35"/>
      <c r="COW9" s="35"/>
      <c r="COX9" s="35"/>
      <c r="COY9" s="35"/>
      <c r="COZ9" s="35"/>
      <c r="CPA9" s="35"/>
      <c r="CPB9" s="35"/>
      <c r="CPC9" s="35"/>
      <c r="CPD9" s="35"/>
      <c r="CPE9" s="35"/>
      <c r="CPF9" s="35"/>
      <c r="CPG9" s="35"/>
      <c r="CPH9" s="35"/>
      <c r="CPI9" s="35"/>
      <c r="CPJ9" s="35"/>
      <c r="CPK9" s="35"/>
      <c r="CPL9" s="35"/>
      <c r="CPM9" s="35"/>
      <c r="CPN9" s="35"/>
      <c r="CPO9" s="35"/>
      <c r="CPP9" s="35"/>
      <c r="CPQ9" s="35"/>
      <c r="CPR9" s="35"/>
      <c r="CPS9" s="35"/>
      <c r="CPT9" s="35"/>
      <c r="CPU9" s="35"/>
      <c r="CPV9" s="35"/>
      <c r="CPW9" s="35"/>
      <c r="CPX9" s="35"/>
      <c r="CPY9" s="35"/>
      <c r="CPZ9" s="35"/>
      <c r="CQA9" s="35"/>
      <c r="CQB9" s="35"/>
      <c r="CQC9" s="35"/>
      <c r="CQD9" s="35"/>
      <c r="CQE9" s="35"/>
      <c r="CQF9" s="35"/>
      <c r="CQG9" s="35"/>
      <c r="CQH9" s="35"/>
      <c r="CQI9" s="35"/>
      <c r="CQJ9" s="35"/>
      <c r="CQK9" s="35"/>
      <c r="CQL9" s="35"/>
      <c r="CQM9" s="35"/>
      <c r="CQN9" s="35"/>
      <c r="CQO9" s="35"/>
      <c r="CQP9" s="35"/>
      <c r="CQQ9" s="35"/>
      <c r="CQR9" s="35"/>
      <c r="CQS9" s="35"/>
      <c r="CQT9" s="35"/>
      <c r="CQU9" s="35"/>
      <c r="CQV9" s="35"/>
      <c r="CQW9" s="35"/>
      <c r="CQX9" s="35"/>
      <c r="CQY9" s="35"/>
      <c r="CQZ9" s="35"/>
      <c r="CRA9" s="35"/>
      <c r="CRB9" s="35"/>
      <c r="CRC9" s="35"/>
      <c r="CRD9" s="35"/>
      <c r="CRE9" s="35"/>
      <c r="CRF9" s="35"/>
      <c r="CRG9" s="35"/>
      <c r="CRH9" s="35"/>
      <c r="CRI9" s="35"/>
      <c r="CRJ9" s="35"/>
      <c r="CRK9" s="35"/>
      <c r="CRL9" s="35"/>
      <c r="CRM9" s="35"/>
      <c r="CRN9" s="35"/>
      <c r="CRO9" s="35"/>
      <c r="CRP9" s="35"/>
      <c r="CRQ9" s="35"/>
      <c r="CRR9" s="35"/>
      <c r="CRS9" s="35"/>
      <c r="CRT9" s="35"/>
      <c r="CRU9" s="35"/>
      <c r="CRV9" s="35"/>
      <c r="CRW9" s="35"/>
      <c r="CRX9" s="35"/>
      <c r="CRY9" s="35"/>
      <c r="CRZ9" s="35"/>
      <c r="CSA9" s="35"/>
      <c r="CSB9" s="35"/>
      <c r="CSC9" s="35"/>
      <c r="CSD9" s="35"/>
      <c r="CSE9" s="35"/>
      <c r="CSF9" s="35"/>
      <c r="CSG9" s="35"/>
      <c r="CSH9" s="35"/>
      <c r="CSI9" s="35"/>
      <c r="CSJ9" s="35"/>
      <c r="CSK9" s="35"/>
      <c r="CSL9" s="35"/>
      <c r="CSM9" s="35"/>
      <c r="CSN9" s="35"/>
      <c r="CSO9" s="35"/>
      <c r="CSP9" s="35"/>
      <c r="CSQ9" s="35"/>
      <c r="CSR9" s="35"/>
      <c r="CSS9" s="35"/>
      <c r="CST9" s="35"/>
      <c r="CSU9" s="35"/>
      <c r="CSV9" s="35"/>
      <c r="CSW9" s="35"/>
      <c r="CSX9" s="35"/>
      <c r="CSY9" s="35"/>
      <c r="CSZ9" s="35"/>
      <c r="CTA9" s="35"/>
      <c r="CTB9" s="35"/>
      <c r="CTC9" s="35"/>
      <c r="CTD9" s="35"/>
      <c r="CTE9" s="35"/>
      <c r="CTF9" s="35"/>
      <c r="CTG9" s="35"/>
      <c r="CTH9" s="35"/>
      <c r="CTI9" s="35"/>
      <c r="CTJ9" s="35"/>
      <c r="CTK9" s="35"/>
      <c r="CTL9" s="35"/>
      <c r="CTM9" s="35"/>
      <c r="CTN9" s="35"/>
      <c r="CTO9" s="35"/>
      <c r="CTP9" s="35"/>
      <c r="CTQ9" s="35"/>
      <c r="CTR9" s="35"/>
      <c r="CTS9" s="35"/>
      <c r="CTT9" s="35"/>
      <c r="CTU9" s="35"/>
      <c r="CTV9" s="35"/>
      <c r="CTW9" s="35"/>
      <c r="CTX9" s="35"/>
      <c r="CTY9" s="35"/>
      <c r="CTZ9" s="35"/>
      <c r="CUA9" s="35"/>
      <c r="CUB9" s="35"/>
      <c r="CUC9" s="35"/>
      <c r="CUD9" s="35"/>
      <c r="CUE9" s="35"/>
      <c r="CUF9" s="35"/>
      <c r="CUG9" s="35"/>
      <c r="CUH9" s="35"/>
      <c r="CUI9" s="35"/>
      <c r="CUJ9" s="35"/>
      <c r="CUK9" s="35"/>
      <c r="CUL9" s="35"/>
      <c r="CUM9" s="35"/>
      <c r="CUN9" s="35"/>
      <c r="CUO9" s="35"/>
      <c r="CUP9" s="35"/>
      <c r="CUQ9" s="35"/>
      <c r="CUR9" s="35"/>
      <c r="CUS9" s="35"/>
      <c r="CUT9" s="35"/>
      <c r="CUU9" s="35"/>
      <c r="CUV9" s="35"/>
      <c r="CUW9" s="35"/>
      <c r="CUX9" s="35"/>
      <c r="CUY9" s="35"/>
      <c r="CUZ9" s="35"/>
      <c r="CVA9" s="35"/>
      <c r="CVB9" s="35"/>
      <c r="CVC9" s="35"/>
      <c r="CVD9" s="35"/>
      <c r="CVE9" s="35"/>
      <c r="CVF9" s="35"/>
      <c r="CVG9" s="35"/>
      <c r="CVH9" s="35"/>
      <c r="CVI9" s="35"/>
      <c r="CVJ9" s="35"/>
      <c r="CVK9" s="35"/>
      <c r="CVL9" s="35"/>
      <c r="CVM9" s="35"/>
      <c r="CVN9" s="35"/>
      <c r="CVO9" s="35"/>
      <c r="CVP9" s="35"/>
      <c r="CVQ9" s="35"/>
      <c r="CVR9" s="35"/>
      <c r="CVS9" s="35"/>
      <c r="CVT9" s="35"/>
      <c r="CVU9" s="35"/>
      <c r="CVV9" s="35"/>
      <c r="CVW9" s="35"/>
      <c r="CVX9" s="35"/>
      <c r="CVY9" s="35"/>
      <c r="CVZ9" s="35"/>
      <c r="CWA9" s="35"/>
      <c r="CWB9" s="35"/>
      <c r="CWC9" s="35"/>
      <c r="CWD9" s="35"/>
      <c r="CWE9" s="35"/>
      <c r="CWF9" s="35"/>
      <c r="CWG9" s="35"/>
      <c r="CWH9" s="35"/>
      <c r="CWI9" s="35"/>
      <c r="CWJ9" s="35"/>
      <c r="CWK9" s="35"/>
      <c r="CWL9" s="35"/>
      <c r="CWM9" s="35"/>
      <c r="CWN9" s="35"/>
      <c r="CWO9" s="35"/>
      <c r="CWP9" s="35"/>
      <c r="CWQ9" s="35"/>
      <c r="CWR9" s="35"/>
      <c r="CWS9" s="35"/>
      <c r="CWT9" s="35"/>
      <c r="CWU9" s="35"/>
      <c r="CWV9" s="35"/>
      <c r="CWW9" s="35"/>
      <c r="CWX9" s="35"/>
      <c r="CWY9" s="35"/>
      <c r="CWZ9" s="35"/>
      <c r="CXA9" s="35"/>
      <c r="CXB9" s="35"/>
      <c r="CXC9" s="35"/>
      <c r="CXD9" s="35"/>
      <c r="CXE9" s="35"/>
      <c r="CXF9" s="35"/>
      <c r="CXG9" s="35"/>
      <c r="CXH9" s="35"/>
      <c r="CXI9" s="35"/>
      <c r="CXJ9" s="35"/>
      <c r="CXK9" s="35"/>
      <c r="CXL9" s="35"/>
      <c r="CXM9" s="35"/>
      <c r="CXN9" s="35"/>
      <c r="CXO9" s="35"/>
      <c r="CXP9" s="35"/>
      <c r="CXQ9" s="35"/>
      <c r="CXR9" s="35"/>
      <c r="CXS9" s="35"/>
      <c r="CXT9" s="35"/>
      <c r="CXU9" s="35"/>
      <c r="CXV9" s="35"/>
      <c r="CXW9" s="35"/>
      <c r="CXX9" s="35"/>
      <c r="CXY9" s="35"/>
      <c r="CXZ9" s="35"/>
      <c r="CYA9" s="35"/>
      <c r="CYB9" s="35"/>
      <c r="CYC9" s="35"/>
      <c r="CYD9" s="35"/>
      <c r="CYE9" s="35"/>
      <c r="CYF9" s="35"/>
      <c r="CYG9" s="35"/>
      <c r="CYH9" s="35"/>
      <c r="CYI9" s="35"/>
      <c r="CYJ9" s="35"/>
      <c r="CYK9" s="35"/>
      <c r="CYL9" s="35"/>
      <c r="CYM9" s="35"/>
      <c r="CYN9" s="35"/>
      <c r="CYO9" s="35"/>
      <c r="CYP9" s="35"/>
      <c r="CYQ9" s="35"/>
      <c r="CYR9" s="35"/>
      <c r="CYS9" s="35"/>
      <c r="CYT9" s="35"/>
      <c r="CYU9" s="35"/>
      <c r="CYV9" s="35"/>
      <c r="CYW9" s="35"/>
      <c r="CYX9" s="35"/>
      <c r="CYY9" s="35"/>
      <c r="CYZ9" s="35"/>
      <c r="CZA9" s="35"/>
      <c r="CZB9" s="35"/>
      <c r="CZC9" s="35"/>
      <c r="CZD9" s="35"/>
      <c r="CZE9" s="35"/>
      <c r="CZF9" s="35"/>
      <c r="CZG9" s="35"/>
      <c r="CZH9" s="35"/>
      <c r="CZI9" s="35"/>
      <c r="CZJ9" s="35"/>
      <c r="CZK9" s="35"/>
      <c r="CZL9" s="35"/>
      <c r="CZM9" s="35"/>
      <c r="CZN9" s="35"/>
      <c r="CZO9" s="35"/>
      <c r="CZP9" s="35"/>
      <c r="CZQ9" s="35"/>
      <c r="CZR9" s="35"/>
      <c r="CZS9" s="35"/>
      <c r="CZT9" s="35"/>
      <c r="CZU9" s="35"/>
      <c r="CZV9" s="35"/>
      <c r="CZW9" s="35"/>
      <c r="CZX9" s="35"/>
      <c r="CZY9" s="35"/>
      <c r="CZZ9" s="35"/>
      <c r="DAA9" s="35"/>
      <c r="DAB9" s="35"/>
      <c r="DAC9" s="35"/>
      <c r="DAD9" s="35"/>
      <c r="DAE9" s="35"/>
      <c r="DAF9" s="35"/>
      <c r="DAG9" s="35"/>
      <c r="DAH9" s="35"/>
      <c r="DAI9" s="35"/>
      <c r="DAJ9" s="35"/>
      <c r="DAK9" s="35"/>
      <c r="DAL9" s="35"/>
      <c r="DAM9" s="35"/>
      <c r="DAN9" s="35"/>
      <c r="DAO9" s="35"/>
      <c r="DAP9" s="35"/>
      <c r="DAQ9" s="35"/>
      <c r="DAR9" s="35"/>
      <c r="DAS9" s="35"/>
      <c r="DAT9" s="35"/>
      <c r="DAU9" s="35"/>
      <c r="DAV9" s="35"/>
      <c r="DAW9" s="35"/>
      <c r="DAX9" s="35"/>
      <c r="DAY9" s="35"/>
      <c r="DAZ9" s="35"/>
      <c r="DBA9" s="35"/>
      <c r="DBB9" s="35"/>
      <c r="DBC9" s="35"/>
      <c r="DBD9" s="35"/>
      <c r="DBE9" s="35"/>
      <c r="DBF9" s="35"/>
      <c r="DBG9" s="35"/>
      <c r="DBH9" s="35"/>
      <c r="DBI9" s="35"/>
      <c r="DBJ9" s="35"/>
      <c r="DBK9" s="35"/>
      <c r="DBL9" s="35"/>
      <c r="DBM9" s="35"/>
      <c r="DBN9" s="35"/>
      <c r="DBO9" s="35"/>
      <c r="DBP9" s="35"/>
      <c r="DBQ9" s="35"/>
      <c r="DBR9" s="35"/>
      <c r="DBS9" s="35"/>
      <c r="DBT9" s="35"/>
      <c r="DBU9" s="35"/>
      <c r="DBV9" s="35"/>
      <c r="DBW9" s="35"/>
      <c r="DBX9" s="35"/>
      <c r="DBY9" s="35"/>
      <c r="DBZ9" s="35"/>
      <c r="DCA9" s="35"/>
      <c r="DCB9" s="35"/>
      <c r="DCC9" s="35"/>
      <c r="DCD9" s="35"/>
      <c r="DCE9" s="35"/>
      <c r="DCF9" s="35"/>
      <c r="DCG9" s="35"/>
      <c r="DCH9" s="35"/>
      <c r="DCI9" s="35"/>
      <c r="DCJ9" s="35"/>
      <c r="DCK9" s="35"/>
      <c r="DCL9" s="35"/>
      <c r="DCM9" s="35"/>
      <c r="DCN9" s="35"/>
      <c r="DCO9" s="35"/>
      <c r="DCP9" s="35"/>
      <c r="DCQ9" s="35"/>
      <c r="DCR9" s="35"/>
      <c r="DCS9" s="35"/>
      <c r="DCT9" s="35"/>
      <c r="DCU9" s="35"/>
      <c r="DCV9" s="35"/>
      <c r="DCW9" s="35"/>
      <c r="DCX9" s="35"/>
      <c r="DCY9" s="35"/>
      <c r="DCZ9" s="35"/>
      <c r="DDA9" s="35"/>
      <c r="DDB9" s="35"/>
      <c r="DDC9" s="35"/>
      <c r="DDD9" s="35"/>
      <c r="DDE9" s="35"/>
      <c r="DDF9" s="35"/>
      <c r="DDG9" s="35"/>
      <c r="DDH9" s="35"/>
      <c r="DDI9" s="35"/>
      <c r="DDJ9" s="35"/>
      <c r="DDK9" s="35"/>
      <c r="DDL9" s="35"/>
      <c r="DDM9" s="35"/>
      <c r="DDN9" s="35"/>
      <c r="DDO9" s="35"/>
      <c r="DDP9" s="35"/>
      <c r="DDQ9" s="35"/>
      <c r="DDR9" s="35"/>
      <c r="DDS9" s="35"/>
      <c r="DDT9" s="35"/>
      <c r="DDU9" s="35"/>
      <c r="DDV9" s="35"/>
      <c r="DDW9" s="35"/>
      <c r="DDX9" s="35"/>
      <c r="DDY9" s="35"/>
      <c r="DDZ9" s="35"/>
      <c r="DEA9" s="35"/>
      <c r="DEB9" s="35"/>
      <c r="DEC9" s="35"/>
      <c r="DED9" s="35"/>
      <c r="DEE9" s="35"/>
      <c r="DEF9" s="35"/>
      <c r="DEG9" s="35"/>
      <c r="DEH9" s="35"/>
      <c r="DEI9" s="35"/>
      <c r="DEJ9" s="35"/>
      <c r="DEK9" s="35"/>
      <c r="DEL9" s="35"/>
      <c r="DEM9" s="35"/>
      <c r="DEN9" s="35"/>
      <c r="DEO9" s="35"/>
      <c r="DEP9" s="35"/>
      <c r="DEQ9" s="35"/>
      <c r="DER9" s="35"/>
      <c r="DES9" s="35"/>
      <c r="DET9" s="35"/>
      <c r="DEU9" s="35"/>
      <c r="DEV9" s="35"/>
      <c r="DEW9" s="35"/>
      <c r="DEX9" s="35"/>
      <c r="DEY9" s="35"/>
      <c r="DEZ9" s="35"/>
      <c r="DFA9" s="35"/>
      <c r="DFB9" s="35"/>
      <c r="DFC9" s="35"/>
      <c r="DFD9" s="35"/>
      <c r="DFE9" s="35"/>
      <c r="DFF9" s="35"/>
      <c r="DFG9" s="35"/>
      <c r="DFH9" s="35"/>
      <c r="DFI9" s="35"/>
      <c r="DFJ9" s="35"/>
      <c r="DFK9" s="35"/>
      <c r="DFL9" s="35"/>
      <c r="DFM9" s="35"/>
      <c r="DFN9" s="35"/>
      <c r="DFO9" s="35"/>
      <c r="DFP9" s="35"/>
      <c r="DFQ9" s="35"/>
      <c r="DFR9" s="35"/>
      <c r="DFS9" s="35"/>
      <c r="DFT9" s="35"/>
      <c r="DFU9" s="35"/>
      <c r="DFV9" s="35"/>
      <c r="DFW9" s="35"/>
      <c r="DFX9" s="35"/>
      <c r="DFY9" s="35"/>
      <c r="DFZ9" s="35"/>
      <c r="DGA9" s="35"/>
      <c r="DGB9" s="35"/>
      <c r="DGC9" s="35"/>
      <c r="DGD9" s="35"/>
      <c r="DGE9" s="35"/>
      <c r="DGF9" s="35"/>
      <c r="DGG9" s="35"/>
      <c r="DGH9" s="35"/>
      <c r="DGI9" s="35"/>
      <c r="DGJ9" s="35"/>
      <c r="DGK9" s="35"/>
      <c r="DGL9" s="35"/>
      <c r="DGM9" s="35"/>
      <c r="DGN9" s="35"/>
      <c r="DGO9" s="35"/>
      <c r="DGP9" s="35"/>
      <c r="DGQ9" s="35"/>
      <c r="DGR9" s="35"/>
      <c r="DGS9" s="35"/>
      <c r="DGT9" s="35"/>
      <c r="DGU9" s="35"/>
      <c r="DGV9" s="35"/>
      <c r="DGW9" s="35"/>
      <c r="DGX9" s="35"/>
      <c r="DGY9" s="35"/>
      <c r="DGZ9" s="35"/>
      <c r="DHA9" s="35"/>
      <c r="DHB9" s="35"/>
      <c r="DHC9" s="35"/>
      <c r="DHD9" s="35"/>
      <c r="DHE9" s="35"/>
      <c r="DHF9" s="35"/>
      <c r="DHG9" s="35"/>
      <c r="DHH9" s="35"/>
      <c r="DHI9" s="35"/>
      <c r="DHJ9" s="35"/>
      <c r="DHK9" s="35"/>
      <c r="DHL9" s="35"/>
      <c r="DHM9" s="35"/>
      <c r="DHN9" s="35"/>
      <c r="DHO9" s="35"/>
      <c r="DHP9" s="35"/>
      <c r="DHQ9" s="35"/>
      <c r="DHR9" s="35"/>
      <c r="DHS9" s="35"/>
      <c r="DHT9" s="35"/>
      <c r="DHU9" s="35"/>
      <c r="DHV9" s="35"/>
      <c r="DHW9" s="35"/>
      <c r="DHX9" s="35"/>
      <c r="DHY9" s="35"/>
      <c r="DHZ9" s="35"/>
      <c r="DIA9" s="35"/>
      <c r="DIB9" s="35"/>
      <c r="DIC9" s="35"/>
      <c r="DID9" s="35"/>
      <c r="DIE9" s="35"/>
      <c r="DIF9" s="35"/>
      <c r="DIG9" s="35"/>
      <c r="DIH9" s="35"/>
      <c r="DII9" s="35"/>
      <c r="DIJ9" s="35"/>
      <c r="DIK9" s="35"/>
      <c r="DIL9" s="35"/>
      <c r="DIM9" s="35"/>
      <c r="DIN9" s="35"/>
      <c r="DIO9" s="35"/>
      <c r="DIP9" s="35"/>
      <c r="DIQ9" s="35"/>
      <c r="DIR9" s="35"/>
      <c r="DIS9" s="35"/>
      <c r="DIT9" s="35"/>
      <c r="DIU9" s="35"/>
      <c r="DIV9" s="35"/>
      <c r="DIW9" s="35"/>
      <c r="DIX9" s="35"/>
      <c r="DIY9" s="35"/>
      <c r="DIZ9" s="35"/>
      <c r="DJA9" s="35"/>
      <c r="DJB9" s="35"/>
      <c r="DJC9" s="35"/>
      <c r="DJD9" s="35"/>
      <c r="DJE9" s="35"/>
      <c r="DJF9" s="35"/>
      <c r="DJG9" s="35"/>
      <c r="DJH9" s="35"/>
      <c r="DJI9" s="35"/>
      <c r="DJJ9" s="35"/>
      <c r="DJK9" s="35"/>
      <c r="DJL9" s="35"/>
      <c r="DJM9" s="35"/>
      <c r="DJN9" s="35"/>
      <c r="DJO9" s="35"/>
      <c r="DJP9" s="35"/>
      <c r="DJQ9" s="35"/>
      <c r="DJR9" s="35"/>
      <c r="DJS9" s="35"/>
      <c r="DJT9" s="35"/>
      <c r="DJU9" s="35"/>
      <c r="DJV9" s="35"/>
      <c r="DJW9" s="35"/>
      <c r="DJX9" s="35"/>
      <c r="DJY9" s="35"/>
      <c r="DJZ9" s="35"/>
      <c r="DKA9" s="35"/>
      <c r="DKB9" s="35"/>
      <c r="DKC9" s="35"/>
      <c r="DKD9" s="35"/>
      <c r="DKE9" s="35"/>
      <c r="DKF9" s="35"/>
      <c r="DKG9" s="35"/>
      <c r="DKH9" s="35"/>
      <c r="DKI9" s="35"/>
      <c r="DKJ9" s="35"/>
      <c r="DKK9" s="35"/>
      <c r="DKL9" s="35"/>
      <c r="DKM9" s="35"/>
      <c r="DKN9" s="35"/>
      <c r="DKO9" s="35"/>
      <c r="DKP9" s="35"/>
      <c r="DKQ9" s="35"/>
      <c r="DKR9" s="35"/>
      <c r="DKS9" s="35"/>
      <c r="DKT9" s="35"/>
      <c r="DKU9" s="35"/>
      <c r="DKV9" s="35"/>
      <c r="DKW9" s="35"/>
      <c r="DKX9" s="35"/>
      <c r="DKY9" s="35"/>
      <c r="DKZ9" s="35"/>
      <c r="DLA9" s="35"/>
      <c r="DLB9" s="35"/>
      <c r="DLC9" s="35"/>
      <c r="DLD9" s="35"/>
      <c r="DLE9" s="35"/>
      <c r="DLF9" s="35"/>
      <c r="DLG9" s="35"/>
      <c r="DLH9" s="35"/>
      <c r="DLI9" s="35"/>
      <c r="DLJ9" s="35"/>
      <c r="DLK9" s="35"/>
      <c r="DLL9" s="35"/>
      <c r="DLM9" s="35"/>
      <c r="DLN9" s="35"/>
      <c r="DLO9" s="35"/>
      <c r="DLP9" s="35"/>
      <c r="DLQ9" s="35"/>
      <c r="DLR9" s="35"/>
      <c r="DLS9" s="35"/>
      <c r="DLT9" s="35"/>
      <c r="DLU9" s="35"/>
      <c r="DLV9" s="35"/>
      <c r="DLW9" s="35"/>
      <c r="DLX9" s="35"/>
      <c r="DLY9" s="35"/>
      <c r="DLZ9" s="35"/>
      <c r="DMA9" s="35"/>
      <c r="DMB9" s="35"/>
      <c r="DMC9" s="35"/>
      <c r="DMD9" s="35"/>
      <c r="DME9" s="35"/>
      <c r="DMF9" s="35"/>
      <c r="DMG9" s="35"/>
      <c r="DMH9" s="35"/>
      <c r="DMI9" s="35"/>
      <c r="DMJ9" s="35"/>
      <c r="DMK9" s="35"/>
      <c r="DML9" s="35"/>
      <c r="DMM9" s="35"/>
      <c r="DMN9" s="35"/>
      <c r="DMO9" s="35"/>
      <c r="DMP9" s="35"/>
      <c r="DMQ9" s="35"/>
      <c r="DMR9" s="35"/>
      <c r="DMS9" s="35"/>
      <c r="DMT9" s="35"/>
      <c r="DMU9" s="35"/>
      <c r="DMV9" s="35"/>
      <c r="DMW9" s="35"/>
      <c r="DMX9" s="35"/>
      <c r="DMY9" s="35"/>
      <c r="DMZ9" s="35"/>
      <c r="DNA9" s="35"/>
      <c r="DNB9" s="35"/>
      <c r="DNC9" s="35"/>
      <c r="DND9" s="35"/>
      <c r="DNE9" s="35"/>
      <c r="DNF9" s="35"/>
      <c r="DNG9" s="35"/>
      <c r="DNH9" s="35"/>
      <c r="DNI9" s="35"/>
      <c r="DNJ9" s="35"/>
      <c r="DNK9" s="35"/>
      <c r="DNL9" s="35"/>
      <c r="DNM9" s="35"/>
      <c r="DNN9" s="35"/>
      <c r="DNO9" s="35"/>
      <c r="DNP9" s="35"/>
      <c r="DNQ9" s="35"/>
      <c r="DNR9" s="35"/>
      <c r="DNS9" s="35"/>
      <c r="DNT9" s="35"/>
      <c r="DNU9" s="35"/>
      <c r="DNV9" s="35"/>
      <c r="DNW9" s="35"/>
      <c r="DNX9" s="35"/>
      <c r="DNY9" s="35"/>
      <c r="DNZ9" s="35"/>
      <c r="DOA9" s="35"/>
      <c r="DOB9" s="35"/>
      <c r="DOC9" s="35"/>
      <c r="DOD9" s="35"/>
      <c r="DOE9" s="35"/>
      <c r="DOF9" s="35"/>
      <c r="DOG9" s="35"/>
      <c r="DOH9" s="35"/>
      <c r="DOI9" s="35"/>
      <c r="DOJ9" s="35"/>
      <c r="DOK9" s="35"/>
      <c r="DOL9" s="35"/>
      <c r="DOM9" s="35"/>
      <c r="DON9" s="35"/>
      <c r="DOO9" s="35"/>
      <c r="DOP9" s="35"/>
      <c r="DOQ9" s="35"/>
      <c r="DOR9" s="35"/>
      <c r="DOS9" s="35"/>
      <c r="DOT9" s="35"/>
      <c r="DOU9" s="35"/>
      <c r="DOV9" s="35"/>
      <c r="DOW9" s="35"/>
      <c r="DOX9" s="35"/>
      <c r="DOY9" s="35"/>
      <c r="DOZ9" s="35"/>
      <c r="DPA9" s="35"/>
      <c r="DPB9" s="35"/>
      <c r="DPC9" s="35"/>
      <c r="DPD9" s="35"/>
      <c r="DPE9" s="35"/>
      <c r="DPF9" s="35"/>
      <c r="DPG9" s="35"/>
      <c r="DPH9" s="35"/>
      <c r="DPI9" s="35"/>
      <c r="DPJ9" s="35"/>
      <c r="DPK9" s="35"/>
      <c r="DPL9" s="35"/>
      <c r="DPM9" s="35"/>
      <c r="DPN9" s="35"/>
      <c r="DPO9" s="35"/>
      <c r="DPP9" s="35"/>
      <c r="DPQ9" s="35"/>
      <c r="DPR9" s="35"/>
      <c r="DPS9" s="35"/>
      <c r="DPT9" s="35"/>
      <c r="DPU9" s="35"/>
      <c r="DPV9" s="35"/>
      <c r="DPW9" s="35"/>
      <c r="DPX9" s="35"/>
      <c r="DPY9" s="35"/>
      <c r="DPZ9" s="35"/>
      <c r="DQA9" s="35"/>
      <c r="DQB9" s="35"/>
      <c r="DQC9" s="35"/>
      <c r="DQD9" s="35"/>
      <c r="DQE9" s="35"/>
      <c r="DQF9" s="35"/>
      <c r="DQG9" s="35"/>
      <c r="DQH9" s="35"/>
      <c r="DQI9" s="35"/>
      <c r="DQJ9" s="35"/>
      <c r="DQK9" s="35"/>
      <c r="DQL9" s="35"/>
      <c r="DQM9" s="35"/>
      <c r="DQN9" s="35"/>
      <c r="DQO9" s="35"/>
      <c r="DQP9" s="35"/>
      <c r="DQQ9" s="35"/>
      <c r="DQR9" s="35"/>
      <c r="DQS9" s="35"/>
      <c r="DQT9" s="35"/>
      <c r="DQU9" s="35"/>
      <c r="DQV9" s="35"/>
      <c r="DQW9" s="35"/>
      <c r="DQX9" s="35"/>
      <c r="DQY9" s="35"/>
      <c r="DQZ9" s="35"/>
      <c r="DRA9" s="35"/>
      <c r="DRB9" s="35"/>
      <c r="DRC9" s="35"/>
      <c r="DRD9" s="35"/>
      <c r="DRE9" s="35"/>
      <c r="DRF9" s="35"/>
      <c r="DRG9" s="35"/>
      <c r="DRH9" s="35"/>
      <c r="DRI9" s="35"/>
      <c r="DRJ9" s="35"/>
      <c r="DRK9" s="35"/>
      <c r="DRL9" s="35"/>
      <c r="DRM9" s="35"/>
      <c r="DRN9" s="35"/>
      <c r="DRO9" s="35"/>
      <c r="DRP9" s="35"/>
      <c r="DRQ9" s="35"/>
      <c r="DRR9" s="35"/>
      <c r="DRS9" s="35"/>
      <c r="DRT9" s="35"/>
      <c r="DRU9" s="35"/>
      <c r="DRV9" s="35"/>
      <c r="DRW9" s="35"/>
      <c r="DRX9" s="35"/>
      <c r="DRY9" s="35"/>
      <c r="DRZ9" s="35"/>
      <c r="DSA9" s="35"/>
      <c r="DSB9" s="35"/>
      <c r="DSC9" s="35"/>
      <c r="DSD9" s="35"/>
      <c r="DSE9" s="35"/>
      <c r="DSF9" s="35"/>
      <c r="DSG9" s="35"/>
      <c r="DSH9" s="35"/>
      <c r="DSI9" s="35"/>
      <c r="DSJ9" s="35"/>
      <c r="DSK9" s="35"/>
      <c r="DSL9" s="35"/>
      <c r="DSM9" s="35"/>
      <c r="DSN9" s="35"/>
      <c r="DSO9" s="35"/>
      <c r="DSP9" s="35"/>
      <c r="DSQ9" s="35"/>
      <c r="DSR9" s="35"/>
      <c r="DSS9" s="35"/>
      <c r="DST9" s="35"/>
      <c r="DSU9" s="35"/>
      <c r="DSV9" s="35"/>
      <c r="DSW9" s="35"/>
      <c r="DSX9" s="35"/>
      <c r="DSY9" s="35"/>
      <c r="DSZ9" s="35"/>
      <c r="DTA9" s="35"/>
      <c r="DTB9" s="35"/>
      <c r="DTC9" s="35"/>
      <c r="DTD9" s="35"/>
      <c r="DTE9" s="35"/>
      <c r="DTF9" s="35"/>
      <c r="DTG9" s="35"/>
      <c r="DTH9" s="35"/>
      <c r="DTI9" s="35"/>
      <c r="DTJ9" s="35"/>
      <c r="DTK9" s="35"/>
      <c r="DTL9" s="35"/>
      <c r="DTM9" s="35"/>
      <c r="DTN9" s="35"/>
      <c r="DTO9" s="35"/>
      <c r="DTP9" s="35"/>
      <c r="DTQ9" s="35"/>
      <c r="DTR9" s="35"/>
      <c r="DTS9" s="35"/>
      <c r="DTT9" s="35"/>
      <c r="DTU9" s="35"/>
      <c r="DTV9" s="35"/>
      <c r="DTW9" s="35"/>
      <c r="DTX9" s="35"/>
      <c r="DTY9" s="35"/>
      <c r="DTZ9" s="35"/>
      <c r="DUA9" s="35"/>
      <c r="DUB9" s="35"/>
      <c r="DUC9" s="35"/>
      <c r="DUD9" s="35"/>
      <c r="DUE9" s="35"/>
      <c r="DUF9" s="35"/>
      <c r="DUG9" s="35"/>
      <c r="DUH9" s="35"/>
      <c r="DUI9" s="35"/>
      <c r="DUJ9" s="35"/>
      <c r="DUK9" s="35"/>
      <c r="DUL9" s="35"/>
      <c r="DUM9" s="35"/>
      <c r="DUN9" s="35"/>
      <c r="DUO9" s="35"/>
      <c r="DUP9" s="35"/>
      <c r="DUQ9" s="35"/>
      <c r="DUR9" s="35"/>
      <c r="DUS9" s="35"/>
      <c r="DUT9" s="35"/>
      <c r="DUU9" s="35"/>
      <c r="DUV9" s="35"/>
      <c r="DUW9" s="35"/>
      <c r="DUX9" s="35"/>
      <c r="DUY9" s="35"/>
      <c r="DUZ9" s="35"/>
      <c r="DVA9" s="35"/>
      <c r="DVB9" s="35"/>
      <c r="DVC9" s="35"/>
      <c r="DVD9" s="35"/>
      <c r="DVE9" s="35"/>
      <c r="DVF9" s="35"/>
      <c r="DVG9" s="35"/>
      <c r="DVH9" s="35"/>
      <c r="DVI9" s="35"/>
      <c r="DVJ9" s="35"/>
      <c r="DVK9" s="35"/>
      <c r="DVL9" s="35"/>
      <c r="DVM9" s="35"/>
      <c r="DVN9" s="35"/>
      <c r="DVO9" s="35"/>
      <c r="DVP9" s="35"/>
      <c r="DVQ9" s="35"/>
      <c r="DVR9" s="35"/>
      <c r="DVS9" s="35"/>
      <c r="DVT9" s="35"/>
      <c r="DVU9" s="35"/>
      <c r="DVV9" s="35"/>
      <c r="DVW9" s="35"/>
      <c r="DVX9" s="35"/>
      <c r="DVY9" s="35"/>
      <c r="DVZ9" s="35"/>
      <c r="DWA9" s="35"/>
      <c r="DWB9" s="35"/>
      <c r="DWC9" s="35"/>
      <c r="DWD9" s="35"/>
      <c r="DWE9" s="35"/>
      <c r="DWF9" s="35"/>
      <c r="DWG9" s="35"/>
      <c r="DWH9" s="35"/>
      <c r="DWI9" s="35"/>
      <c r="DWJ9" s="35"/>
      <c r="DWK9" s="35"/>
      <c r="DWL9" s="35"/>
      <c r="DWM9" s="35"/>
      <c r="DWN9" s="35"/>
      <c r="DWO9" s="35"/>
      <c r="DWP9" s="35"/>
      <c r="DWQ9" s="35"/>
      <c r="DWR9" s="35"/>
      <c r="DWS9" s="35"/>
      <c r="DWT9" s="35"/>
      <c r="DWU9" s="35"/>
      <c r="DWV9" s="35"/>
      <c r="DWW9" s="35"/>
      <c r="DWX9" s="35"/>
      <c r="DWY9" s="35"/>
      <c r="DWZ9" s="35"/>
      <c r="DXA9" s="35"/>
      <c r="DXB9" s="35"/>
      <c r="DXC9" s="35"/>
      <c r="DXD9" s="35"/>
      <c r="DXE9" s="35"/>
      <c r="DXF9" s="35"/>
      <c r="DXG9" s="35"/>
      <c r="DXH9" s="35"/>
      <c r="DXI9" s="35"/>
      <c r="DXJ9" s="35"/>
      <c r="DXK9" s="35"/>
      <c r="DXL9" s="35"/>
      <c r="DXM9" s="35"/>
      <c r="DXN9" s="35"/>
      <c r="DXO9" s="35"/>
      <c r="DXP9" s="35"/>
      <c r="DXQ9" s="35"/>
      <c r="DXR9" s="35"/>
      <c r="DXS9" s="35"/>
      <c r="DXT9" s="35"/>
      <c r="DXU9" s="35"/>
      <c r="DXV9" s="35"/>
      <c r="DXW9" s="35"/>
      <c r="DXX9" s="35"/>
      <c r="DXY9" s="35"/>
      <c r="DXZ9" s="35"/>
      <c r="DYA9" s="35"/>
      <c r="DYB9" s="35"/>
      <c r="DYC9" s="35"/>
      <c r="DYD9" s="35"/>
      <c r="DYE9" s="35"/>
      <c r="DYF9" s="35"/>
      <c r="DYG9" s="35"/>
      <c r="DYH9" s="35"/>
      <c r="DYI9" s="35"/>
      <c r="DYJ9" s="35"/>
      <c r="DYK9" s="35"/>
      <c r="DYL9" s="35"/>
      <c r="DYM9" s="35"/>
      <c r="DYN9" s="35"/>
      <c r="DYO9" s="35"/>
      <c r="DYP9" s="35"/>
      <c r="DYQ9" s="35"/>
      <c r="DYR9" s="35"/>
      <c r="DYS9" s="35"/>
      <c r="DYT9" s="35"/>
      <c r="DYU9" s="35"/>
      <c r="DYV9" s="35"/>
      <c r="DYW9" s="35"/>
      <c r="DYX9" s="35"/>
      <c r="DYY9" s="35"/>
      <c r="DYZ9" s="35"/>
      <c r="DZA9" s="35"/>
      <c r="DZB9" s="35"/>
      <c r="DZC9" s="35"/>
      <c r="DZD9" s="35"/>
      <c r="DZE9" s="35"/>
      <c r="DZF9" s="35"/>
      <c r="DZG9" s="35"/>
      <c r="DZH9" s="35"/>
      <c r="DZI9" s="35"/>
      <c r="DZJ9" s="35"/>
      <c r="DZK9" s="35"/>
      <c r="DZL9" s="35"/>
      <c r="DZM9" s="35"/>
      <c r="DZN9" s="35"/>
      <c r="DZO9" s="35"/>
      <c r="DZP9" s="35"/>
      <c r="DZQ9" s="35"/>
      <c r="DZR9" s="35"/>
      <c r="DZS9" s="35"/>
      <c r="DZT9" s="35"/>
      <c r="DZU9" s="35"/>
      <c r="DZV9" s="35"/>
      <c r="DZW9" s="35"/>
      <c r="DZX9" s="35"/>
      <c r="DZY9" s="35"/>
      <c r="DZZ9" s="35"/>
      <c r="EAA9" s="35"/>
      <c r="EAB9" s="35"/>
      <c r="EAC9" s="35"/>
      <c r="EAD9" s="35"/>
      <c r="EAE9" s="35"/>
      <c r="EAF9" s="35"/>
      <c r="EAG9" s="35"/>
      <c r="EAH9" s="35"/>
      <c r="EAI9" s="35"/>
      <c r="EAJ9" s="35"/>
      <c r="EAK9" s="35"/>
      <c r="EAL9" s="35"/>
      <c r="EAM9" s="35"/>
      <c r="EAN9" s="35"/>
      <c r="EAO9" s="35"/>
      <c r="EAP9" s="35"/>
      <c r="EAQ9" s="35"/>
      <c r="EAR9" s="35"/>
      <c r="EAS9" s="35"/>
      <c r="EAT9" s="35"/>
      <c r="EAU9" s="35"/>
      <c r="EAV9" s="35"/>
      <c r="EAW9" s="35"/>
      <c r="EAX9" s="35"/>
      <c r="EAY9" s="35"/>
      <c r="EAZ9" s="35"/>
      <c r="EBA9" s="35"/>
      <c r="EBB9" s="35"/>
      <c r="EBC9" s="35"/>
      <c r="EBD9" s="35"/>
      <c r="EBE9" s="35"/>
      <c r="EBF9" s="35"/>
      <c r="EBG9" s="35"/>
      <c r="EBH9" s="35"/>
      <c r="EBI9" s="35"/>
      <c r="EBJ9" s="35"/>
      <c r="EBK9" s="35"/>
      <c r="EBL9" s="35"/>
      <c r="EBM9" s="35"/>
      <c r="EBN9" s="35"/>
      <c r="EBO9" s="35"/>
      <c r="EBP9" s="35"/>
      <c r="EBQ9" s="35"/>
      <c r="EBR9" s="35"/>
      <c r="EBS9" s="35"/>
      <c r="EBT9" s="35"/>
      <c r="EBU9" s="35"/>
      <c r="EBV9" s="35"/>
      <c r="EBW9" s="35"/>
      <c r="EBX9" s="35"/>
      <c r="EBY9" s="35"/>
      <c r="EBZ9" s="35"/>
      <c r="ECA9" s="35"/>
      <c r="ECB9" s="35"/>
      <c r="ECC9" s="35"/>
      <c r="ECD9" s="35"/>
      <c r="ECE9" s="35"/>
      <c r="ECF9" s="35"/>
      <c r="ECG9" s="35"/>
      <c r="ECH9" s="35"/>
      <c r="ECI9" s="35"/>
      <c r="ECJ9" s="35"/>
      <c r="ECK9" s="35"/>
      <c r="ECL9" s="35"/>
      <c r="ECM9" s="35"/>
      <c r="ECN9" s="35"/>
      <c r="ECO9" s="35"/>
      <c r="ECP9" s="35"/>
      <c r="ECQ9" s="35"/>
      <c r="ECR9" s="35"/>
      <c r="ECS9" s="35"/>
      <c r="ECT9" s="35"/>
      <c r="ECU9" s="35"/>
      <c r="ECV9" s="35"/>
      <c r="ECW9" s="35"/>
      <c r="ECX9" s="35"/>
      <c r="ECY9" s="35"/>
      <c r="ECZ9" s="35"/>
      <c r="EDA9" s="35"/>
      <c r="EDB9" s="35"/>
      <c r="EDC9" s="35"/>
      <c r="EDD9" s="35"/>
      <c r="EDE9" s="35"/>
      <c r="EDF9" s="35"/>
      <c r="EDG9" s="35"/>
      <c r="EDH9" s="35"/>
      <c r="EDI9" s="35"/>
      <c r="EDJ9" s="35"/>
      <c r="EDK9" s="35"/>
      <c r="EDL9" s="35"/>
      <c r="EDM9" s="35"/>
      <c r="EDN9" s="35"/>
      <c r="EDO9" s="35"/>
      <c r="EDP9" s="35"/>
      <c r="EDQ9" s="35"/>
      <c r="EDR9" s="35"/>
      <c r="EDS9" s="35"/>
      <c r="EDT9" s="35"/>
      <c r="EDU9" s="35"/>
      <c r="EDV9" s="35"/>
      <c r="EDW9" s="35"/>
      <c r="EDX9" s="35"/>
      <c r="EDY9" s="35"/>
      <c r="EDZ9" s="35"/>
      <c r="EEA9" s="35"/>
      <c r="EEB9" s="35"/>
      <c r="EEC9" s="35"/>
      <c r="EED9" s="35"/>
      <c r="EEE9" s="35"/>
      <c r="EEF9" s="35"/>
      <c r="EEG9" s="35"/>
      <c r="EEH9" s="35"/>
      <c r="EEI9" s="35"/>
      <c r="EEJ9" s="35"/>
      <c r="EEK9" s="35"/>
      <c r="EEL9" s="35"/>
      <c r="EEM9" s="35"/>
      <c r="EEN9" s="35"/>
      <c r="EEO9" s="35"/>
      <c r="EEP9" s="35"/>
      <c r="EEQ9" s="35"/>
      <c r="EER9" s="35"/>
      <c r="EES9" s="35"/>
      <c r="EET9" s="35"/>
      <c r="EEU9" s="35"/>
      <c r="EEV9" s="35"/>
      <c r="EEW9" s="35"/>
      <c r="EEX9" s="35"/>
      <c r="EEY9" s="35"/>
      <c r="EEZ9" s="35"/>
      <c r="EFA9" s="35"/>
      <c r="EFB9" s="35"/>
      <c r="EFC9" s="35"/>
      <c r="EFD9" s="35"/>
      <c r="EFE9" s="35"/>
      <c r="EFF9" s="35"/>
      <c r="EFG9" s="35"/>
      <c r="EFH9" s="35"/>
      <c r="EFI9" s="35"/>
      <c r="EFJ9" s="35"/>
      <c r="EFK9" s="35"/>
      <c r="EFL9" s="35"/>
      <c r="EFM9" s="35"/>
      <c r="EFN9" s="35"/>
      <c r="EFO9" s="35"/>
      <c r="EFP9" s="35"/>
      <c r="EFQ9" s="35"/>
      <c r="EFR9" s="35"/>
      <c r="EFS9" s="35"/>
      <c r="EFT9" s="35"/>
      <c r="EFU9" s="35"/>
      <c r="EFV9" s="35"/>
      <c r="EFW9" s="35"/>
      <c r="EFX9" s="35"/>
      <c r="EFY9" s="35"/>
      <c r="EFZ9" s="35"/>
      <c r="EGA9" s="35"/>
      <c r="EGB9" s="35"/>
      <c r="EGC9" s="35"/>
      <c r="EGD9" s="35"/>
      <c r="EGE9" s="35"/>
      <c r="EGF9" s="35"/>
      <c r="EGG9" s="35"/>
      <c r="EGH9" s="35"/>
      <c r="EGI9" s="35"/>
      <c r="EGJ9" s="35"/>
      <c r="EGK9" s="35"/>
      <c r="EGL9" s="35"/>
      <c r="EGM9" s="35"/>
      <c r="EGN9" s="35"/>
      <c r="EGO9" s="35"/>
      <c r="EGP9" s="35"/>
      <c r="EGQ9" s="35"/>
      <c r="EGR9" s="35"/>
      <c r="EGS9" s="35"/>
      <c r="EGT9" s="35"/>
      <c r="EGU9" s="35"/>
      <c r="EGV9" s="35"/>
      <c r="EGW9" s="35"/>
      <c r="EGX9" s="35"/>
      <c r="EGY9" s="35"/>
      <c r="EGZ9" s="35"/>
      <c r="EHA9" s="35"/>
      <c r="EHB9" s="35"/>
      <c r="EHC9" s="35"/>
      <c r="EHD9" s="35"/>
      <c r="EHE9" s="35"/>
      <c r="EHF9" s="35"/>
      <c r="EHG9" s="35"/>
      <c r="EHH9" s="35"/>
      <c r="EHI9" s="35"/>
      <c r="EHJ9" s="35"/>
      <c r="EHK9" s="35"/>
      <c r="EHL9" s="35"/>
      <c r="EHM9" s="35"/>
      <c r="EHN9" s="35"/>
      <c r="EHO9" s="35"/>
      <c r="EHP9" s="35"/>
      <c r="EHQ9" s="35"/>
      <c r="EHR9" s="35"/>
      <c r="EHS9" s="35"/>
      <c r="EHT9" s="35"/>
      <c r="EHU9" s="35"/>
      <c r="EHV9" s="35"/>
      <c r="EHW9" s="35"/>
      <c r="EHX9" s="35"/>
      <c r="EHY9" s="35"/>
      <c r="EHZ9" s="35"/>
      <c r="EIA9" s="35"/>
      <c r="EIB9" s="35"/>
      <c r="EIC9" s="35"/>
      <c r="EID9" s="35"/>
      <c r="EIE9" s="35"/>
      <c r="EIF9" s="35"/>
      <c r="EIG9" s="35"/>
      <c r="EIH9" s="35"/>
      <c r="EII9" s="35"/>
      <c r="EIJ9" s="35"/>
      <c r="EIK9" s="35"/>
      <c r="EIL9" s="35"/>
      <c r="EIM9" s="35"/>
      <c r="EIN9" s="35"/>
      <c r="EIO9" s="35"/>
      <c r="EIP9" s="35"/>
      <c r="EIQ9" s="35"/>
      <c r="EIR9" s="35"/>
      <c r="EIS9" s="35"/>
      <c r="EIT9" s="35"/>
      <c r="EIU9" s="35"/>
      <c r="EIV9" s="35"/>
      <c r="EIW9" s="35"/>
      <c r="EIX9" s="35"/>
      <c r="EIY9" s="35"/>
      <c r="EIZ9" s="35"/>
      <c r="EJA9" s="35"/>
      <c r="EJB9" s="35"/>
      <c r="EJC9" s="35"/>
      <c r="EJD9" s="35"/>
      <c r="EJE9" s="35"/>
      <c r="EJF9" s="35"/>
      <c r="EJG9" s="35"/>
      <c r="EJH9" s="35"/>
      <c r="EJI9" s="35"/>
      <c r="EJJ9" s="35"/>
      <c r="EJK9" s="35"/>
      <c r="EJL9" s="35"/>
      <c r="EJM9" s="35"/>
      <c r="EJN9" s="35"/>
      <c r="EJO9" s="35"/>
      <c r="EJP9" s="35"/>
      <c r="EJQ9" s="35"/>
      <c r="EJR9" s="35"/>
      <c r="EJS9" s="35"/>
      <c r="EJT9" s="35"/>
      <c r="EJU9" s="35"/>
      <c r="EJV9" s="35"/>
      <c r="EJW9" s="35"/>
      <c r="EJX9" s="35"/>
      <c r="EJY9" s="35"/>
      <c r="EJZ9" s="35"/>
      <c r="EKA9" s="35"/>
      <c r="EKB9" s="35"/>
      <c r="EKC9" s="35"/>
      <c r="EKD9" s="35"/>
      <c r="EKE9" s="35"/>
      <c r="EKF9" s="35"/>
      <c r="EKG9" s="35"/>
      <c r="EKH9" s="35"/>
      <c r="EKI9" s="35"/>
      <c r="EKJ9" s="35"/>
      <c r="EKK9" s="35"/>
      <c r="EKL9" s="35"/>
      <c r="EKM9" s="35"/>
      <c r="EKN9" s="35"/>
      <c r="EKO9" s="35"/>
      <c r="EKP9" s="35"/>
      <c r="EKQ9" s="35"/>
      <c r="EKR9" s="35"/>
      <c r="EKS9" s="35"/>
      <c r="EKT9" s="35"/>
      <c r="EKU9" s="35"/>
      <c r="EKV9" s="35"/>
      <c r="EKW9" s="35"/>
      <c r="EKX9" s="35"/>
      <c r="EKY9" s="35"/>
      <c r="EKZ9" s="35"/>
      <c r="ELA9" s="35"/>
      <c r="ELB9" s="35"/>
      <c r="ELC9" s="35"/>
      <c r="ELD9" s="35"/>
      <c r="ELE9" s="35"/>
      <c r="ELF9" s="35"/>
      <c r="ELG9" s="35"/>
      <c r="ELH9" s="35"/>
      <c r="ELI9" s="35"/>
      <c r="ELJ9" s="35"/>
      <c r="ELK9" s="35"/>
      <c r="ELL9" s="35"/>
      <c r="ELM9" s="35"/>
      <c r="ELN9" s="35"/>
      <c r="ELO9" s="35"/>
      <c r="ELP9" s="35"/>
      <c r="ELQ9" s="35"/>
      <c r="ELR9" s="35"/>
      <c r="ELS9" s="35"/>
      <c r="ELT9" s="35"/>
      <c r="ELU9" s="35"/>
      <c r="ELV9" s="35"/>
      <c r="ELW9" s="35"/>
      <c r="ELX9" s="35"/>
      <c r="ELY9" s="35"/>
      <c r="ELZ9" s="35"/>
      <c r="EMA9" s="35"/>
      <c r="EMB9" s="35"/>
      <c r="EMC9" s="35"/>
      <c r="EMD9" s="35"/>
      <c r="EME9" s="35"/>
      <c r="EMF9" s="35"/>
      <c r="EMG9" s="35"/>
      <c r="EMH9" s="35"/>
      <c r="EMI9" s="35"/>
      <c r="EMJ9" s="35"/>
      <c r="EMK9" s="35"/>
      <c r="EML9" s="35"/>
      <c r="EMM9" s="35"/>
      <c r="EMN9" s="35"/>
      <c r="EMO9" s="35"/>
      <c r="EMP9" s="35"/>
      <c r="EMQ9" s="35"/>
      <c r="EMR9" s="35"/>
      <c r="EMS9" s="35"/>
      <c r="EMT9" s="35"/>
      <c r="EMU9" s="35"/>
      <c r="EMV9" s="35"/>
      <c r="EMW9" s="35"/>
      <c r="EMX9" s="35"/>
      <c r="EMY9" s="35"/>
      <c r="EMZ9" s="35"/>
      <c r="ENA9" s="35"/>
      <c r="ENB9" s="35"/>
      <c r="ENC9" s="35"/>
      <c r="END9" s="35"/>
      <c r="ENE9" s="35"/>
      <c r="ENF9" s="35"/>
      <c r="ENG9" s="35"/>
      <c r="ENH9" s="35"/>
      <c r="ENI9" s="35"/>
      <c r="ENJ9" s="35"/>
      <c r="ENK9" s="35"/>
      <c r="ENL9" s="35"/>
      <c r="ENM9" s="35"/>
      <c r="ENN9" s="35"/>
      <c r="ENO9" s="35"/>
      <c r="ENP9" s="35"/>
      <c r="ENQ9" s="35"/>
      <c r="ENR9" s="35"/>
      <c r="ENS9" s="35"/>
      <c r="ENT9" s="35"/>
      <c r="ENU9" s="35"/>
      <c r="ENV9" s="35"/>
      <c r="ENW9" s="35"/>
      <c r="ENX9" s="35"/>
      <c r="ENY9" s="35"/>
      <c r="ENZ9" s="35"/>
      <c r="EOA9" s="35"/>
      <c r="EOB9" s="35"/>
      <c r="EOC9" s="35"/>
      <c r="EOD9" s="35"/>
      <c r="EOE9" s="35"/>
      <c r="EOF9" s="35"/>
      <c r="EOG9" s="35"/>
      <c r="EOH9" s="35"/>
      <c r="EOI9" s="35"/>
      <c r="EOJ9" s="35"/>
      <c r="EOK9" s="35"/>
      <c r="EOL9" s="35"/>
      <c r="EOM9" s="35"/>
      <c r="EON9" s="35"/>
      <c r="EOO9" s="35"/>
      <c r="EOP9" s="35"/>
      <c r="EOQ9" s="35"/>
      <c r="EOR9" s="35"/>
      <c r="EOS9" s="35"/>
      <c r="EOT9" s="35"/>
      <c r="EOU9" s="35"/>
      <c r="EOV9" s="35"/>
      <c r="EOW9" s="35"/>
      <c r="EOX9" s="35"/>
      <c r="EOY9" s="35"/>
      <c r="EOZ9" s="35"/>
      <c r="EPA9" s="35"/>
      <c r="EPB9" s="35"/>
      <c r="EPC9" s="35"/>
      <c r="EPD9" s="35"/>
      <c r="EPE9" s="35"/>
      <c r="EPF9" s="35"/>
      <c r="EPG9" s="35"/>
      <c r="EPH9" s="35"/>
      <c r="EPI9" s="35"/>
      <c r="EPJ9" s="35"/>
      <c r="EPK9" s="35"/>
      <c r="EPL9" s="35"/>
      <c r="EPM9" s="35"/>
      <c r="EPN9" s="35"/>
      <c r="EPO9" s="35"/>
      <c r="EPP9" s="35"/>
      <c r="EPQ9" s="35"/>
      <c r="EPR9" s="35"/>
      <c r="EPS9" s="35"/>
      <c r="EPT9" s="35"/>
      <c r="EPU9" s="35"/>
      <c r="EPV9" s="35"/>
      <c r="EPW9" s="35"/>
      <c r="EPX9" s="35"/>
      <c r="EPY9" s="35"/>
      <c r="EPZ9" s="35"/>
      <c r="EQA9" s="35"/>
      <c r="EQB9" s="35"/>
      <c r="EQC9" s="35"/>
      <c r="EQD9" s="35"/>
      <c r="EQE9" s="35"/>
      <c r="EQF9" s="35"/>
      <c r="EQG9" s="35"/>
      <c r="EQH9" s="35"/>
      <c r="EQI9" s="35"/>
      <c r="EQJ9" s="35"/>
      <c r="EQK9" s="35"/>
      <c r="EQL9" s="35"/>
      <c r="EQM9" s="35"/>
      <c r="EQN9" s="35"/>
      <c r="EQO9" s="35"/>
      <c r="EQP9" s="35"/>
      <c r="EQQ9" s="35"/>
      <c r="EQR9" s="35"/>
      <c r="EQS9" s="35"/>
      <c r="EQT9" s="35"/>
      <c r="EQU9" s="35"/>
      <c r="EQV9" s="35"/>
      <c r="EQW9" s="35"/>
      <c r="EQX9" s="35"/>
      <c r="EQY9" s="35"/>
      <c r="EQZ9" s="35"/>
      <c r="ERA9" s="35"/>
      <c r="ERB9" s="35"/>
      <c r="ERC9" s="35"/>
      <c r="ERD9" s="35"/>
      <c r="ERE9" s="35"/>
      <c r="ERF9" s="35"/>
      <c r="ERG9" s="35"/>
      <c r="ERH9" s="35"/>
      <c r="ERI9" s="35"/>
      <c r="ERJ9" s="35"/>
      <c r="ERK9" s="35"/>
      <c r="ERL9" s="35"/>
      <c r="ERM9" s="35"/>
      <c r="ERN9" s="35"/>
      <c r="ERO9" s="35"/>
      <c r="ERP9" s="35"/>
      <c r="ERQ9" s="35"/>
      <c r="ERR9" s="35"/>
      <c r="ERS9" s="35"/>
      <c r="ERT9" s="35"/>
      <c r="ERU9" s="35"/>
      <c r="ERV9" s="35"/>
      <c r="ERW9" s="35"/>
      <c r="ERX9" s="35"/>
      <c r="ERY9" s="35"/>
      <c r="ERZ9" s="35"/>
      <c r="ESA9" s="35"/>
      <c r="ESB9" s="35"/>
      <c r="ESC9" s="35"/>
      <c r="ESD9" s="35"/>
      <c r="ESE9" s="35"/>
      <c r="ESF9" s="35"/>
      <c r="ESG9" s="35"/>
      <c r="ESH9" s="35"/>
      <c r="ESI9" s="35"/>
      <c r="ESJ9" s="35"/>
      <c r="ESK9" s="35"/>
      <c r="ESL9" s="35"/>
      <c r="ESM9" s="35"/>
      <c r="ESN9" s="35"/>
      <c r="ESO9" s="35"/>
      <c r="ESP9" s="35"/>
      <c r="ESQ9" s="35"/>
      <c r="ESR9" s="35"/>
      <c r="ESS9" s="35"/>
      <c r="EST9" s="35"/>
      <c r="ESU9" s="35"/>
      <c r="ESV9" s="35"/>
      <c r="ESW9" s="35"/>
      <c r="ESX9" s="35"/>
      <c r="ESY9" s="35"/>
      <c r="ESZ9" s="35"/>
      <c r="ETA9" s="35"/>
      <c r="ETB9" s="35"/>
      <c r="ETC9" s="35"/>
      <c r="ETD9" s="35"/>
      <c r="ETE9" s="35"/>
      <c r="ETF9" s="35"/>
      <c r="ETG9" s="35"/>
      <c r="ETH9" s="35"/>
      <c r="ETI9" s="35"/>
      <c r="ETJ9" s="35"/>
      <c r="ETK9" s="35"/>
      <c r="ETL9" s="35"/>
      <c r="ETM9" s="35"/>
      <c r="ETN9" s="35"/>
      <c r="ETO9" s="35"/>
      <c r="ETP9" s="35"/>
      <c r="ETQ9" s="35"/>
      <c r="ETR9" s="35"/>
      <c r="ETS9" s="35"/>
      <c r="ETT9" s="35"/>
      <c r="ETU9" s="35"/>
      <c r="ETV9" s="35"/>
      <c r="ETW9" s="35"/>
      <c r="ETX9" s="35"/>
      <c r="ETY9" s="35"/>
      <c r="ETZ9" s="35"/>
      <c r="EUA9" s="35"/>
      <c r="EUB9" s="35"/>
      <c r="EUC9" s="35"/>
      <c r="EUD9" s="35"/>
      <c r="EUE9" s="35"/>
      <c r="EUF9" s="35"/>
      <c r="EUG9" s="35"/>
      <c r="EUH9" s="35"/>
      <c r="EUI9" s="35"/>
      <c r="EUJ9" s="35"/>
      <c r="EUK9" s="35"/>
      <c r="EUL9" s="35"/>
      <c r="EUM9" s="35"/>
      <c r="EUN9" s="35"/>
      <c r="EUO9" s="35"/>
      <c r="EUP9" s="35"/>
      <c r="EUQ9" s="35"/>
      <c r="EUR9" s="35"/>
      <c r="EUS9" s="35"/>
      <c r="EUT9" s="35"/>
      <c r="EUU9" s="35"/>
      <c r="EUV9" s="35"/>
      <c r="EUW9" s="35"/>
      <c r="EUX9" s="35"/>
      <c r="EUY9" s="35"/>
      <c r="EUZ9" s="35"/>
      <c r="EVA9" s="35"/>
      <c r="EVB9" s="35"/>
      <c r="EVC9" s="35"/>
      <c r="EVD9" s="35"/>
      <c r="EVE9" s="35"/>
      <c r="EVF9" s="35"/>
      <c r="EVG9" s="35"/>
      <c r="EVH9" s="35"/>
      <c r="EVI9" s="35"/>
      <c r="EVJ9" s="35"/>
      <c r="EVK9" s="35"/>
      <c r="EVL9" s="35"/>
      <c r="EVM9" s="35"/>
      <c r="EVN9" s="35"/>
      <c r="EVO9" s="35"/>
      <c r="EVP9" s="35"/>
      <c r="EVQ9" s="35"/>
      <c r="EVR9" s="35"/>
      <c r="EVS9" s="35"/>
      <c r="EVT9" s="35"/>
      <c r="EVU9" s="35"/>
      <c r="EVV9" s="35"/>
      <c r="EVW9" s="35"/>
      <c r="EVX9" s="35"/>
      <c r="EVY9" s="35"/>
      <c r="EVZ9" s="35"/>
      <c r="EWA9" s="35"/>
      <c r="EWB9" s="35"/>
      <c r="EWC9" s="35"/>
      <c r="EWD9" s="35"/>
      <c r="EWE9" s="35"/>
      <c r="EWF9" s="35"/>
      <c r="EWG9" s="35"/>
      <c r="EWH9" s="35"/>
      <c r="EWI9" s="35"/>
      <c r="EWJ9" s="35"/>
      <c r="EWK9" s="35"/>
      <c r="EWL9" s="35"/>
      <c r="EWM9" s="35"/>
      <c r="EWN9" s="35"/>
      <c r="EWO9" s="35"/>
      <c r="EWP9" s="35"/>
      <c r="EWQ9" s="35"/>
      <c r="EWR9" s="35"/>
      <c r="EWS9" s="35"/>
      <c r="EWT9" s="35"/>
      <c r="EWU9" s="35"/>
      <c r="EWV9" s="35"/>
      <c r="EWW9" s="35"/>
      <c r="EWX9" s="35"/>
      <c r="EWY9" s="35"/>
      <c r="EWZ9" s="35"/>
      <c r="EXA9" s="35"/>
      <c r="EXB9" s="35"/>
      <c r="EXC9" s="35"/>
      <c r="EXD9" s="35"/>
      <c r="EXE9" s="35"/>
      <c r="EXF9" s="35"/>
      <c r="EXG9" s="35"/>
      <c r="EXH9" s="35"/>
      <c r="EXI9" s="35"/>
      <c r="EXJ9" s="35"/>
      <c r="EXK9" s="35"/>
      <c r="EXL9" s="35"/>
      <c r="EXM9" s="35"/>
      <c r="EXN9" s="35"/>
      <c r="EXO9" s="35"/>
      <c r="EXP9" s="35"/>
      <c r="EXQ9" s="35"/>
      <c r="EXR9" s="35"/>
      <c r="EXS9" s="35"/>
      <c r="EXT9" s="35"/>
      <c r="EXU9" s="35"/>
      <c r="EXV9" s="35"/>
      <c r="EXW9" s="35"/>
      <c r="EXX9" s="35"/>
      <c r="EXY9" s="35"/>
      <c r="EXZ9" s="35"/>
      <c r="EYA9" s="35"/>
      <c r="EYB9" s="35"/>
      <c r="EYC9" s="35"/>
      <c r="EYD9" s="35"/>
      <c r="EYE9" s="35"/>
      <c r="EYF9" s="35"/>
      <c r="EYG9" s="35"/>
      <c r="EYH9" s="35"/>
      <c r="EYI9" s="35"/>
      <c r="EYJ9" s="35"/>
      <c r="EYK9" s="35"/>
      <c r="EYL9" s="35"/>
      <c r="EYM9" s="35"/>
      <c r="EYN9" s="35"/>
      <c r="EYO9" s="35"/>
      <c r="EYP9" s="35"/>
      <c r="EYQ9" s="35"/>
      <c r="EYR9" s="35"/>
      <c r="EYS9" s="35"/>
      <c r="EYT9" s="35"/>
      <c r="EYU9" s="35"/>
      <c r="EYV9" s="35"/>
      <c r="EYW9" s="35"/>
      <c r="EYX9" s="35"/>
      <c r="EYY9" s="35"/>
      <c r="EYZ9" s="35"/>
      <c r="EZA9" s="35"/>
      <c r="EZB9" s="35"/>
      <c r="EZC9" s="35"/>
      <c r="EZD9" s="35"/>
      <c r="EZE9" s="35"/>
      <c r="EZF9" s="35"/>
      <c r="EZG9" s="35"/>
      <c r="EZH9" s="35"/>
      <c r="EZI9" s="35"/>
      <c r="EZJ9" s="35"/>
      <c r="EZK9" s="35"/>
      <c r="EZL9" s="35"/>
      <c r="EZM9" s="35"/>
      <c r="EZN9" s="35"/>
      <c r="EZO9" s="35"/>
      <c r="EZP9" s="35"/>
      <c r="EZQ9" s="35"/>
      <c r="EZR9" s="35"/>
      <c r="EZS9" s="35"/>
      <c r="EZT9" s="35"/>
      <c r="EZU9" s="35"/>
      <c r="EZV9" s="35"/>
      <c r="EZW9" s="35"/>
      <c r="EZX9" s="35"/>
      <c r="EZY9" s="35"/>
      <c r="EZZ9" s="35"/>
      <c r="FAA9" s="35"/>
      <c r="FAB9" s="35"/>
      <c r="FAC9" s="35"/>
      <c r="FAD9" s="35"/>
      <c r="FAE9" s="35"/>
      <c r="FAF9" s="35"/>
      <c r="FAG9" s="35"/>
      <c r="FAH9" s="35"/>
      <c r="FAI9" s="35"/>
      <c r="FAJ9" s="35"/>
      <c r="FAK9" s="35"/>
      <c r="FAL9" s="35"/>
      <c r="FAM9" s="35"/>
      <c r="FAN9" s="35"/>
      <c r="FAO9" s="35"/>
      <c r="FAP9" s="35"/>
      <c r="FAQ9" s="35"/>
      <c r="FAR9" s="35"/>
      <c r="FAS9" s="35"/>
      <c r="FAT9" s="35"/>
      <c r="FAU9" s="35"/>
      <c r="FAV9" s="35"/>
      <c r="FAW9" s="35"/>
      <c r="FAX9" s="35"/>
      <c r="FAY9" s="35"/>
      <c r="FAZ9" s="35"/>
      <c r="FBA9" s="35"/>
      <c r="FBB9" s="35"/>
      <c r="FBC9" s="35"/>
      <c r="FBD9" s="35"/>
      <c r="FBE9" s="35"/>
      <c r="FBF9" s="35"/>
      <c r="FBG9" s="35"/>
      <c r="FBH9" s="35"/>
      <c r="FBI9" s="35"/>
      <c r="FBJ9" s="35"/>
      <c r="FBK9" s="35"/>
      <c r="FBL9" s="35"/>
      <c r="FBM9" s="35"/>
      <c r="FBN9" s="35"/>
      <c r="FBO9" s="35"/>
      <c r="FBP9" s="35"/>
      <c r="FBQ9" s="35"/>
      <c r="FBR9" s="35"/>
      <c r="FBS9" s="35"/>
      <c r="FBT9" s="35"/>
      <c r="FBU9" s="35"/>
      <c r="FBV9" s="35"/>
      <c r="FBW9" s="35"/>
      <c r="FBX9" s="35"/>
      <c r="FBY9" s="35"/>
      <c r="FBZ9" s="35"/>
      <c r="FCA9" s="35"/>
      <c r="FCB9" s="35"/>
      <c r="FCC9" s="35"/>
      <c r="FCD9" s="35"/>
      <c r="FCE9" s="35"/>
      <c r="FCF9" s="35"/>
      <c r="FCG9" s="35"/>
      <c r="FCH9" s="35"/>
      <c r="FCI9" s="35"/>
      <c r="FCJ9" s="35"/>
      <c r="FCK9" s="35"/>
      <c r="FCL9" s="35"/>
      <c r="FCM9" s="35"/>
      <c r="FCN9" s="35"/>
      <c r="FCO9" s="35"/>
      <c r="FCP9" s="35"/>
      <c r="FCQ9" s="35"/>
      <c r="FCR9" s="35"/>
      <c r="FCS9" s="35"/>
      <c r="FCT9" s="35"/>
      <c r="FCU9" s="35"/>
      <c r="FCV9" s="35"/>
      <c r="FCW9" s="35"/>
      <c r="FCX9" s="35"/>
      <c r="FCY9" s="35"/>
      <c r="FCZ9" s="35"/>
      <c r="FDA9" s="35"/>
      <c r="FDB9" s="35"/>
      <c r="FDC9" s="35"/>
      <c r="FDD9" s="35"/>
      <c r="FDE9" s="35"/>
      <c r="FDF9" s="35"/>
      <c r="FDG9" s="35"/>
      <c r="FDH9" s="35"/>
      <c r="FDI9" s="35"/>
      <c r="FDJ9" s="35"/>
      <c r="FDK9" s="35"/>
      <c r="FDL9" s="35"/>
      <c r="FDM9" s="35"/>
      <c r="FDN9" s="35"/>
      <c r="FDO9" s="35"/>
      <c r="FDP9" s="35"/>
      <c r="FDQ9" s="35"/>
      <c r="FDR9" s="35"/>
      <c r="FDS9" s="35"/>
      <c r="FDT9" s="35"/>
      <c r="FDU9" s="35"/>
      <c r="FDV9" s="35"/>
      <c r="FDW9" s="35"/>
      <c r="FDX9" s="35"/>
      <c r="FDY9" s="35"/>
      <c r="FDZ9" s="35"/>
      <c r="FEA9" s="35"/>
      <c r="FEB9" s="35"/>
      <c r="FEC9" s="35"/>
      <c r="FED9" s="35"/>
      <c r="FEE9" s="35"/>
      <c r="FEF9" s="35"/>
      <c r="FEG9" s="35"/>
      <c r="FEH9" s="35"/>
      <c r="FEI9" s="35"/>
      <c r="FEJ9" s="35"/>
      <c r="FEK9" s="35"/>
      <c r="FEL9" s="35"/>
      <c r="FEM9" s="35"/>
      <c r="FEN9" s="35"/>
      <c r="FEO9" s="35"/>
      <c r="FEP9" s="35"/>
      <c r="FEQ9" s="35"/>
      <c r="FER9" s="35"/>
      <c r="FES9" s="35"/>
      <c r="FET9" s="35"/>
      <c r="FEU9" s="35"/>
      <c r="FEV9" s="35"/>
      <c r="FEW9" s="35"/>
      <c r="FEX9" s="35"/>
      <c r="FEY9" s="35"/>
      <c r="FEZ9" s="35"/>
      <c r="FFA9" s="35"/>
      <c r="FFB9" s="35"/>
      <c r="FFC9" s="35"/>
      <c r="FFD9" s="35"/>
      <c r="FFE9" s="35"/>
      <c r="FFF9" s="35"/>
      <c r="FFG9" s="35"/>
      <c r="FFH9" s="35"/>
      <c r="FFI9" s="35"/>
      <c r="FFJ9" s="35"/>
      <c r="FFK9" s="35"/>
      <c r="FFL9" s="35"/>
      <c r="FFM9" s="35"/>
      <c r="FFN9" s="35"/>
      <c r="FFO9" s="35"/>
      <c r="FFP9" s="35"/>
      <c r="FFQ9" s="35"/>
      <c r="FFR9" s="35"/>
      <c r="FFS9" s="35"/>
      <c r="FFT9" s="35"/>
      <c r="FFU9" s="35"/>
      <c r="FFV9" s="35"/>
      <c r="FFW9" s="35"/>
      <c r="FFX9" s="35"/>
      <c r="FFY9" s="35"/>
      <c r="FFZ9" s="35"/>
      <c r="FGA9" s="35"/>
      <c r="FGB9" s="35"/>
      <c r="FGC9" s="35"/>
      <c r="FGD9" s="35"/>
      <c r="FGE9" s="35"/>
      <c r="FGF9" s="35"/>
      <c r="FGG9" s="35"/>
      <c r="FGH9" s="35"/>
      <c r="FGI9" s="35"/>
      <c r="FGJ9" s="35"/>
      <c r="FGK9" s="35"/>
      <c r="FGL9" s="35"/>
      <c r="FGM9" s="35"/>
      <c r="FGN9" s="35"/>
      <c r="FGO9" s="35"/>
      <c r="FGP9" s="35"/>
      <c r="FGQ9" s="35"/>
      <c r="FGR9" s="35"/>
      <c r="FGS9" s="35"/>
      <c r="FGT9" s="35"/>
      <c r="FGU9" s="35"/>
      <c r="FGV9" s="35"/>
      <c r="FGW9" s="35"/>
      <c r="FGX9" s="35"/>
      <c r="FGY9" s="35"/>
      <c r="FGZ9" s="35"/>
      <c r="FHA9" s="35"/>
      <c r="FHB9" s="35"/>
      <c r="FHC9" s="35"/>
      <c r="FHD9" s="35"/>
      <c r="FHE9" s="35"/>
      <c r="FHF9" s="35"/>
      <c r="FHG9" s="35"/>
      <c r="FHH9" s="35"/>
      <c r="FHI9" s="35"/>
      <c r="FHJ9" s="35"/>
      <c r="FHK9" s="35"/>
      <c r="FHL9" s="35"/>
      <c r="FHM9" s="35"/>
      <c r="FHN9" s="35"/>
      <c r="FHO9" s="35"/>
      <c r="FHP9" s="35"/>
      <c r="FHQ9" s="35"/>
      <c r="FHR9" s="35"/>
      <c r="FHS9" s="35"/>
      <c r="FHT9" s="35"/>
      <c r="FHU9" s="35"/>
      <c r="FHV9" s="35"/>
      <c r="FHW9" s="35"/>
      <c r="FHX9" s="35"/>
      <c r="FHY9" s="35"/>
      <c r="FHZ9" s="35"/>
      <c r="FIA9" s="35"/>
      <c r="FIB9" s="35"/>
      <c r="FIC9" s="35"/>
      <c r="FID9" s="35"/>
      <c r="FIE9" s="35"/>
      <c r="FIF9" s="35"/>
      <c r="FIG9" s="35"/>
      <c r="FIH9" s="35"/>
      <c r="FII9" s="35"/>
      <c r="FIJ9" s="35"/>
      <c r="FIK9" s="35"/>
      <c r="FIL9" s="35"/>
      <c r="FIM9" s="35"/>
      <c r="FIN9" s="35"/>
      <c r="FIO9" s="35"/>
      <c r="FIP9" s="35"/>
      <c r="FIQ9" s="35"/>
      <c r="FIR9" s="35"/>
      <c r="FIS9" s="35"/>
      <c r="FIT9" s="35"/>
      <c r="FIU9" s="35"/>
      <c r="FIV9" s="35"/>
      <c r="FIW9" s="35"/>
      <c r="FIX9" s="35"/>
      <c r="FIY9" s="35"/>
      <c r="FIZ9" s="35"/>
      <c r="FJA9" s="35"/>
      <c r="FJB9" s="35"/>
      <c r="FJC9" s="35"/>
      <c r="FJD9" s="35"/>
      <c r="FJE9" s="35"/>
      <c r="FJF9" s="35"/>
      <c r="FJG9" s="35"/>
      <c r="FJH9" s="35"/>
      <c r="FJI9" s="35"/>
      <c r="FJJ9" s="35"/>
      <c r="FJK9" s="35"/>
      <c r="FJL9" s="35"/>
      <c r="FJM9" s="35"/>
      <c r="FJN9" s="35"/>
      <c r="FJO9" s="35"/>
      <c r="FJP9" s="35"/>
      <c r="FJQ9" s="35"/>
      <c r="FJR9" s="35"/>
      <c r="FJS9" s="35"/>
      <c r="FJT9" s="35"/>
      <c r="FJU9" s="35"/>
      <c r="FJV9" s="35"/>
      <c r="FJW9" s="35"/>
      <c r="FJX9" s="35"/>
      <c r="FJY9" s="35"/>
      <c r="FJZ9" s="35"/>
      <c r="FKA9" s="35"/>
      <c r="FKB9" s="35"/>
      <c r="FKC9" s="35"/>
      <c r="FKD9" s="35"/>
      <c r="FKE9" s="35"/>
      <c r="FKF9" s="35"/>
      <c r="FKG9" s="35"/>
      <c r="FKH9" s="35"/>
      <c r="FKI9" s="35"/>
      <c r="FKJ9" s="35"/>
      <c r="FKK9" s="35"/>
      <c r="FKL9" s="35"/>
      <c r="FKM9" s="35"/>
      <c r="FKN9" s="35"/>
      <c r="FKO9" s="35"/>
      <c r="FKP9" s="35"/>
      <c r="FKQ9" s="35"/>
      <c r="FKR9" s="35"/>
      <c r="FKS9" s="35"/>
      <c r="FKT9" s="35"/>
      <c r="FKU9" s="35"/>
      <c r="FKV9" s="35"/>
      <c r="FKW9" s="35"/>
      <c r="FKX9" s="35"/>
      <c r="FKY9" s="35"/>
      <c r="FKZ9" s="35"/>
      <c r="FLA9" s="35"/>
      <c r="FLB9" s="35"/>
      <c r="FLC9" s="35"/>
      <c r="FLD9" s="35"/>
      <c r="FLE9" s="35"/>
      <c r="FLF9" s="35"/>
      <c r="FLG9" s="35"/>
      <c r="FLH9" s="35"/>
      <c r="FLI9" s="35"/>
      <c r="FLJ9" s="35"/>
      <c r="FLK9" s="35"/>
      <c r="FLL9" s="35"/>
      <c r="FLM9" s="35"/>
      <c r="FLN9" s="35"/>
      <c r="FLO9" s="35"/>
      <c r="FLP9" s="35"/>
      <c r="FLQ9" s="35"/>
      <c r="FLR9" s="35"/>
      <c r="FLS9" s="35"/>
      <c r="FLT9" s="35"/>
      <c r="FLU9" s="35"/>
      <c r="FLV9" s="35"/>
      <c r="FLW9" s="35"/>
      <c r="FLX9" s="35"/>
      <c r="FLY9" s="35"/>
      <c r="FLZ9" s="35"/>
      <c r="FMA9" s="35"/>
      <c r="FMB9" s="35"/>
      <c r="FMC9" s="35"/>
      <c r="FMD9" s="35"/>
      <c r="FME9" s="35"/>
      <c r="FMF9" s="35"/>
      <c r="FMG9" s="35"/>
      <c r="FMH9" s="35"/>
      <c r="FMI9" s="35"/>
      <c r="FMJ9" s="35"/>
      <c r="FMK9" s="35"/>
      <c r="FML9" s="35"/>
      <c r="FMM9" s="35"/>
      <c r="FMN9" s="35"/>
      <c r="FMO9" s="35"/>
      <c r="FMP9" s="35"/>
      <c r="FMQ9" s="35"/>
      <c r="FMR9" s="35"/>
      <c r="FMS9" s="35"/>
      <c r="FMT9" s="35"/>
      <c r="FMU9" s="35"/>
      <c r="FMV9" s="35"/>
      <c r="FMW9" s="35"/>
      <c r="FMX9" s="35"/>
      <c r="FMY9" s="35"/>
      <c r="FMZ9" s="35"/>
      <c r="FNA9" s="35"/>
      <c r="FNB9" s="35"/>
      <c r="FNC9" s="35"/>
      <c r="FND9" s="35"/>
      <c r="FNE9" s="35"/>
      <c r="FNF9" s="35"/>
      <c r="FNG9" s="35"/>
      <c r="FNH9" s="35"/>
      <c r="FNI9" s="35"/>
      <c r="FNJ9" s="35"/>
      <c r="FNK9" s="35"/>
      <c r="FNL9" s="35"/>
      <c r="FNM9" s="35"/>
      <c r="FNN9" s="35"/>
      <c r="FNO9" s="35"/>
      <c r="FNP9" s="35"/>
      <c r="FNQ9" s="35"/>
      <c r="FNR9" s="35"/>
      <c r="FNS9" s="35"/>
      <c r="FNT9" s="35"/>
      <c r="FNU9" s="35"/>
      <c r="FNV9" s="35"/>
      <c r="FNW9" s="35"/>
      <c r="FNX9" s="35"/>
      <c r="FNY9" s="35"/>
      <c r="FNZ9" s="35"/>
      <c r="FOA9" s="35"/>
      <c r="FOB9" s="35"/>
      <c r="FOC9" s="35"/>
      <c r="FOD9" s="35"/>
      <c r="FOE9" s="35"/>
      <c r="FOF9" s="35"/>
      <c r="FOG9" s="35"/>
      <c r="FOH9" s="35"/>
      <c r="FOI9" s="35"/>
      <c r="FOJ9" s="35"/>
      <c r="FOK9" s="35"/>
      <c r="FOL9" s="35"/>
      <c r="FOM9" s="35"/>
      <c r="FON9" s="35"/>
      <c r="FOO9" s="35"/>
      <c r="FOP9" s="35"/>
      <c r="FOQ9" s="35"/>
      <c r="FOR9" s="35"/>
      <c r="FOS9" s="35"/>
      <c r="FOT9" s="35"/>
      <c r="FOU9" s="35"/>
      <c r="FOV9" s="35"/>
      <c r="FOW9" s="35"/>
      <c r="FOX9" s="35"/>
      <c r="FOY9" s="35"/>
      <c r="FOZ9" s="35"/>
      <c r="FPA9" s="35"/>
      <c r="FPB9" s="35"/>
      <c r="FPC9" s="35"/>
      <c r="FPD9" s="35"/>
      <c r="FPE9" s="35"/>
      <c r="FPF9" s="35"/>
      <c r="FPG9" s="35"/>
      <c r="FPH9" s="35"/>
      <c r="FPI9" s="35"/>
      <c r="FPJ9" s="35"/>
      <c r="FPK9" s="35"/>
      <c r="FPL9" s="35"/>
      <c r="FPM9" s="35"/>
      <c r="FPN9" s="35"/>
      <c r="FPO9" s="35"/>
      <c r="FPP9" s="35"/>
      <c r="FPQ9" s="35"/>
      <c r="FPR9" s="35"/>
      <c r="FPS9" s="35"/>
      <c r="FPT9" s="35"/>
      <c r="FPU9" s="35"/>
      <c r="FPV9" s="35"/>
      <c r="FPW9" s="35"/>
      <c r="FPX9" s="35"/>
      <c r="FPY9" s="35"/>
      <c r="FPZ9" s="35"/>
      <c r="FQA9" s="35"/>
      <c r="FQB9" s="35"/>
      <c r="FQC9" s="35"/>
      <c r="FQD9" s="35"/>
      <c r="FQE9" s="35"/>
      <c r="FQF9" s="35"/>
      <c r="FQG9" s="35"/>
      <c r="FQH9" s="35"/>
      <c r="FQI9" s="35"/>
      <c r="FQJ9" s="35"/>
      <c r="FQK9" s="35"/>
      <c r="FQL9" s="35"/>
      <c r="FQM9" s="35"/>
      <c r="FQN9" s="35"/>
      <c r="FQO9" s="35"/>
      <c r="FQP9" s="35"/>
      <c r="FQQ9" s="35"/>
      <c r="FQR9" s="35"/>
      <c r="FQS9" s="35"/>
      <c r="FQT9" s="35"/>
      <c r="FQU9" s="35"/>
      <c r="FQV9" s="35"/>
      <c r="FQW9" s="35"/>
      <c r="FQX9" s="35"/>
      <c r="FQY9" s="35"/>
      <c r="FQZ9" s="35"/>
      <c r="FRA9" s="35"/>
      <c r="FRB9" s="35"/>
      <c r="FRC9" s="35"/>
      <c r="FRD9" s="35"/>
      <c r="FRE9" s="35"/>
      <c r="FRF9" s="35"/>
      <c r="FRG9" s="35"/>
      <c r="FRH9" s="35"/>
      <c r="FRI9" s="35"/>
      <c r="FRJ9" s="35"/>
      <c r="FRK9" s="35"/>
      <c r="FRL9" s="35"/>
      <c r="FRM9" s="35"/>
      <c r="FRN9" s="35"/>
      <c r="FRO9" s="35"/>
      <c r="FRP9" s="35"/>
      <c r="FRQ9" s="35"/>
      <c r="FRR9" s="35"/>
      <c r="FRS9" s="35"/>
      <c r="FRT9" s="35"/>
      <c r="FRU9" s="35"/>
      <c r="FRV9" s="35"/>
      <c r="FRW9" s="35"/>
      <c r="FRX9" s="35"/>
      <c r="FRY9" s="35"/>
      <c r="FRZ9" s="35"/>
      <c r="FSA9" s="35"/>
      <c r="FSB9" s="35"/>
      <c r="FSC9" s="35"/>
      <c r="FSD9" s="35"/>
      <c r="FSE9" s="35"/>
      <c r="FSF9" s="35"/>
      <c r="FSG9" s="35"/>
      <c r="FSH9" s="35"/>
      <c r="FSI9" s="35"/>
      <c r="FSJ9" s="35"/>
      <c r="FSK9" s="35"/>
      <c r="FSL9" s="35"/>
      <c r="FSM9" s="35"/>
      <c r="FSN9" s="35"/>
      <c r="FSO9" s="35"/>
      <c r="FSP9" s="35"/>
      <c r="FSQ9" s="35"/>
      <c r="FSR9" s="35"/>
      <c r="FSS9" s="35"/>
      <c r="FST9" s="35"/>
      <c r="FSU9" s="35"/>
      <c r="FSV9" s="35"/>
      <c r="FSW9" s="35"/>
      <c r="FSX9" s="35"/>
      <c r="FSY9" s="35"/>
      <c r="FSZ9" s="35"/>
      <c r="FTA9" s="35"/>
      <c r="FTB9" s="35"/>
      <c r="FTC9" s="35"/>
      <c r="FTD9" s="35"/>
      <c r="FTE9" s="35"/>
      <c r="FTF9" s="35"/>
      <c r="FTG9" s="35"/>
      <c r="FTH9" s="35"/>
      <c r="FTI9" s="35"/>
      <c r="FTJ9" s="35"/>
      <c r="FTK9" s="35"/>
      <c r="FTL9" s="35"/>
      <c r="FTM9" s="35"/>
      <c r="FTN9" s="35"/>
      <c r="FTO9" s="35"/>
      <c r="FTP9" s="35"/>
      <c r="FTQ9" s="35"/>
      <c r="FTR9" s="35"/>
      <c r="FTS9" s="35"/>
      <c r="FTT9" s="35"/>
      <c r="FTU9" s="35"/>
      <c r="FTV9" s="35"/>
      <c r="FTW9" s="35"/>
      <c r="FTX9" s="35"/>
      <c r="FTY9" s="35"/>
      <c r="FTZ9" s="35"/>
      <c r="FUA9" s="35"/>
      <c r="FUB9" s="35"/>
      <c r="FUC9" s="35"/>
      <c r="FUD9" s="35"/>
      <c r="FUE9" s="35"/>
      <c r="FUF9" s="35"/>
      <c r="FUG9" s="35"/>
      <c r="FUH9" s="35"/>
      <c r="FUI9" s="35"/>
      <c r="FUJ9" s="35"/>
      <c r="FUK9" s="35"/>
      <c r="FUL9" s="35"/>
      <c r="FUM9" s="35"/>
      <c r="FUN9" s="35"/>
      <c r="FUO9" s="35"/>
      <c r="FUP9" s="35"/>
      <c r="FUQ9" s="35"/>
      <c r="FUR9" s="35"/>
      <c r="FUS9" s="35"/>
      <c r="FUT9" s="35"/>
      <c r="FUU9" s="35"/>
      <c r="FUV9" s="35"/>
      <c r="FUW9" s="35"/>
      <c r="FUX9" s="35"/>
      <c r="FUY9" s="35"/>
      <c r="FUZ9" s="35"/>
      <c r="FVA9" s="35"/>
      <c r="FVB9" s="35"/>
      <c r="FVC9" s="35"/>
      <c r="FVD9" s="35"/>
      <c r="FVE9" s="35"/>
      <c r="FVF9" s="35"/>
      <c r="FVG9" s="35"/>
      <c r="FVH9" s="35"/>
      <c r="FVI9" s="35"/>
      <c r="FVJ9" s="35"/>
      <c r="FVK9" s="35"/>
      <c r="FVL9" s="35"/>
      <c r="FVM9" s="35"/>
      <c r="FVN9" s="35"/>
      <c r="FVO9" s="35"/>
      <c r="FVP9" s="35"/>
      <c r="FVQ9" s="35"/>
      <c r="FVR9" s="35"/>
      <c r="FVS9" s="35"/>
      <c r="FVT9" s="35"/>
      <c r="FVU9" s="35"/>
      <c r="FVV9" s="35"/>
      <c r="FVW9" s="35"/>
      <c r="FVX9" s="35"/>
      <c r="FVY9" s="35"/>
      <c r="FVZ9" s="35"/>
      <c r="FWA9" s="35"/>
      <c r="FWB9" s="35"/>
      <c r="FWC9" s="35"/>
      <c r="FWD9" s="35"/>
      <c r="FWE9" s="35"/>
      <c r="FWF9" s="35"/>
      <c r="FWG9" s="35"/>
      <c r="FWH9" s="35"/>
      <c r="FWI9" s="35"/>
      <c r="FWJ9" s="35"/>
      <c r="FWK9" s="35"/>
      <c r="FWL9" s="35"/>
      <c r="FWM9" s="35"/>
      <c r="FWN9" s="35"/>
      <c r="FWO9" s="35"/>
      <c r="FWP9" s="35"/>
      <c r="FWQ9" s="35"/>
      <c r="FWR9" s="35"/>
      <c r="FWS9" s="35"/>
      <c r="FWT9" s="35"/>
      <c r="FWU9" s="35"/>
      <c r="FWV9" s="35"/>
      <c r="FWW9" s="35"/>
      <c r="FWX9" s="35"/>
      <c r="FWY9" s="35"/>
      <c r="FWZ9" s="35"/>
      <c r="FXA9" s="35"/>
      <c r="FXB9" s="35"/>
      <c r="FXC9" s="35"/>
      <c r="FXD9" s="35"/>
      <c r="FXE9" s="35"/>
      <c r="FXF9" s="35"/>
      <c r="FXG9" s="35"/>
      <c r="FXH9" s="35"/>
      <c r="FXI9" s="35"/>
      <c r="FXJ9" s="35"/>
      <c r="FXK9" s="35"/>
      <c r="FXL9" s="35"/>
      <c r="FXM9" s="35"/>
      <c r="FXN9" s="35"/>
      <c r="FXO9" s="35"/>
      <c r="FXP9" s="35"/>
      <c r="FXQ9" s="35"/>
      <c r="FXR9" s="35"/>
      <c r="FXS9" s="35"/>
      <c r="FXT9" s="35"/>
      <c r="FXU9" s="35"/>
      <c r="FXV9" s="35"/>
      <c r="FXW9" s="35"/>
      <c r="FXX9" s="35"/>
      <c r="FXY9" s="35"/>
      <c r="FXZ9" s="35"/>
      <c r="FYA9" s="35"/>
      <c r="FYB9" s="35"/>
      <c r="FYC9" s="35"/>
      <c r="FYD9" s="35"/>
      <c r="FYE9" s="35"/>
      <c r="FYF9" s="35"/>
      <c r="FYG9" s="35"/>
      <c r="FYH9" s="35"/>
      <c r="FYI9" s="35"/>
      <c r="FYJ9" s="35"/>
      <c r="FYK9" s="35"/>
      <c r="FYL9" s="35"/>
      <c r="FYM9" s="35"/>
      <c r="FYN9" s="35"/>
      <c r="FYO9" s="35"/>
      <c r="FYP9" s="35"/>
      <c r="FYQ9" s="35"/>
      <c r="FYR9" s="35"/>
      <c r="FYS9" s="35"/>
      <c r="FYT9" s="35"/>
      <c r="FYU9" s="35"/>
      <c r="FYV9" s="35"/>
      <c r="FYW9" s="35"/>
      <c r="FYX9" s="35"/>
      <c r="FYY9" s="35"/>
      <c r="FYZ9" s="35"/>
      <c r="FZA9" s="35"/>
      <c r="FZB9" s="35"/>
      <c r="FZC9" s="35"/>
      <c r="FZD9" s="35"/>
      <c r="FZE9" s="35"/>
      <c r="FZF9" s="35"/>
      <c r="FZG9" s="35"/>
      <c r="FZH9" s="35"/>
      <c r="FZI9" s="35"/>
      <c r="FZJ9" s="35"/>
      <c r="FZK9" s="35"/>
      <c r="FZL9" s="35"/>
      <c r="FZM9" s="35"/>
      <c r="FZN9" s="35"/>
      <c r="FZO9" s="35"/>
      <c r="FZP9" s="35"/>
      <c r="FZQ9" s="35"/>
      <c r="FZR9" s="35"/>
      <c r="FZS9" s="35"/>
      <c r="FZT9" s="35"/>
      <c r="FZU9" s="35"/>
      <c r="FZV9" s="35"/>
      <c r="FZW9" s="35"/>
      <c r="FZX9" s="35"/>
      <c r="FZY9" s="35"/>
      <c r="FZZ9" s="35"/>
      <c r="GAA9" s="35"/>
      <c r="GAB9" s="35"/>
      <c r="GAC9" s="35"/>
      <c r="GAD9" s="35"/>
      <c r="GAE9" s="35"/>
      <c r="GAF9" s="35"/>
      <c r="GAG9" s="35"/>
      <c r="GAH9" s="35"/>
      <c r="GAI9" s="35"/>
      <c r="GAJ9" s="35"/>
      <c r="GAK9" s="35"/>
      <c r="GAL9" s="35"/>
      <c r="GAM9" s="35"/>
      <c r="GAN9" s="35"/>
      <c r="GAO9" s="35"/>
      <c r="GAP9" s="35"/>
      <c r="GAQ9" s="35"/>
      <c r="GAR9" s="35"/>
      <c r="GAS9" s="35"/>
      <c r="GAT9" s="35"/>
      <c r="GAU9" s="35"/>
      <c r="GAV9" s="35"/>
      <c r="GAW9" s="35"/>
      <c r="GAX9" s="35"/>
      <c r="GAY9" s="35"/>
      <c r="GAZ9" s="35"/>
      <c r="GBA9" s="35"/>
      <c r="GBB9" s="35"/>
      <c r="GBC9" s="35"/>
      <c r="GBD9" s="35"/>
      <c r="GBE9" s="35"/>
      <c r="GBF9" s="35"/>
      <c r="GBG9" s="35"/>
      <c r="GBH9" s="35"/>
      <c r="GBI9" s="35"/>
      <c r="GBJ9" s="35"/>
      <c r="GBK9" s="35"/>
      <c r="GBL9" s="35"/>
      <c r="GBM9" s="35"/>
      <c r="GBN9" s="35"/>
      <c r="GBO9" s="35"/>
      <c r="GBP9" s="35"/>
      <c r="GBQ9" s="35"/>
      <c r="GBR9" s="35"/>
      <c r="GBS9" s="35"/>
      <c r="GBT9" s="35"/>
      <c r="GBU9" s="35"/>
      <c r="GBV9" s="35"/>
      <c r="GBW9" s="35"/>
      <c r="GBX9" s="35"/>
      <c r="GBY9" s="35"/>
      <c r="GBZ9" s="35"/>
      <c r="GCA9" s="35"/>
      <c r="GCB9" s="35"/>
      <c r="GCC9" s="35"/>
      <c r="GCD9" s="35"/>
      <c r="GCE9" s="35"/>
      <c r="GCF9" s="35"/>
      <c r="GCG9" s="35"/>
      <c r="GCH9" s="35"/>
      <c r="GCI9" s="35"/>
      <c r="GCJ9" s="35"/>
      <c r="GCK9" s="35"/>
      <c r="GCL9" s="35"/>
      <c r="GCM9" s="35"/>
      <c r="GCN9" s="35"/>
      <c r="GCO9" s="35"/>
      <c r="GCP9" s="35"/>
      <c r="GCQ9" s="35"/>
      <c r="GCR9" s="35"/>
      <c r="GCS9" s="35"/>
      <c r="GCT9" s="35"/>
      <c r="GCU9" s="35"/>
      <c r="GCV9" s="35"/>
      <c r="GCW9" s="35"/>
      <c r="GCX9" s="35"/>
      <c r="GCY9" s="35"/>
      <c r="GCZ9" s="35"/>
      <c r="GDA9" s="35"/>
      <c r="GDB9" s="35"/>
      <c r="GDC9" s="35"/>
      <c r="GDD9" s="35"/>
      <c r="GDE9" s="35"/>
      <c r="GDF9" s="35"/>
      <c r="GDG9" s="35"/>
      <c r="GDH9" s="35"/>
      <c r="GDI9" s="35"/>
      <c r="GDJ9" s="35"/>
      <c r="GDK9" s="35"/>
      <c r="GDL9" s="35"/>
      <c r="GDM9" s="35"/>
      <c r="GDN9" s="35"/>
      <c r="GDO9" s="35"/>
      <c r="GDP9" s="35"/>
      <c r="GDQ9" s="35"/>
      <c r="GDR9" s="35"/>
      <c r="GDS9" s="35"/>
      <c r="GDT9" s="35"/>
      <c r="GDU9" s="35"/>
      <c r="GDV9" s="35"/>
      <c r="GDW9" s="35"/>
      <c r="GDX9" s="35"/>
      <c r="GDY9" s="35"/>
      <c r="GDZ9" s="35"/>
      <c r="GEA9" s="35"/>
      <c r="GEB9" s="35"/>
      <c r="GEC9" s="35"/>
      <c r="GED9" s="35"/>
      <c r="GEE9" s="35"/>
      <c r="GEF9" s="35"/>
      <c r="GEG9" s="35"/>
      <c r="GEH9" s="35"/>
      <c r="GEI9" s="35"/>
      <c r="GEJ9" s="35"/>
      <c r="GEK9" s="35"/>
      <c r="GEL9" s="35"/>
      <c r="GEM9" s="35"/>
      <c r="GEN9" s="35"/>
      <c r="GEO9" s="35"/>
      <c r="GEP9" s="35"/>
      <c r="GEQ9" s="35"/>
      <c r="GER9" s="35"/>
      <c r="GES9" s="35"/>
      <c r="GET9" s="35"/>
      <c r="GEU9" s="35"/>
      <c r="GEV9" s="35"/>
      <c r="GEW9" s="35"/>
      <c r="GEX9" s="35"/>
      <c r="GEY9" s="35"/>
      <c r="GEZ9" s="35"/>
      <c r="GFA9" s="35"/>
      <c r="GFB9" s="35"/>
      <c r="GFC9" s="35"/>
      <c r="GFD9" s="35"/>
      <c r="GFE9" s="35"/>
      <c r="GFF9" s="35"/>
      <c r="GFG9" s="35"/>
      <c r="GFH9" s="35"/>
      <c r="GFI9" s="35"/>
      <c r="GFJ9" s="35"/>
      <c r="GFK9" s="35"/>
      <c r="GFL9" s="35"/>
      <c r="GFM9" s="35"/>
      <c r="GFN9" s="35"/>
      <c r="GFO9" s="35"/>
      <c r="GFP9" s="35"/>
      <c r="GFQ9" s="35"/>
      <c r="GFR9" s="35"/>
      <c r="GFS9" s="35"/>
      <c r="GFT9" s="35"/>
      <c r="GFU9" s="35"/>
      <c r="GFV9" s="35"/>
      <c r="GFW9" s="35"/>
      <c r="GFX9" s="35"/>
      <c r="GFY9" s="35"/>
      <c r="GFZ9" s="35"/>
      <c r="GGA9" s="35"/>
      <c r="GGB9" s="35"/>
      <c r="GGC9" s="35"/>
      <c r="GGD9" s="35"/>
      <c r="GGE9" s="35"/>
      <c r="GGF9" s="35"/>
      <c r="GGG9" s="35"/>
      <c r="GGH9" s="35"/>
      <c r="GGI9" s="35"/>
      <c r="GGJ9" s="35"/>
      <c r="GGK9" s="35"/>
      <c r="GGL9" s="35"/>
      <c r="GGM9" s="35"/>
      <c r="GGN9" s="35"/>
      <c r="GGO9" s="35"/>
      <c r="GGP9" s="35"/>
      <c r="GGQ9" s="35"/>
      <c r="GGR9" s="35"/>
      <c r="GGS9" s="35"/>
      <c r="GGT9" s="35"/>
      <c r="GGU9" s="35"/>
      <c r="GGV9" s="35"/>
      <c r="GGW9" s="35"/>
      <c r="GGX9" s="35"/>
      <c r="GGY9" s="35"/>
      <c r="GGZ9" s="35"/>
      <c r="GHA9" s="35"/>
      <c r="GHB9" s="35"/>
      <c r="GHC9" s="35"/>
      <c r="GHD9" s="35"/>
      <c r="GHE9" s="35"/>
      <c r="GHF9" s="35"/>
      <c r="GHG9" s="35"/>
      <c r="GHH9" s="35"/>
      <c r="GHI9" s="35"/>
      <c r="GHJ9" s="35"/>
      <c r="GHK9" s="35"/>
      <c r="GHL9" s="35"/>
      <c r="GHM9" s="35"/>
      <c r="GHN9" s="35"/>
      <c r="GHO9" s="35"/>
      <c r="GHP9" s="35"/>
      <c r="GHQ9" s="35"/>
      <c r="GHR9" s="35"/>
      <c r="GHS9" s="35"/>
      <c r="GHT9" s="35"/>
      <c r="GHU9" s="35"/>
      <c r="GHV9" s="35"/>
      <c r="GHW9" s="35"/>
      <c r="GHX9" s="35"/>
      <c r="GHY9" s="35"/>
      <c r="GHZ9" s="35"/>
      <c r="GIA9" s="35"/>
      <c r="GIB9" s="35"/>
      <c r="GIC9" s="35"/>
      <c r="GID9" s="35"/>
      <c r="GIE9" s="35"/>
      <c r="GIF9" s="35"/>
      <c r="GIG9" s="35"/>
      <c r="GIH9" s="35"/>
      <c r="GII9" s="35"/>
      <c r="GIJ9" s="35"/>
      <c r="GIK9" s="35"/>
      <c r="GIL9" s="35"/>
      <c r="GIM9" s="35"/>
      <c r="GIN9" s="35"/>
      <c r="GIO9" s="35"/>
      <c r="GIP9" s="35"/>
      <c r="GIQ9" s="35"/>
      <c r="GIR9" s="35"/>
      <c r="GIS9" s="35"/>
      <c r="GIT9" s="35"/>
      <c r="GIU9" s="35"/>
      <c r="GIV9" s="35"/>
      <c r="GIW9" s="35"/>
      <c r="GIX9" s="35"/>
      <c r="GIY9" s="35"/>
      <c r="GIZ9" s="35"/>
      <c r="GJA9" s="35"/>
      <c r="GJB9" s="35"/>
      <c r="GJC9" s="35"/>
      <c r="GJD9" s="35"/>
      <c r="GJE9" s="35"/>
      <c r="GJF9" s="35"/>
      <c r="GJG9" s="35"/>
      <c r="GJH9" s="35"/>
      <c r="GJI9" s="35"/>
      <c r="GJJ9" s="35"/>
      <c r="GJK9" s="35"/>
      <c r="GJL9" s="35"/>
      <c r="GJM9" s="35"/>
      <c r="GJN9" s="35"/>
      <c r="GJO9" s="35"/>
      <c r="GJP9" s="35"/>
      <c r="GJQ9" s="35"/>
      <c r="GJR9" s="35"/>
      <c r="GJS9" s="35"/>
      <c r="GJT9" s="35"/>
      <c r="GJU9" s="35"/>
      <c r="GJV9" s="35"/>
      <c r="GJW9" s="35"/>
      <c r="GJX9" s="35"/>
      <c r="GJY9" s="35"/>
      <c r="GJZ9" s="35"/>
      <c r="GKA9" s="35"/>
      <c r="GKB9" s="35"/>
      <c r="GKC9" s="35"/>
      <c r="GKD9" s="35"/>
      <c r="GKE9" s="35"/>
      <c r="GKF9" s="35"/>
      <c r="GKG9" s="35"/>
      <c r="GKH9" s="35"/>
      <c r="GKI9" s="35"/>
      <c r="GKJ9" s="35"/>
      <c r="GKK9" s="35"/>
      <c r="GKL9" s="35"/>
      <c r="GKM9" s="35"/>
      <c r="GKN9" s="35"/>
      <c r="GKO9" s="35"/>
      <c r="GKP9" s="35"/>
      <c r="GKQ9" s="35"/>
      <c r="GKR9" s="35"/>
      <c r="GKS9" s="35"/>
      <c r="GKT9" s="35"/>
      <c r="GKU9" s="35"/>
      <c r="GKV9" s="35"/>
      <c r="GKW9" s="35"/>
      <c r="GKX9" s="35"/>
      <c r="GKY9" s="35"/>
      <c r="GKZ9" s="35"/>
      <c r="GLA9" s="35"/>
      <c r="GLB9" s="35"/>
      <c r="GLC9" s="35"/>
      <c r="GLD9" s="35"/>
      <c r="GLE9" s="35"/>
      <c r="GLF9" s="35"/>
      <c r="GLG9" s="35"/>
      <c r="GLH9" s="35"/>
      <c r="GLI9" s="35"/>
      <c r="GLJ9" s="35"/>
      <c r="GLK9" s="35"/>
      <c r="GLL9" s="35"/>
      <c r="GLM9" s="35"/>
      <c r="GLN9" s="35"/>
      <c r="GLO9" s="35"/>
      <c r="GLP9" s="35"/>
      <c r="GLQ9" s="35"/>
      <c r="GLR9" s="35"/>
      <c r="GLS9" s="35"/>
      <c r="GLT9" s="35"/>
      <c r="GLU9" s="35"/>
      <c r="GLV9" s="35"/>
      <c r="GLW9" s="35"/>
      <c r="GLX9" s="35"/>
      <c r="GLY9" s="35"/>
      <c r="GLZ9" s="35"/>
      <c r="GMA9" s="35"/>
      <c r="GMB9" s="35"/>
      <c r="GMC9" s="35"/>
      <c r="GMD9" s="35"/>
      <c r="GME9" s="35"/>
      <c r="GMF9" s="35"/>
      <c r="GMG9" s="35"/>
      <c r="GMH9" s="35"/>
      <c r="GMI9" s="35"/>
      <c r="GMJ9" s="35"/>
      <c r="GMK9" s="35"/>
      <c r="GML9" s="35"/>
      <c r="GMM9" s="35"/>
      <c r="GMN9" s="35"/>
      <c r="GMO9" s="35"/>
      <c r="GMP9" s="35"/>
      <c r="GMQ9" s="35"/>
      <c r="GMR9" s="35"/>
      <c r="GMS9" s="35"/>
      <c r="GMT9" s="35"/>
      <c r="GMU9" s="35"/>
      <c r="GMV9" s="35"/>
      <c r="GMW9" s="35"/>
      <c r="GMX9" s="35"/>
      <c r="GMY9" s="35"/>
      <c r="GMZ9" s="35"/>
      <c r="GNA9" s="35"/>
      <c r="GNB9" s="35"/>
      <c r="GNC9" s="35"/>
      <c r="GND9" s="35"/>
      <c r="GNE9" s="35"/>
      <c r="GNF9" s="35"/>
      <c r="GNG9" s="35"/>
      <c r="GNH9" s="35"/>
      <c r="GNI9" s="35"/>
      <c r="GNJ9" s="35"/>
      <c r="GNK9" s="35"/>
      <c r="GNL9" s="35"/>
      <c r="GNM9" s="35"/>
      <c r="GNN9" s="35"/>
      <c r="GNO9" s="35"/>
      <c r="GNP9" s="35"/>
      <c r="GNQ9" s="35"/>
      <c r="GNR9" s="35"/>
      <c r="GNS9" s="35"/>
      <c r="GNT9" s="35"/>
      <c r="GNU9" s="35"/>
      <c r="GNV9" s="35"/>
      <c r="GNW9" s="35"/>
      <c r="GNX9" s="35"/>
      <c r="GNY9" s="35"/>
      <c r="GNZ9" s="35"/>
      <c r="GOA9" s="35"/>
      <c r="GOB9" s="35"/>
      <c r="GOC9" s="35"/>
      <c r="GOD9" s="35"/>
      <c r="GOE9" s="35"/>
      <c r="GOF9" s="35"/>
      <c r="GOG9" s="35"/>
      <c r="GOH9" s="35"/>
      <c r="GOI9" s="35"/>
      <c r="GOJ9" s="35"/>
      <c r="GOK9" s="35"/>
      <c r="GOL9" s="35"/>
      <c r="GOM9" s="35"/>
      <c r="GON9" s="35"/>
      <c r="GOO9" s="35"/>
      <c r="GOP9" s="35"/>
      <c r="GOQ9" s="35"/>
      <c r="GOR9" s="35"/>
      <c r="GOS9" s="35"/>
      <c r="GOT9" s="35"/>
      <c r="GOU9" s="35"/>
      <c r="GOV9" s="35"/>
      <c r="GOW9" s="35"/>
      <c r="GOX9" s="35"/>
      <c r="GOY9" s="35"/>
      <c r="GOZ9" s="35"/>
      <c r="GPA9" s="35"/>
      <c r="GPB9" s="35"/>
      <c r="GPC9" s="35"/>
      <c r="GPD9" s="35"/>
      <c r="GPE9" s="35"/>
      <c r="GPF9" s="35"/>
      <c r="GPG9" s="35"/>
      <c r="GPH9" s="35"/>
      <c r="GPI9" s="35"/>
      <c r="GPJ9" s="35"/>
      <c r="GPK9" s="35"/>
      <c r="GPL9" s="35"/>
      <c r="GPM9" s="35"/>
      <c r="GPN9" s="35"/>
      <c r="GPO9" s="35"/>
      <c r="GPP9" s="35"/>
      <c r="GPQ9" s="35"/>
      <c r="GPR9" s="35"/>
      <c r="GPS9" s="35"/>
      <c r="GPT9" s="35"/>
      <c r="GPU9" s="35"/>
      <c r="GPV9" s="35"/>
      <c r="GPW9" s="35"/>
      <c r="GPX9" s="35"/>
      <c r="GPY9" s="35"/>
      <c r="GPZ9" s="35"/>
      <c r="GQA9" s="35"/>
      <c r="GQB9" s="35"/>
      <c r="GQC9" s="35"/>
      <c r="GQD9" s="35"/>
      <c r="GQE9" s="35"/>
      <c r="GQF9" s="35"/>
      <c r="GQG9" s="35"/>
      <c r="GQH9" s="35"/>
      <c r="GQI9" s="35"/>
      <c r="GQJ9" s="35"/>
      <c r="GQK9" s="35"/>
      <c r="GQL9" s="35"/>
      <c r="GQM9" s="35"/>
      <c r="GQN9" s="35"/>
      <c r="GQO9" s="35"/>
      <c r="GQP9" s="35"/>
      <c r="GQQ9" s="35"/>
      <c r="GQR9" s="35"/>
      <c r="GQS9" s="35"/>
      <c r="GQT9" s="35"/>
      <c r="GQU9" s="35"/>
      <c r="GQV9" s="35"/>
      <c r="GQW9" s="35"/>
      <c r="GQX9" s="35"/>
      <c r="GQY9" s="35"/>
      <c r="GQZ9" s="35"/>
      <c r="GRA9" s="35"/>
      <c r="GRB9" s="35"/>
      <c r="GRC9" s="35"/>
      <c r="GRD9" s="35"/>
      <c r="GRE9" s="35"/>
      <c r="GRF9" s="35"/>
      <c r="GRG9" s="35"/>
      <c r="GRH9" s="35"/>
      <c r="GRI9" s="35"/>
      <c r="GRJ9" s="35"/>
      <c r="GRK9" s="35"/>
      <c r="GRL9" s="35"/>
      <c r="GRM9" s="35"/>
      <c r="GRN9" s="35"/>
      <c r="GRO9" s="35"/>
      <c r="GRP9" s="35"/>
      <c r="GRQ9" s="35"/>
      <c r="GRR9" s="35"/>
      <c r="GRS9" s="35"/>
      <c r="GRT9" s="35"/>
      <c r="GRU9" s="35"/>
      <c r="GRV9" s="35"/>
      <c r="GRW9" s="35"/>
      <c r="GRX9" s="35"/>
      <c r="GRY9" s="35"/>
      <c r="GRZ9" s="35"/>
      <c r="GSA9" s="35"/>
      <c r="GSB9" s="35"/>
      <c r="GSC9" s="35"/>
      <c r="GSD9" s="35"/>
      <c r="GSE9" s="35"/>
      <c r="GSF9" s="35"/>
      <c r="GSG9" s="35"/>
      <c r="GSH9" s="35"/>
      <c r="GSI9" s="35"/>
      <c r="GSJ9" s="35"/>
      <c r="GSK9" s="35"/>
      <c r="GSL9" s="35"/>
      <c r="GSM9" s="35"/>
      <c r="GSN9" s="35"/>
      <c r="GSO9" s="35"/>
      <c r="GSP9" s="35"/>
      <c r="GSQ9" s="35"/>
      <c r="GSR9" s="35"/>
      <c r="GSS9" s="35"/>
      <c r="GST9" s="35"/>
      <c r="GSU9" s="35"/>
      <c r="GSV9" s="35"/>
      <c r="GSW9" s="35"/>
      <c r="GSX9" s="35"/>
      <c r="GSY9" s="35"/>
      <c r="GSZ9" s="35"/>
      <c r="GTA9" s="35"/>
      <c r="GTB9" s="35"/>
      <c r="GTC9" s="35"/>
      <c r="GTD9" s="35"/>
      <c r="GTE9" s="35"/>
      <c r="GTF9" s="35"/>
      <c r="GTG9" s="35"/>
      <c r="GTH9" s="35"/>
      <c r="GTI9" s="35"/>
      <c r="GTJ9" s="35"/>
      <c r="GTK9" s="35"/>
      <c r="GTL9" s="35"/>
      <c r="GTM9" s="35"/>
      <c r="GTN9" s="35"/>
      <c r="GTO9" s="35"/>
      <c r="GTP9" s="35"/>
      <c r="GTQ9" s="35"/>
      <c r="GTR9" s="35"/>
      <c r="GTS9" s="35"/>
      <c r="GTT9" s="35"/>
      <c r="GTU9" s="35"/>
      <c r="GTV9" s="35"/>
      <c r="GTW9" s="35"/>
      <c r="GTX9" s="35"/>
      <c r="GTY9" s="35"/>
      <c r="GTZ9" s="35"/>
      <c r="GUA9" s="35"/>
      <c r="GUB9" s="35"/>
      <c r="GUC9" s="35"/>
      <c r="GUD9" s="35"/>
      <c r="GUE9" s="35"/>
      <c r="GUF9" s="35"/>
      <c r="GUG9" s="35"/>
      <c r="GUH9" s="35"/>
      <c r="GUI9" s="35"/>
      <c r="GUJ9" s="35"/>
      <c r="GUK9" s="35"/>
      <c r="GUL9" s="35"/>
      <c r="GUM9" s="35"/>
      <c r="GUN9" s="35"/>
      <c r="GUO9" s="35"/>
      <c r="GUP9" s="35"/>
      <c r="GUQ9" s="35"/>
      <c r="GUR9" s="35"/>
      <c r="GUS9" s="35"/>
      <c r="GUT9" s="35"/>
      <c r="GUU9" s="35"/>
      <c r="GUV9" s="35"/>
      <c r="GUW9" s="35"/>
      <c r="GUX9" s="35"/>
      <c r="GUY9" s="35"/>
      <c r="GUZ9" s="35"/>
      <c r="GVA9" s="35"/>
      <c r="GVB9" s="35"/>
      <c r="GVC9" s="35"/>
      <c r="GVD9" s="35"/>
      <c r="GVE9" s="35"/>
      <c r="GVF9" s="35"/>
      <c r="GVG9" s="35"/>
      <c r="GVH9" s="35"/>
      <c r="GVI9" s="35"/>
      <c r="GVJ9" s="35"/>
      <c r="GVK9" s="35"/>
      <c r="GVL9" s="35"/>
      <c r="GVM9" s="35"/>
      <c r="GVN9" s="35"/>
      <c r="GVO9" s="35"/>
      <c r="GVP9" s="35"/>
      <c r="GVQ9" s="35"/>
      <c r="GVR9" s="35"/>
      <c r="GVS9" s="35"/>
      <c r="GVT9" s="35"/>
      <c r="GVU9" s="35"/>
      <c r="GVV9" s="35"/>
      <c r="GVW9" s="35"/>
      <c r="GVX9" s="35"/>
      <c r="GVY9" s="35"/>
      <c r="GVZ9" s="35"/>
      <c r="GWA9" s="35"/>
      <c r="GWB9" s="35"/>
      <c r="GWC9" s="35"/>
      <c r="GWD9" s="35"/>
      <c r="GWE9" s="35"/>
      <c r="GWF9" s="35"/>
      <c r="GWG9" s="35"/>
      <c r="GWH9" s="35"/>
      <c r="GWI9" s="35"/>
      <c r="GWJ9" s="35"/>
      <c r="GWK9" s="35"/>
      <c r="GWL9" s="35"/>
      <c r="GWM9" s="35"/>
      <c r="GWN9" s="35"/>
      <c r="GWO9" s="35"/>
      <c r="GWP9" s="35"/>
      <c r="GWQ9" s="35"/>
      <c r="GWR9" s="35"/>
      <c r="GWS9" s="35"/>
      <c r="GWT9" s="35"/>
      <c r="GWU9" s="35"/>
      <c r="GWV9" s="35"/>
      <c r="GWW9" s="35"/>
      <c r="GWX9" s="35"/>
      <c r="GWY9" s="35"/>
      <c r="GWZ9" s="35"/>
      <c r="GXA9" s="35"/>
      <c r="GXB9" s="35"/>
      <c r="GXC9" s="35"/>
      <c r="GXD9" s="35"/>
      <c r="GXE9" s="35"/>
      <c r="GXF9" s="35"/>
      <c r="GXG9" s="35"/>
      <c r="GXH9" s="35"/>
      <c r="GXI9" s="35"/>
      <c r="GXJ9" s="35"/>
      <c r="GXK9" s="35"/>
      <c r="GXL9" s="35"/>
      <c r="GXM9" s="35"/>
      <c r="GXN9" s="35"/>
      <c r="GXO9" s="35"/>
      <c r="GXP9" s="35"/>
      <c r="GXQ9" s="35"/>
      <c r="GXR9" s="35"/>
      <c r="GXS9" s="35"/>
      <c r="GXT9" s="35"/>
      <c r="GXU9" s="35"/>
      <c r="GXV9" s="35"/>
      <c r="GXW9" s="35"/>
      <c r="GXX9" s="35"/>
      <c r="GXY9" s="35"/>
      <c r="GXZ9" s="35"/>
      <c r="GYA9" s="35"/>
      <c r="GYB9" s="35"/>
      <c r="GYC9" s="35"/>
      <c r="GYD9" s="35"/>
      <c r="GYE9" s="35"/>
      <c r="GYF9" s="35"/>
      <c r="GYG9" s="35"/>
      <c r="GYH9" s="35"/>
      <c r="GYI9" s="35"/>
      <c r="GYJ9" s="35"/>
      <c r="GYK9" s="35"/>
      <c r="GYL9" s="35"/>
      <c r="GYM9" s="35"/>
      <c r="GYN9" s="35"/>
      <c r="GYO9" s="35"/>
      <c r="GYP9" s="35"/>
      <c r="GYQ9" s="35"/>
      <c r="GYR9" s="35"/>
      <c r="GYS9" s="35"/>
      <c r="GYT9" s="35"/>
      <c r="GYU9" s="35"/>
      <c r="GYV9" s="35"/>
      <c r="GYW9" s="35"/>
      <c r="GYX9" s="35"/>
      <c r="GYY9" s="35"/>
      <c r="GYZ9" s="35"/>
      <c r="GZA9" s="35"/>
      <c r="GZB9" s="35"/>
      <c r="GZC9" s="35"/>
      <c r="GZD9" s="35"/>
      <c r="GZE9" s="35"/>
      <c r="GZF9" s="35"/>
      <c r="GZG9" s="35"/>
      <c r="GZH9" s="35"/>
      <c r="GZI9" s="35"/>
      <c r="GZJ9" s="35"/>
      <c r="GZK9" s="35"/>
      <c r="GZL9" s="35"/>
      <c r="GZM9" s="35"/>
      <c r="GZN9" s="35"/>
      <c r="GZO9" s="35"/>
      <c r="GZP9" s="35"/>
      <c r="GZQ9" s="35"/>
      <c r="GZR9" s="35"/>
      <c r="GZS9" s="35"/>
      <c r="GZT9" s="35"/>
      <c r="GZU9" s="35"/>
      <c r="GZV9" s="35"/>
      <c r="GZW9" s="35"/>
      <c r="GZX9" s="35"/>
      <c r="GZY9" s="35"/>
      <c r="GZZ9" s="35"/>
      <c r="HAA9" s="35"/>
      <c r="HAB9" s="35"/>
      <c r="HAC9" s="35"/>
      <c r="HAD9" s="35"/>
      <c r="HAE9" s="35"/>
      <c r="HAF9" s="35"/>
      <c r="HAG9" s="35"/>
      <c r="HAH9" s="35"/>
      <c r="HAI9" s="35"/>
      <c r="HAJ9" s="35"/>
      <c r="HAK9" s="35"/>
      <c r="HAL9" s="35"/>
      <c r="HAM9" s="35"/>
      <c r="HAN9" s="35"/>
      <c r="HAO9" s="35"/>
      <c r="HAP9" s="35"/>
      <c r="HAQ9" s="35"/>
      <c r="HAR9" s="35"/>
      <c r="HAS9" s="35"/>
      <c r="HAT9" s="35"/>
      <c r="HAU9" s="35"/>
      <c r="HAV9" s="35"/>
      <c r="HAW9" s="35"/>
      <c r="HAX9" s="35"/>
      <c r="HAY9" s="35"/>
      <c r="HAZ9" s="35"/>
      <c r="HBA9" s="35"/>
      <c r="HBB9" s="35"/>
      <c r="HBC9" s="35"/>
      <c r="HBD9" s="35"/>
      <c r="HBE9" s="35"/>
      <c r="HBF9" s="35"/>
      <c r="HBG9" s="35"/>
      <c r="HBH9" s="35"/>
      <c r="HBI9" s="35"/>
      <c r="HBJ9" s="35"/>
      <c r="HBK9" s="35"/>
      <c r="HBL9" s="35"/>
      <c r="HBM9" s="35"/>
      <c r="HBN9" s="35"/>
      <c r="HBO9" s="35"/>
      <c r="HBP9" s="35"/>
      <c r="HBQ9" s="35"/>
      <c r="HBR9" s="35"/>
      <c r="HBS9" s="35"/>
      <c r="HBT9" s="35"/>
      <c r="HBU9" s="35"/>
      <c r="HBV9" s="35"/>
      <c r="HBW9" s="35"/>
      <c r="HBX9" s="35"/>
      <c r="HBY9" s="35"/>
      <c r="HBZ9" s="35"/>
      <c r="HCA9" s="35"/>
      <c r="HCB9" s="35"/>
      <c r="HCC9" s="35"/>
      <c r="HCD9" s="35"/>
      <c r="HCE9" s="35"/>
      <c r="HCF9" s="35"/>
      <c r="HCG9" s="35"/>
      <c r="HCH9" s="35"/>
      <c r="HCI9" s="35"/>
      <c r="HCJ9" s="35"/>
      <c r="HCK9" s="35"/>
      <c r="HCL9" s="35"/>
      <c r="HCM9" s="35"/>
      <c r="HCN9" s="35"/>
      <c r="HCO9" s="35"/>
      <c r="HCP9" s="35"/>
      <c r="HCQ9" s="35"/>
      <c r="HCR9" s="35"/>
      <c r="HCS9" s="35"/>
      <c r="HCT9" s="35"/>
      <c r="HCU9" s="35"/>
      <c r="HCV9" s="35"/>
      <c r="HCW9" s="35"/>
      <c r="HCX9" s="35"/>
      <c r="HCY9" s="35"/>
      <c r="HCZ9" s="35"/>
      <c r="HDA9" s="35"/>
      <c r="HDB9" s="35"/>
      <c r="HDC9" s="35"/>
      <c r="HDD9" s="35"/>
      <c r="HDE9" s="35"/>
      <c r="HDF9" s="35"/>
      <c r="HDG9" s="35"/>
      <c r="HDH9" s="35"/>
      <c r="HDI9" s="35"/>
      <c r="HDJ9" s="35"/>
      <c r="HDK9" s="35"/>
      <c r="HDL9" s="35"/>
      <c r="HDM9" s="35"/>
      <c r="HDN9" s="35"/>
      <c r="HDO9" s="35"/>
      <c r="HDP9" s="35"/>
      <c r="HDQ9" s="35"/>
      <c r="HDR9" s="35"/>
      <c r="HDS9" s="35"/>
      <c r="HDT9" s="35"/>
      <c r="HDU9" s="35"/>
      <c r="HDV9" s="35"/>
      <c r="HDW9" s="35"/>
      <c r="HDX9" s="35"/>
      <c r="HDY9" s="35"/>
      <c r="HDZ9" s="35"/>
      <c r="HEA9" s="35"/>
      <c r="HEB9" s="35"/>
      <c r="HEC9" s="35"/>
      <c r="HED9" s="35"/>
      <c r="HEE9" s="35"/>
      <c r="HEF9" s="35"/>
      <c r="HEG9" s="35"/>
      <c r="HEH9" s="35"/>
      <c r="HEI9" s="35"/>
      <c r="HEJ9" s="35"/>
      <c r="HEK9" s="35"/>
      <c r="HEL9" s="35"/>
      <c r="HEM9" s="35"/>
      <c r="HEN9" s="35"/>
      <c r="HEO9" s="35"/>
      <c r="HEP9" s="35"/>
      <c r="HEQ9" s="35"/>
      <c r="HER9" s="35"/>
      <c r="HES9" s="35"/>
      <c r="HET9" s="35"/>
      <c r="HEU9" s="35"/>
      <c r="HEV9" s="35"/>
      <c r="HEW9" s="35"/>
      <c r="HEX9" s="35"/>
      <c r="HEY9" s="35"/>
      <c r="HEZ9" s="35"/>
      <c r="HFA9" s="35"/>
      <c r="HFB9" s="35"/>
      <c r="HFC9" s="35"/>
      <c r="HFD9" s="35"/>
      <c r="HFE9" s="35"/>
      <c r="HFF9" s="35"/>
      <c r="HFG9" s="35"/>
      <c r="HFH9" s="35"/>
      <c r="HFI9" s="35"/>
      <c r="HFJ9" s="35"/>
      <c r="HFK9" s="35"/>
      <c r="HFL9" s="35"/>
      <c r="HFM9" s="35"/>
      <c r="HFN9" s="35"/>
      <c r="HFO9" s="35"/>
      <c r="HFP9" s="35"/>
      <c r="HFQ9" s="35"/>
      <c r="HFR9" s="35"/>
      <c r="HFS9" s="35"/>
      <c r="HFT9" s="35"/>
      <c r="HFU9" s="35"/>
      <c r="HFV9" s="35"/>
      <c r="HFW9" s="35"/>
      <c r="HFX9" s="35"/>
      <c r="HFY9" s="35"/>
      <c r="HFZ9" s="35"/>
      <c r="HGA9" s="35"/>
      <c r="HGB9" s="35"/>
      <c r="HGC9" s="35"/>
      <c r="HGD9" s="35"/>
      <c r="HGE9" s="35"/>
      <c r="HGF9" s="35"/>
      <c r="HGG9" s="35"/>
      <c r="HGH9" s="35"/>
      <c r="HGI9" s="35"/>
      <c r="HGJ9" s="35"/>
      <c r="HGK9" s="35"/>
      <c r="HGL9" s="35"/>
      <c r="HGM9" s="35"/>
      <c r="HGN9" s="35"/>
      <c r="HGO9" s="35"/>
      <c r="HGP9" s="35"/>
      <c r="HGQ9" s="35"/>
      <c r="HGR9" s="35"/>
      <c r="HGS9" s="35"/>
      <c r="HGT9" s="35"/>
      <c r="HGU9" s="35"/>
      <c r="HGV9" s="35"/>
      <c r="HGW9" s="35"/>
      <c r="HGX9" s="35"/>
      <c r="HGY9" s="35"/>
      <c r="HGZ9" s="35"/>
      <c r="HHA9" s="35"/>
      <c r="HHB9" s="35"/>
      <c r="HHC9" s="35"/>
      <c r="HHD9" s="35"/>
      <c r="HHE9" s="35"/>
      <c r="HHF9" s="35"/>
      <c r="HHG9" s="35"/>
      <c r="HHH9" s="35"/>
      <c r="HHI9" s="35"/>
      <c r="HHJ9" s="35"/>
      <c r="HHK9" s="35"/>
      <c r="HHL9" s="35"/>
      <c r="HHM9" s="35"/>
      <c r="HHN9" s="35"/>
      <c r="HHO9" s="35"/>
      <c r="HHP9" s="35"/>
      <c r="HHQ9" s="35"/>
      <c r="HHR9" s="35"/>
      <c r="HHS9" s="35"/>
      <c r="HHT9" s="35"/>
      <c r="HHU9" s="35"/>
      <c r="HHV9" s="35"/>
      <c r="HHW9" s="35"/>
      <c r="HHX9" s="35"/>
      <c r="HHY9" s="35"/>
      <c r="HHZ9" s="35"/>
      <c r="HIA9" s="35"/>
      <c r="HIB9" s="35"/>
      <c r="HIC9" s="35"/>
      <c r="HID9" s="35"/>
      <c r="HIE9" s="35"/>
      <c r="HIF9" s="35"/>
      <c r="HIG9" s="35"/>
      <c r="HIH9" s="35"/>
      <c r="HII9" s="35"/>
      <c r="HIJ9" s="35"/>
      <c r="HIK9" s="35"/>
      <c r="HIL9" s="35"/>
      <c r="HIM9" s="35"/>
      <c r="HIN9" s="35"/>
      <c r="HIO9" s="35"/>
      <c r="HIP9" s="35"/>
      <c r="HIQ9" s="35"/>
      <c r="HIR9" s="35"/>
      <c r="HIS9" s="35"/>
      <c r="HIT9" s="35"/>
      <c r="HIU9" s="35"/>
      <c r="HIV9" s="35"/>
      <c r="HIW9" s="35"/>
      <c r="HIX9" s="35"/>
      <c r="HIY9" s="35"/>
      <c r="HIZ9" s="35"/>
      <c r="HJA9" s="35"/>
      <c r="HJB9" s="35"/>
      <c r="HJC9" s="35"/>
      <c r="HJD9" s="35"/>
      <c r="HJE9" s="35"/>
      <c r="HJF9" s="35"/>
      <c r="HJG9" s="35"/>
      <c r="HJH9" s="35"/>
      <c r="HJI9" s="35"/>
      <c r="HJJ9" s="35"/>
      <c r="HJK9" s="35"/>
      <c r="HJL9" s="35"/>
      <c r="HJM9" s="35"/>
      <c r="HJN9" s="35"/>
      <c r="HJO9" s="35"/>
      <c r="HJP9" s="35"/>
      <c r="HJQ9" s="35"/>
      <c r="HJR9" s="35"/>
      <c r="HJS9" s="35"/>
      <c r="HJT9" s="35"/>
      <c r="HJU9" s="35"/>
      <c r="HJV9" s="35"/>
      <c r="HJW9" s="35"/>
      <c r="HJX9" s="35"/>
      <c r="HJY9" s="35"/>
      <c r="HJZ9" s="35"/>
      <c r="HKA9" s="35"/>
      <c r="HKB9" s="35"/>
      <c r="HKC9" s="35"/>
      <c r="HKD9" s="35"/>
      <c r="HKE9" s="35"/>
      <c r="HKF9" s="35"/>
      <c r="HKG9" s="35"/>
      <c r="HKH9" s="35"/>
      <c r="HKI9" s="35"/>
      <c r="HKJ9" s="35"/>
      <c r="HKK9" s="35"/>
      <c r="HKL9" s="35"/>
      <c r="HKM9" s="35"/>
      <c r="HKN9" s="35"/>
      <c r="HKO9" s="35"/>
      <c r="HKP9" s="35"/>
      <c r="HKQ9" s="35"/>
      <c r="HKR9" s="35"/>
      <c r="HKS9" s="35"/>
      <c r="HKT9" s="35"/>
      <c r="HKU9" s="35"/>
      <c r="HKV9" s="35"/>
      <c r="HKW9" s="35"/>
      <c r="HKX9" s="35"/>
      <c r="HKY9" s="35"/>
      <c r="HKZ9" s="35"/>
      <c r="HLA9" s="35"/>
      <c r="HLB9" s="35"/>
      <c r="HLC9" s="35"/>
      <c r="HLD9" s="35"/>
      <c r="HLE9" s="35"/>
      <c r="HLF9" s="35"/>
      <c r="HLG9" s="35"/>
      <c r="HLH9" s="35"/>
      <c r="HLI9" s="35"/>
      <c r="HLJ9" s="35"/>
      <c r="HLK9" s="35"/>
      <c r="HLL9" s="35"/>
      <c r="HLM9" s="35"/>
      <c r="HLN9" s="35"/>
      <c r="HLO9" s="35"/>
      <c r="HLP9" s="35"/>
      <c r="HLQ9" s="35"/>
      <c r="HLR9" s="35"/>
      <c r="HLS9" s="35"/>
      <c r="HLT9" s="35"/>
      <c r="HLU9" s="35"/>
      <c r="HLV9" s="35"/>
      <c r="HLW9" s="35"/>
      <c r="HLX9" s="35"/>
      <c r="HLY9" s="35"/>
      <c r="HLZ9" s="35"/>
      <c r="HMA9" s="35"/>
      <c r="HMB9" s="35"/>
      <c r="HMC9" s="35"/>
      <c r="HMD9" s="35"/>
      <c r="HME9" s="35"/>
      <c r="HMF9" s="35"/>
      <c r="HMG9" s="35"/>
      <c r="HMH9" s="35"/>
      <c r="HMI9" s="35"/>
      <c r="HMJ9" s="35"/>
      <c r="HMK9" s="35"/>
      <c r="HML9" s="35"/>
      <c r="HMM9" s="35"/>
      <c r="HMN9" s="35"/>
      <c r="HMO9" s="35"/>
      <c r="HMP9" s="35"/>
      <c r="HMQ9" s="35"/>
      <c r="HMR9" s="35"/>
      <c r="HMS9" s="35"/>
      <c r="HMT9" s="35"/>
      <c r="HMU9" s="35"/>
      <c r="HMV9" s="35"/>
      <c r="HMW9" s="35"/>
      <c r="HMX9" s="35"/>
      <c r="HMY9" s="35"/>
      <c r="HMZ9" s="35"/>
      <c r="HNA9" s="35"/>
      <c r="HNB9" s="35"/>
      <c r="HNC9" s="35"/>
      <c r="HND9" s="35"/>
      <c r="HNE9" s="35"/>
      <c r="HNF9" s="35"/>
      <c r="HNG9" s="35"/>
      <c r="HNH9" s="35"/>
      <c r="HNI9" s="35"/>
      <c r="HNJ9" s="35"/>
      <c r="HNK9" s="35"/>
      <c r="HNL9" s="35"/>
      <c r="HNM9" s="35"/>
      <c r="HNN9" s="35"/>
      <c r="HNO9" s="35"/>
      <c r="HNP9" s="35"/>
      <c r="HNQ9" s="35"/>
      <c r="HNR9" s="35"/>
      <c r="HNS9" s="35"/>
      <c r="HNT9" s="35"/>
      <c r="HNU9" s="35"/>
      <c r="HNV9" s="35"/>
      <c r="HNW9" s="35"/>
      <c r="HNX9" s="35"/>
      <c r="HNY9" s="35"/>
      <c r="HNZ9" s="35"/>
      <c r="HOA9" s="35"/>
      <c r="HOB9" s="35"/>
      <c r="HOC9" s="35"/>
      <c r="HOD9" s="35"/>
      <c r="HOE9" s="35"/>
      <c r="HOF9" s="35"/>
      <c r="HOG9" s="35"/>
      <c r="HOH9" s="35"/>
      <c r="HOI9" s="35"/>
      <c r="HOJ9" s="35"/>
      <c r="HOK9" s="35"/>
      <c r="HOL9" s="35"/>
      <c r="HOM9" s="35"/>
      <c r="HON9" s="35"/>
      <c r="HOO9" s="35"/>
      <c r="HOP9" s="35"/>
      <c r="HOQ9" s="35"/>
      <c r="HOR9" s="35"/>
      <c r="HOS9" s="35"/>
      <c r="HOT9" s="35"/>
      <c r="HOU9" s="35"/>
      <c r="HOV9" s="35"/>
      <c r="HOW9" s="35"/>
      <c r="HOX9" s="35"/>
      <c r="HOY9" s="35"/>
      <c r="HOZ9" s="35"/>
      <c r="HPA9" s="35"/>
      <c r="HPB9" s="35"/>
      <c r="HPC9" s="35"/>
      <c r="HPD9" s="35"/>
      <c r="HPE9" s="35"/>
      <c r="HPF9" s="35"/>
      <c r="HPG9" s="35"/>
      <c r="HPH9" s="35"/>
      <c r="HPI9" s="35"/>
      <c r="HPJ9" s="35"/>
      <c r="HPK9" s="35"/>
      <c r="HPL9" s="35"/>
      <c r="HPM9" s="35"/>
      <c r="HPN9" s="35"/>
      <c r="HPO9" s="35"/>
      <c r="HPP9" s="35"/>
      <c r="HPQ9" s="35"/>
      <c r="HPR9" s="35"/>
      <c r="HPS9" s="35"/>
      <c r="HPT9" s="35"/>
      <c r="HPU9" s="35"/>
      <c r="HPV9" s="35"/>
      <c r="HPW9" s="35"/>
      <c r="HPX9" s="35"/>
      <c r="HPY9" s="35"/>
      <c r="HPZ9" s="35"/>
      <c r="HQA9" s="35"/>
      <c r="HQB9" s="35"/>
      <c r="HQC9" s="35"/>
      <c r="HQD9" s="35"/>
      <c r="HQE9" s="35"/>
      <c r="HQF9" s="35"/>
      <c r="HQG9" s="35"/>
      <c r="HQH9" s="35"/>
      <c r="HQI9" s="35"/>
      <c r="HQJ9" s="35"/>
      <c r="HQK9" s="35"/>
      <c r="HQL9" s="35"/>
      <c r="HQM9" s="35"/>
      <c r="HQN9" s="35"/>
      <c r="HQO9" s="35"/>
      <c r="HQP9" s="35"/>
      <c r="HQQ9" s="35"/>
      <c r="HQR9" s="35"/>
      <c r="HQS9" s="35"/>
      <c r="HQT9" s="35"/>
      <c r="HQU9" s="35"/>
      <c r="HQV9" s="35"/>
      <c r="HQW9" s="35"/>
      <c r="HQX9" s="35"/>
      <c r="HQY9" s="35"/>
      <c r="HQZ9" s="35"/>
      <c r="HRA9" s="35"/>
      <c r="HRB9" s="35"/>
      <c r="HRC9" s="35"/>
      <c r="HRD9" s="35"/>
      <c r="HRE9" s="35"/>
      <c r="HRF9" s="35"/>
      <c r="HRG9" s="35"/>
      <c r="HRH9" s="35"/>
      <c r="HRI9" s="35"/>
      <c r="HRJ9" s="35"/>
      <c r="HRK9" s="35"/>
      <c r="HRL9" s="35"/>
      <c r="HRM9" s="35"/>
      <c r="HRN9" s="35"/>
      <c r="HRO9" s="35"/>
      <c r="HRP9" s="35"/>
      <c r="HRQ9" s="35"/>
      <c r="HRR9" s="35"/>
      <c r="HRS9" s="35"/>
      <c r="HRT9" s="35"/>
      <c r="HRU9" s="35"/>
      <c r="HRV9" s="35"/>
      <c r="HRW9" s="35"/>
      <c r="HRX9" s="35"/>
      <c r="HRY9" s="35"/>
      <c r="HRZ9" s="35"/>
      <c r="HSA9" s="35"/>
      <c r="HSB9" s="35"/>
      <c r="HSC9" s="35"/>
      <c r="HSD9" s="35"/>
      <c r="HSE9" s="35"/>
      <c r="HSF9" s="35"/>
      <c r="HSG9" s="35"/>
      <c r="HSH9" s="35"/>
      <c r="HSI9" s="35"/>
      <c r="HSJ9" s="35"/>
      <c r="HSK9" s="35"/>
      <c r="HSL9" s="35"/>
      <c r="HSM9" s="35"/>
      <c r="HSN9" s="35"/>
      <c r="HSO9" s="35"/>
      <c r="HSP9" s="35"/>
      <c r="HSQ9" s="35"/>
      <c r="HSR9" s="35"/>
      <c r="HSS9" s="35"/>
      <c r="HST9" s="35"/>
      <c r="HSU9" s="35"/>
      <c r="HSV9" s="35"/>
      <c r="HSW9" s="35"/>
      <c r="HSX9" s="35"/>
      <c r="HSY9" s="35"/>
      <c r="HSZ9" s="35"/>
      <c r="HTA9" s="35"/>
      <c r="HTB9" s="35"/>
      <c r="HTC9" s="35"/>
      <c r="HTD9" s="35"/>
      <c r="HTE9" s="35"/>
      <c r="HTF9" s="35"/>
      <c r="HTG9" s="35"/>
      <c r="HTH9" s="35"/>
      <c r="HTI9" s="35"/>
      <c r="HTJ9" s="35"/>
      <c r="HTK9" s="35"/>
      <c r="HTL9" s="35"/>
      <c r="HTM9" s="35"/>
      <c r="HTN9" s="35"/>
      <c r="HTO9" s="35"/>
      <c r="HTP9" s="35"/>
      <c r="HTQ9" s="35"/>
      <c r="HTR9" s="35"/>
      <c r="HTS9" s="35"/>
      <c r="HTT9" s="35"/>
      <c r="HTU9" s="35"/>
      <c r="HTV9" s="35"/>
      <c r="HTW9" s="35"/>
      <c r="HTX9" s="35"/>
      <c r="HTY9" s="35"/>
      <c r="HTZ9" s="35"/>
      <c r="HUA9" s="35"/>
      <c r="HUB9" s="35"/>
      <c r="HUC9" s="35"/>
      <c r="HUD9" s="35"/>
      <c r="HUE9" s="35"/>
      <c r="HUF9" s="35"/>
      <c r="HUG9" s="35"/>
      <c r="HUH9" s="35"/>
      <c r="HUI9" s="35"/>
      <c r="HUJ9" s="35"/>
      <c r="HUK9" s="35"/>
      <c r="HUL9" s="35"/>
      <c r="HUM9" s="35"/>
      <c r="HUN9" s="35"/>
      <c r="HUO9" s="35"/>
      <c r="HUP9" s="35"/>
      <c r="HUQ9" s="35"/>
      <c r="HUR9" s="35"/>
      <c r="HUS9" s="35"/>
      <c r="HUT9" s="35"/>
      <c r="HUU9" s="35"/>
      <c r="HUV9" s="35"/>
      <c r="HUW9" s="35"/>
      <c r="HUX9" s="35"/>
      <c r="HUY9" s="35"/>
      <c r="HUZ9" s="35"/>
      <c r="HVA9" s="35"/>
      <c r="HVB9" s="35"/>
      <c r="HVC9" s="35"/>
      <c r="HVD9" s="35"/>
      <c r="HVE9" s="35"/>
      <c r="HVF9" s="35"/>
      <c r="HVG9" s="35"/>
      <c r="HVH9" s="35"/>
      <c r="HVI9" s="35"/>
      <c r="HVJ9" s="35"/>
      <c r="HVK9" s="35"/>
      <c r="HVL9" s="35"/>
      <c r="HVM9" s="35"/>
      <c r="HVN9" s="35"/>
      <c r="HVO9" s="35"/>
      <c r="HVP9" s="35"/>
      <c r="HVQ9" s="35"/>
      <c r="HVR9" s="35"/>
      <c r="HVS9" s="35"/>
      <c r="HVT9" s="35"/>
      <c r="HVU9" s="35"/>
      <c r="HVV9" s="35"/>
      <c r="HVW9" s="35"/>
      <c r="HVX9" s="35"/>
      <c r="HVY9" s="35"/>
      <c r="HVZ9" s="35"/>
      <c r="HWA9" s="35"/>
      <c r="HWB9" s="35"/>
      <c r="HWC9" s="35"/>
      <c r="HWD9" s="35"/>
      <c r="HWE9" s="35"/>
      <c r="HWF9" s="35"/>
      <c r="HWG9" s="35"/>
      <c r="HWH9" s="35"/>
      <c r="HWI9" s="35"/>
      <c r="HWJ9" s="35"/>
      <c r="HWK9" s="35"/>
      <c r="HWL9" s="35"/>
      <c r="HWM9" s="35"/>
      <c r="HWN9" s="35"/>
      <c r="HWO9" s="35"/>
      <c r="HWP9" s="35"/>
      <c r="HWQ9" s="35"/>
      <c r="HWR9" s="35"/>
      <c r="HWS9" s="35"/>
      <c r="HWT9" s="35"/>
      <c r="HWU9" s="35"/>
      <c r="HWV9" s="35"/>
      <c r="HWW9" s="35"/>
      <c r="HWX9" s="35"/>
      <c r="HWY9" s="35"/>
      <c r="HWZ9" s="35"/>
      <c r="HXA9" s="35"/>
      <c r="HXB9" s="35"/>
      <c r="HXC9" s="35"/>
      <c r="HXD9" s="35"/>
      <c r="HXE9" s="35"/>
      <c r="HXF9" s="35"/>
      <c r="HXG9" s="35"/>
      <c r="HXH9" s="35"/>
      <c r="HXI9" s="35"/>
      <c r="HXJ9" s="35"/>
      <c r="HXK9" s="35"/>
      <c r="HXL9" s="35"/>
      <c r="HXM9" s="35"/>
      <c r="HXN9" s="35"/>
      <c r="HXO9" s="35"/>
      <c r="HXP9" s="35"/>
      <c r="HXQ9" s="35"/>
      <c r="HXR9" s="35"/>
      <c r="HXS9" s="35"/>
      <c r="HXT9" s="35"/>
      <c r="HXU9" s="35"/>
      <c r="HXV9" s="35"/>
      <c r="HXW9" s="35"/>
      <c r="HXX9" s="35"/>
      <c r="HXY9" s="35"/>
      <c r="HXZ9" s="35"/>
      <c r="HYA9" s="35"/>
      <c r="HYB9" s="35"/>
      <c r="HYC9" s="35"/>
      <c r="HYD9" s="35"/>
      <c r="HYE9" s="35"/>
      <c r="HYF9" s="35"/>
      <c r="HYG9" s="35"/>
      <c r="HYH9" s="35"/>
      <c r="HYI9" s="35"/>
      <c r="HYJ9" s="35"/>
      <c r="HYK9" s="35"/>
      <c r="HYL9" s="35"/>
      <c r="HYM9" s="35"/>
      <c r="HYN9" s="35"/>
      <c r="HYO9" s="35"/>
      <c r="HYP9" s="35"/>
      <c r="HYQ9" s="35"/>
      <c r="HYR9" s="35"/>
      <c r="HYS9" s="35"/>
      <c r="HYT9" s="35"/>
      <c r="HYU9" s="35"/>
      <c r="HYV9" s="35"/>
      <c r="HYW9" s="35"/>
      <c r="HYX9" s="35"/>
      <c r="HYY9" s="35"/>
      <c r="HYZ9" s="35"/>
      <c r="HZA9" s="35"/>
      <c r="HZB9" s="35"/>
      <c r="HZC9" s="35"/>
      <c r="HZD9" s="35"/>
      <c r="HZE9" s="35"/>
      <c r="HZF9" s="35"/>
      <c r="HZG9" s="35"/>
      <c r="HZH9" s="35"/>
      <c r="HZI9" s="35"/>
      <c r="HZJ9" s="35"/>
      <c r="HZK9" s="35"/>
      <c r="HZL9" s="35"/>
      <c r="HZM9" s="35"/>
      <c r="HZN9" s="35"/>
      <c r="HZO9" s="35"/>
      <c r="HZP9" s="35"/>
      <c r="HZQ9" s="35"/>
      <c r="HZR9" s="35"/>
      <c r="HZS9" s="35"/>
      <c r="HZT9" s="35"/>
      <c r="HZU9" s="35"/>
      <c r="HZV9" s="35"/>
      <c r="HZW9" s="35"/>
      <c r="HZX9" s="35"/>
      <c r="HZY9" s="35"/>
      <c r="HZZ9" s="35"/>
      <c r="IAA9" s="35"/>
      <c r="IAB9" s="35"/>
      <c r="IAC9" s="35"/>
      <c r="IAD9" s="35"/>
      <c r="IAE9" s="35"/>
      <c r="IAF9" s="35"/>
      <c r="IAG9" s="35"/>
      <c r="IAH9" s="35"/>
      <c r="IAI9" s="35"/>
      <c r="IAJ9" s="35"/>
      <c r="IAK9" s="35"/>
      <c r="IAL9" s="35"/>
      <c r="IAM9" s="35"/>
      <c r="IAN9" s="35"/>
      <c r="IAO9" s="35"/>
      <c r="IAP9" s="35"/>
      <c r="IAQ9" s="35"/>
      <c r="IAR9" s="35"/>
      <c r="IAS9" s="35"/>
      <c r="IAT9" s="35"/>
      <c r="IAU9" s="35"/>
      <c r="IAV9" s="35"/>
      <c r="IAW9" s="35"/>
      <c r="IAX9" s="35"/>
      <c r="IAY9" s="35"/>
      <c r="IAZ9" s="35"/>
      <c r="IBA9" s="35"/>
      <c r="IBB9" s="35"/>
      <c r="IBC9" s="35"/>
      <c r="IBD9" s="35"/>
      <c r="IBE9" s="35"/>
      <c r="IBF9" s="35"/>
      <c r="IBG9" s="35"/>
      <c r="IBH9" s="35"/>
      <c r="IBI9" s="35"/>
      <c r="IBJ9" s="35"/>
      <c r="IBK9" s="35"/>
      <c r="IBL9" s="35"/>
      <c r="IBM9" s="35"/>
      <c r="IBN9" s="35"/>
      <c r="IBO9" s="35"/>
      <c r="IBP9" s="35"/>
      <c r="IBQ9" s="35"/>
      <c r="IBR9" s="35"/>
      <c r="IBS9" s="35"/>
      <c r="IBT9" s="35"/>
      <c r="IBU9" s="35"/>
      <c r="IBV9" s="35"/>
      <c r="IBW9" s="35"/>
      <c r="IBX9" s="35"/>
      <c r="IBY9" s="35"/>
      <c r="IBZ9" s="35"/>
      <c r="ICA9" s="35"/>
      <c r="ICB9" s="35"/>
      <c r="ICC9" s="35"/>
      <c r="ICD9" s="35"/>
      <c r="ICE9" s="35"/>
      <c r="ICF9" s="35"/>
      <c r="ICG9" s="35"/>
      <c r="ICH9" s="35"/>
      <c r="ICI9" s="35"/>
      <c r="ICJ9" s="35"/>
      <c r="ICK9" s="35"/>
      <c r="ICL9" s="35"/>
      <c r="ICM9" s="35"/>
      <c r="ICN9" s="35"/>
      <c r="ICO9" s="35"/>
      <c r="ICP9" s="35"/>
      <c r="ICQ9" s="35"/>
      <c r="ICR9" s="35"/>
      <c r="ICS9" s="35"/>
      <c r="ICT9" s="35"/>
      <c r="ICU9" s="35"/>
      <c r="ICV9" s="35"/>
      <c r="ICW9" s="35"/>
      <c r="ICX9" s="35"/>
      <c r="ICY9" s="35"/>
      <c r="ICZ9" s="35"/>
      <c r="IDA9" s="35"/>
      <c r="IDB9" s="35"/>
      <c r="IDC9" s="35"/>
      <c r="IDD9" s="35"/>
      <c r="IDE9" s="35"/>
      <c r="IDF9" s="35"/>
      <c r="IDG9" s="35"/>
      <c r="IDH9" s="35"/>
      <c r="IDI9" s="35"/>
      <c r="IDJ9" s="35"/>
      <c r="IDK9" s="35"/>
      <c r="IDL9" s="35"/>
      <c r="IDM9" s="35"/>
      <c r="IDN9" s="35"/>
      <c r="IDO9" s="35"/>
      <c r="IDP9" s="35"/>
      <c r="IDQ9" s="35"/>
      <c r="IDR9" s="35"/>
      <c r="IDS9" s="35"/>
      <c r="IDT9" s="35"/>
      <c r="IDU9" s="35"/>
      <c r="IDV9" s="35"/>
      <c r="IDW9" s="35"/>
      <c r="IDX9" s="35"/>
      <c r="IDY9" s="35"/>
      <c r="IDZ9" s="35"/>
      <c r="IEA9" s="35"/>
      <c r="IEB9" s="35"/>
      <c r="IEC9" s="35"/>
      <c r="IED9" s="35"/>
      <c r="IEE9" s="35"/>
      <c r="IEF9" s="35"/>
      <c r="IEG9" s="35"/>
      <c r="IEH9" s="35"/>
      <c r="IEI9" s="35"/>
      <c r="IEJ9" s="35"/>
      <c r="IEK9" s="35"/>
      <c r="IEL9" s="35"/>
      <c r="IEM9" s="35"/>
      <c r="IEN9" s="35"/>
      <c r="IEO9" s="35"/>
      <c r="IEP9" s="35"/>
      <c r="IEQ9" s="35"/>
      <c r="IER9" s="35"/>
      <c r="IES9" s="35"/>
      <c r="IET9" s="35"/>
      <c r="IEU9" s="35"/>
      <c r="IEV9" s="35"/>
      <c r="IEW9" s="35"/>
      <c r="IEX9" s="35"/>
      <c r="IEY9" s="35"/>
      <c r="IEZ9" s="35"/>
      <c r="IFA9" s="35"/>
      <c r="IFB9" s="35"/>
      <c r="IFC9" s="35"/>
      <c r="IFD9" s="35"/>
      <c r="IFE9" s="35"/>
      <c r="IFF9" s="35"/>
      <c r="IFG9" s="35"/>
      <c r="IFH9" s="35"/>
      <c r="IFI9" s="35"/>
      <c r="IFJ9" s="35"/>
      <c r="IFK9" s="35"/>
      <c r="IFL9" s="35"/>
      <c r="IFM9" s="35"/>
      <c r="IFN9" s="35"/>
      <c r="IFO9" s="35"/>
      <c r="IFP9" s="35"/>
      <c r="IFQ9" s="35"/>
      <c r="IFR9" s="35"/>
      <c r="IFS9" s="35"/>
      <c r="IFT9" s="35"/>
      <c r="IFU9" s="35"/>
      <c r="IFV9" s="35"/>
      <c r="IFW9" s="35"/>
      <c r="IFX9" s="35"/>
      <c r="IFY9" s="35"/>
      <c r="IFZ9" s="35"/>
      <c r="IGA9" s="35"/>
      <c r="IGB9" s="35"/>
      <c r="IGC9" s="35"/>
      <c r="IGD9" s="35"/>
      <c r="IGE9" s="35"/>
      <c r="IGF9" s="35"/>
      <c r="IGG9" s="35"/>
      <c r="IGH9" s="35"/>
      <c r="IGI9" s="35"/>
      <c r="IGJ9" s="35"/>
      <c r="IGK9" s="35"/>
      <c r="IGL9" s="35"/>
      <c r="IGM9" s="35"/>
      <c r="IGN9" s="35"/>
      <c r="IGO9" s="35"/>
      <c r="IGP9" s="35"/>
      <c r="IGQ9" s="35"/>
      <c r="IGR9" s="35"/>
      <c r="IGS9" s="35"/>
      <c r="IGT9" s="35"/>
      <c r="IGU9" s="35"/>
      <c r="IGV9" s="35"/>
      <c r="IGW9" s="35"/>
      <c r="IGX9" s="35"/>
      <c r="IGY9" s="35"/>
      <c r="IGZ9" s="35"/>
      <c r="IHA9" s="35"/>
      <c r="IHB9" s="35"/>
      <c r="IHC9" s="35"/>
      <c r="IHD9" s="35"/>
      <c r="IHE9" s="35"/>
      <c r="IHF9" s="35"/>
      <c r="IHG9" s="35"/>
      <c r="IHH9" s="35"/>
      <c r="IHI9" s="35"/>
      <c r="IHJ9" s="35"/>
      <c r="IHK9" s="35"/>
      <c r="IHL9" s="35"/>
      <c r="IHM9" s="35"/>
      <c r="IHN9" s="35"/>
      <c r="IHO9" s="35"/>
      <c r="IHP9" s="35"/>
      <c r="IHQ9" s="35"/>
      <c r="IHR9" s="35"/>
      <c r="IHS9" s="35"/>
      <c r="IHT9" s="35"/>
      <c r="IHU9" s="35"/>
      <c r="IHV9" s="35"/>
      <c r="IHW9" s="35"/>
      <c r="IHX9" s="35"/>
      <c r="IHY9" s="35"/>
      <c r="IHZ9" s="35"/>
      <c r="IIA9" s="35"/>
      <c r="IIB9" s="35"/>
      <c r="IIC9" s="35"/>
      <c r="IID9" s="35"/>
      <c r="IIE9" s="35"/>
      <c r="IIF9" s="35"/>
      <c r="IIG9" s="35"/>
      <c r="IIH9" s="35"/>
      <c r="III9" s="35"/>
      <c r="IIJ9" s="35"/>
      <c r="IIK9" s="35"/>
      <c r="IIL9" s="35"/>
      <c r="IIM9" s="35"/>
      <c r="IIN9" s="35"/>
      <c r="IIO9" s="35"/>
      <c r="IIP9" s="35"/>
      <c r="IIQ9" s="35"/>
      <c r="IIR9" s="35"/>
      <c r="IIS9" s="35"/>
      <c r="IIT9" s="35"/>
      <c r="IIU9" s="35"/>
      <c r="IIV9" s="35"/>
      <c r="IIW9" s="35"/>
      <c r="IIX9" s="35"/>
      <c r="IIY9" s="35"/>
      <c r="IIZ9" s="35"/>
      <c r="IJA9" s="35"/>
      <c r="IJB9" s="35"/>
      <c r="IJC9" s="35"/>
      <c r="IJD9" s="35"/>
      <c r="IJE9" s="35"/>
      <c r="IJF9" s="35"/>
      <c r="IJG9" s="35"/>
      <c r="IJH9" s="35"/>
      <c r="IJI9" s="35"/>
      <c r="IJJ9" s="35"/>
      <c r="IJK9" s="35"/>
      <c r="IJL9" s="35"/>
      <c r="IJM9" s="35"/>
      <c r="IJN9" s="35"/>
      <c r="IJO9" s="35"/>
      <c r="IJP9" s="35"/>
      <c r="IJQ9" s="35"/>
      <c r="IJR9" s="35"/>
      <c r="IJS9" s="35"/>
      <c r="IJT9" s="35"/>
      <c r="IJU9" s="35"/>
      <c r="IJV9" s="35"/>
      <c r="IJW9" s="35"/>
      <c r="IJX9" s="35"/>
      <c r="IJY9" s="35"/>
      <c r="IJZ9" s="35"/>
      <c r="IKA9" s="35"/>
      <c r="IKB9" s="35"/>
      <c r="IKC9" s="35"/>
      <c r="IKD9" s="35"/>
      <c r="IKE9" s="35"/>
      <c r="IKF9" s="35"/>
      <c r="IKG9" s="35"/>
      <c r="IKH9" s="35"/>
      <c r="IKI9" s="35"/>
      <c r="IKJ9" s="35"/>
      <c r="IKK9" s="35"/>
      <c r="IKL9" s="35"/>
      <c r="IKM9" s="35"/>
      <c r="IKN9" s="35"/>
      <c r="IKO9" s="35"/>
      <c r="IKP9" s="35"/>
      <c r="IKQ9" s="35"/>
      <c r="IKR9" s="35"/>
      <c r="IKS9" s="35"/>
      <c r="IKT9" s="35"/>
      <c r="IKU9" s="35"/>
      <c r="IKV9" s="35"/>
      <c r="IKW9" s="35"/>
      <c r="IKX9" s="35"/>
      <c r="IKY9" s="35"/>
      <c r="IKZ9" s="35"/>
      <c r="ILA9" s="35"/>
      <c r="ILB9" s="35"/>
      <c r="ILC9" s="35"/>
      <c r="ILD9" s="35"/>
      <c r="ILE9" s="35"/>
      <c r="ILF9" s="35"/>
      <c r="ILG9" s="35"/>
      <c r="ILH9" s="35"/>
      <c r="ILI9" s="35"/>
      <c r="ILJ9" s="35"/>
      <c r="ILK9" s="35"/>
      <c r="ILL9" s="35"/>
      <c r="ILM9" s="35"/>
      <c r="ILN9" s="35"/>
      <c r="ILO9" s="35"/>
      <c r="ILP9" s="35"/>
      <c r="ILQ9" s="35"/>
      <c r="ILR9" s="35"/>
      <c r="ILS9" s="35"/>
      <c r="ILT9" s="35"/>
      <c r="ILU9" s="35"/>
      <c r="ILV9" s="35"/>
      <c r="ILW9" s="35"/>
      <c r="ILX9" s="35"/>
      <c r="ILY9" s="35"/>
      <c r="ILZ9" s="35"/>
      <c r="IMA9" s="35"/>
      <c r="IMB9" s="35"/>
      <c r="IMC9" s="35"/>
      <c r="IMD9" s="35"/>
      <c r="IME9" s="35"/>
      <c r="IMF9" s="35"/>
      <c r="IMG9" s="35"/>
      <c r="IMH9" s="35"/>
      <c r="IMI9" s="35"/>
      <c r="IMJ9" s="35"/>
      <c r="IMK9" s="35"/>
      <c r="IML9" s="35"/>
      <c r="IMM9" s="35"/>
      <c r="IMN9" s="35"/>
      <c r="IMO9" s="35"/>
      <c r="IMP9" s="35"/>
      <c r="IMQ9" s="35"/>
      <c r="IMR9" s="35"/>
      <c r="IMS9" s="35"/>
      <c r="IMT9" s="35"/>
      <c r="IMU9" s="35"/>
      <c r="IMV9" s="35"/>
      <c r="IMW9" s="35"/>
      <c r="IMX9" s="35"/>
      <c r="IMY9" s="35"/>
      <c r="IMZ9" s="35"/>
      <c r="INA9" s="35"/>
      <c r="INB9" s="35"/>
      <c r="INC9" s="35"/>
      <c r="IND9" s="35"/>
      <c r="INE9" s="35"/>
      <c r="INF9" s="35"/>
      <c r="ING9" s="35"/>
      <c r="INH9" s="35"/>
      <c r="INI9" s="35"/>
      <c r="INJ9" s="35"/>
      <c r="INK9" s="35"/>
      <c r="INL9" s="35"/>
      <c r="INM9" s="35"/>
      <c r="INN9" s="35"/>
      <c r="INO9" s="35"/>
      <c r="INP9" s="35"/>
      <c r="INQ9" s="35"/>
      <c r="INR9" s="35"/>
      <c r="INS9" s="35"/>
      <c r="INT9" s="35"/>
      <c r="INU9" s="35"/>
      <c r="INV9" s="35"/>
      <c r="INW9" s="35"/>
      <c r="INX9" s="35"/>
      <c r="INY9" s="35"/>
      <c r="INZ9" s="35"/>
      <c r="IOA9" s="35"/>
      <c r="IOB9" s="35"/>
      <c r="IOC9" s="35"/>
      <c r="IOD9" s="35"/>
      <c r="IOE9" s="35"/>
      <c r="IOF9" s="35"/>
      <c r="IOG9" s="35"/>
      <c r="IOH9" s="35"/>
      <c r="IOI9" s="35"/>
      <c r="IOJ9" s="35"/>
      <c r="IOK9" s="35"/>
      <c r="IOL9" s="35"/>
      <c r="IOM9" s="35"/>
      <c r="ION9" s="35"/>
      <c r="IOO9" s="35"/>
      <c r="IOP9" s="35"/>
      <c r="IOQ9" s="35"/>
      <c r="IOR9" s="35"/>
      <c r="IOS9" s="35"/>
      <c r="IOT9" s="35"/>
      <c r="IOU9" s="35"/>
      <c r="IOV9" s="35"/>
      <c r="IOW9" s="35"/>
      <c r="IOX9" s="35"/>
      <c r="IOY9" s="35"/>
      <c r="IOZ9" s="35"/>
      <c r="IPA9" s="35"/>
      <c r="IPB9" s="35"/>
      <c r="IPC9" s="35"/>
      <c r="IPD9" s="35"/>
      <c r="IPE9" s="35"/>
      <c r="IPF9" s="35"/>
      <c r="IPG9" s="35"/>
      <c r="IPH9" s="35"/>
      <c r="IPI9" s="35"/>
      <c r="IPJ9" s="35"/>
      <c r="IPK9" s="35"/>
      <c r="IPL9" s="35"/>
      <c r="IPM9" s="35"/>
      <c r="IPN9" s="35"/>
      <c r="IPO9" s="35"/>
      <c r="IPP9" s="35"/>
      <c r="IPQ9" s="35"/>
      <c r="IPR9" s="35"/>
      <c r="IPS9" s="35"/>
      <c r="IPT9" s="35"/>
      <c r="IPU9" s="35"/>
      <c r="IPV9" s="35"/>
      <c r="IPW9" s="35"/>
      <c r="IPX9" s="35"/>
      <c r="IPY9" s="35"/>
      <c r="IPZ9" s="35"/>
      <c r="IQA9" s="35"/>
      <c r="IQB9" s="35"/>
      <c r="IQC9" s="35"/>
      <c r="IQD9" s="35"/>
      <c r="IQE9" s="35"/>
      <c r="IQF9" s="35"/>
      <c r="IQG9" s="35"/>
      <c r="IQH9" s="35"/>
      <c r="IQI9" s="35"/>
      <c r="IQJ9" s="35"/>
      <c r="IQK9" s="35"/>
      <c r="IQL9" s="35"/>
      <c r="IQM9" s="35"/>
      <c r="IQN9" s="35"/>
      <c r="IQO9" s="35"/>
      <c r="IQP9" s="35"/>
      <c r="IQQ9" s="35"/>
      <c r="IQR9" s="35"/>
      <c r="IQS9" s="35"/>
      <c r="IQT9" s="35"/>
      <c r="IQU9" s="35"/>
      <c r="IQV9" s="35"/>
      <c r="IQW9" s="35"/>
      <c r="IQX9" s="35"/>
      <c r="IQY9" s="35"/>
      <c r="IQZ9" s="35"/>
      <c r="IRA9" s="35"/>
      <c r="IRB9" s="35"/>
      <c r="IRC9" s="35"/>
      <c r="IRD9" s="35"/>
      <c r="IRE9" s="35"/>
      <c r="IRF9" s="35"/>
      <c r="IRG9" s="35"/>
      <c r="IRH9" s="35"/>
      <c r="IRI9" s="35"/>
      <c r="IRJ9" s="35"/>
      <c r="IRK9" s="35"/>
      <c r="IRL9" s="35"/>
      <c r="IRM9" s="35"/>
      <c r="IRN9" s="35"/>
      <c r="IRO9" s="35"/>
      <c r="IRP9" s="35"/>
      <c r="IRQ9" s="35"/>
      <c r="IRR9" s="35"/>
      <c r="IRS9" s="35"/>
      <c r="IRT9" s="35"/>
      <c r="IRU9" s="35"/>
      <c r="IRV9" s="35"/>
      <c r="IRW9" s="35"/>
      <c r="IRX9" s="35"/>
      <c r="IRY9" s="35"/>
      <c r="IRZ9" s="35"/>
      <c r="ISA9" s="35"/>
      <c r="ISB9" s="35"/>
      <c r="ISC9" s="35"/>
      <c r="ISD9" s="35"/>
      <c r="ISE9" s="35"/>
      <c r="ISF9" s="35"/>
      <c r="ISG9" s="35"/>
      <c r="ISH9" s="35"/>
      <c r="ISI9" s="35"/>
      <c r="ISJ9" s="35"/>
      <c r="ISK9" s="35"/>
      <c r="ISL9" s="35"/>
      <c r="ISM9" s="35"/>
      <c r="ISN9" s="35"/>
      <c r="ISO9" s="35"/>
      <c r="ISP9" s="35"/>
      <c r="ISQ9" s="35"/>
      <c r="ISR9" s="35"/>
      <c r="ISS9" s="35"/>
      <c r="IST9" s="35"/>
      <c r="ISU9" s="35"/>
      <c r="ISV9" s="35"/>
      <c r="ISW9" s="35"/>
      <c r="ISX9" s="35"/>
      <c r="ISY9" s="35"/>
      <c r="ISZ9" s="35"/>
      <c r="ITA9" s="35"/>
      <c r="ITB9" s="35"/>
      <c r="ITC9" s="35"/>
      <c r="ITD9" s="35"/>
      <c r="ITE9" s="35"/>
      <c r="ITF9" s="35"/>
      <c r="ITG9" s="35"/>
      <c r="ITH9" s="35"/>
      <c r="ITI9" s="35"/>
      <c r="ITJ9" s="35"/>
      <c r="ITK9" s="35"/>
      <c r="ITL9" s="35"/>
      <c r="ITM9" s="35"/>
      <c r="ITN9" s="35"/>
      <c r="ITO9" s="35"/>
      <c r="ITP9" s="35"/>
      <c r="ITQ9" s="35"/>
      <c r="ITR9" s="35"/>
      <c r="ITS9" s="35"/>
      <c r="ITT9" s="35"/>
      <c r="ITU9" s="35"/>
      <c r="ITV9" s="35"/>
      <c r="ITW9" s="35"/>
      <c r="ITX9" s="35"/>
      <c r="ITY9" s="35"/>
      <c r="ITZ9" s="35"/>
      <c r="IUA9" s="35"/>
      <c r="IUB9" s="35"/>
      <c r="IUC9" s="35"/>
      <c r="IUD9" s="35"/>
      <c r="IUE9" s="35"/>
      <c r="IUF9" s="35"/>
      <c r="IUG9" s="35"/>
      <c r="IUH9" s="35"/>
      <c r="IUI9" s="35"/>
      <c r="IUJ9" s="35"/>
      <c r="IUK9" s="35"/>
      <c r="IUL9" s="35"/>
      <c r="IUM9" s="35"/>
      <c r="IUN9" s="35"/>
      <c r="IUO9" s="35"/>
      <c r="IUP9" s="35"/>
      <c r="IUQ9" s="35"/>
      <c r="IUR9" s="35"/>
      <c r="IUS9" s="35"/>
      <c r="IUT9" s="35"/>
      <c r="IUU9" s="35"/>
      <c r="IUV9" s="35"/>
      <c r="IUW9" s="35"/>
      <c r="IUX9" s="35"/>
      <c r="IUY9" s="35"/>
      <c r="IUZ9" s="35"/>
      <c r="IVA9" s="35"/>
      <c r="IVB9" s="35"/>
      <c r="IVC9" s="35"/>
      <c r="IVD9" s="35"/>
      <c r="IVE9" s="35"/>
      <c r="IVF9" s="35"/>
      <c r="IVG9" s="35"/>
      <c r="IVH9" s="35"/>
      <c r="IVI9" s="35"/>
      <c r="IVJ9" s="35"/>
      <c r="IVK9" s="35"/>
      <c r="IVL9" s="35"/>
      <c r="IVM9" s="35"/>
      <c r="IVN9" s="35"/>
      <c r="IVO9" s="35"/>
      <c r="IVP9" s="35"/>
      <c r="IVQ9" s="35"/>
      <c r="IVR9" s="35"/>
      <c r="IVS9" s="35"/>
      <c r="IVT9" s="35"/>
      <c r="IVU9" s="35"/>
      <c r="IVV9" s="35"/>
      <c r="IVW9" s="35"/>
      <c r="IVX9" s="35"/>
      <c r="IVY9" s="35"/>
      <c r="IVZ9" s="35"/>
      <c r="IWA9" s="35"/>
      <c r="IWB9" s="35"/>
      <c r="IWC9" s="35"/>
      <c r="IWD9" s="35"/>
      <c r="IWE9" s="35"/>
      <c r="IWF9" s="35"/>
      <c r="IWG9" s="35"/>
      <c r="IWH9" s="35"/>
      <c r="IWI9" s="35"/>
      <c r="IWJ9" s="35"/>
      <c r="IWK9" s="35"/>
      <c r="IWL9" s="35"/>
      <c r="IWM9" s="35"/>
      <c r="IWN9" s="35"/>
      <c r="IWO9" s="35"/>
      <c r="IWP9" s="35"/>
      <c r="IWQ9" s="35"/>
      <c r="IWR9" s="35"/>
      <c r="IWS9" s="35"/>
      <c r="IWT9" s="35"/>
      <c r="IWU9" s="35"/>
      <c r="IWV9" s="35"/>
      <c r="IWW9" s="35"/>
      <c r="IWX9" s="35"/>
      <c r="IWY9" s="35"/>
      <c r="IWZ9" s="35"/>
      <c r="IXA9" s="35"/>
      <c r="IXB9" s="35"/>
      <c r="IXC9" s="35"/>
      <c r="IXD9" s="35"/>
      <c r="IXE9" s="35"/>
      <c r="IXF9" s="35"/>
      <c r="IXG9" s="35"/>
      <c r="IXH9" s="35"/>
      <c r="IXI9" s="35"/>
      <c r="IXJ9" s="35"/>
      <c r="IXK9" s="35"/>
      <c r="IXL9" s="35"/>
      <c r="IXM9" s="35"/>
      <c r="IXN9" s="35"/>
      <c r="IXO9" s="35"/>
      <c r="IXP9" s="35"/>
      <c r="IXQ9" s="35"/>
      <c r="IXR9" s="35"/>
      <c r="IXS9" s="35"/>
      <c r="IXT9" s="35"/>
      <c r="IXU9" s="35"/>
      <c r="IXV9" s="35"/>
      <c r="IXW9" s="35"/>
      <c r="IXX9" s="35"/>
      <c r="IXY9" s="35"/>
      <c r="IXZ9" s="35"/>
      <c r="IYA9" s="35"/>
      <c r="IYB9" s="35"/>
      <c r="IYC9" s="35"/>
      <c r="IYD9" s="35"/>
      <c r="IYE9" s="35"/>
      <c r="IYF9" s="35"/>
      <c r="IYG9" s="35"/>
      <c r="IYH9" s="35"/>
      <c r="IYI9" s="35"/>
      <c r="IYJ9" s="35"/>
      <c r="IYK9" s="35"/>
      <c r="IYL9" s="35"/>
      <c r="IYM9" s="35"/>
      <c r="IYN9" s="35"/>
      <c r="IYO9" s="35"/>
      <c r="IYP9" s="35"/>
      <c r="IYQ9" s="35"/>
      <c r="IYR9" s="35"/>
      <c r="IYS9" s="35"/>
      <c r="IYT9" s="35"/>
      <c r="IYU9" s="35"/>
      <c r="IYV9" s="35"/>
      <c r="IYW9" s="35"/>
      <c r="IYX9" s="35"/>
      <c r="IYY9" s="35"/>
      <c r="IYZ9" s="35"/>
      <c r="IZA9" s="35"/>
      <c r="IZB9" s="35"/>
      <c r="IZC9" s="35"/>
      <c r="IZD9" s="35"/>
      <c r="IZE9" s="35"/>
      <c r="IZF9" s="35"/>
      <c r="IZG9" s="35"/>
      <c r="IZH9" s="35"/>
      <c r="IZI9" s="35"/>
      <c r="IZJ9" s="35"/>
      <c r="IZK9" s="35"/>
      <c r="IZL9" s="35"/>
      <c r="IZM9" s="35"/>
      <c r="IZN9" s="35"/>
      <c r="IZO9" s="35"/>
      <c r="IZP9" s="35"/>
      <c r="IZQ9" s="35"/>
      <c r="IZR9" s="35"/>
      <c r="IZS9" s="35"/>
      <c r="IZT9" s="35"/>
      <c r="IZU9" s="35"/>
      <c r="IZV9" s="35"/>
      <c r="IZW9" s="35"/>
      <c r="IZX9" s="35"/>
      <c r="IZY9" s="35"/>
      <c r="IZZ9" s="35"/>
      <c r="JAA9" s="35"/>
      <c r="JAB9" s="35"/>
      <c r="JAC9" s="35"/>
      <c r="JAD9" s="35"/>
      <c r="JAE9" s="35"/>
      <c r="JAF9" s="35"/>
      <c r="JAG9" s="35"/>
      <c r="JAH9" s="35"/>
      <c r="JAI9" s="35"/>
      <c r="JAJ9" s="35"/>
      <c r="JAK9" s="35"/>
      <c r="JAL9" s="35"/>
      <c r="JAM9" s="35"/>
      <c r="JAN9" s="35"/>
      <c r="JAO9" s="35"/>
      <c r="JAP9" s="35"/>
      <c r="JAQ9" s="35"/>
      <c r="JAR9" s="35"/>
      <c r="JAS9" s="35"/>
      <c r="JAT9" s="35"/>
      <c r="JAU9" s="35"/>
      <c r="JAV9" s="35"/>
      <c r="JAW9" s="35"/>
      <c r="JAX9" s="35"/>
      <c r="JAY9" s="35"/>
      <c r="JAZ9" s="35"/>
      <c r="JBA9" s="35"/>
      <c r="JBB9" s="35"/>
      <c r="JBC9" s="35"/>
      <c r="JBD9" s="35"/>
      <c r="JBE9" s="35"/>
      <c r="JBF9" s="35"/>
      <c r="JBG9" s="35"/>
      <c r="JBH9" s="35"/>
      <c r="JBI9" s="35"/>
      <c r="JBJ9" s="35"/>
      <c r="JBK9" s="35"/>
      <c r="JBL9" s="35"/>
      <c r="JBM9" s="35"/>
      <c r="JBN9" s="35"/>
      <c r="JBO9" s="35"/>
      <c r="JBP9" s="35"/>
      <c r="JBQ9" s="35"/>
      <c r="JBR9" s="35"/>
      <c r="JBS9" s="35"/>
      <c r="JBT9" s="35"/>
      <c r="JBU9" s="35"/>
      <c r="JBV9" s="35"/>
      <c r="JBW9" s="35"/>
      <c r="JBX9" s="35"/>
      <c r="JBY9" s="35"/>
      <c r="JBZ9" s="35"/>
      <c r="JCA9" s="35"/>
      <c r="JCB9" s="35"/>
      <c r="JCC9" s="35"/>
      <c r="JCD9" s="35"/>
      <c r="JCE9" s="35"/>
      <c r="JCF9" s="35"/>
      <c r="JCG9" s="35"/>
      <c r="JCH9" s="35"/>
      <c r="JCI9" s="35"/>
      <c r="JCJ9" s="35"/>
      <c r="JCK9" s="35"/>
      <c r="JCL9" s="35"/>
      <c r="JCM9" s="35"/>
      <c r="JCN9" s="35"/>
      <c r="JCO9" s="35"/>
      <c r="JCP9" s="35"/>
      <c r="JCQ9" s="35"/>
      <c r="JCR9" s="35"/>
      <c r="JCS9" s="35"/>
      <c r="JCT9" s="35"/>
      <c r="JCU9" s="35"/>
      <c r="JCV9" s="35"/>
      <c r="JCW9" s="35"/>
      <c r="JCX9" s="35"/>
      <c r="JCY9" s="35"/>
      <c r="JCZ9" s="35"/>
      <c r="JDA9" s="35"/>
      <c r="JDB9" s="35"/>
      <c r="JDC9" s="35"/>
      <c r="JDD9" s="35"/>
      <c r="JDE9" s="35"/>
      <c r="JDF9" s="35"/>
      <c r="JDG9" s="35"/>
      <c r="JDH9" s="35"/>
      <c r="JDI9" s="35"/>
      <c r="JDJ9" s="35"/>
      <c r="JDK9" s="35"/>
      <c r="JDL9" s="35"/>
      <c r="JDM9" s="35"/>
      <c r="JDN9" s="35"/>
      <c r="JDO9" s="35"/>
      <c r="JDP9" s="35"/>
      <c r="JDQ9" s="35"/>
      <c r="JDR9" s="35"/>
      <c r="JDS9" s="35"/>
      <c r="JDT9" s="35"/>
      <c r="JDU9" s="35"/>
      <c r="JDV9" s="35"/>
      <c r="JDW9" s="35"/>
      <c r="JDX9" s="35"/>
      <c r="JDY9" s="35"/>
      <c r="JDZ9" s="35"/>
      <c r="JEA9" s="35"/>
      <c r="JEB9" s="35"/>
      <c r="JEC9" s="35"/>
      <c r="JED9" s="35"/>
      <c r="JEE9" s="35"/>
      <c r="JEF9" s="35"/>
      <c r="JEG9" s="35"/>
      <c r="JEH9" s="35"/>
      <c r="JEI9" s="35"/>
      <c r="JEJ9" s="35"/>
      <c r="JEK9" s="35"/>
      <c r="JEL9" s="35"/>
      <c r="JEM9" s="35"/>
      <c r="JEN9" s="35"/>
      <c r="JEO9" s="35"/>
      <c r="JEP9" s="35"/>
      <c r="JEQ9" s="35"/>
      <c r="JER9" s="35"/>
      <c r="JES9" s="35"/>
      <c r="JET9" s="35"/>
      <c r="JEU9" s="35"/>
      <c r="JEV9" s="35"/>
      <c r="JEW9" s="35"/>
      <c r="JEX9" s="35"/>
      <c r="JEY9" s="35"/>
      <c r="JEZ9" s="35"/>
      <c r="JFA9" s="35"/>
      <c r="JFB9" s="35"/>
      <c r="JFC9" s="35"/>
      <c r="JFD9" s="35"/>
      <c r="JFE9" s="35"/>
      <c r="JFF9" s="35"/>
      <c r="JFG9" s="35"/>
      <c r="JFH9" s="35"/>
      <c r="JFI9" s="35"/>
      <c r="JFJ9" s="35"/>
      <c r="JFK9" s="35"/>
      <c r="JFL9" s="35"/>
      <c r="JFM9" s="35"/>
      <c r="JFN9" s="35"/>
      <c r="JFO9" s="35"/>
      <c r="JFP9" s="35"/>
      <c r="JFQ9" s="35"/>
      <c r="JFR9" s="35"/>
      <c r="JFS9" s="35"/>
      <c r="JFT9" s="35"/>
      <c r="JFU9" s="35"/>
      <c r="JFV9" s="35"/>
      <c r="JFW9" s="35"/>
      <c r="JFX9" s="35"/>
      <c r="JFY9" s="35"/>
      <c r="JFZ9" s="35"/>
      <c r="JGA9" s="35"/>
      <c r="JGB9" s="35"/>
      <c r="JGC9" s="35"/>
      <c r="JGD9" s="35"/>
      <c r="JGE9" s="35"/>
      <c r="JGF9" s="35"/>
      <c r="JGG9" s="35"/>
      <c r="JGH9" s="35"/>
      <c r="JGI9" s="35"/>
      <c r="JGJ9" s="35"/>
      <c r="JGK9" s="35"/>
      <c r="JGL9" s="35"/>
      <c r="JGM9" s="35"/>
      <c r="JGN9" s="35"/>
      <c r="JGO9" s="35"/>
      <c r="JGP9" s="35"/>
      <c r="JGQ9" s="35"/>
      <c r="JGR9" s="35"/>
      <c r="JGS9" s="35"/>
      <c r="JGT9" s="35"/>
      <c r="JGU9" s="35"/>
      <c r="JGV9" s="35"/>
      <c r="JGW9" s="35"/>
      <c r="JGX9" s="35"/>
      <c r="JGY9" s="35"/>
      <c r="JGZ9" s="35"/>
      <c r="JHA9" s="35"/>
      <c r="JHB9" s="35"/>
      <c r="JHC9" s="35"/>
      <c r="JHD9" s="35"/>
      <c r="JHE9" s="35"/>
      <c r="JHF9" s="35"/>
      <c r="JHG9" s="35"/>
      <c r="JHH9" s="35"/>
      <c r="JHI9" s="35"/>
      <c r="JHJ9" s="35"/>
      <c r="JHK9" s="35"/>
      <c r="JHL9" s="35"/>
      <c r="JHM9" s="35"/>
      <c r="JHN9" s="35"/>
      <c r="JHO9" s="35"/>
      <c r="JHP9" s="35"/>
      <c r="JHQ9" s="35"/>
      <c r="JHR9" s="35"/>
      <c r="JHS9" s="35"/>
      <c r="JHT9" s="35"/>
      <c r="JHU9" s="35"/>
      <c r="JHV9" s="35"/>
      <c r="JHW9" s="35"/>
      <c r="JHX9" s="35"/>
      <c r="JHY9" s="35"/>
      <c r="JHZ9" s="35"/>
      <c r="JIA9" s="35"/>
      <c r="JIB9" s="35"/>
      <c r="JIC9" s="35"/>
      <c r="JID9" s="35"/>
      <c r="JIE9" s="35"/>
      <c r="JIF9" s="35"/>
      <c r="JIG9" s="35"/>
      <c r="JIH9" s="35"/>
      <c r="JII9" s="35"/>
      <c r="JIJ9" s="35"/>
      <c r="JIK9" s="35"/>
      <c r="JIL9" s="35"/>
      <c r="JIM9" s="35"/>
      <c r="JIN9" s="35"/>
      <c r="JIO9" s="35"/>
      <c r="JIP9" s="35"/>
      <c r="JIQ9" s="35"/>
      <c r="JIR9" s="35"/>
      <c r="JIS9" s="35"/>
      <c r="JIT9" s="35"/>
      <c r="JIU9" s="35"/>
      <c r="JIV9" s="35"/>
      <c r="JIW9" s="35"/>
      <c r="JIX9" s="35"/>
      <c r="JIY9" s="35"/>
      <c r="JIZ9" s="35"/>
      <c r="JJA9" s="35"/>
      <c r="JJB9" s="35"/>
      <c r="JJC9" s="35"/>
      <c r="JJD9" s="35"/>
      <c r="JJE9" s="35"/>
      <c r="JJF9" s="35"/>
      <c r="JJG9" s="35"/>
      <c r="JJH9" s="35"/>
      <c r="JJI9" s="35"/>
      <c r="JJJ9" s="35"/>
      <c r="JJK9" s="35"/>
      <c r="JJL9" s="35"/>
      <c r="JJM9" s="35"/>
      <c r="JJN9" s="35"/>
      <c r="JJO9" s="35"/>
      <c r="JJP9" s="35"/>
      <c r="JJQ9" s="35"/>
      <c r="JJR9" s="35"/>
      <c r="JJS9" s="35"/>
      <c r="JJT9" s="35"/>
      <c r="JJU9" s="35"/>
      <c r="JJV9" s="35"/>
      <c r="JJW9" s="35"/>
      <c r="JJX9" s="35"/>
      <c r="JJY9" s="35"/>
      <c r="JJZ9" s="35"/>
      <c r="JKA9" s="35"/>
      <c r="JKB9" s="35"/>
      <c r="JKC9" s="35"/>
      <c r="JKD9" s="35"/>
      <c r="JKE9" s="35"/>
      <c r="JKF9" s="35"/>
      <c r="JKG9" s="35"/>
      <c r="JKH9" s="35"/>
      <c r="JKI9" s="35"/>
      <c r="JKJ9" s="35"/>
      <c r="JKK9" s="35"/>
      <c r="JKL9" s="35"/>
      <c r="JKM9" s="35"/>
      <c r="JKN9" s="35"/>
      <c r="JKO9" s="35"/>
      <c r="JKP9" s="35"/>
      <c r="JKQ9" s="35"/>
      <c r="JKR9" s="35"/>
      <c r="JKS9" s="35"/>
      <c r="JKT9" s="35"/>
      <c r="JKU9" s="35"/>
      <c r="JKV9" s="35"/>
      <c r="JKW9" s="35"/>
      <c r="JKX9" s="35"/>
      <c r="JKY9" s="35"/>
      <c r="JKZ9" s="35"/>
      <c r="JLA9" s="35"/>
      <c r="JLB9" s="35"/>
      <c r="JLC9" s="35"/>
      <c r="JLD9" s="35"/>
      <c r="JLE9" s="35"/>
      <c r="JLF9" s="35"/>
      <c r="JLG9" s="35"/>
      <c r="JLH9" s="35"/>
      <c r="JLI9" s="35"/>
      <c r="JLJ9" s="35"/>
      <c r="JLK9" s="35"/>
      <c r="JLL9" s="35"/>
      <c r="JLM9" s="35"/>
      <c r="JLN9" s="35"/>
      <c r="JLO9" s="35"/>
      <c r="JLP9" s="35"/>
      <c r="JLQ9" s="35"/>
      <c r="JLR9" s="35"/>
      <c r="JLS9" s="35"/>
      <c r="JLT9" s="35"/>
      <c r="JLU9" s="35"/>
      <c r="JLV9" s="35"/>
      <c r="JLW9" s="35"/>
      <c r="JLX9" s="35"/>
      <c r="JLY9" s="35"/>
      <c r="JLZ9" s="35"/>
      <c r="JMA9" s="35"/>
      <c r="JMB9" s="35"/>
      <c r="JMC9" s="35"/>
      <c r="JMD9" s="35"/>
      <c r="JME9" s="35"/>
      <c r="JMF9" s="35"/>
      <c r="JMG9" s="35"/>
      <c r="JMH9" s="35"/>
      <c r="JMI9" s="35"/>
      <c r="JMJ9" s="35"/>
      <c r="JMK9" s="35"/>
      <c r="JML9" s="35"/>
      <c r="JMM9" s="35"/>
      <c r="JMN9" s="35"/>
      <c r="JMO9" s="35"/>
      <c r="JMP9" s="35"/>
      <c r="JMQ9" s="35"/>
      <c r="JMR9" s="35"/>
      <c r="JMS9" s="35"/>
      <c r="JMT9" s="35"/>
      <c r="JMU9" s="35"/>
      <c r="JMV9" s="35"/>
      <c r="JMW9" s="35"/>
      <c r="JMX9" s="35"/>
      <c r="JMY9" s="35"/>
      <c r="JMZ9" s="35"/>
      <c r="JNA9" s="35"/>
      <c r="JNB9" s="35"/>
      <c r="JNC9" s="35"/>
      <c r="JND9" s="35"/>
      <c r="JNE9" s="35"/>
      <c r="JNF9" s="35"/>
      <c r="JNG9" s="35"/>
      <c r="JNH9" s="35"/>
      <c r="JNI9" s="35"/>
      <c r="JNJ9" s="35"/>
      <c r="JNK9" s="35"/>
      <c r="JNL9" s="35"/>
      <c r="JNM9" s="35"/>
      <c r="JNN9" s="35"/>
      <c r="JNO9" s="35"/>
      <c r="JNP9" s="35"/>
      <c r="JNQ9" s="35"/>
      <c r="JNR9" s="35"/>
      <c r="JNS9" s="35"/>
      <c r="JNT9" s="35"/>
      <c r="JNU9" s="35"/>
      <c r="JNV9" s="35"/>
      <c r="JNW9" s="35"/>
      <c r="JNX9" s="35"/>
      <c r="JNY9" s="35"/>
      <c r="JNZ9" s="35"/>
      <c r="JOA9" s="35"/>
      <c r="JOB9" s="35"/>
      <c r="JOC9" s="35"/>
      <c r="JOD9" s="35"/>
      <c r="JOE9" s="35"/>
      <c r="JOF9" s="35"/>
      <c r="JOG9" s="35"/>
      <c r="JOH9" s="35"/>
      <c r="JOI9" s="35"/>
      <c r="JOJ9" s="35"/>
      <c r="JOK9" s="35"/>
      <c r="JOL9" s="35"/>
      <c r="JOM9" s="35"/>
      <c r="JON9" s="35"/>
      <c r="JOO9" s="35"/>
      <c r="JOP9" s="35"/>
      <c r="JOQ9" s="35"/>
      <c r="JOR9" s="35"/>
      <c r="JOS9" s="35"/>
      <c r="JOT9" s="35"/>
      <c r="JOU9" s="35"/>
      <c r="JOV9" s="35"/>
      <c r="JOW9" s="35"/>
      <c r="JOX9" s="35"/>
      <c r="JOY9" s="35"/>
      <c r="JOZ9" s="35"/>
      <c r="JPA9" s="35"/>
      <c r="JPB9" s="35"/>
      <c r="JPC9" s="35"/>
      <c r="JPD9" s="35"/>
      <c r="JPE9" s="35"/>
      <c r="JPF9" s="35"/>
      <c r="JPG9" s="35"/>
      <c r="JPH9" s="35"/>
      <c r="JPI9" s="35"/>
      <c r="JPJ9" s="35"/>
      <c r="JPK9" s="35"/>
      <c r="JPL9" s="35"/>
      <c r="JPM9" s="35"/>
      <c r="JPN9" s="35"/>
      <c r="JPO9" s="35"/>
      <c r="JPP9" s="35"/>
      <c r="JPQ9" s="35"/>
      <c r="JPR9" s="35"/>
      <c r="JPS9" s="35"/>
      <c r="JPT9" s="35"/>
      <c r="JPU9" s="35"/>
      <c r="JPV9" s="35"/>
      <c r="JPW9" s="35"/>
      <c r="JPX9" s="35"/>
      <c r="JPY9" s="35"/>
      <c r="JPZ9" s="35"/>
      <c r="JQA9" s="35"/>
      <c r="JQB9" s="35"/>
      <c r="JQC9" s="35"/>
      <c r="JQD9" s="35"/>
      <c r="JQE9" s="35"/>
      <c r="JQF9" s="35"/>
      <c r="JQG9" s="35"/>
      <c r="JQH9" s="35"/>
      <c r="JQI9" s="35"/>
      <c r="JQJ9" s="35"/>
      <c r="JQK9" s="35"/>
      <c r="JQL9" s="35"/>
      <c r="JQM9" s="35"/>
      <c r="JQN9" s="35"/>
      <c r="JQO9" s="35"/>
      <c r="JQP9" s="35"/>
      <c r="JQQ9" s="35"/>
      <c r="JQR9" s="35"/>
      <c r="JQS9" s="35"/>
      <c r="JQT9" s="35"/>
      <c r="JQU9" s="35"/>
      <c r="JQV9" s="35"/>
      <c r="JQW9" s="35"/>
      <c r="JQX9" s="35"/>
      <c r="JQY9" s="35"/>
      <c r="JQZ9" s="35"/>
      <c r="JRA9" s="35"/>
      <c r="JRB9" s="35"/>
      <c r="JRC9" s="35"/>
      <c r="JRD9" s="35"/>
      <c r="JRE9" s="35"/>
      <c r="JRF9" s="35"/>
      <c r="JRG9" s="35"/>
      <c r="JRH9" s="35"/>
      <c r="JRI9" s="35"/>
      <c r="JRJ9" s="35"/>
      <c r="JRK9" s="35"/>
      <c r="JRL9" s="35"/>
      <c r="JRM9" s="35"/>
      <c r="JRN9" s="35"/>
      <c r="JRO9" s="35"/>
      <c r="JRP9" s="35"/>
      <c r="JRQ9" s="35"/>
      <c r="JRR9" s="35"/>
      <c r="JRS9" s="35"/>
      <c r="JRT9" s="35"/>
      <c r="JRU9" s="35"/>
      <c r="JRV9" s="35"/>
      <c r="JRW9" s="35"/>
      <c r="JRX9" s="35"/>
      <c r="JRY9" s="35"/>
      <c r="JRZ9" s="35"/>
      <c r="JSA9" s="35"/>
      <c r="JSB9" s="35"/>
      <c r="JSC9" s="35"/>
      <c r="JSD9" s="35"/>
      <c r="JSE9" s="35"/>
      <c r="JSF9" s="35"/>
      <c r="JSG9" s="35"/>
      <c r="JSH9" s="35"/>
      <c r="JSI9" s="35"/>
      <c r="JSJ9" s="35"/>
      <c r="JSK9" s="35"/>
      <c r="JSL9" s="35"/>
      <c r="JSM9" s="35"/>
      <c r="JSN9" s="35"/>
      <c r="JSO9" s="35"/>
      <c r="JSP9" s="35"/>
      <c r="JSQ9" s="35"/>
      <c r="JSR9" s="35"/>
      <c r="JSS9" s="35"/>
      <c r="JST9" s="35"/>
      <c r="JSU9" s="35"/>
      <c r="JSV9" s="35"/>
      <c r="JSW9" s="35"/>
      <c r="JSX9" s="35"/>
      <c r="JSY9" s="35"/>
      <c r="JSZ9" s="35"/>
      <c r="JTA9" s="35"/>
      <c r="JTB9" s="35"/>
      <c r="JTC9" s="35"/>
      <c r="JTD9" s="35"/>
      <c r="JTE9" s="35"/>
      <c r="JTF9" s="35"/>
      <c r="JTG9" s="35"/>
      <c r="JTH9" s="35"/>
      <c r="JTI9" s="35"/>
      <c r="JTJ9" s="35"/>
      <c r="JTK9" s="35"/>
      <c r="JTL9" s="35"/>
      <c r="JTM9" s="35"/>
      <c r="JTN9" s="35"/>
      <c r="JTO9" s="35"/>
      <c r="JTP9" s="35"/>
      <c r="JTQ9" s="35"/>
      <c r="JTR9" s="35"/>
      <c r="JTS9" s="35"/>
      <c r="JTT9" s="35"/>
      <c r="JTU9" s="35"/>
      <c r="JTV9" s="35"/>
      <c r="JTW9" s="35"/>
      <c r="JTX9" s="35"/>
      <c r="JTY9" s="35"/>
      <c r="JTZ9" s="35"/>
      <c r="JUA9" s="35"/>
      <c r="JUB9" s="35"/>
      <c r="JUC9" s="35"/>
      <c r="JUD9" s="35"/>
      <c r="JUE9" s="35"/>
      <c r="JUF9" s="35"/>
      <c r="JUG9" s="35"/>
      <c r="JUH9" s="35"/>
      <c r="JUI9" s="35"/>
      <c r="JUJ9" s="35"/>
      <c r="JUK9" s="35"/>
      <c r="JUL9" s="35"/>
      <c r="JUM9" s="35"/>
      <c r="JUN9" s="35"/>
      <c r="JUO9" s="35"/>
      <c r="JUP9" s="35"/>
      <c r="JUQ9" s="35"/>
      <c r="JUR9" s="35"/>
      <c r="JUS9" s="35"/>
      <c r="JUT9" s="35"/>
      <c r="JUU9" s="35"/>
      <c r="JUV9" s="35"/>
      <c r="JUW9" s="35"/>
      <c r="JUX9" s="35"/>
      <c r="JUY9" s="35"/>
      <c r="JUZ9" s="35"/>
      <c r="JVA9" s="35"/>
      <c r="JVB9" s="35"/>
      <c r="JVC9" s="35"/>
      <c r="JVD9" s="35"/>
      <c r="JVE9" s="35"/>
      <c r="JVF9" s="35"/>
      <c r="JVG9" s="35"/>
      <c r="JVH9" s="35"/>
      <c r="JVI9" s="35"/>
      <c r="JVJ9" s="35"/>
      <c r="JVK9" s="35"/>
      <c r="JVL9" s="35"/>
      <c r="JVM9" s="35"/>
      <c r="JVN9" s="35"/>
      <c r="JVO9" s="35"/>
      <c r="JVP9" s="35"/>
      <c r="JVQ9" s="35"/>
      <c r="JVR9" s="35"/>
      <c r="JVS9" s="35"/>
      <c r="JVT9" s="35"/>
      <c r="JVU9" s="35"/>
      <c r="JVV9" s="35"/>
      <c r="JVW9" s="35"/>
      <c r="JVX9" s="35"/>
      <c r="JVY9" s="35"/>
      <c r="JVZ9" s="35"/>
      <c r="JWA9" s="35"/>
      <c r="JWB9" s="35"/>
      <c r="JWC9" s="35"/>
      <c r="JWD9" s="35"/>
      <c r="JWE9" s="35"/>
      <c r="JWF9" s="35"/>
      <c r="JWG9" s="35"/>
      <c r="JWH9" s="35"/>
      <c r="JWI9" s="35"/>
      <c r="JWJ9" s="35"/>
      <c r="JWK9" s="35"/>
      <c r="JWL9" s="35"/>
      <c r="JWM9" s="35"/>
      <c r="JWN9" s="35"/>
      <c r="JWO9" s="35"/>
      <c r="JWP9" s="35"/>
      <c r="JWQ9" s="35"/>
      <c r="JWR9" s="35"/>
      <c r="JWS9" s="35"/>
      <c r="JWT9" s="35"/>
      <c r="JWU9" s="35"/>
      <c r="JWV9" s="35"/>
      <c r="JWW9" s="35"/>
      <c r="JWX9" s="35"/>
      <c r="JWY9" s="35"/>
      <c r="JWZ9" s="35"/>
      <c r="JXA9" s="35"/>
      <c r="JXB9" s="35"/>
      <c r="JXC9" s="35"/>
      <c r="JXD9" s="35"/>
      <c r="JXE9" s="35"/>
      <c r="JXF9" s="35"/>
      <c r="JXG9" s="35"/>
      <c r="JXH9" s="35"/>
      <c r="JXI9" s="35"/>
      <c r="JXJ9" s="35"/>
      <c r="JXK9" s="35"/>
      <c r="JXL9" s="35"/>
      <c r="JXM9" s="35"/>
      <c r="JXN9" s="35"/>
      <c r="JXO9" s="35"/>
      <c r="JXP9" s="35"/>
      <c r="JXQ9" s="35"/>
      <c r="JXR9" s="35"/>
      <c r="JXS9" s="35"/>
      <c r="JXT9" s="35"/>
      <c r="JXU9" s="35"/>
      <c r="JXV9" s="35"/>
      <c r="JXW9" s="35"/>
      <c r="JXX9" s="35"/>
      <c r="JXY9" s="35"/>
      <c r="JXZ9" s="35"/>
      <c r="JYA9" s="35"/>
      <c r="JYB9" s="35"/>
      <c r="JYC9" s="35"/>
      <c r="JYD9" s="35"/>
      <c r="JYE9" s="35"/>
      <c r="JYF9" s="35"/>
      <c r="JYG9" s="35"/>
      <c r="JYH9" s="35"/>
      <c r="JYI9" s="35"/>
      <c r="JYJ9" s="35"/>
      <c r="JYK9" s="35"/>
      <c r="JYL9" s="35"/>
      <c r="JYM9" s="35"/>
      <c r="JYN9" s="35"/>
      <c r="JYO9" s="35"/>
      <c r="JYP9" s="35"/>
      <c r="JYQ9" s="35"/>
      <c r="JYR9" s="35"/>
      <c r="JYS9" s="35"/>
      <c r="JYT9" s="35"/>
      <c r="JYU9" s="35"/>
      <c r="JYV9" s="35"/>
      <c r="JYW9" s="35"/>
      <c r="JYX9" s="35"/>
      <c r="JYY9" s="35"/>
      <c r="JYZ9" s="35"/>
      <c r="JZA9" s="35"/>
      <c r="JZB9" s="35"/>
      <c r="JZC9" s="35"/>
      <c r="JZD9" s="35"/>
      <c r="JZE9" s="35"/>
      <c r="JZF9" s="35"/>
      <c r="JZG9" s="35"/>
      <c r="JZH9" s="35"/>
      <c r="JZI9" s="35"/>
      <c r="JZJ9" s="35"/>
      <c r="JZK9" s="35"/>
      <c r="JZL9" s="35"/>
      <c r="JZM9" s="35"/>
      <c r="JZN9" s="35"/>
      <c r="JZO9" s="35"/>
      <c r="JZP9" s="35"/>
      <c r="JZQ9" s="35"/>
      <c r="JZR9" s="35"/>
      <c r="JZS9" s="35"/>
      <c r="JZT9" s="35"/>
      <c r="JZU9" s="35"/>
      <c r="JZV9" s="35"/>
      <c r="JZW9" s="35"/>
      <c r="JZX9" s="35"/>
      <c r="JZY9" s="35"/>
      <c r="JZZ9" s="35"/>
      <c r="KAA9" s="35"/>
      <c r="KAB9" s="35"/>
      <c r="KAC9" s="35"/>
      <c r="KAD9" s="35"/>
      <c r="KAE9" s="35"/>
      <c r="KAF9" s="35"/>
      <c r="KAG9" s="35"/>
      <c r="KAH9" s="35"/>
      <c r="KAI9" s="35"/>
      <c r="KAJ9" s="35"/>
      <c r="KAK9" s="35"/>
      <c r="KAL9" s="35"/>
      <c r="KAM9" s="35"/>
      <c r="KAN9" s="35"/>
      <c r="KAO9" s="35"/>
      <c r="KAP9" s="35"/>
      <c r="KAQ9" s="35"/>
      <c r="KAR9" s="35"/>
      <c r="KAS9" s="35"/>
      <c r="KAT9" s="35"/>
      <c r="KAU9" s="35"/>
      <c r="KAV9" s="35"/>
      <c r="KAW9" s="35"/>
      <c r="KAX9" s="35"/>
      <c r="KAY9" s="35"/>
      <c r="KAZ9" s="35"/>
      <c r="KBA9" s="35"/>
      <c r="KBB9" s="35"/>
      <c r="KBC9" s="35"/>
      <c r="KBD9" s="35"/>
      <c r="KBE9" s="35"/>
      <c r="KBF9" s="35"/>
      <c r="KBG9" s="35"/>
      <c r="KBH9" s="35"/>
      <c r="KBI9" s="35"/>
      <c r="KBJ9" s="35"/>
      <c r="KBK9" s="35"/>
      <c r="KBL9" s="35"/>
      <c r="KBM9" s="35"/>
      <c r="KBN9" s="35"/>
      <c r="KBO9" s="35"/>
      <c r="KBP9" s="35"/>
      <c r="KBQ9" s="35"/>
      <c r="KBR9" s="35"/>
      <c r="KBS9" s="35"/>
      <c r="KBT9" s="35"/>
      <c r="KBU9" s="35"/>
      <c r="KBV9" s="35"/>
      <c r="KBW9" s="35"/>
      <c r="KBX9" s="35"/>
      <c r="KBY9" s="35"/>
      <c r="KBZ9" s="35"/>
      <c r="KCA9" s="35"/>
      <c r="KCB9" s="35"/>
      <c r="KCC9" s="35"/>
      <c r="KCD9" s="35"/>
      <c r="KCE9" s="35"/>
      <c r="KCF9" s="35"/>
      <c r="KCG9" s="35"/>
      <c r="KCH9" s="35"/>
      <c r="KCI9" s="35"/>
      <c r="KCJ9" s="35"/>
      <c r="KCK9" s="35"/>
      <c r="KCL9" s="35"/>
      <c r="KCM9" s="35"/>
      <c r="KCN9" s="35"/>
      <c r="KCO9" s="35"/>
      <c r="KCP9" s="35"/>
      <c r="KCQ9" s="35"/>
      <c r="KCR9" s="35"/>
      <c r="KCS9" s="35"/>
      <c r="KCT9" s="35"/>
      <c r="KCU9" s="35"/>
      <c r="KCV9" s="35"/>
      <c r="KCW9" s="35"/>
      <c r="KCX9" s="35"/>
      <c r="KCY9" s="35"/>
      <c r="KCZ9" s="35"/>
      <c r="KDA9" s="35"/>
      <c r="KDB9" s="35"/>
      <c r="KDC9" s="35"/>
      <c r="KDD9" s="35"/>
      <c r="KDE9" s="35"/>
      <c r="KDF9" s="35"/>
      <c r="KDG9" s="35"/>
      <c r="KDH9" s="35"/>
      <c r="KDI9" s="35"/>
      <c r="KDJ9" s="35"/>
      <c r="KDK9" s="35"/>
      <c r="KDL9" s="35"/>
      <c r="KDM9" s="35"/>
      <c r="KDN9" s="35"/>
      <c r="KDO9" s="35"/>
      <c r="KDP9" s="35"/>
      <c r="KDQ9" s="35"/>
      <c r="KDR9" s="35"/>
      <c r="KDS9" s="35"/>
      <c r="KDT9" s="35"/>
      <c r="KDU9" s="35"/>
      <c r="KDV9" s="35"/>
      <c r="KDW9" s="35"/>
      <c r="KDX9" s="35"/>
      <c r="KDY9" s="35"/>
      <c r="KDZ9" s="35"/>
      <c r="KEA9" s="35"/>
      <c r="KEB9" s="35"/>
      <c r="KEC9" s="35"/>
      <c r="KED9" s="35"/>
      <c r="KEE9" s="35"/>
      <c r="KEF9" s="35"/>
      <c r="KEG9" s="35"/>
      <c r="KEH9" s="35"/>
      <c r="KEI9" s="35"/>
      <c r="KEJ9" s="35"/>
      <c r="KEK9" s="35"/>
      <c r="KEL9" s="35"/>
      <c r="KEM9" s="35"/>
      <c r="KEN9" s="35"/>
      <c r="KEO9" s="35"/>
      <c r="KEP9" s="35"/>
      <c r="KEQ9" s="35"/>
      <c r="KER9" s="35"/>
      <c r="KES9" s="35"/>
      <c r="KET9" s="35"/>
      <c r="KEU9" s="35"/>
      <c r="KEV9" s="35"/>
      <c r="KEW9" s="35"/>
      <c r="KEX9" s="35"/>
      <c r="KEY9" s="35"/>
      <c r="KEZ9" s="35"/>
      <c r="KFA9" s="35"/>
      <c r="KFB9" s="35"/>
      <c r="KFC9" s="35"/>
      <c r="KFD9" s="35"/>
      <c r="KFE9" s="35"/>
      <c r="KFF9" s="35"/>
      <c r="KFG9" s="35"/>
      <c r="KFH9" s="35"/>
      <c r="KFI9" s="35"/>
      <c r="KFJ9" s="35"/>
      <c r="KFK9" s="35"/>
      <c r="KFL9" s="35"/>
      <c r="KFM9" s="35"/>
      <c r="KFN9" s="35"/>
      <c r="KFO9" s="35"/>
      <c r="KFP9" s="35"/>
      <c r="KFQ9" s="35"/>
      <c r="KFR9" s="35"/>
      <c r="KFS9" s="35"/>
      <c r="KFT9" s="35"/>
      <c r="KFU9" s="35"/>
      <c r="KFV9" s="35"/>
      <c r="KFW9" s="35"/>
      <c r="KFX9" s="35"/>
      <c r="KFY9" s="35"/>
      <c r="KFZ9" s="35"/>
      <c r="KGA9" s="35"/>
      <c r="KGB9" s="35"/>
      <c r="KGC9" s="35"/>
      <c r="KGD9" s="35"/>
      <c r="KGE9" s="35"/>
      <c r="KGF9" s="35"/>
      <c r="KGG9" s="35"/>
      <c r="KGH9" s="35"/>
      <c r="KGI9" s="35"/>
      <c r="KGJ9" s="35"/>
      <c r="KGK9" s="35"/>
      <c r="KGL9" s="35"/>
      <c r="KGM9" s="35"/>
      <c r="KGN9" s="35"/>
      <c r="KGO9" s="35"/>
      <c r="KGP9" s="35"/>
      <c r="KGQ9" s="35"/>
      <c r="KGR9" s="35"/>
      <c r="KGS9" s="35"/>
      <c r="KGT9" s="35"/>
      <c r="KGU9" s="35"/>
      <c r="KGV9" s="35"/>
      <c r="KGW9" s="35"/>
      <c r="KGX9" s="35"/>
      <c r="KGY9" s="35"/>
      <c r="KGZ9" s="35"/>
      <c r="KHA9" s="35"/>
      <c r="KHB9" s="35"/>
      <c r="KHC9" s="35"/>
      <c r="KHD9" s="35"/>
      <c r="KHE9" s="35"/>
      <c r="KHF9" s="35"/>
      <c r="KHG9" s="35"/>
      <c r="KHH9" s="35"/>
      <c r="KHI9" s="35"/>
      <c r="KHJ9" s="35"/>
      <c r="KHK9" s="35"/>
      <c r="KHL9" s="35"/>
      <c r="KHM9" s="35"/>
      <c r="KHN9" s="35"/>
      <c r="KHO9" s="35"/>
      <c r="KHP9" s="35"/>
      <c r="KHQ9" s="35"/>
      <c r="KHR9" s="35"/>
      <c r="KHS9" s="35"/>
      <c r="KHT9" s="35"/>
      <c r="KHU9" s="35"/>
      <c r="KHV9" s="35"/>
      <c r="KHW9" s="35"/>
      <c r="KHX9" s="35"/>
      <c r="KHY9" s="35"/>
      <c r="KHZ9" s="35"/>
      <c r="KIA9" s="35"/>
      <c r="KIB9" s="35"/>
      <c r="KIC9" s="35"/>
      <c r="KID9" s="35"/>
      <c r="KIE9" s="35"/>
      <c r="KIF9" s="35"/>
      <c r="KIG9" s="35"/>
      <c r="KIH9" s="35"/>
      <c r="KII9" s="35"/>
      <c r="KIJ9" s="35"/>
      <c r="KIK9" s="35"/>
      <c r="KIL9" s="35"/>
      <c r="KIM9" s="35"/>
      <c r="KIN9" s="35"/>
      <c r="KIO9" s="35"/>
      <c r="KIP9" s="35"/>
      <c r="KIQ9" s="35"/>
      <c r="KIR9" s="35"/>
      <c r="KIS9" s="35"/>
      <c r="KIT9" s="35"/>
      <c r="KIU9" s="35"/>
      <c r="KIV9" s="35"/>
      <c r="KIW9" s="35"/>
      <c r="KIX9" s="35"/>
      <c r="KIY9" s="35"/>
      <c r="KIZ9" s="35"/>
      <c r="KJA9" s="35"/>
      <c r="KJB9" s="35"/>
      <c r="KJC9" s="35"/>
      <c r="KJD9" s="35"/>
      <c r="KJE9" s="35"/>
      <c r="KJF9" s="35"/>
      <c r="KJG9" s="35"/>
      <c r="KJH9" s="35"/>
      <c r="KJI9" s="35"/>
      <c r="KJJ9" s="35"/>
      <c r="KJK9" s="35"/>
      <c r="KJL9" s="35"/>
      <c r="KJM9" s="35"/>
      <c r="KJN9" s="35"/>
      <c r="KJO9" s="35"/>
      <c r="KJP9" s="35"/>
      <c r="KJQ9" s="35"/>
      <c r="KJR9" s="35"/>
      <c r="KJS9" s="35"/>
      <c r="KJT9" s="35"/>
      <c r="KJU9" s="35"/>
      <c r="KJV9" s="35"/>
      <c r="KJW9" s="35"/>
      <c r="KJX9" s="35"/>
      <c r="KJY9" s="35"/>
      <c r="KJZ9" s="35"/>
      <c r="KKA9" s="35"/>
      <c r="KKB9" s="35"/>
      <c r="KKC9" s="35"/>
      <c r="KKD9" s="35"/>
      <c r="KKE9" s="35"/>
      <c r="KKF9" s="35"/>
      <c r="KKG9" s="35"/>
      <c r="KKH9" s="35"/>
      <c r="KKI9" s="35"/>
      <c r="KKJ9" s="35"/>
      <c r="KKK9" s="35"/>
      <c r="KKL9" s="35"/>
      <c r="KKM9" s="35"/>
      <c r="KKN9" s="35"/>
      <c r="KKO9" s="35"/>
      <c r="KKP9" s="35"/>
      <c r="KKQ9" s="35"/>
      <c r="KKR9" s="35"/>
      <c r="KKS9" s="35"/>
      <c r="KKT9" s="35"/>
      <c r="KKU9" s="35"/>
      <c r="KKV9" s="35"/>
      <c r="KKW9" s="35"/>
      <c r="KKX9" s="35"/>
      <c r="KKY9" s="35"/>
      <c r="KKZ9" s="35"/>
      <c r="KLA9" s="35"/>
      <c r="KLB9" s="35"/>
      <c r="KLC9" s="35"/>
      <c r="KLD9" s="35"/>
      <c r="KLE9" s="35"/>
      <c r="KLF9" s="35"/>
      <c r="KLG9" s="35"/>
      <c r="KLH9" s="35"/>
      <c r="KLI9" s="35"/>
      <c r="KLJ9" s="35"/>
      <c r="KLK9" s="35"/>
      <c r="KLL9" s="35"/>
      <c r="KLM9" s="35"/>
      <c r="KLN9" s="35"/>
      <c r="KLO9" s="35"/>
      <c r="KLP9" s="35"/>
      <c r="KLQ9" s="35"/>
      <c r="KLR9" s="35"/>
      <c r="KLS9" s="35"/>
      <c r="KLT9" s="35"/>
      <c r="KLU9" s="35"/>
      <c r="KLV9" s="35"/>
      <c r="KLW9" s="35"/>
      <c r="KLX9" s="35"/>
      <c r="KLY9" s="35"/>
      <c r="KLZ9" s="35"/>
      <c r="KMA9" s="35"/>
      <c r="KMB9" s="35"/>
      <c r="KMC9" s="35"/>
      <c r="KMD9" s="35"/>
      <c r="KME9" s="35"/>
      <c r="KMF9" s="35"/>
      <c r="KMG9" s="35"/>
      <c r="KMH9" s="35"/>
      <c r="KMI9" s="35"/>
      <c r="KMJ9" s="35"/>
      <c r="KMK9" s="35"/>
      <c r="KML9" s="35"/>
      <c r="KMM9" s="35"/>
      <c r="KMN9" s="35"/>
      <c r="KMO9" s="35"/>
      <c r="KMP9" s="35"/>
      <c r="KMQ9" s="35"/>
      <c r="KMR9" s="35"/>
      <c r="KMS9" s="35"/>
      <c r="KMT9" s="35"/>
      <c r="KMU9" s="35"/>
      <c r="KMV9" s="35"/>
      <c r="KMW9" s="35"/>
      <c r="KMX9" s="35"/>
      <c r="KMY9" s="35"/>
      <c r="KMZ9" s="35"/>
      <c r="KNA9" s="35"/>
      <c r="KNB9" s="35"/>
      <c r="KNC9" s="35"/>
      <c r="KND9" s="35"/>
      <c r="KNE9" s="35"/>
      <c r="KNF9" s="35"/>
      <c r="KNG9" s="35"/>
      <c r="KNH9" s="35"/>
      <c r="KNI9" s="35"/>
      <c r="KNJ9" s="35"/>
      <c r="KNK9" s="35"/>
      <c r="KNL9" s="35"/>
      <c r="KNM9" s="35"/>
      <c r="KNN9" s="35"/>
      <c r="KNO9" s="35"/>
      <c r="KNP9" s="35"/>
      <c r="KNQ9" s="35"/>
      <c r="KNR9" s="35"/>
      <c r="KNS9" s="35"/>
      <c r="KNT9" s="35"/>
      <c r="KNU9" s="35"/>
      <c r="KNV9" s="35"/>
      <c r="KNW9" s="35"/>
      <c r="KNX9" s="35"/>
      <c r="KNY9" s="35"/>
      <c r="KNZ9" s="35"/>
      <c r="KOA9" s="35"/>
      <c r="KOB9" s="35"/>
      <c r="KOC9" s="35"/>
      <c r="KOD9" s="35"/>
      <c r="KOE9" s="35"/>
      <c r="KOF9" s="35"/>
      <c r="KOG9" s="35"/>
      <c r="KOH9" s="35"/>
      <c r="KOI9" s="35"/>
      <c r="KOJ9" s="35"/>
      <c r="KOK9" s="35"/>
      <c r="KOL9" s="35"/>
      <c r="KOM9" s="35"/>
      <c r="KON9" s="35"/>
      <c r="KOO9" s="35"/>
      <c r="KOP9" s="35"/>
      <c r="KOQ9" s="35"/>
      <c r="KOR9" s="35"/>
      <c r="KOS9" s="35"/>
      <c r="KOT9" s="35"/>
      <c r="KOU9" s="35"/>
      <c r="KOV9" s="35"/>
      <c r="KOW9" s="35"/>
      <c r="KOX9" s="35"/>
      <c r="KOY9" s="35"/>
      <c r="KOZ9" s="35"/>
      <c r="KPA9" s="35"/>
      <c r="KPB9" s="35"/>
      <c r="KPC9" s="35"/>
      <c r="KPD9" s="35"/>
      <c r="KPE9" s="35"/>
      <c r="KPF9" s="35"/>
      <c r="KPG9" s="35"/>
      <c r="KPH9" s="35"/>
      <c r="KPI9" s="35"/>
      <c r="KPJ9" s="35"/>
      <c r="KPK9" s="35"/>
      <c r="KPL9" s="35"/>
      <c r="KPM9" s="35"/>
      <c r="KPN9" s="35"/>
      <c r="KPO9" s="35"/>
      <c r="KPP9" s="35"/>
      <c r="KPQ9" s="35"/>
      <c r="KPR9" s="35"/>
      <c r="KPS9" s="35"/>
      <c r="KPT9" s="35"/>
      <c r="KPU9" s="35"/>
      <c r="KPV9" s="35"/>
      <c r="KPW9" s="35"/>
      <c r="KPX9" s="35"/>
      <c r="KPY9" s="35"/>
      <c r="KPZ9" s="35"/>
      <c r="KQA9" s="35"/>
      <c r="KQB9" s="35"/>
      <c r="KQC9" s="35"/>
      <c r="KQD9" s="35"/>
      <c r="KQE9" s="35"/>
      <c r="KQF9" s="35"/>
      <c r="KQG9" s="35"/>
      <c r="KQH9" s="35"/>
      <c r="KQI9" s="35"/>
      <c r="KQJ9" s="35"/>
      <c r="KQK9" s="35"/>
      <c r="KQL9" s="35"/>
      <c r="KQM9" s="35"/>
      <c r="KQN9" s="35"/>
      <c r="KQO9" s="35"/>
      <c r="KQP9" s="35"/>
      <c r="KQQ9" s="35"/>
      <c r="KQR9" s="35"/>
      <c r="KQS9" s="35"/>
      <c r="KQT9" s="35"/>
      <c r="KQU9" s="35"/>
      <c r="KQV9" s="35"/>
      <c r="KQW9" s="35"/>
      <c r="KQX9" s="35"/>
      <c r="KQY9" s="35"/>
      <c r="KQZ9" s="35"/>
      <c r="KRA9" s="35"/>
      <c r="KRB9" s="35"/>
      <c r="KRC9" s="35"/>
      <c r="KRD9" s="35"/>
      <c r="KRE9" s="35"/>
      <c r="KRF9" s="35"/>
      <c r="KRG9" s="35"/>
      <c r="KRH9" s="35"/>
      <c r="KRI9" s="35"/>
      <c r="KRJ9" s="35"/>
      <c r="KRK9" s="35"/>
      <c r="KRL9" s="35"/>
      <c r="KRM9" s="35"/>
      <c r="KRN9" s="35"/>
      <c r="KRO9" s="35"/>
      <c r="KRP9" s="35"/>
      <c r="KRQ9" s="35"/>
      <c r="KRR9" s="35"/>
      <c r="KRS9" s="35"/>
      <c r="KRT9" s="35"/>
      <c r="KRU9" s="35"/>
      <c r="KRV9" s="35"/>
      <c r="KRW9" s="35"/>
      <c r="KRX9" s="35"/>
      <c r="KRY9" s="35"/>
      <c r="KRZ9" s="35"/>
      <c r="KSA9" s="35"/>
      <c r="KSB9" s="35"/>
      <c r="KSC9" s="35"/>
      <c r="KSD9" s="35"/>
      <c r="KSE9" s="35"/>
      <c r="KSF9" s="35"/>
      <c r="KSG9" s="35"/>
      <c r="KSH9" s="35"/>
      <c r="KSI9" s="35"/>
      <c r="KSJ9" s="35"/>
      <c r="KSK9" s="35"/>
      <c r="KSL9" s="35"/>
      <c r="KSM9" s="35"/>
      <c r="KSN9" s="35"/>
      <c r="KSO9" s="35"/>
      <c r="KSP9" s="35"/>
      <c r="KSQ9" s="35"/>
      <c r="KSR9" s="35"/>
      <c r="KSS9" s="35"/>
      <c r="KST9" s="35"/>
      <c r="KSU9" s="35"/>
      <c r="KSV9" s="35"/>
      <c r="KSW9" s="35"/>
      <c r="KSX9" s="35"/>
      <c r="KSY9" s="35"/>
      <c r="KSZ9" s="35"/>
      <c r="KTA9" s="35"/>
      <c r="KTB9" s="35"/>
      <c r="KTC9" s="35"/>
      <c r="KTD9" s="35"/>
      <c r="KTE9" s="35"/>
      <c r="KTF9" s="35"/>
      <c r="KTG9" s="35"/>
      <c r="KTH9" s="35"/>
      <c r="KTI9" s="35"/>
      <c r="KTJ9" s="35"/>
      <c r="KTK9" s="35"/>
      <c r="KTL9" s="35"/>
      <c r="KTM9" s="35"/>
      <c r="KTN9" s="35"/>
      <c r="KTO9" s="35"/>
      <c r="KTP9" s="35"/>
      <c r="KTQ9" s="35"/>
      <c r="KTR9" s="35"/>
      <c r="KTS9" s="35"/>
      <c r="KTT9" s="35"/>
      <c r="KTU9" s="35"/>
      <c r="KTV9" s="35"/>
      <c r="KTW9" s="35"/>
      <c r="KTX9" s="35"/>
      <c r="KTY9" s="35"/>
      <c r="KTZ9" s="35"/>
      <c r="KUA9" s="35"/>
      <c r="KUB9" s="35"/>
      <c r="KUC9" s="35"/>
      <c r="KUD9" s="35"/>
      <c r="KUE9" s="35"/>
      <c r="KUF9" s="35"/>
      <c r="KUG9" s="35"/>
      <c r="KUH9" s="35"/>
      <c r="KUI9" s="35"/>
      <c r="KUJ9" s="35"/>
      <c r="KUK9" s="35"/>
      <c r="KUL9" s="35"/>
      <c r="KUM9" s="35"/>
      <c r="KUN9" s="35"/>
      <c r="KUO9" s="35"/>
      <c r="KUP9" s="35"/>
      <c r="KUQ9" s="35"/>
      <c r="KUR9" s="35"/>
      <c r="KUS9" s="35"/>
      <c r="KUT9" s="35"/>
      <c r="KUU9" s="35"/>
      <c r="KUV9" s="35"/>
      <c r="KUW9" s="35"/>
      <c r="KUX9" s="35"/>
      <c r="KUY9" s="35"/>
      <c r="KUZ9" s="35"/>
      <c r="KVA9" s="35"/>
      <c r="KVB9" s="35"/>
      <c r="KVC9" s="35"/>
      <c r="KVD9" s="35"/>
      <c r="KVE9" s="35"/>
      <c r="KVF9" s="35"/>
      <c r="KVG9" s="35"/>
      <c r="KVH9" s="35"/>
      <c r="KVI9" s="35"/>
      <c r="KVJ9" s="35"/>
      <c r="KVK9" s="35"/>
      <c r="KVL9" s="35"/>
      <c r="KVM9" s="35"/>
      <c r="KVN9" s="35"/>
      <c r="KVO9" s="35"/>
      <c r="KVP9" s="35"/>
      <c r="KVQ9" s="35"/>
      <c r="KVR9" s="35"/>
      <c r="KVS9" s="35"/>
      <c r="KVT9" s="35"/>
      <c r="KVU9" s="35"/>
      <c r="KVV9" s="35"/>
      <c r="KVW9" s="35"/>
      <c r="KVX9" s="35"/>
      <c r="KVY9" s="35"/>
      <c r="KVZ9" s="35"/>
      <c r="KWA9" s="35"/>
      <c r="KWB9" s="35"/>
      <c r="KWC9" s="35"/>
      <c r="KWD9" s="35"/>
      <c r="KWE9" s="35"/>
      <c r="KWF9" s="35"/>
      <c r="KWG9" s="35"/>
      <c r="KWH9" s="35"/>
      <c r="KWI9" s="35"/>
      <c r="KWJ9" s="35"/>
      <c r="KWK9" s="35"/>
      <c r="KWL9" s="35"/>
      <c r="KWM9" s="35"/>
      <c r="KWN9" s="35"/>
      <c r="KWO9" s="35"/>
      <c r="KWP9" s="35"/>
      <c r="KWQ9" s="35"/>
      <c r="KWR9" s="35"/>
      <c r="KWS9" s="35"/>
      <c r="KWT9" s="35"/>
      <c r="KWU9" s="35"/>
      <c r="KWV9" s="35"/>
      <c r="KWW9" s="35"/>
      <c r="KWX9" s="35"/>
      <c r="KWY9" s="35"/>
      <c r="KWZ9" s="35"/>
      <c r="KXA9" s="35"/>
      <c r="KXB9" s="35"/>
      <c r="KXC9" s="35"/>
      <c r="KXD9" s="35"/>
      <c r="KXE9" s="35"/>
      <c r="KXF9" s="35"/>
      <c r="KXG9" s="35"/>
      <c r="KXH9" s="35"/>
      <c r="KXI9" s="35"/>
      <c r="KXJ9" s="35"/>
      <c r="KXK9" s="35"/>
      <c r="KXL9" s="35"/>
      <c r="KXM9" s="35"/>
      <c r="KXN9" s="35"/>
      <c r="KXO9" s="35"/>
      <c r="KXP9" s="35"/>
      <c r="KXQ9" s="35"/>
      <c r="KXR9" s="35"/>
      <c r="KXS9" s="35"/>
      <c r="KXT9" s="35"/>
      <c r="KXU9" s="35"/>
      <c r="KXV9" s="35"/>
      <c r="KXW9" s="35"/>
      <c r="KXX9" s="35"/>
      <c r="KXY9" s="35"/>
      <c r="KXZ9" s="35"/>
      <c r="KYA9" s="35"/>
      <c r="KYB9" s="35"/>
      <c r="KYC9" s="35"/>
      <c r="KYD9" s="35"/>
      <c r="KYE9" s="35"/>
      <c r="KYF9" s="35"/>
      <c r="KYG9" s="35"/>
      <c r="KYH9" s="35"/>
      <c r="KYI9" s="35"/>
      <c r="KYJ9" s="35"/>
      <c r="KYK9" s="35"/>
      <c r="KYL9" s="35"/>
      <c r="KYM9" s="35"/>
      <c r="KYN9" s="35"/>
      <c r="KYO9" s="35"/>
      <c r="KYP9" s="35"/>
      <c r="KYQ9" s="35"/>
      <c r="KYR9" s="35"/>
      <c r="KYS9" s="35"/>
      <c r="KYT9" s="35"/>
      <c r="KYU9" s="35"/>
      <c r="KYV9" s="35"/>
      <c r="KYW9" s="35"/>
      <c r="KYX9" s="35"/>
      <c r="KYY9" s="35"/>
      <c r="KYZ9" s="35"/>
      <c r="KZA9" s="35"/>
      <c r="KZB9" s="35"/>
      <c r="KZC9" s="35"/>
      <c r="KZD9" s="35"/>
      <c r="KZE9" s="35"/>
      <c r="KZF9" s="35"/>
      <c r="KZG9" s="35"/>
      <c r="KZH9" s="35"/>
      <c r="KZI9" s="35"/>
      <c r="KZJ9" s="35"/>
      <c r="KZK9" s="35"/>
      <c r="KZL9" s="35"/>
      <c r="KZM9" s="35"/>
      <c r="KZN9" s="35"/>
      <c r="KZO9" s="35"/>
      <c r="KZP9" s="35"/>
      <c r="KZQ9" s="35"/>
      <c r="KZR9" s="35"/>
      <c r="KZS9" s="35"/>
      <c r="KZT9" s="35"/>
      <c r="KZU9" s="35"/>
      <c r="KZV9" s="35"/>
      <c r="KZW9" s="35"/>
      <c r="KZX9" s="35"/>
      <c r="KZY9" s="35"/>
      <c r="KZZ9" s="35"/>
      <c r="LAA9" s="35"/>
      <c r="LAB9" s="35"/>
      <c r="LAC9" s="35"/>
      <c r="LAD9" s="35"/>
      <c r="LAE9" s="35"/>
      <c r="LAF9" s="35"/>
      <c r="LAG9" s="35"/>
      <c r="LAH9" s="35"/>
      <c r="LAI9" s="35"/>
      <c r="LAJ9" s="35"/>
      <c r="LAK9" s="35"/>
      <c r="LAL9" s="35"/>
      <c r="LAM9" s="35"/>
      <c r="LAN9" s="35"/>
      <c r="LAO9" s="35"/>
      <c r="LAP9" s="35"/>
      <c r="LAQ9" s="35"/>
      <c r="LAR9" s="35"/>
      <c r="LAS9" s="35"/>
      <c r="LAT9" s="35"/>
      <c r="LAU9" s="35"/>
      <c r="LAV9" s="35"/>
      <c r="LAW9" s="35"/>
      <c r="LAX9" s="35"/>
      <c r="LAY9" s="35"/>
      <c r="LAZ9" s="35"/>
      <c r="LBA9" s="35"/>
      <c r="LBB9" s="35"/>
      <c r="LBC9" s="35"/>
      <c r="LBD9" s="35"/>
      <c r="LBE9" s="35"/>
      <c r="LBF9" s="35"/>
      <c r="LBG9" s="35"/>
      <c r="LBH9" s="35"/>
      <c r="LBI9" s="35"/>
      <c r="LBJ9" s="35"/>
      <c r="LBK9" s="35"/>
      <c r="LBL9" s="35"/>
      <c r="LBM9" s="35"/>
      <c r="LBN9" s="35"/>
      <c r="LBO9" s="35"/>
      <c r="LBP9" s="35"/>
      <c r="LBQ9" s="35"/>
      <c r="LBR9" s="35"/>
      <c r="LBS9" s="35"/>
      <c r="LBT9" s="35"/>
      <c r="LBU9" s="35"/>
      <c r="LBV9" s="35"/>
      <c r="LBW9" s="35"/>
      <c r="LBX9" s="35"/>
      <c r="LBY9" s="35"/>
      <c r="LBZ9" s="35"/>
      <c r="LCA9" s="35"/>
      <c r="LCB9" s="35"/>
      <c r="LCC9" s="35"/>
      <c r="LCD9" s="35"/>
      <c r="LCE9" s="35"/>
      <c r="LCF9" s="35"/>
      <c r="LCG9" s="35"/>
      <c r="LCH9" s="35"/>
      <c r="LCI9" s="35"/>
      <c r="LCJ9" s="35"/>
      <c r="LCK9" s="35"/>
      <c r="LCL9" s="35"/>
      <c r="LCM9" s="35"/>
      <c r="LCN9" s="35"/>
      <c r="LCO9" s="35"/>
      <c r="LCP9" s="35"/>
      <c r="LCQ9" s="35"/>
      <c r="LCR9" s="35"/>
      <c r="LCS9" s="35"/>
      <c r="LCT9" s="35"/>
      <c r="LCU9" s="35"/>
      <c r="LCV9" s="35"/>
      <c r="LCW9" s="35"/>
      <c r="LCX9" s="35"/>
      <c r="LCY9" s="35"/>
      <c r="LCZ9" s="35"/>
      <c r="LDA9" s="35"/>
      <c r="LDB9" s="35"/>
      <c r="LDC9" s="35"/>
      <c r="LDD9" s="35"/>
      <c r="LDE9" s="35"/>
      <c r="LDF9" s="35"/>
      <c r="LDG9" s="35"/>
      <c r="LDH9" s="35"/>
      <c r="LDI9" s="35"/>
      <c r="LDJ9" s="35"/>
      <c r="LDK9" s="35"/>
      <c r="LDL9" s="35"/>
      <c r="LDM9" s="35"/>
      <c r="LDN9" s="35"/>
      <c r="LDO9" s="35"/>
      <c r="LDP9" s="35"/>
      <c r="LDQ9" s="35"/>
      <c r="LDR9" s="35"/>
      <c r="LDS9" s="35"/>
      <c r="LDT9" s="35"/>
      <c r="LDU9" s="35"/>
      <c r="LDV9" s="35"/>
      <c r="LDW9" s="35"/>
      <c r="LDX9" s="35"/>
      <c r="LDY9" s="35"/>
      <c r="LDZ9" s="35"/>
      <c r="LEA9" s="35"/>
      <c r="LEB9" s="35"/>
      <c r="LEC9" s="35"/>
      <c r="LED9" s="35"/>
      <c r="LEE9" s="35"/>
      <c r="LEF9" s="35"/>
      <c r="LEG9" s="35"/>
      <c r="LEH9" s="35"/>
      <c r="LEI9" s="35"/>
      <c r="LEJ9" s="35"/>
      <c r="LEK9" s="35"/>
      <c r="LEL9" s="35"/>
      <c r="LEM9" s="35"/>
      <c r="LEN9" s="35"/>
      <c r="LEO9" s="35"/>
      <c r="LEP9" s="35"/>
      <c r="LEQ9" s="35"/>
      <c r="LER9" s="35"/>
      <c r="LES9" s="35"/>
      <c r="LET9" s="35"/>
      <c r="LEU9" s="35"/>
      <c r="LEV9" s="35"/>
      <c r="LEW9" s="35"/>
      <c r="LEX9" s="35"/>
      <c r="LEY9" s="35"/>
      <c r="LEZ9" s="35"/>
      <c r="LFA9" s="35"/>
      <c r="LFB9" s="35"/>
      <c r="LFC9" s="35"/>
      <c r="LFD9" s="35"/>
      <c r="LFE9" s="35"/>
      <c r="LFF9" s="35"/>
      <c r="LFG9" s="35"/>
      <c r="LFH9" s="35"/>
      <c r="LFI9" s="35"/>
      <c r="LFJ9" s="35"/>
      <c r="LFK9" s="35"/>
      <c r="LFL9" s="35"/>
      <c r="LFM9" s="35"/>
      <c r="LFN9" s="35"/>
      <c r="LFO9" s="35"/>
      <c r="LFP9" s="35"/>
      <c r="LFQ9" s="35"/>
      <c r="LFR9" s="35"/>
      <c r="LFS9" s="35"/>
      <c r="LFT9" s="35"/>
      <c r="LFU9" s="35"/>
      <c r="LFV9" s="35"/>
      <c r="LFW9" s="35"/>
      <c r="LFX9" s="35"/>
      <c r="LFY9" s="35"/>
      <c r="LFZ9" s="35"/>
      <c r="LGA9" s="35"/>
      <c r="LGB9" s="35"/>
      <c r="LGC9" s="35"/>
      <c r="LGD9" s="35"/>
      <c r="LGE9" s="35"/>
      <c r="LGF9" s="35"/>
      <c r="LGG9" s="35"/>
      <c r="LGH9" s="35"/>
      <c r="LGI9" s="35"/>
      <c r="LGJ9" s="35"/>
      <c r="LGK9" s="35"/>
      <c r="LGL9" s="35"/>
      <c r="LGM9" s="35"/>
      <c r="LGN9" s="35"/>
      <c r="LGO9" s="35"/>
      <c r="LGP9" s="35"/>
      <c r="LGQ9" s="35"/>
      <c r="LGR9" s="35"/>
      <c r="LGS9" s="35"/>
      <c r="LGT9" s="35"/>
      <c r="LGU9" s="35"/>
      <c r="LGV9" s="35"/>
      <c r="LGW9" s="35"/>
      <c r="LGX9" s="35"/>
      <c r="LGY9" s="35"/>
      <c r="LGZ9" s="35"/>
      <c r="LHA9" s="35"/>
      <c r="LHB9" s="35"/>
      <c r="LHC9" s="35"/>
      <c r="LHD9" s="35"/>
      <c r="LHE9" s="35"/>
      <c r="LHF9" s="35"/>
      <c r="LHG9" s="35"/>
      <c r="LHH9" s="35"/>
      <c r="LHI9" s="35"/>
      <c r="LHJ9" s="35"/>
      <c r="LHK9" s="35"/>
      <c r="LHL9" s="35"/>
      <c r="LHM9" s="35"/>
      <c r="LHN9" s="35"/>
      <c r="LHO9" s="35"/>
      <c r="LHP9" s="35"/>
      <c r="LHQ9" s="35"/>
      <c r="LHR9" s="35"/>
      <c r="LHS9" s="35"/>
      <c r="LHT9" s="35"/>
      <c r="LHU9" s="35"/>
      <c r="LHV9" s="35"/>
      <c r="LHW9" s="35"/>
      <c r="LHX9" s="35"/>
      <c r="LHY9" s="35"/>
      <c r="LHZ9" s="35"/>
      <c r="LIA9" s="35"/>
      <c r="LIB9" s="35"/>
      <c r="LIC9" s="35"/>
      <c r="LID9" s="35"/>
      <c r="LIE9" s="35"/>
      <c r="LIF9" s="35"/>
      <c r="LIG9" s="35"/>
      <c r="LIH9" s="35"/>
      <c r="LII9" s="35"/>
      <c r="LIJ9" s="35"/>
      <c r="LIK9" s="35"/>
      <c r="LIL9" s="35"/>
      <c r="LIM9" s="35"/>
      <c r="LIN9" s="35"/>
      <c r="LIO9" s="35"/>
      <c r="LIP9" s="35"/>
      <c r="LIQ9" s="35"/>
      <c r="LIR9" s="35"/>
      <c r="LIS9" s="35"/>
      <c r="LIT9" s="35"/>
      <c r="LIU9" s="35"/>
      <c r="LIV9" s="35"/>
      <c r="LIW9" s="35"/>
      <c r="LIX9" s="35"/>
      <c r="LIY9" s="35"/>
      <c r="LIZ9" s="35"/>
      <c r="LJA9" s="35"/>
      <c r="LJB9" s="35"/>
      <c r="LJC9" s="35"/>
      <c r="LJD9" s="35"/>
      <c r="LJE9" s="35"/>
      <c r="LJF9" s="35"/>
      <c r="LJG9" s="35"/>
      <c r="LJH9" s="35"/>
      <c r="LJI9" s="35"/>
      <c r="LJJ9" s="35"/>
      <c r="LJK9" s="35"/>
      <c r="LJL9" s="35"/>
      <c r="LJM9" s="35"/>
      <c r="LJN9" s="35"/>
      <c r="LJO9" s="35"/>
      <c r="LJP9" s="35"/>
      <c r="LJQ9" s="35"/>
      <c r="LJR9" s="35"/>
      <c r="LJS9" s="35"/>
      <c r="LJT9" s="35"/>
      <c r="LJU9" s="35"/>
      <c r="LJV9" s="35"/>
      <c r="LJW9" s="35"/>
      <c r="LJX9" s="35"/>
      <c r="LJY9" s="35"/>
      <c r="LJZ9" s="35"/>
      <c r="LKA9" s="35"/>
      <c r="LKB9" s="35"/>
      <c r="LKC9" s="35"/>
      <c r="LKD9" s="35"/>
      <c r="LKE9" s="35"/>
      <c r="LKF9" s="35"/>
      <c r="LKG9" s="35"/>
      <c r="LKH9" s="35"/>
      <c r="LKI9" s="35"/>
      <c r="LKJ9" s="35"/>
      <c r="LKK9" s="35"/>
      <c r="LKL9" s="35"/>
      <c r="LKM9" s="35"/>
      <c r="LKN9" s="35"/>
      <c r="LKO9" s="35"/>
      <c r="LKP9" s="35"/>
      <c r="LKQ9" s="35"/>
      <c r="LKR9" s="35"/>
      <c r="LKS9" s="35"/>
      <c r="LKT9" s="35"/>
      <c r="LKU9" s="35"/>
      <c r="LKV9" s="35"/>
      <c r="LKW9" s="35"/>
      <c r="LKX9" s="35"/>
      <c r="LKY9" s="35"/>
      <c r="LKZ9" s="35"/>
      <c r="LLA9" s="35"/>
      <c r="LLB9" s="35"/>
      <c r="LLC9" s="35"/>
      <c r="LLD9" s="35"/>
      <c r="LLE9" s="35"/>
      <c r="LLF9" s="35"/>
      <c r="LLG9" s="35"/>
      <c r="LLH9" s="35"/>
      <c r="LLI9" s="35"/>
      <c r="LLJ9" s="35"/>
      <c r="LLK9" s="35"/>
      <c r="LLL9" s="35"/>
      <c r="LLM9" s="35"/>
      <c r="LLN9" s="35"/>
      <c r="LLO9" s="35"/>
      <c r="LLP9" s="35"/>
      <c r="LLQ9" s="35"/>
      <c r="LLR9" s="35"/>
      <c r="LLS9" s="35"/>
      <c r="LLT9" s="35"/>
      <c r="LLU9" s="35"/>
      <c r="LLV9" s="35"/>
      <c r="LLW9" s="35"/>
      <c r="LLX9" s="35"/>
      <c r="LLY9" s="35"/>
      <c r="LLZ9" s="35"/>
      <c r="LMA9" s="35"/>
      <c r="LMB9" s="35"/>
      <c r="LMC9" s="35"/>
      <c r="LMD9" s="35"/>
      <c r="LME9" s="35"/>
      <c r="LMF9" s="35"/>
      <c r="LMG9" s="35"/>
      <c r="LMH9" s="35"/>
      <c r="LMI9" s="35"/>
      <c r="LMJ9" s="35"/>
      <c r="LMK9" s="35"/>
      <c r="LML9" s="35"/>
      <c r="LMM9" s="35"/>
      <c r="LMN9" s="35"/>
      <c r="LMO9" s="35"/>
      <c r="LMP9" s="35"/>
      <c r="LMQ9" s="35"/>
      <c r="LMR9" s="35"/>
      <c r="LMS9" s="35"/>
      <c r="LMT9" s="35"/>
      <c r="LMU9" s="35"/>
      <c r="LMV9" s="35"/>
      <c r="LMW9" s="35"/>
      <c r="LMX9" s="35"/>
      <c r="LMY9" s="35"/>
      <c r="LMZ9" s="35"/>
      <c r="LNA9" s="35"/>
      <c r="LNB9" s="35"/>
      <c r="LNC9" s="35"/>
      <c r="LND9" s="35"/>
      <c r="LNE9" s="35"/>
      <c r="LNF9" s="35"/>
      <c r="LNG9" s="35"/>
      <c r="LNH9" s="35"/>
      <c r="LNI9" s="35"/>
      <c r="LNJ9" s="35"/>
      <c r="LNK9" s="35"/>
      <c r="LNL9" s="35"/>
      <c r="LNM9" s="35"/>
      <c r="LNN9" s="35"/>
      <c r="LNO9" s="35"/>
      <c r="LNP9" s="35"/>
      <c r="LNQ9" s="35"/>
      <c r="LNR9" s="35"/>
      <c r="LNS9" s="35"/>
      <c r="LNT9" s="35"/>
      <c r="LNU9" s="35"/>
      <c r="LNV9" s="35"/>
      <c r="LNW9" s="35"/>
      <c r="LNX9" s="35"/>
      <c r="LNY9" s="35"/>
      <c r="LNZ9" s="35"/>
      <c r="LOA9" s="35"/>
      <c r="LOB9" s="35"/>
      <c r="LOC9" s="35"/>
      <c r="LOD9" s="35"/>
      <c r="LOE9" s="35"/>
      <c r="LOF9" s="35"/>
      <c r="LOG9" s="35"/>
      <c r="LOH9" s="35"/>
      <c r="LOI9" s="35"/>
      <c r="LOJ9" s="35"/>
      <c r="LOK9" s="35"/>
      <c r="LOL9" s="35"/>
      <c r="LOM9" s="35"/>
      <c r="LON9" s="35"/>
      <c r="LOO9" s="35"/>
      <c r="LOP9" s="35"/>
      <c r="LOQ9" s="35"/>
      <c r="LOR9" s="35"/>
      <c r="LOS9" s="35"/>
      <c r="LOT9" s="35"/>
      <c r="LOU9" s="35"/>
      <c r="LOV9" s="35"/>
      <c r="LOW9" s="35"/>
      <c r="LOX9" s="35"/>
      <c r="LOY9" s="35"/>
      <c r="LOZ9" s="35"/>
      <c r="LPA9" s="35"/>
      <c r="LPB9" s="35"/>
      <c r="LPC9" s="35"/>
      <c r="LPD9" s="35"/>
      <c r="LPE9" s="35"/>
      <c r="LPF9" s="35"/>
      <c r="LPG9" s="35"/>
      <c r="LPH9" s="35"/>
      <c r="LPI9" s="35"/>
      <c r="LPJ9" s="35"/>
      <c r="LPK9" s="35"/>
      <c r="LPL9" s="35"/>
      <c r="LPM9" s="35"/>
      <c r="LPN9" s="35"/>
      <c r="LPO9" s="35"/>
      <c r="LPP9" s="35"/>
      <c r="LPQ9" s="35"/>
      <c r="LPR9" s="35"/>
      <c r="LPS9" s="35"/>
      <c r="LPT9" s="35"/>
      <c r="LPU9" s="35"/>
      <c r="LPV9" s="35"/>
      <c r="LPW9" s="35"/>
      <c r="LPX9" s="35"/>
      <c r="LPY9" s="35"/>
      <c r="LPZ9" s="35"/>
      <c r="LQA9" s="35"/>
      <c r="LQB9" s="35"/>
      <c r="LQC9" s="35"/>
      <c r="LQD9" s="35"/>
      <c r="LQE9" s="35"/>
      <c r="LQF9" s="35"/>
      <c r="LQG9" s="35"/>
      <c r="LQH9" s="35"/>
      <c r="LQI9" s="35"/>
      <c r="LQJ9" s="35"/>
      <c r="LQK9" s="35"/>
      <c r="LQL9" s="35"/>
      <c r="LQM9" s="35"/>
      <c r="LQN9" s="35"/>
      <c r="LQO9" s="35"/>
      <c r="LQP9" s="35"/>
      <c r="LQQ9" s="35"/>
      <c r="LQR9" s="35"/>
      <c r="LQS9" s="35"/>
      <c r="LQT9" s="35"/>
      <c r="LQU9" s="35"/>
      <c r="LQV9" s="35"/>
      <c r="LQW9" s="35"/>
      <c r="LQX9" s="35"/>
      <c r="LQY9" s="35"/>
      <c r="LQZ9" s="35"/>
      <c r="LRA9" s="35"/>
      <c r="LRB9" s="35"/>
      <c r="LRC9" s="35"/>
      <c r="LRD9" s="35"/>
      <c r="LRE9" s="35"/>
      <c r="LRF9" s="35"/>
      <c r="LRG9" s="35"/>
      <c r="LRH9" s="35"/>
      <c r="LRI9" s="35"/>
      <c r="LRJ9" s="35"/>
      <c r="LRK9" s="35"/>
      <c r="LRL9" s="35"/>
      <c r="LRM9" s="35"/>
      <c r="LRN9" s="35"/>
      <c r="LRO9" s="35"/>
      <c r="LRP9" s="35"/>
      <c r="LRQ9" s="35"/>
      <c r="LRR9" s="35"/>
      <c r="LRS9" s="35"/>
      <c r="LRT9" s="35"/>
      <c r="LRU9" s="35"/>
      <c r="LRV9" s="35"/>
      <c r="LRW9" s="35"/>
      <c r="LRX9" s="35"/>
      <c r="LRY9" s="35"/>
      <c r="LRZ9" s="35"/>
      <c r="LSA9" s="35"/>
      <c r="LSB9" s="35"/>
      <c r="LSC9" s="35"/>
      <c r="LSD9" s="35"/>
      <c r="LSE9" s="35"/>
      <c r="LSF9" s="35"/>
      <c r="LSG9" s="35"/>
      <c r="LSH9" s="35"/>
      <c r="LSI9" s="35"/>
      <c r="LSJ9" s="35"/>
      <c r="LSK9" s="35"/>
      <c r="LSL9" s="35"/>
      <c r="LSM9" s="35"/>
      <c r="LSN9" s="35"/>
      <c r="LSO9" s="35"/>
      <c r="LSP9" s="35"/>
      <c r="LSQ9" s="35"/>
      <c r="LSR9" s="35"/>
      <c r="LSS9" s="35"/>
      <c r="LST9" s="35"/>
      <c r="LSU9" s="35"/>
      <c r="LSV9" s="35"/>
      <c r="LSW9" s="35"/>
      <c r="LSX9" s="35"/>
      <c r="LSY9" s="35"/>
      <c r="LSZ9" s="35"/>
      <c r="LTA9" s="35"/>
      <c r="LTB9" s="35"/>
      <c r="LTC9" s="35"/>
      <c r="LTD9" s="35"/>
      <c r="LTE9" s="35"/>
      <c r="LTF9" s="35"/>
      <c r="LTG9" s="35"/>
      <c r="LTH9" s="35"/>
      <c r="LTI9" s="35"/>
      <c r="LTJ9" s="35"/>
      <c r="LTK9" s="35"/>
      <c r="LTL9" s="35"/>
      <c r="LTM9" s="35"/>
      <c r="LTN9" s="35"/>
      <c r="LTO9" s="35"/>
      <c r="LTP9" s="35"/>
      <c r="LTQ9" s="35"/>
      <c r="LTR9" s="35"/>
      <c r="LTS9" s="35"/>
      <c r="LTT9" s="35"/>
      <c r="LTU9" s="35"/>
      <c r="LTV9" s="35"/>
      <c r="LTW9" s="35"/>
      <c r="LTX9" s="35"/>
      <c r="LTY9" s="35"/>
      <c r="LTZ9" s="35"/>
      <c r="LUA9" s="35"/>
      <c r="LUB9" s="35"/>
      <c r="LUC9" s="35"/>
      <c r="LUD9" s="35"/>
      <c r="LUE9" s="35"/>
      <c r="LUF9" s="35"/>
      <c r="LUG9" s="35"/>
      <c r="LUH9" s="35"/>
      <c r="LUI9" s="35"/>
      <c r="LUJ9" s="35"/>
      <c r="LUK9" s="35"/>
      <c r="LUL9" s="35"/>
      <c r="LUM9" s="35"/>
      <c r="LUN9" s="35"/>
      <c r="LUO9" s="35"/>
      <c r="LUP9" s="35"/>
      <c r="LUQ9" s="35"/>
      <c r="LUR9" s="35"/>
      <c r="LUS9" s="35"/>
      <c r="LUT9" s="35"/>
      <c r="LUU9" s="35"/>
      <c r="LUV9" s="35"/>
      <c r="LUW9" s="35"/>
      <c r="LUX9" s="35"/>
      <c r="LUY9" s="35"/>
      <c r="LUZ9" s="35"/>
      <c r="LVA9" s="35"/>
      <c r="LVB9" s="35"/>
      <c r="LVC9" s="35"/>
      <c r="LVD9" s="35"/>
      <c r="LVE9" s="35"/>
      <c r="LVF9" s="35"/>
      <c r="LVG9" s="35"/>
      <c r="LVH9" s="35"/>
      <c r="LVI9" s="35"/>
      <c r="LVJ9" s="35"/>
      <c r="LVK9" s="35"/>
      <c r="LVL9" s="35"/>
      <c r="LVM9" s="35"/>
      <c r="LVN9" s="35"/>
      <c r="LVO9" s="35"/>
      <c r="LVP9" s="35"/>
      <c r="LVQ9" s="35"/>
      <c r="LVR9" s="35"/>
      <c r="LVS9" s="35"/>
      <c r="LVT9" s="35"/>
      <c r="LVU9" s="35"/>
      <c r="LVV9" s="35"/>
      <c r="LVW9" s="35"/>
      <c r="LVX9" s="35"/>
      <c r="LVY9" s="35"/>
      <c r="LVZ9" s="35"/>
      <c r="LWA9" s="35"/>
      <c r="LWB9" s="35"/>
      <c r="LWC9" s="35"/>
      <c r="LWD9" s="35"/>
      <c r="LWE9" s="35"/>
      <c r="LWF9" s="35"/>
      <c r="LWG9" s="35"/>
      <c r="LWH9" s="35"/>
      <c r="LWI9" s="35"/>
      <c r="LWJ9" s="35"/>
      <c r="LWK9" s="35"/>
      <c r="LWL9" s="35"/>
      <c r="LWM9" s="35"/>
      <c r="LWN9" s="35"/>
      <c r="LWO9" s="35"/>
      <c r="LWP9" s="35"/>
      <c r="LWQ9" s="35"/>
      <c r="LWR9" s="35"/>
      <c r="LWS9" s="35"/>
      <c r="LWT9" s="35"/>
      <c r="LWU9" s="35"/>
      <c r="LWV9" s="35"/>
      <c r="LWW9" s="35"/>
      <c r="LWX9" s="35"/>
      <c r="LWY9" s="35"/>
      <c r="LWZ9" s="35"/>
      <c r="LXA9" s="35"/>
      <c r="LXB9" s="35"/>
      <c r="LXC9" s="35"/>
      <c r="LXD9" s="35"/>
      <c r="LXE9" s="35"/>
      <c r="LXF9" s="35"/>
      <c r="LXG9" s="35"/>
      <c r="LXH9" s="35"/>
      <c r="LXI9" s="35"/>
      <c r="LXJ9" s="35"/>
      <c r="LXK9" s="35"/>
      <c r="LXL9" s="35"/>
      <c r="LXM9" s="35"/>
      <c r="LXN9" s="35"/>
      <c r="LXO9" s="35"/>
      <c r="LXP9" s="35"/>
      <c r="LXQ9" s="35"/>
      <c r="LXR9" s="35"/>
      <c r="LXS9" s="35"/>
      <c r="LXT9" s="35"/>
      <c r="LXU9" s="35"/>
      <c r="LXV9" s="35"/>
      <c r="LXW9" s="35"/>
      <c r="LXX9" s="35"/>
      <c r="LXY9" s="35"/>
      <c r="LXZ9" s="35"/>
      <c r="LYA9" s="35"/>
      <c r="LYB9" s="35"/>
      <c r="LYC9" s="35"/>
      <c r="LYD9" s="35"/>
      <c r="LYE9" s="35"/>
      <c r="LYF9" s="35"/>
      <c r="LYG9" s="35"/>
      <c r="LYH9" s="35"/>
      <c r="LYI9" s="35"/>
      <c r="LYJ9" s="35"/>
      <c r="LYK9" s="35"/>
      <c r="LYL9" s="35"/>
      <c r="LYM9" s="35"/>
      <c r="LYN9" s="35"/>
      <c r="LYO9" s="35"/>
      <c r="LYP9" s="35"/>
      <c r="LYQ9" s="35"/>
      <c r="LYR9" s="35"/>
      <c r="LYS9" s="35"/>
      <c r="LYT9" s="35"/>
      <c r="LYU9" s="35"/>
      <c r="LYV9" s="35"/>
      <c r="LYW9" s="35"/>
      <c r="LYX9" s="35"/>
      <c r="LYY9" s="35"/>
      <c r="LYZ9" s="35"/>
      <c r="LZA9" s="35"/>
      <c r="LZB9" s="35"/>
      <c r="LZC9" s="35"/>
      <c r="LZD9" s="35"/>
      <c r="LZE9" s="35"/>
      <c r="LZF9" s="35"/>
      <c r="LZG9" s="35"/>
      <c r="LZH9" s="35"/>
      <c r="LZI9" s="35"/>
      <c r="LZJ9" s="35"/>
      <c r="LZK9" s="35"/>
      <c r="LZL9" s="35"/>
      <c r="LZM9" s="35"/>
      <c r="LZN9" s="35"/>
      <c r="LZO9" s="35"/>
      <c r="LZP9" s="35"/>
      <c r="LZQ9" s="35"/>
      <c r="LZR9" s="35"/>
      <c r="LZS9" s="35"/>
      <c r="LZT9" s="35"/>
      <c r="LZU9" s="35"/>
      <c r="LZV9" s="35"/>
      <c r="LZW9" s="35"/>
      <c r="LZX9" s="35"/>
      <c r="LZY9" s="35"/>
      <c r="LZZ9" s="35"/>
      <c r="MAA9" s="35"/>
      <c r="MAB9" s="35"/>
      <c r="MAC9" s="35"/>
      <c r="MAD9" s="35"/>
      <c r="MAE9" s="35"/>
      <c r="MAF9" s="35"/>
      <c r="MAG9" s="35"/>
      <c r="MAH9" s="35"/>
      <c r="MAI9" s="35"/>
      <c r="MAJ9" s="35"/>
      <c r="MAK9" s="35"/>
      <c r="MAL9" s="35"/>
      <c r="MAM9" s="35"/>
      <c r="MAN9" s="35"/>
      <c r="MAO9" s="35"/>
      <c r="MAP9" s="35"/>
      <c r="MAQ9" s="35"/>
      <c r="MAR9" s="35"/>
      <c r="MAS9" s="35"/>
      <c r="MAT9" s="35"/>
      <c r="MAU9" s="35"/>
      <c r="MAV9" s="35"/>
      <c r="MAW9" s="35"/>
      <c r="MAX9" s="35"/>
      <c r="MAY9" s="35"/>
      <c r="MAZ9" s="35"/>
      <c r="MBA9" s="35"/>
      <c r="MBB9" s="35"/>
      <c r="MBC9" s="35"/>
      <c r="MBD9" s="35"/>
      <c r="MBE9" s="35"/>
      <c r="MBF9" s="35"/>
      <c r="MBG9" s="35"/>
      <c r="MBH9" s="35"/>
      <c r="MBI9" s="35"/>
      <c r="MBJ9" s="35"/>
      <c r="MBK9" s="35"/>
      <c r="MBL9" s="35"/>
      <c r="MBM9" s="35"/>
      <c r="MBN9" s="35"/>
      <c r="MBO9" s="35"/>
      <c r="MBP9" s="35"/>
      <c r="MBQ9" s="35"/>
      <c r="MBR9" s="35"/>
      <c r="MBS9" s="35"/>
      <c r="MBT9" s="35"/>
      <c r="MBU9" s="35"/>
      <c r="MBV9" s="35"/>
      <c r="MBW9" s="35"/>
      <c r="MBX9" s="35"/>
      <c r="MBY9" s="35"/>
      <c r="MBZ9" s="35"/>
      <c r="MCA9" s="35"/>
      <c r="MCB9" s="35"/>
      <c r="MCC9" s="35"/>
      <c r="MCD9" s="35"/>
      <c r="MCE9" s="35"/>
      <c r="MCF9" s="35"/>
      <c r="MCG9" s="35"/>
      <c r="MCH9" s="35"/>
      <c r="MCI9" s="35"/>
      <c r="MCJ9" s="35"/>
      <c r="MCK9" s="35"/>
      <c r="MCL9" s="35"/>
      <c r="MCM9" s="35"/>
      <c r="MCN9" s="35"/>
      <c r="MCO9" s="35"/>
      <c r="MCP9" s="35"/>
      <c r="MCQ9" s="35"/>
      <c r="MCR9" s="35"/>
      <c r="MCS9" s="35"/>
      <c r="MCT9" s="35"/>
      <c r="MCU9" s="35"/>
      <c r="MCV9" s="35"/>
      <c r="MCW9" s="35"/>
      <c r="MCX9" s="35"/>
      <c r="MCY9" s="35"/>
      <c r="MCZ9" s="35"/>
      <c r="MDA9" s="35"/>
      <c r="MDB9" s="35"/>
      <c r="MDC9" s="35"/>
      <c r="MDD9" s="35"/>
      <c r="MDE9" s="35"/>
      <c r="MDF9" s="35"/>
      <c r="MDG9" s="35"/>
      <c r="MDH9" s="35"/>
      <c r="MDI9" s="35"/>
      <c r="MDJ9" s="35"/>
      <c r="MDK9" s="35"/>
      <c r="MDL9" s="35"/>
      <c r="MDM9" s="35"/>
      <c r="MDN9" s="35"/>
      <c r="MDO9" s="35"/>
      <c r="MDP9" s="35"/>
      <c r="MDQ9" s="35"/>
      <c r="MDR9" s="35"/>
      <c r="MDS9" s="35"/>
      <c r="MDT9" s="35"/>
      <c r="MDU9" s="35"/>
      <c r="MDV9" s="35"/>
      <c r="MDW9" s="35"/>
      <c r="MDX9" s="35"/>
      <c r="MDY9" s="35"/>
      <c r="MDZ9" s="35"/>
      <c r="MEA9" s="35"/>
      <c r="MEB9" s="35"/>
      <c r="MEC9" s="35"/>
      <c r="MED9" s="35"/>
      <c r="MEE9" s="35"/>
      <c r="MEF9" s="35"/>
      <c r="MEG9" s="35"/>
      <c r="MEH9" s="35"/>
      <c r="MEI9" s="35"/>
      <c r="MEJ9" s="35"/>
      <c r="MEK9" s="35"/>
      <c r="MEL9" s="35"/>
      <c r="MEM9" s="35"/>
      <c r="MEN9" s="35"/>
      <c r="MEO9" s="35"/>
      <c r="MEP9" s="35"/>
      <c r="MEQ9" s="35"/>
      <c r="MER9" s="35"/>
      <c r="MES9" s="35"/>
      <c r="MET9" s="35"/>
      <c r="MEU9" s="35"/>
      <c r="MEV9" s="35"/>
      <c r="MEW9" s="35"/>
      <c r="MEX9" s="35"/>
      <c r="MEY9" s="35"/>
      <c r="MEZ9" s="35"/>
      <c r="MFA9" s="35"/>
      <c r="MFB9" s="35"/>
      <c r="MFC9" s="35"/>
      <c r="MFD9" s="35"/>
      <c r="MFE9" s="35"/>
      <c r="MFF9" s="35"/>
      <c r="MFG9" s="35"/>
      <c r="MFH9" s="35"/>
      <c r="MFI9" s="35"/>
      <c r="MFJ9" s="35"/>
      <c r="MFK9" s="35"/>
      <c r="MFL9" s="35"/>
      <c r="MFM9" s="35"/>
      <c r="MFN9" s="35"/>
      <c r="MFO9" s="35"/>
      <c r="MFP9" s="35"/>
      <c r="MFQ9" s="35"/>
      <c r="MFR9" s="35"/>
      <c r="MFS9" s="35"/>
      <c r="MFT9" s="35"/>
      <c r="MFU9" s="35"/>
      <c r="MFV9" s="35"/>
      <c r="MFW9" s="35"/>
      <c r="MFX9" s="35"/>
      <c r="MFY9" s="35"/>
      <c r="MFZ9" s="35"/>
      <c r="MGA9" s="35"/>
      <c r="MGB9" s="35"/>
      <c r="MGC9" s="35"/>
      <c r="MGD9" s="35"/>
      <c r="MGE9" s="35"/>
      <c r="MGF9" s="35"/>
      <c r="MGG9" s="35"/>
      <c r="MGH9" s="35"/>
      <c r="MGI9" s="35"/>
      <c r="MGJ9" s="35"/>
      <c r="MGK9" s="35"/>
      <c r="MGL9" s="35"/>
      <c r="MGM9" s="35"/>
      <c r="MGN9" s="35"/>
      <c r="MGO9" s="35"/>
      <c r="MGP9" s="35"/>
      <c r="MGQ9" s="35"/>
      <c r="MGR9" s="35"/>
      <c r="MGS9" s="35"/>
      <c r="MGT9" s="35"/>
      <c r="MGU9" s="35"/>
      <c r="MGV9" s="35"/>
      <c r="MGW9" s="35"/>
      <c r="MGX9" s="35"/>
      <c r="MGY9" s="35"/>
      <c r="MGZ9" s="35"/>
      <c r="MHA9" s="35"/>
      <c r="MHB9" s="35"/>
      <c r="MHC9" s="35"/>
      <c r="MHD9" s="35"/>
      <c r="MHE9" s="35"/>
      <c r="MHF9" s="35"/>
      <c r="MHG9" s="35"/>
      <c r="MHH9" s="35"/>
      <c r="MHI9" s="35"/>
      <c r="MHJ9" s="35"/>
      <c r="MHK9" s="35"/>
      <c r="MHL9" s="35"/>
      <c r="MHM9" s="35"/>
      <c r="MHN9" s="35"/>
      <c r="MHO9" s="35"/>
      <c r="MHP9" s="35"/>
      <c r="MHQ9" s="35"/>
      <c r="MHR9" s="35"/>
      <c r="MHS9" s="35"/>
      <c r="MHT9" s="35"/>
      <c r="MHU9" s="35"/>
      <c r="MHV9" s="35"/>
      <c r="MHW9" s="35"/>
      <c r="MHX9" s="35"/>
      <c r="MHY9" s="35"/>
      <c r="MHZ9" s="35"/>
      <c r="MIA9" s="35"/>
      <c r="MIB9" s="35"/>
      <c r="MIC9" s="35"/>
      <c r="MID9" s="35"/>
      <c r="MIE9" s="35"/>
      <c r="MIF9" s="35"/>
      <c r="MIG9" s="35"/>
      <c r="MIH9" s="35"/>
      <c r="MII9" s="35"/>
      <c r="MIJ9" s="35"/>
      <c r="MIK9" s="35"/>
      <c r="MIL9" s="35"/>
      <c r="MIM9" s="35"/>
      <c r="MIN9" s="35"/>
      <c r="MIO9" s="35"/>
      <c r="MIP9" s="35"/>
      <c r="MIQ9" s="35"/>
      <c r="MIR9" s="35"/>
      <c r="MIS9" s="35"/>
      <c r="MIT9" s="35"/>
      <c r="MIU9" s="35"/>
      <c r="MIV9" s="35"/>
      <c r="MIW9" s="35"/>
      <c r="MIX9" s="35"/>
      <c r="MIY9" s="35"/>
      <c r="MIZ9" s="35"/>
      <c r="MJA9" s="35"/>
      <c r="MJB9" s="35"/>
      <c r="MJC9" s="35"/>
      <c r="MJD9" s="35"/>
      <c r="MJE9" s="35"/>
      <c r="MJF9" s="35"/>
      <c r="MJG9" s="35"/>
      <c r="MJH9" s="35"/>
      <c r="MJI9" s="35"/>
      <c r="MJJ9" s="35"/>
      <c r="MJK9" s="35"/>
      <c r="MJL9" s="35"/>
      <c r="MJM9" s="35"/>
      <c r="MJN9" s="35"/>
      <c r="MJO9" s="35"/>
      <c r="MJP9" s="35"/>
      <c r="MJQ9" s="35"/>
      <c r="MJR9" s="35"/>
      <c r="MJS9" s="35"/>
      <c r="MJT9" s="35"/>
      <c r="MJU9" s="35"/>
      <c r="MJV9" s="35"/>
      <c r="MJW9" s="35"/>
      <c r="MJX9" s="35"/>
      <c r="MJY9" s="35"/>
      <c r="MJZ9" s="35"/>
      <c r="MKA9" s="35"/>
      <c r="MKB9" s="35"/>
      <c r="MKC9" s="35"/>
      <c r="MKD9" s="35"/>
      <c r="MKE9" s="35"/>
      <c r="MKF9" s="35"/>
      <c r="MKG9" s="35"/>
      <c r="MKH9" s="35"/>
      <c r="MKI9" s="35"/>
      <c r="MKJ9" s="35"/>
      <c r="MKK9" s="35"/>
      <c r="MKL9" s="35"/>
      <c r="MKM9" s="35"/>
      <c r="MKN9" s="35"/>
      <c r="MKO9" s="35"/>
      <c r="MKP9" s="35"/>
      <c r="MKQ9" s="35"/>
      <c r="MKR9" s="35"/>
      <c r="MKS9" s="35"/>
      <c r="MKT9" s="35"/>
      <c r="MKU9" s="35"/>
      <c r="MKV9" s="35"/>
      <c r="MKW9" s="35"/>
      <c r="MKX9" s="35"/>
      <c r="MKY9" s="35"/>
      <c r="MKZ9" s="35"/>
      <c r="MLA9" s="35"/>
      <c r="MLB9" s="35"/>
      <c r="MLC9" s="35"/>
      <c r="MLD9" s="35"/>
      <c r="MLE9" s="35"/>
      <c r="MLF9" s="35"/>
      <c r="MLG9" s="35"/>
      <c r="MLH9" s="35"/>
      <c r="MLI9" s="35"/>
      <c r="MLJ9" s="35"/>
      <c r="MLK9" s="35"/>
      <c r="MLL9" s="35"/>
      <c r="MLM9" s="35"/>
      <c r="MLN9" s="35"/>
      <c r="MLO9" s="35"/>
      <c r="MLP9" s="35"/>
      <c r="MLQ9" s="35"/>
      <c r="MLR9" s="35"/>
      <c r="MLS9" s="35"/>
      <c r="MLT9" s="35"/>
      <c r="MLU9" s="35"/>
      <c r="MLV9" s="35"/>
      <c r="MLW9" s="35"/>
      <c r="MLX9" s="35"/>
      <c r="MLY9" s="35"/>
      <c r="MLZ9" s="35"/>
      <c r="MMA9" s="35"/>
      <c r="MMB9" s="35"/>
      <c r="MMC9" s="35"/>
      <c r="MMD9" s="35"/>
      <c r="MME9" s="35"/>
      <c r="MMF9" s="35"/>
      <c r="MMG9" s="35"/>
      <c r="MMH9" s="35"/>
      <c r="MMI9" s="35"/>
      <c r="MMJ9" s="35"/>
      <c r="MMK9" s="35"/>
      <c r="MML9" s="35"/>
      <c r="MMM9" s="35"/>
      <c r="MMN9" s="35"/>
      <c r="MMO9" s="35"/>
      <c r="MMP9" s="35"/>
      <c r="MMQ9" s="35"/>
      <c r="MMR9" s="35"/>
      <c r="MMS9" s="35"/>
      <c r="MMT9" s="35"/>
      <c r="MMU9" s="35"/>
      <c r="MMV9" s="35"/>
      <c r="MMW9" s="35"/>
      <c r="MMX9" s="35"/>
      <c r="MMY9" s="35"/>
      <c r="MMZ9" s="35"/>
      <c r="MNA9" s="35"/>
      <c r="MNB9" s="35"/>
      <c r="MNC9" s="35"/>
      <c r="MND9" s="35"/>
      <c r="MNE9" s="35"/>
      <c r="MNF9" s="35"/>
      <c r="MNG9" s="35"/>
      <c r="MNH9" s="35"/>
      <c r="MNI9" s="35"/>
      <c r="MNJ9" s="35"/>
      <c r="MNK9" s="35"/>
      <c r="MNL9" s="35"/>
      <c r="MNM9" s="35"/>
      <c r="MNN9" s="35"/>
      <c r="MNO9" s="35"/>
      <c r="MNP9" s="35"/>
      <c r="MNQ9" s="35"/>
      <c r="MNR9" s="35"/>
      <c r="MNS9" s="35"/>
      <c r="MNT9" s="35"/>
      <c r="MNU9" s="35"/>
      <c r="MNV9" s="35"/>
      <c r="MNW9" s="35"/>
      <c r="MNX9" s="35"/>
      <c r="MNY9" s="35"/>
      <c r="MNZ9" s="35"/>
      <c r="MOA9" s="35"/>
      <c r="MOB9" s="35"/>
      <c r="MOC9" s="35"/>
      <c r="MOD9" s="35"/>
      <c r="MOE9" s="35"/>
      <c r="MOF9" s="35"/>
      <c r="MOG9" s="35"/>
      <c r="MOH9" s="35"/>
      <c r="MOI9" s="35"/>
      <c r="MOJ9" s="35"/>
      <c r="MOK9" s="35"/>
      <c r="MOL9" s="35"/>
      <c r="MOM9" s="35"/>
      <c r="MON9" s="35"/>
      <c r="MOO9" s="35"/>
      <c r="MOP9" s="35"/>
      <c r="MOQ9" s="35"/>
      <c r="MOR9" s="35"/>
      <c r="MOS9" s="35"/>
      <c r="MOT9" s="35"/>
      <c r="MOU9" s="35"/>
      <c r="MOV9" s="35"/>
      <c r="MOW9" s="35"/>
      <c r="MOX9" s="35"/>
      <c r="MOY9" s="35"/>
      <c r="MOZ9" s="35"/>
      <c r="MPA9" s="35"/>
      <c r="MPB9" s="35"/>
      <c r="MPC9" s="35"/>
      <c r="MPD9" s="35"/>
      <c r="MPE9" s="35"/>
      <c r="MPF9" s="35"/>
      <c r="MPG9" s="35"/>
      <c r="MPH9" s="35"/>
      <c r="MPI9" s="35"/>
      <c r="MPJ9" s="35"/>
      <c r="MPK9" s="35"/>
      <c r="MPL9" s="35"/>
      <c r="MPM9" s="35"/>
      <c r="MPN9" s="35"/>
      <c r="MPO9" s="35"/>
      <c r="MPP9" s="35"/>
      <c r="MPQ9" s="35"/>
      <c r="MPR9" s="35"/>
      <c r="MPS9" s="35"/>
      <c r="MPT9" s="35"/>
      <c r="MPU9" s="35"/>
      <c r="MPV9" s="35"/>
      <c r="MPW9" s="35"/>
      <c r="MPX9" s="35"/>
      <c r="MPY9" s="35"/>
      <c r="MPZ9" s="35"/>
      <c r="MQA9" s="35"/>
      <c r="MQB9" s="35"/>
      <c r="MQC9" s="35"/>
      <c r="MQD9" s="35"/>
      <c r="MQE9" s="35"/>
      <c r="MQF9" s="35"/>
      <c r="MQG9" s="35"/>
      <c r="MQH9" s="35"/>
      <c r="MQI9" s="35"/>
      <c r="MQJ9" s="35"/>
      <c r="MQK9" s="35"/>
      <c r="MQL9" s="35"/>
      <c r="MQM9" s="35"/>
      <c r="MQN9" s="35"/>
      <c r="MQO9" s="35"/>
      <c r="MQP9" s="35"/>
      <c r="MQQ9" s="35"/>
      <c r="MQR9" s="35"/>
      <c r="MQS9" s="35"/>
      <c r="MQT9" s="35"/>
      <c r="MQU9" s="35"/>
      <c r="MQV9" s="35"/>
      <c r="MQW9" s="35"/>
      <c r="MQX9" s="35"/>
      <c r="MQY9" s="35"/>
      <c r="MQZ9" s="35"/>
      <c r="MRA9" s="35"/>
      <c r="MRB9" s="35"/>
      <c r="MRC9" s="35"/>
      <c r="MRD9" s="35"/>
      <c r="MRE9" s="35"/>
      <c r="MRF9" s="35"/>
      <c r="MRG9" s="35"/>
      <c r="MRH9" s="35"/>
      <c r="MRI9" s="35"/>
      <c r="MRJ9" s="35"/>
      <c r="MRK9" s="35"/>
      <c r="MRL9" s="35"/>
      <c r="MRM9" s="35"/>
      <c r="MRN9" s="35"/>
      <c r="MRO9" s="35"/>
      <c r="MRP9" s="35"/>
      <c r="MRQ9" s="35"/>
      <c r="MRR9" s="35"/>
      <c r="MRS9" s="35"/>
      <c r="MRT9" s="35"/>
      <c r="MRU9" s="35"/>
      <c r="MRV9" s="35"/>
      <c r="MRW9" s="35"/>
      <c r="MRX9" s="35"/>
      <c r="MRY9" s="35"/>
      <c r="MRZ9" s="35"/>
      <c r="MSA9" s="35"/>
      <c r="MSB9" s="35"/>
      <c r="MSC9" s="35"/>
      <c r="MSD9" s="35"/>
      <c r="MSE9" s="35"/>
      <c r="MSF9" s="35"/>
      <c r="MSG9" s="35"/>
      <c r="MSH9" s="35"/>
      <c r="MSI9" s="35"/>
      <c r="MSJ9" s="35"/>
      <c r="MSK9" s="35"/>
      <c r="MSL9" s="35"/>
      <c r="MSM9" s="35"/>
      <c r="MSN9" s="35"/>
      <c r="MSO9" s="35"/>
      <c r="MSP9" s="35"/>
      <c r="MSQ9" s="35"/>
      <c r="MSR9" s="35"/>
      <c r="MSS9" s="35"/>
      <c r="MST9" s="35"/>
      <c r="MSU9" s="35"/>
      <c r="MSV9" s="35"/>
      <c r="MSW9" s="35"/>
      <c r="MSX9" s="35"/>
      <c r="MSY9" s="35"/>
      <c r="MSZ9" s="35"/>
      <c r="MTA9" s="35"/>
      <c r="MTB9" s="35"/>
      <c r="MTC9" s="35"/>
      <c r="MTD9" s="35"/>
      <c r="MTE9" s="35"/>
      <c r="MTF9" s="35"/>
      <c r="MTG9" s="35"/>
      <c r="MTH9" s="35"/>
      <c r="MTI9" s="35"/>
      <c r="MTJ9" s="35"/>
      <c r="MTK9" s="35"/>
      <c r="MTL9" s="35"/>
      <c r="MTM9" s="35"/>
      <c r="MTN9" s="35"/>
      <c r="MTO9" s="35"/>
      <c r="MTP9" s="35"/>
      <c r="MTQ9" s="35"/>
      <c r="MTR9" s="35"/>
      <c r="MTS9" s="35"/>
      <c r="MTT9" s="35"/>
      <c r="MTU9" s="35"/>
      <c r="MTV9" s="35"/>
      <c r="MTW9" s="35"/>
      <c r="MTX9" s="35"/>
      <c r="MTY9" s="35"/>
      <c r="MTZ9" s="35"/>
      <c r="MUA9" s="35"/>
      <c r="MUB9" s="35"/>
      <c r="MUC9" s="35"/>
      <c r="MUD9" s="35"/>
      <c r="MUE9" s="35"/>
      <c r="MUF9" s="35"/>
      <c r="MUG9" s="35"/>
      <c r="MUH9" s="35"/>
      <c r="MUI9" s="35"/>
      <c r="MUJ9" s="35"/>
      <c r="MUK9" s="35"/>
      <c r="MUL9" s="35"/>
      <c r="MUM9" s="35"/>
      <c r="MUN9" s="35"/>
      <c r="MUO9" s="35"/>
      <c r="MUP9" s="35"/>
      <c r="MUQ9" s="35"/>
      <c r="MUR9" s="35"/>
      <c r="MUS9" s="35"/>
      <c r="MUT9" s="35"/>
      <c r="MUU9" s="35"/>
      <c r="MUV9" s="35"/>
      <c r="MUW9" s="35"/>
      <c r="MUX9" s="35"/>
      <c r="MUY9" s="35"/>
      <c r="MUZ9" s="35"/>
      <c r="MVA9" s="35"/>
      <c r="MVB9" s="35"/>
      <c r="MVC9" s="35"/>
      <c r="MVD9" s="35"/>
      <c r="MVE9" s="35"/>
      <c r="MVF9" s="35"/>
      <c r="MVG9" s="35"/>
      <c r="MVH9" s="35"/>
      <c r="MVI9" s="35"/>
      <c r="MVJ9" s="35"/>
      <c r="MVK9" s="35"/>
      <c r="MVL9" s="35"/>
      <c r="MVM9" s="35"/>
      <c r="MVN9" s="35"/>
      <c r="MVO9" s="35"/>
      <c r="MVP9" s="35"/>
      <c r="MVQ9" s="35"/>
      <c r="MVR9" s="35"/>
      <c r="MVS9" s="35"/>
      <c r="MVT9" s="35"/>
      <c r="MVU9" s="35"/>
      <c r="MVV9" s="35"/>
      <c r="MVW9" s="35"/>
      <c r="MVX9" s="35"/>
      <c r="MVY9" s="35"/>
      <c r="MVZ9" s="35"/>
      <c r="MWA9" s="35"/>
      <c r="MWB9" s="35"/>
      <c r="MWC9" s="35"/>
      <c r="MWD9" s="35"/>
      <c r="MWE9" s="35"/>
      <c r="MWF9" s="35"/>
      <c r="MWG9" s="35"/>
      <c r="MWH9" s="35"/>
      <c r="MWI9" s="35"/>
      <c r="MWJ9" s="35"/>
      <c r="MWK9" s="35"/>
      <c r="MWL9" s="35"/>
      <c r="MWM9" s="35"/>
      <c r="MWN9" s="35"/>
      <c r="MWO9" s="35"/>
      <c r="MWP9" s="35"/>
      <c r="MWQ9" s="35"/>
      <c r="MWR9" s="35"/>
      <c r="MWS9" s="35"/>
      <c r="MWT9" s="35"/>
      <c r="MWU9" s="35"/>
      <c r="MWV9" s="35"/>
      <c r="MWW9" s="35"/>
      <c r="MWX9" s="35"/>
      <c r="MWY9" s="35"/>
      <c r="MWZ9" s="35"/>
      <c r="MXA9" s="35"/>
      <c r="MXB9" s="35"/>
      <c r="MXC9" s="35"/>
      <c r="MXD9" s="35"/>
      <c r="MXE9" s="35"/>
      <c r="MXF9" s="35"/>
      <c r="MXG9" s="35"/>
      <c r="MXH9" s="35"/>
      <c r="MXI9" s="35"/>
      <c r="MXJ9" s="35"/>
      <c r="MXK9" s="35"/>
      <c r="MXL9" s="35"/>
      <c r="MXM9" s="35"/>
      <c r="MXN9" s="35"/>
      <c r="MXO9" s="35"/>
      <c r="MXP9" s="35"/>
      <c r="MXQ9" s="35"/>
      <c r="MXR9" s="35"/>
      <c r="MXS9" s="35"/>
      <c r="MXT9" s="35"/>
      <c r="MXU9" s="35"/>
      <c r="MXV9" s="35"/>
      <c r="MXW9" s="35"/>
      <c r="MXX9" s="35"/>
      <c r="MXY9" s="35"/>
      <c r="MXZ9" s="35"/>
      <c r="MYA9" s="35"/>
      <c r="MYB9" s="35"/>
      <c r="MYC9" s="35"/>
      <c r="MYD9" s="35"/>
      <c r="MYE9" s="35"/>
      <c r="MYF9" s="35"/>
      <c r="MYG9" s="35"/>
      <c r="MYH9" s="35"/>
      <c r="MYI9" s="35"/>
      <c r="MYJ9" s="35"/>
      <c r="MYK9" s="35"/>
      <c r="MYL9" s="35"/>
      <c r="MYM9" s="35"/>
      <c r="MYN9" s="35"/>
      <c r="MYO9" s="35"/>
      <c r="MYP9" s="35"/>
      <c r="MYQ9" s="35"/>
      <c r="MYR9" s="35"/>
      <c r="MYS9" s="35"/>
      <c r="MYT9" s="35"/>
      <c r="MYU9" s="35"/>
      <c r="MYV9" s="35"/>
      <c r="MYW9" s="35"/>
      <c r="MYX9" s="35"/>
      <c r="MYY9" s="35"/>
      <c r="MYZ9" s="35"/>
      <c r="MZA9" s="35"/>
      <c r="MZB9" s="35"/>
      <c r="MZC9" s="35"/>
      <c r="MZD9" s="35"/>
      <c r="MZE9" s="35"/>
      <c r="MZF9" s="35"/>
      <c r="MZG9" s="35"/>
      <c r="MZH9" s="35"/>
      <c r="MZI9" s="35"/>
      <c r="MZJ9" s="35"/>
      <c r="MZK9" s="35"/>
      <c r="MZL9" s="35"/>
      <c r="MZM9" s="35"/>
      <c r="MZN9" s="35"/>
      <c r="MZO9" s="35"/>
      <c r="MZP9" s="35"/>
      <c r="MZQ9" s="35"/>
      <c r="MZR9" s="35"/>
      <c r="MZS9" s="35"/>
      <c r="MZT9" s="35"/>
      <c r="MZU9" s="35"/>
      <c r="MZV9" s="35"/>
      <c r="MZW9" s="35"/>
      <c r="MZX9" s="35"/>
      <c r="MZY9" s="35"/>
      <c r="MZZ9" s="35"/>
      <c r="NAA9" s="35"/>
      <c r="NAB9" s="35"/>
      <c r="NAC9" s="35"/>
      <c r="NAD9" s="35"/>
      <c r="NAE9" s="35"/>
      <c r="NAF9" s="35"/>
      <c r="NAG9" s="35"/>
      <c r="NAH9" s="35"/>
      <c r="NAI9" s="35"/>
      <c r="NAJ9" s="35"/>
      <c r="NAK9" s="35"/>
      <c r="NAL9" s="35"/>
      <c r="NAM9" s="35"/>
      <c r="NAN9" s="35"/>
      <c r="NAO9" s="35"/>
      <c r="NAP9" s="35"/>
      <c r="NAQ9" s="35"/>
      <c r="NAR9" s="35"/>
      <c r="NAS9" s="35"/>
      <c r="NAT9" s="35"/>
      <c r="NAU9" s="35"/>
      <c r="NAV9" s="35"/>
      <c r="NAW9" s="35"/>
      <c r="NAX9" s="35"/>
      <c r="NAY9" s="35"/>
      <c r="NAZ9" s="35"/>
      <c r="NBA9" s="35"/>
      <c r="NBB9" s="35"/>
      <c r="NBC9" s="35"/>
      <c r="NBD9" s="35"/>
      <c r="NBE9" s="35"/>
      <c r="NBF9" s="35"/>
      <c r="NBG9" s="35"/>
      <c r="NBH9" s="35"/>
      <c r="NBI9" s="35"/>
      <c r="NBJ9" s="35"/>
      <c r="NBK9" s="35"/>
      <c r="NBL9" s="35"/>
      <c r="NBM9" s="35"/>
      <c r="NBN9" s="35"/>
      <c r="NBO9" s="35"/>
      <c r="NBP9" s="35"/>
      <c r="NBQ9" s="35"/>
      <c r="NBR9" s="35"/>
      <c r="NBS9" s="35"/>
      <c r="NBT9" s="35"/>
      <c r="NBU9" s="35"/>
      <c r="NBV9" s="35"/>
      <c r="NBW9" s="35"/>
      <c r="NBX9" s="35"/>
      <c r="NBY9" s="35"/>
      <c r="NBZ9" s="35"/>
      <c r="NCA9" s="35"/>
      <c r="NCB9" s="35"/>
      <c r="NCC9" s="35"/>
      <c r="NCD9" s="35"/>
      <c r="NCE9" s="35"/>
      <c r="NCF9" s="35"/>
      <c r="NCG9" s="35"/>
      <c r="NCH9" s="35"/>
      <c r="NCI9" s="35"/>
      <c r="NCJ9" s="35"/>
      <c r="NCK9" s="35"/>
      <c r="NCL9" s="35"/>
      <c r="NCM9" s="35"/>
      <c r="NCN9" s="35"/>
      <c r="NCO9" s="35"/>
      <c r="NCP9" s="35"/>
      <c r="NCQ9" s="35"/>
      <c r="NCR9" s="35"/>
      <c r="NCS9" s="35"/>
      <c r="NCT9" s="35"/>
      <c r="NCU9" s="35"/>
      <c r="NCV9" s="35"/>
      <c r="NCW9" s="35"/>
      <c r="NCX9" s="35"/>
      <c r="NCY9" s="35"/>
      <c r="NCZ9" s="35"/>
      <c r="NDA9" s="35"/>
      <c r="NDB9" s="35"/>
      <c r="NDC9" s="35"/>
      <c r="NDD9" s="35"/>
      <c r="NDE9" s="35"/>
      <c r="NDF9" s="35"/>
      <c r="NDG9" s="35"/>
      <c r="NDH9" s="35"/>
      <c r="NDI9" s="35"/>
      <c r="NDJ9" s="35"/>
      <c r="NDK9" s="35"/>
      <c r="NDL9" s="35"/>
      <c r="NDM9" s="35"/>
      <c r="NDN9" s="35"/>
      <c r="NDO9" s="35"/>
      <c r="NDP9" s="35"/>
      <c r="NDQ9" s="35"/>
      <c r="NDR9" s="35"/>
      <c r="NDS9" s="35"/>
      <c r="NDT9" s="35"/>
      <c r="NDU9" s="35"/>
      <c r="NDV9" s="35"/>
      <c r="NDW9" s="35"/>
      <c r="NDX9" s="35"/>
      <c r="NDY9" s="35"/>
      <c r="NDZ9" s="35"/>
      <c r="NEA9" s="35"/>
      <c r="NEB9" s="35"/>
      <c r="NEC9" s="35"/>
      <c r="NED9" s="35"/>
      <c r="NEE9" s="35"/>
      <c r="NEF9" s="35"/>
      <c r="NEG9" s="35"/>
      <c r="NEH9" s="35"/>
      <c r="NEI9" s="35"/>
      <c r="NEJ9" s="35"/>
      <c r="NEK9" s="35"/>
      <c r="NEL9" s="35"/>
      <c r="NEM9" s="35"/>
      <c r="NEN9" s="35"/>
      <c r="NEO9" s="35"/>
      <c r="NEP9" s="35"/>
      <c r="NEQ9" s="35"/>
      <c r="NER9" s="35"/>
      <c r="NES9" s="35"/>
      <c r="NET9" s="35"/>
      <c r="NEU9" s="35"/>
      <c r="NEV9" s="35"/>
      <c r="NEW9" s="35"/>
      <c r="NEX9" s="35"/>
      <c r="NEY9" s="35"/>
      <c r="NEZ9" s="35"/>
      <c r="NFA9" s="35"/>
      <c r="NFB9" s="35"/>
      <c r="NFC9" s="35"/>
      <c r="NFD9" s="35"/>
      <c r="NFE9" s="35"/>
      <c r="NFF9" s="35"/>
      <c r="NFG9" s="35"/>
      <c r="NFH9" s="35"/>
      <c r="NFI9" s="35"/>
      <c r="NFJ9" s="35"/>
      <c r="NFK9" s="35"/>
      <c r="NFL9" s="35"/>
      <c r="NFM9" s="35"/>
      <c r="NFN9" s="35"/>
      <c r="NFO9" s="35"/>
      <c r="NFP9" s="35"/>
      <c r="NFQ9" s="35"/>
      <c r="NFR9" s="35"/>
      <c r="NFS9" s="35"/>
      <c r="NFT9" s="35"/>
      <c r="NFU9" s="35"/>
      <c r="NFV9" s="35"/>
      <c r="NFW9" s="35"/>
      <c r="NFX9" s="35"/>
      <c r="NFY9" s="35"/>
      <c r="NFZ9" s="35"/>
      <c r="NGA9" s="35"/>
      <c r="NGB9" s="35"/>
      <c r="NGC9" s="35"/>
      <c r="NGD9" s="35"/>
      <c r="NGE9" s="35"/>
      <c r="NGF9" s="35"/>
      <c r="NGG9" s="35"/>
      <c r="NGH9" s="35"/>
      <c r="NGI9" s="35"/>
      <c r="NGJ9" s="35"/>
      <c r="NGK9" s="35"/>
      <c r="NGL9" s="35"/>
      <c r="NGM9" s="35"/>
      <c r="NGN9" s="35"/>
      <c r="NGO9" s="35"/>
      <c r="NGP9" s="35"/>
      <c r="NGQ9" s="35"/>
      <c r="NGR9" s="35"/>
      <c r="NGS9" s="35"/>
      <c r="NGT9" s="35"/>
      <c r="NGU9" s="35"/>
      <c r="NGV9" s="35"/>
      <c r="NGW9" s="35"/>
      <c r="NGX9" s="35"/>
      <c r="NGY9" s="35"/>
      <c r="NGZ9" s="35"/>
      <c r="NHA9" s="35"/>
      <c r="NHB9" s="35"/>
      <c r="NHC9" s="35"/>
      <c r="NHD9" s="35"/>
      <c r="NHE9" s="35"/>
      <c r="NHF9" s="35"/>
      <c r="NHG9" s="35"/>
      <c r="NHH9" s="35"/>
      <c r="NHI9" s="35"/>
      <c r="NHJ9" s="35"/>
      <c r="NHK9" s="35"/>
      <c r="NHL9" s="35"/>
      <c r="NHM9" s="35"/>
      <c r="NHN9" s="35"/>
      <c r="NHO9" s="35"/>
      <c r="NHP9" s="35"/>
      <c r="NHQ9" s="35"/>
      <c r="NHR9" s="35"/>
      <c r="NHS9" s="35"/>
      <c r="NHT9" s="35"/>
      <c r="NHU9" s="35"/>
      <c r="NHV9" s="35"/>
      <c r="NHW9" s="35"/>
      <c r="NHX9" s="35"/>
      <c r="NHY9" s="35"/>
      <c r="NHZ9" s="35"/>
      <c r="NIA9" s="35"/>
      <c r="NIB9" s="35"/>
      <c r="NIC9" s="35"/>
      <c r="NID9" s="35"/>
      <c r="NIE9" s="35"/>
      <c r="NIF9" s="35"/>
      <c r="NIG9" s="35"/>
      <c r="NIH9" s="35"/>
      <c r="NII9" s="35"/>
      <c r="NIJ9" s="35"/>
      <c r="NIK9" s="35"/>
      <c r="NIL9" s="35"/>
      <c r="NIM9" s="35"/>
      <c r="NIN9" s="35"/>
      <c r="NIO9" s="35"/>
      <c r="NIP9" s="35"/>
      <c r="NIQ9" s="35"/>
      <c r="NIR9" s="35"/>
      <c r="NIS9" s="35"/>
      <c r="NIT9" s="35"/>
      <c r="NIU9" s="35"/>
      <c r="NIV9" s="35"/>
      <c r="NIW9" s="35"/>
      <c r="NIX9" s="35"/>
      <c r="NIY9" s="35"/>
      <c r="NIZ9" s="35"/>
      <c r="NJA9" s="35"/>
      <c r="NJB9" s="35"/>
      <c r="NJC9" s="35"/>
      <c r="NJD9" s="35"/>
      <c r="NJE9" s="35"/>
      <c r="NJF9" s="35"/>
      <c r="NJG9" s="35"/>
      <c r="NJH9" s="35"/>
      <c r="NJI9" s="35"/>
      <c r="NJJ9" s="35"/>
      <c r="NJK9" s="35"/>
      <c r="NJL9" s="35"/>
      <c r="NJM9" s="35"/>
      <c r="NJN9" s="35"/>
      <c r="NJO9" s="35"/>
      <c r="NJP9" s="35"/>
      <c r="NJQ9" s="35"/>
      <c r="NJR9" s="35"/>
      <c r="NJS9" s="35"/>
      <c r="NJT9" s="35"/>
      <c r="NJU9" s="35"/>
      <c r="NJV9" s="35"/>
      <c r="NJW9" s="35"/>
      <c r="NJX9" s="35"/>
      <c r="NJY9" s="35"/>
      <c r="NJZ9" s="35"/>
      <c r="NKA9" s="35"/>
      <c r="NKB9" s="35"/>
      <c r="NKC9" s="35"/>
      <c r="NKD9" s="35"/>
      <c r="NKE9" s="35"/>
      <c r="NKF9" s="35"/>
      <c r="NKG9" s="35"/>
      <c r="NKH9" s="35"/>
      <c r="NKI9" s="35"/>
      <c r="NKJ9" s="35"/>
      <c r="NKK9" s="35"/>
      <c r="NKL9" s="35"/>
      <c r="NKM9" s="35"/>
      <c r="NKN9" s="35"/>
      <c r="NKO9" s="35"/>
      <c r="NKP9" s="35"/>
      <c r="NKQ9" s="35"/>
      <c r="NKR9" s="35"/>
      <c r="NKS9" s="35"/>
      <c r="NKT9" s="35"/>
      <c r="NKU9" s="35"/>
      <c r="NKV9" s="35"/>
      <c r="NKW9" s="35"/>
      <c r="NKX9" s="35"/>
      <c r="NKY9" s="35"/>
      <c r="NKZ9" s="35"/>
      <c r="NLA9" s="35"/>
      <c r="NLB9" s="35"/>
      <c r="NLC9" s="35"/>
      <c r="NLD9" s="35"/>
      <c r="NLE9" s="35"/>
      <c r="NLF9" s="35"/>
      <c r="NLG9" s="35"/>
      <c r="NLH9" s="35"/>
      <c r="NLI9" s="35"/>
      <c r="NLJ9" s="35"/>
      <c r="NLK9" s="35"/>
      <c r="NLL9" s="35"/>
      <c r="NLM9" s="35"/>
      <c r="NLN9" s="35"/>
      <c r="NLO9" s="35"/>
      <c r="NLP9" s="35"/>
      <c r="NLQ9" s="35"/>
      <c r="NLR9" s="35"/>
      <c r="NLS9" s="35"/>
      <c r="NLT9" s="35"/>
      <c r="NLU9" s="35"/>
      <c r="NLV9" s="35"/>
      <c r="NLW9" s="35"/>
      <c r="NLX9" s="35"/>
      <c r="NLY9" s="35"/>
      <c r="NLZ9" s="35"/>
      <c r="NMA9" s="35"/>
      <c r="NMB9" s="35"/>
      <c r="NMC9" s="35"/>
      <c r="NMD9" s="35"/>
      <c r="NME9" s="35"/>
      <c r="NMF9" s="35"/>
      <c r="NMG9" s="35"/>
      <c r="NMH9" s="35"/>
      <c r="NMI9" s="35"/>
      <c r="NMJ9" s="35"/>
      <c r="NMK9" s="35"/>
      <c r="NML9" s="35"/>
      <c r="NMM9" s="35"/>
      <c r="NMN9" s="35"/>
      <c r="NMO9" s="35"/>
      <c r="NMP9" s="35"/>
      <c r="NMQ9" s="35"/>
      <c r="NMR9" s="35"/>
      <c r="NMS9" s="35"/>
      <c r="NMT9" s="35"/>
      <c r="NMU9" s="35"/>
      <c r="NMV9" s="35"/>
      <c r="NMW9" s="35"/>
      <c r="NMX9" s="35"/>
      <c r="NMY9" s="35"/>
      <c r="NMZ9" s="35"/>
      <c r="NNA9" s="35"/>
      <c r="NNB9" s="35"/>
      <c r="NNC9" s="35"/>
      <c r="NND9" s="35"/>
      <c r="NNE9" s="35"/>
      <c r="NNF9" s="35"/>
      <c r="NNG9" s="35"/>
      <c r="NNH9" s="35"/>
      <c r="NNI9" s="35"/>
      <c r="NNJ9" s="35"/>
      <c r="NNK9" s="35"/>
      <c r="NNL9" s="35"/>
      <c r="NNM9" s="35"/>
      <c r="NNN9" s="35"/>
      <c r="NNO9" s="35"/>
      <c r="NNP9" s="35"/>
      <c r="NNQ9" s="35"/>
      <c r="NNR9" s="35"/>
      <c r="NNS9" s="35"/>
      <c r="NNT9" s="35"/>
      <c r="NNU9" s="35"/>
      <c r="NNV9" s="35"/>
      <c r="NNW9" s="35"/>
      <c r="NNX9" s="35"/>
      <c r="NNY9" s="35"/>
      <c r="NNZ9" s="35"/>
      <c r="NOA9" s="35"/>
      <c r="NOB9" s="35"/>
      <c r="NOC9" s="35"/>
      <c r="NOD9" s="35"/>
      <c r="NOE9" s="35"/>
      <c r="NOF9" s="35"/>
      <c r="NOG9" s="35"/>
      <c r="NOH9" s="35"/>
      <c r="NOI9" s="35"/>
      <c r="NOJ9" s="35"/>
      <c r="NOK9" s="35"/>
      <c r="NOL9" s="35"/>
      <c r="NOM9" s="35"/>
      <c r="NON9" s="35"/>
      <c r="NOO9" s="35"/>
      <c r="NOP9" s="35"/>
      <c r="NOQ9" s="35"/>
      <c r="NOR9" s="35"/>
      <c r="NOS9" s="35"/>
      <c r="NOT9" s="35"/>
      <c r="NOU9" s="35"/>
      <c r="NOV9" s="35"/>
      <c r="NOW9" s="35"/>
      <c r="NOX9" s="35"/>
      <c r="NOY9" s="35"/>
      <c r="NOZ9" s="35"/>
      <c r="NPA9" s="35"/>
      <c r="NPB9" s="35"/>
      <c r="NPC9" s="35"/>
      <c r="NPD9" s="35"/>
      <c r="NPE9" s="35"/>
      <c r="NPF9" s="35"/>
      <c r="NPG9" s="35"/>
      <c r="NPH9" s="35"/>
      <c r="NPI9" s="35"/>
      <c r="NPJ9" s="35"/>
      <c r="NPK9" s="35"/>
      <c r="NPL9" s="35"/>
      <c r="NPM9" s="35"/>
      <c r="NPN9" s="35"/>
      <c r="NPO9" s="35"/>
      <c r="NPP9" s="35"/>
      <c r="NPQ9" s="35"/>
      <c r="NPR9" s="35"/>
      <c r="NPS9" s="35"/>
      <c r="NPT9" s="35"/>
      <c r="NPU9" s="35"/>
      <c r="NPV9" s="35"/>
      <c r="NPW9" s="35"/>
      <c r="NPX9" s="35"/>
      <c r="NPY9" s="35"/>
      <c r="NPZ9" s="35"/>
      <c r="NQA9" s="35"/>
      <c r="NQB9" s="35"/>
      <c r="NQC9" s="35"/>
      <c r="NQD9" s="35"/>
      <c r="NQE9" s="35"/>
      <c r="NQF9" s="35"/>
      <c r="NQG9" s="35"/>
      <c r="NQH9" s="35"/>
      <c r="NQI9" s="35"/>
      <c r="NQJ9" s="35"/>
      <c r="NQK9" s="35"/>
      <c r="NQL9" s="35"/>
      <c r="NQM9" s="35"/>
      <c r="NQN9" s="35"/>
      <c r="NQO9" s="35"/>
      <c r="NQP9" s="35"/>
      <c r="NQQ9" s="35"/>
      <c r="NQR9" s="35"/>
      <c r="NQS9" s="35"/>
      <c r="NQT9" s="35"/>
      <c r="NQU9" s="35"/>
      <c r="NQV9" s="35"/>
      <c r="NQW9" s="35"/>
      <c r="NQX9" s="35"/>
      <c r="NQY9" s="35"/>
      <c r="NQZ9" s="35"/>
      <c r="NRA9" s="35"/>
      <c r="NRB9" s="35"/>
      <c r="NRC9" s="35"/>
      <c r="NRD9" s="35"/>
      <c r="NRE9" s="35"/>
      <c r="NRF9" s="35"/>
      <c r="NRG9" s="35"/>
      <c r="NRH9" s="35"/>
      <c r="NRI9" s="35"/>
      <c r="NRJ9" s="35"/>
      <c r="NRK9" s="35"/>
      <c r="NRL9" s="35"/>
      <c r="NRM9" s="35"/>
      <c r="NRN9" s="35"/>
      <c r="NRO9" s="35"/>
      <c r="NRP9" s="35"/>
      <c r="NRQ9" s="35"/>
      <c r="NRR9" s="35"/>
      <c r="NRS9" s="35"/>
      <c r="NRT9" s="35"/>
      <c r="NRU9" s="35"/>
      <c r="NRV9" s="35"/>
      <c r="NRW9" s="35"/>
      <c r="NRX9" s="35"/>
      <c r="NRY9" s="35"/>
      <c r="NRZ9" s="35"/>
      <c r="NSA9" s="35"/>
      <c r="NSB9" s="35"/>
      <c r="NSC9" s="35"/>
      <c r="NSD9" s="35"/>
      <c r="NSE9" s="35"/>
      <c r="NSF9" s="35"/>
      <c r="NSG9" s="35"/>
      <c r="NSH9" s="35"/>
      <c r="NSI9" s="35"/>
      <c r="NSJ9" s="35"/>
      <c r="NSK9" s="35"/>
      <c r="NSL9" s="35"/>
      <c r="NSM9" s="35"/>
      <c r="NSN9" s="35"/>
      <c r="NSO9" s="35"/>
      <c r="NSP9" s="35"/>
      <c r="NSQ9" s="35"/>
      <c r="NSR9" s="35"/>
      <c r="NSS9" s="35"/>
      <c r="NST9" s="35"/>
      <c r="NSU9" s="35"/>
      <c r="NSV9" s="35"/>
      <c r="NSW9" s="35"/>
      <c r="NSX9" s="35"/>
      <c r="NSY9" s="35"/>
      <c r="NSZ9" s="35"/>
      <c r="NTA9" s="35"/>
      <c r="NTB9" s="35"/>
      <c r="NTC9" s="35"/>
      <c r="NTD9" s="35"/>
      <c r="NTE9" s="35"/>
      <c r="NTF9" s="35"/>
      <c r="NTG9" s="35"/>
      <c r="NTH9" s="35"/>
      <c r="NTI9" s="35"/>
      <c r="NTJ9" s="35"/>
      <c r="NTK9" s="35"/>
      <c r="NTL9" s="35"/>
      <c r="NTM9" s="35"/>
      <c r="NTN9" s="35"/>
      <c r="NTO9" s="35"/>
      <c r="NTP9" s="35"/>
      <c r="NTQ9" s="35"/>
      <c r="NTR9" s="35"/>
      <c r="NTS9" s="35"/>
      <c r="NTT9" s="35"/>
      <c r="NTU9" s="35"/>
      <c r="NTV9" s="35"/>
      <c r="NTW9" s="35"/>
      <c r="NTX9" s="35"/>
      <c r="NTY9" s="35"/>
      <c r="NTZ9" s="35"/>
      <c r="NUA9" s="35"/>
      <c r="NUB9" s="35"/>
      <c r="NUC9" s="35"/>
      <c r="NUD9" s="35"/>
      <c r="NUE9" s="35"/>
      <c r="NUF9" s="35"/>
      <c r="NUG9" s="35"/>
      <c r="NUH9" s="35"/>
      <c r="NUI9" s="35"/>
      <c r="NUJ9" s="35"/>
      <c r="NUK9" s="35"/>
      <c r="NUL9" s="35"/>
      <c r="NUM9" s="35"/>
      <c r="NUN9" s="35"/>
      <c r="NUO9" s="35"/>
      <c r="NUP9" s="35"/>
      <c r="NUQ9" s="35"/>
      <c r="NUR9" s="35"/>
      <c r="NUS9" s="35"/>
      <c r="NUT9" s="35"/>
      <c r="NUU9" s="35"/>
      <c r="NUV9" s="35"/>
      <c r="NUW9" s="35"/>
      <c r="NUX9" s="35"/>
      <c r="NUY9" s="35"/>
      <c r="NUZ9" s="35"/>
      <c r="NVA9" s="35"/>
      <c r="NVB9" s="35"/>
      <c r="NVC9" s="35"/>
      <c r="NVD9" s="35"/>
      <c r="NVE9" s="35"/>
      <c r="NVF9" s="35"/>
      <c r="NVG9" s="35"/>
      <c r="NVH9" s="35"/>
      <c r="NVI9" s="35"/>
      <c r="NVJ9" s="35"/>
      <c r="NVK9" s="35"/>
      <c r="NVL9" s="35"/>
      <c r="NVM9" s="35"/>
      <c r="NVN9" s="35"/>
      <c r="NVO9" s="35"/>
      <c r="NVP9" s="35"/>
      <c r="NVQ9" s="35"/>
      <c r="NVR9" s="35"/>
      <c r="NVS9" s="35"/>
      <c r="NVT9" s="35"/>
      <c r="NVU9" s="35"/>
      <c r="NVV9" s="35"/>
      <c r="NVW9" s="35"/>
      <c r="NVX9" s="35"/>
      <c r="NVY9" s="35"/>
      <c r="NVZ9" s="35"/>
      <c r="NWA9" s="35"/>
      <c r="NWB9" s="35"/>
      <c r="NWC9" s="35"/>
      <c r="NWD9" s="35"/>
      <c r="NWE9" s="35"/>
      <c r="NWF9" s="35"/>
      <c r="NWG9" s="35"/>
      <c r="NWH9" s="35"/>
      <c r="NWI9" s="35"/>
      <c r="NWJ9" s="35"/>
      <c r="NWK9" s="35"/>
      <c r="NWL9" s="35"/>
      <c r="NWM9" s="35"/>
      <c r="NWN9" s="35"/>
      <c r="NWO9" s="35"/>
      <c r="NWP9" s="35"/>
      <c r="NWQ9" s="35"/>
      <c r="NWR9" s="35"/>
      <c r="NWS9" s="35"/>
      <c r="NWT9" s="35"/>
      <c r="NWU9" s="35"/>
      <c r="NWV9" s="35"/>
      <c r="NWW9" s="35"/>
      <c r="NWX9" s="35"/>
      <c r="NWY9" s="35"/>
      <c r="NWZ9" s="35"/>
      <c r="NXA9" s="35"/>
      <c r="NXB9" s="35"/>
      <c r="NXC9" s="35"/>
      <c r="NXD9" s="35"/>
      <c r="NXE9" s="35"/>
      <c r="NXF9" s="35"/>
      <c r="NXG9" s="35"/>
      <c r="NXH9" s="35"/>
      <c r="NXI9" s="35"/>
      <c r="NXJ9" s="35"/>
      <c r="NXK9" s="35"/>
      <c r="NXL9" s="35"/>
      <c r="NXM9" s="35"/>
      <c r="NXN9" s="35"/>
      <c r="NXO9" s="35"/>
      <c r="NXP9" s="35"/>
      <c r="NXQ9" s="35"/>
      <c r="NXR9" s="35"/>
      <c r="NXS9" s="35"/>
      <c r="NXT9" s="35"/>
      <c r="NXU9" s="35"/>
      <c r="NXV9" s="35"/>
      <c r="NXW9" s="35"/>
      <c r="NXX9" s="35"/>
      <c r="NXY9" s="35"/>
      <c r="NXZ9" s="35"/>
      <c r="NYA9" s="35"/>
      <c r="NYB9" s="35"/>
      <c r="NYC9" s="35"/>
      <c r="NYD9" s="35"/>
      <c r="NYE9" s="35"/>
      <c r="NYF9" s="35"/>
      <c r="NYG9" s="35"/>
      <c r="NYH9" s="35"/>
      <c r="NYI9" s="35"/>
      <c r="NYJ9" s="35"/>
      <c r="NYK9" s="35"/>
      <c r="NYL9" s="35"/>
      <c r="NYM9" s="35"/>
      <c r="NYN9" s="35"/>
      <c r="NYO9" s="35"/>
      <c r="NYP9" s="35"/>
      <c r="NYQ9" s="35"/>
      <c r="NYR9" s="35"/>
      <c r="NYS9" s="35"/>
      <c r="NYT9" s="35"/>
      <c r="NYU9" s="35"/>
      <c r="NYV9" s="35"/>
      <c r="NYW9" s="35"/>
      <c r="NYX9" s="35"/>
      <c r="NYY9" s="35"/>
      <c r="NYZ9" s="35"/>
      <c r="NZA9" s="35"/>
      <c r="NZB9" s="35"/>
      <c r="NZC9" s="35"/>
      <c r="NZD9" s="35"/>
      <c r="NZE9" s="35"/>
      <c r="NZF9" s="35"/>
      <c r="NZG9" s="35"/>
      <c r="NZH9" s="35"/>
      <c r="NZI9" s="35"/>
      <c r="NZJ9" s="35"/>
      <c r="NZK9" s="35"/>
      <c r="NZL9" s="35"/>
      <c r="NZM9" s="35"/>
      <c r="NZN9" s="35"/>
      <c r="NZO9" s="35"/>
      <c r="NZP9" s="35"/>
      <c r="NZQ9" s="35"/>
      <c r="NZR9" s="35"/>
      <c r="NZS9" s="35"/>
      <c r="NZT9" s="35"/>
      <c r="NZU9" s="35"/>
      <c r="NZV9" s="35"/>
      <c r="NZW9" s="35"/>
      <c r="NZX9" s="35"/>
      <c r="NZY9" s="35"/>
      <c r="NZZ9" s="35"/>
      <c r="OAA9" s="35"/>
      <c r="OAB9" s="35"/>
      <c r="OAC9" s="35"/>
      <c r="OAD9" s="35"/>
      <c r="OAE9" s="35"/>
      <c r="OAF9" s="35"/>
      <c r="OAG9" s="35"/>
      <c r="OAH9" s="35"/>
      <c r="OAI9" s="35"/>
      <c r="OAJ9" s="35"/>
      <c r="OAK9" s="35"/>
      <c r="OAL9" s="35"/>
      <c r="OAM9" s="35"/>
      <c r="OAN9" s="35"/>
      <c r="OAO9" s="35"/>
      <c r="OAP9" s="35"/>
      <c r="OAQ9" s="35"/>
      <c r="OAR9" s="35"/>
      <c r="OAS9" s="35"/>
      <c r="OAT9" s="35"/>
      <c r="OAU9" s="35"/>
      <c r="OAV9" s="35"/>
      <c r="OAW9" s="35"/>
      <c r="OAX9" s="35"/>
      <c r="OAY9" s="35"/>
      <c r="OAZ9" s="35"/>
      <c r="OBA9" s="35"/>
      <c r="OBB9" s="35"/>
      <c r="OBC9" s="35"/>
      <c r="OBD9" s="35"/>
      <c r="OBE9" s="35"/>
      <c r="OBF9" s="35"/>
      <c r="OBG9" s="35"/>
      <c r="OBH9" s="35"/>
      <c r="OBI9" s="35"/>
      <c r="OBJ9" s="35"/>
      <c r="OBK9" s="35"/>
      <c r="OBL9" s="35"/>
      <c r="OBM9" s="35"/>
      <c r="OBN9" s="35"/>
      <c r="OBO9" s="35"/>
      <c r="OBP9" s="35"/>
      <c r="OBQ9" s="35"/>
      <c r="OBR9" s="35"/>
      <c r="OBS9" s="35"/>
      <c r="OBT9" s="35"/>
      <c r="OBU9" s="35"/>
      <c r="OBV9" s="35"/>
      <c r="OBW9" s="35"/>
      <c r="OBX9" s="35"/>
      <c r="OBY9" s="35"/>
      <c r="OBZ9" s="35"/>
      <c r="OCA9" s="35"/>
      <c r="OCB9" s="35"/>
      <c r="OCC9" s="35"/>
      <c r="OCD9" s="35"/>
      <c r="OCE9" s="35"/>
      <c r="OCF9" s="35"/>
      <c r="OCG9" s="35"/>
      <c r="OCH9" s="35"/>
      <c r="OCI9" s="35"/>
      <c r="OCJ9" s="35"/>
      <c r="OCK9" s="35"/>
      <c r="OCL9" s="35"/>
      <c r="OCM9" s="35"/>
      <c r="OCN9" s="35"/>
      <c r="OCO9" s="35"/>
      <c r="OCP9" s="35"/>
      <c r="OCQ9" s="35"/>
      <c r="OCR9" s="35"/>
      <c r="OCS9" s="35"/>
      <c r="OCT9" s="35"/>
      <c r="OCU9" s="35"/>
      <c r="OCV9" s="35"/>
      <c r="OCW9" s="35"/>
      <c r="OCX9" s="35"/>
      <c r="OCY9" s="35"/>
      <c r="OCZ9" s="35"/>
      <c r="ODA9" s="35"/>
      <c r="ODB9" s="35"/>
      <c r="ODC9" s="35"/>
      <c r="ODD9" s="35"/>
      <c r="ODE9" s="35"/>
      <c r="ODF9" s="35"/>
      <c r="ODG9" s="35"/>
      <c r="ODH9" s="35"/>
      <c r="ODI9" s="35"/>
      <c r="ODJ9" s="35"/>
      <c r="ODK9" s="35"/>
      <c r="ODL9" s="35"/>
      <c r="ODM9" s="35"/>
      <c r="ODN9" s="35"/>
      <c r="ODO9" s="35"/>
      <c r="ODP9" s="35"/>
      <c r="ODQ9" s="35"/>
      <c r="ODR9" s="35"/>
      <c r="ODS9" s="35"/>
      <c r="ODT9" s="35"/>
      <c r="ODU9" s="35"/>
      <c r="ODV9" s="35"/>
      <c r="ODW9" s="35"/>
      <c r="ODX9" s="35"/>
      <c r="ODY9" s="35"/>
      <c r="ODZ9" s="35"/>
      <c r="OEA9" s="35"/>
      <c r="OEB9" s="35"/>
      <c r="OEC9" s="35"/>
      <c r="OED9" s="35"/>
      <c r="OEE9" s="35"/>
      <c r="OEF9" s="35"/>
      <c r="OEG9" s="35"/>
      <c r="OEH9" s="35"/>
      <c r="OEI9" s="35"/>
      <c r="OEJ9" s="35"/>
      <c r="OEK9" s="35"/>
      <c r="OEL9" s="35"/>
      <c r="OEM9" s="35"/>
      <c r="OEN9" s="35"/>
      <c r="OEO9" s="35"/>
      <c r="OEP9" s="35"/>
      <c r="OEQ9" s="35"/>
      <c r="OER9" s="35"/>
      <c r="OES9" s="35"/>
      <c r="OET9" s="35"/>
      <c r="OEU9" s="35"/>
      <c r="OEV9" s="35"/>
      <c r="OEW9" s="35"/>
      <c r="OEX9" s="35"/>
      <c r="OEY9" s="35"/>
      <c r="OEZ9" s="35"/>
      <c r="OFA9" s="35"/>
      <c r="OFB9" s="35"/>
      <c r="OFC9" s="35"/>
      <c r="OFD9" s="35"/>
      <c r="OFE9" s="35"/>
      <c r="OFF9" s="35"/>
      <c r="OFG9" s="35"/>
      <c r="OFH9" s="35"/>
      <c r="OFI9" s="35"/>
      <c r="OFJ9" s="35"/>
      <c r="OFK9" s="35"/>
      <c r="OFL9" s="35"/>
      <c r="OFM9" s="35"/>
      <c r="OFN9" s="35"/>
      <c r="OFO9" s="35"/>
      <c r="OFP9" s="35"/>
      <c r="OFQ9" s="35"/>
      <c r="OFR9" s="35"/>
      <c r="OFS9" s="35"/>
      <c r="OFT9" s="35"/>
      <c r="OFU9" s="35"/>
      <c r="OFV9" s="35"/>
      <c r="OFW9" s="35"/>
      <c r="OFX9" s="35"/>
      <c r="OFY9" s="35"/>
      <c r="OFZ9" s="35"/>
      <c r="OGA9" s="35"/>
      <c r="OGB9" s="35"/>
      <c r="OGC9" s="35"/>
      <c r="OGD9" s="35"/>
      <c r="OGE9" s="35"/>
      <c r="OGF9" s="35"/>
      <c r="OGG9" s="35"/>
      <c r="OGH9" s="35"/>
      <c r="OGI9" s="35"/>
      <c r="OGJ9" s="35"/>
      <c r="OGK9" s="35"/>
      <c r="OGL9" s="35"/>
      <c r="OGM9" s="35"/>
      <c r="OGN9" s="35"/>
      <c r="OGO9" s="35"/>
      <c r="OGP9" s="35"/>
      <c r="OGQ9" s="35"/>
      <c r="OGR9" s="35"/>
      <c r="OGS9" s="35"/>
      <c r="OGT9" s="35"/>
      <c r="OGU9" s="35"/>
      <c r="OGV9" s="35"/>
      <c r="OGW9" s="35"/>
      <c r="OGX9" s="35"/>
      <c r="OGY9" s="35"/>
      <c r="OGZ9" s="35"/>
      <c r="OHA9" s="35"/>
      <c r="OHB9" s="35"/>
      <c r="OHC9" s="35"/>
      <c r="OHD9" s="35"/>
      <c r="OHE9" s="35"/>
      <c r="OHF9" s="35"/>
      <c r="OHG9" s="35"/>
      <c r="OHH9" s="35"/>
      <c r="OHI9" s="35"/>
      <c r="OHJ9" s="35"/>
      <c r="OHK9" s="35"/>
      <c r="OHL9" s="35"/>
      <c r="OHM9" s="35"/>
      <c r="OHN9" s="35"/>
      <c r="OHO9" s="35"/>
      <c r="OHP9" s="35"/>
      <c r="OHQ9" s="35"/>
      <c r="OHR9" s="35"/>
      <c r="OHS9" s="35"/>
      <c r="OHT9" s="35"/>
      <c r="OHU9" s="35"/>
      <c r="OHV9" s="35"/>
      <c r="OHW9" s="35"/>
      <c r="OHX9" s="35"/>
      <c r="OHY9" s="35"/>
      <c r="OHZ9" s="35"/>
      <c r="OIA9" s="35"/>
      <c r="OIB9" s="35"/>
      <c r="OIC9" s="35"/>
      <c r="OID9" s="35"/>
      <c r="OIE9" s="35"/>
      <c r="OIF9" s="35"/>
      <c r="OIG9" s="35"/>
      <c r="OIH9" s="35"/>
      <c r="OII9" s="35"/>
      <c r="OIJ9" s="35"/>
      <c r="OIK9" s="35"/>
      <c r="OIL9" s="35"/>
      <c r="OIM9" s="35"/>
      <c r="OIN9" s="35"/>
      <c r="OIO9" s="35"/>
      <c r="OIP9" s="35"/>
      <c r="OIQ9" s="35"/>
      <c r="OIR9" s="35"/>
      <c r="OIS9" s="35"/>
      <c r="OIT9" s="35"/>
      <c r="OIU9" s="35"/>
      <c r="OIV9" s="35"/>
      <c r="OIW9" s="35"/>
      <c r="OIX9" s="35"/>
      <c r="OIY9" s="35"/>
      <c r="OIZ9" s="35"/>
      <c r="OJA9" s="35"/>
      <c r="OJB9" s="35"/>
      <c r="OJC9" s="35"/>
      <c r="OJD9" s="35"/>
      <c r="OJE9" s="35"/>
      <c r="OJF9" s="35"/>
      <c r="OJG9" s="35"/>
      <c r="OJH9" s="35"/>
      <c r="OJI9" s="35"/>
      <c r="OJJ9" s="35"/>
      <c r="OJK9" s="35"/>
      <c r="OJL9" s="35"/>
      <c r="OJM9" s="35"/>
      <c r="OJN9" s="35"/>
      <c r="OJO9" s="35"/>
      <c r="OJP9" s="35"/>
      <c r="OJQ9" s="35"/>
      <c r="OJR9" s="35"/>
      <c r="OJS9" s="35"/>
      <c r="OJT9" s="35"/>
      <c r="OJU9" s="35"/>
      <c r="OJV9" s="35"/>
      <c r="OJW9" s="35"/>
      <c r="OJX9" s="35"/>
      <c r="OJY9" s="35"/>
      <c r="OJZ9" s="35"/>
      <c r="OKA9" s="35"/>
      <c r="OKB9" s="35"/>
      <c r="OKC9" s="35"/>
      <c r="OKD9" s="35"/>
      <c r="OKE9" s="35"/>
      <c r="OKF9" s="35"/>
      <c r="OKG9" s="35"/>
      <c r="OKH9" s="35"/>
      <c r="OKI9" s="35"/>
      <c r="OKJ9" s="35"/>
      <c r="OKK9" s="35"/>
      <c r="OKL9" s="35"/>
      <c r="OKM9" s="35"/>
      <c r="OKN9" s="35"/>
      <c r="OKO9" s="35"/>
      <c r="OKP9" s="35"/>
      <c r="OKQ9" s="35"/>
      <c r="OKR9" s="35"/>
      <c r="OKS9" s="35"/>
      <c r="OKT9" s="35"/>
      <c r="OKU9" s="35"/>
      <c r="OKV9" s="35"/>
      <c r="OKW9" s="35"/>
      <c r="OKX9" s="35"/>
      <c r="OKY9" s="35"/>
      <c r="OKZ9" s="35"/>
      <c r="OLA9" s="35"/>
      <c r="OLB9" s="35"/>
      <c r="OLC9" s="35"/>
      <c r="OLD9" s="35"/>
      <c r="OLE9" s="35"/>
      <c r="OLF9" s="35"/>
      <c r="OLG9" s="35"/>
      <c r="OLH9" s="35"/>
      <c r="OLI9" s="35"/>
      <c r="OLJ9" s="35"/>
      <c r="OLK9" s="35"/>
      <c r="OLL9" s="35"/>
      <c r="OLM9" s="35"/>
      <c r="OLN9" s="35"/>
      <c r="OLO9" s="35"/>
      <c r="OLP9" s="35"/>
      <c r="OLQ9" s="35"/>
      <c r="OLR9" s="35"/>
      <c r="OLS9" s="35"/>
      <c r="OLT9" s="35"/>
      <c r="OLU9" s="35"/>
      <c r="OLV9" s="35"/>
      <c r="OLW9" s="35"/>
      <c r="OLX9" s="35"/>
      <c r="OLY9" s="35"/>
      <c r="OLZ9" s="35"/>
      <c r="OMA9" s="35"/>
      <c r="OMB9" s="35"/>
      <c r="OMC9" s="35"/>
      <c r="OMD9" s="35"/>
      <c r="OME9" s="35"/>
      <c r="OMF9" s="35"/>
      <c r="OMG9" s="35"/>
      <c r="OMH9" s="35"/>
      <c r="OMI9" s="35"/>
      <c r="OMJ9" s="35"/>
      <c r="OMK9" s="35"/>
      <c r="OML9" s="35"/>
      <c r="OMM9" s="35"/>
      <c r="OMN9" s="35"/>
      <c r="OMO9" s="35"/>
      <c r="OMP9" s="35"/>
      <c r="OMQ9" s="35"/>
      <c r="OMR9" s="35"/>
      <c r="OMS9" s="35"/>
      <c r="OMT9" s="35"/>
      <c r="OMU9" s="35"/>
      <c r="OMV9" s="35"/>
      <c r="OMW9" s="35"/>
      <c r="OMX9" s="35"/>
      <c r="OMY9" s="35"/>
      <c r="OMZ9" s="35"/>
      <c r="ONA9" s="35"/>
      <c r="ONB9" s="35"/>
      <c r="ONC9" s="35"/>
      <c r="OND9" s="35"/>
      <c r="ONE9" s="35"/>
      <c r="ONF9" s="35"/>
      <c r="ONG9" s="35"/>
      <c r="ONH9" s="35"/>
      <c r="ONI9" s="35"/>
      <c r="ONJ9" s="35"/>
      <c r="ONK9" s="35"/>
      <c r="ONL9" s="35"/>
      <c r="ONM9" s="35"/>
      <c r="ONN9" s="35"/>
      <c r="ONO9" s="35"/>
      <c r="ONP9" s="35"/>
      <c r="ONQ9" s="35"/>
      <c r="ONR9" s="35"/>
      <c r="ONS9" s="35"/>
      <c r="ONT9" s="35"/>
      <c r="ONU9" s="35"/>
      <c r="ONV9" s="35"/>
      <c r="ONW9" s="35"/>
      <c r="ONX9" s="35"/>
      <c r="ONY9" s="35"/>
      <c r="ONZ9" s="35"/>
      <c r="OOA9" s="35"/>
      <c r="OOB9" s="35"/>
      <c r="OOC9" s="35"/>
      <c r="OOD9" s="35"/>
      <c r="OOE9" s="35"/>
      <c r="OOF9" s="35"/>
      <c r="OOG9" s="35"/>
      <c r="OOH9" s="35"/>
      <c r="OOI9" s="35"/>
      <c r="OOJ9" s="35"/>
      <c r="OOK9" s="35"/>
      <c r="OOL9" s="35"/>
      <c r="OOM9" s="35"/>
      <c r="OON9" s="35"/>
      <c r="OOO9" s="35"/>
      <c r="OOP9" s="35"/>
      <c r="OOQ9" s="35"/>
      <c r="OOR9" s="35"/>
      <c r="OOS9" s="35"/>
      <c r="OOT9" s="35"/>
      <c r="OOU9" s="35"/>
      <c r="OOV9" s="35"/>
      <c r="OOW9" s="35"/>
      <c r="OOX9" s="35"/>
      <c r="OOY9" s="35"/>
      <c r="OOZ9" s="35"/>
      <c r="OPA9" s="35"/>
      <c r="OPB9" s="35"/>
      <c r="OPC9" s="35"/>
      <c r="OPD9" s="35"/>
      <c r="OPE9" s="35"/>
      <c r="OPF9" s="35"/>
      <c r="OPG9" s="35"/>
      <c r="OPH9" s="35"/>
      <c r="OPI9" s="35"/>
      <c r="OPJ9" s="35"/>
      <c r="OPK9" s="35"/>
      <c r="OPL9" s="35"/>
      <c r="OPM9" s="35"/>
      <c r="OPN9" s="35"/>
      <c r="OPO9" s="35"/>
      <c r="OPP9" s="35"/>
      <c r="OPQ9" s="35"/>
      <c r="OPR9" s="35"/>
      <c r="OPS9" s="35"/>
      <c r="OPT9" s="35"/>
      <c r="OPU9" s="35"/>
      <c r="OPV9" s="35"/>
      <c r="OPW9" s="35"/>
      <c r="OPX9" s="35"/>
      <c r="OPY9" s="35"/>
      <c r="OPZ9" s="35"/>
      <c r="OQA9" s="35"/>
      <c r="OQB9" s="35"/>
      <c r="OQC9" s="35"/>
      <c r="OQD9" s="35"/>
      <c r="OQE9" s="35"/>
      <c r="OQF9" s="35"/>
      <c r="OQG9" s="35"/>
      <c r="OQH9" s="35"/>
      <c r="OQI9" s="35"/>
      <c r="OQJ9" s="35"/>
      <c r="OQK9" s="35"/>
      <c r="OQL9" s="35"/>
      <c r="OQM9" s="35"/>
      <c r="OQN9" s="35"/>
      <c r="OQO9" s="35"/>
      <c r="OQP9" s="35"/>
      <c r="OQQ9" s="35"/>
      <c r="OQR9" s="35"/>
      <c r="OQS9" s="35"/>
      <c r="OQT9" s="35"/>
      <c r="OQU9" s="35"/>
      <c r="OQV9" s="35"/>
      <c r="OQW9" s="35"/>
      <c r="OQX9" s="35"/>
      <c r="OQY9" s="35"/>
      <c r="OQZ9" s="35"/>
      <c r="ORA9" s="35"/>
      <c r="ORB9" s="35"/>
      <c r="ORC9" s="35"/>
      <c r="ORD9" s="35"/>
      <c r="ORE9" s="35"/>
      <c r="ORF9" s="35"/>
      <c r="ORG9" s="35"/>
      <c r="ORH9" s="35"/>
      <c r="ORI9" s="35"/>
      <c r="ORJ9" s="35"/>
      <c r="ORK9" s="35"/>
      <c r="ORL9" s="35"/>
      <c r="ORM9" s="35"/>
      <c r="ORN9" s="35"/>
      <c r="ORO9" s="35"/>
      <c r="ORP9" s="35"/>
      <c r="ORQ9" s="35"/>
      <c r="ORR9" s="35"/>
      <c r="ORS9" s="35"/>
      <c r="ORT9" s="35"/>
      <c r="ORU9" s="35"/>
      <c r="ORV9" s="35"/>
      <c r="ORW9" s="35"/>
      <c r="ORX9" s="35"/>
      <c r="ORY9" s="35"/>
      <c r="ORZ9" s="35"/>
      <c r="OSA9" s="35"/>
      <c r="OSB9" s="35"/>
      <c r="OSC9" s="35"/>
      <c r="OSD9" s="35"/>
      <c r="OSE9" s="35"/>
      <c r="OSF9" s="35"/>
      <c r="OSG9" s="35"/>
      <c r="OSH9" s="35"/>
      <c r="OSI9" s="35"/>
      <c r="OSJ9" s="35"/>
      <c r="OSK9" s="35"/>
      <c r="OSL9" s="35"/>
      <c r="OSM9" s="35"/>
      <c r="OSN9" s="35"/>
      <c r="OSO9" s="35"/>
      <c r="OSP9" s="35"/>
      <c r="OSQ9" s="35"/>
      <c r="OSR9" s="35"/>
      <c r="OSS9" s="35"/>
      <c r="OST9" s="35"/>
      <c r="OSU9" s="35"/>
      <c r="OSV9" s="35"/>
      <c r="OSW9" s="35"/>
      <c r="OSX9" s="35"/>
      <c r="OSY9" s="35"/>
      <c r="OSZ9" s="35"/>
      <c r="OTA9" s="35"/>
      <c r="OTB9" s="35"/>
      <c r="OTC9" s="35"/>
      <c r="OTD9" s="35"/>
      <c r="OTE9" s="35"/>
      <c r="OTF9" s="35"/>
      <c r="OTG9" s="35"/>
      <c r="OTH9" s="35"/>
      <c r="OTI9" s="35"/>
      <c r="OTJ9" s="35"/>
      <c r="OTK9" s="35"/>
      <c r="OTL9" s="35"/>
      <c r="OTM9" s="35"/>
      <c r="OTN9" s="35"/>
      <c r="OTO9" s="35"/>
      <c r="OTP9" s="35"/>
      <c r="OTQ9" s="35"/>
      <c r="OTR9" s="35"/>
      <c r="OTS9" s="35"/>
      <c r="OTT9" s="35"/>
      <c r="OTU9" s="35"/>
      <c r="OTV9" s="35"/>
      <c r="OTW9" s="35"/>
      <c r="OTX9" s="35"/>
      <c r="OTY9" s="35"/>
      <c r="OTZ9" s="35"/>
      <c r="OUA9" s="35"/>
      <c r="OUB9" s="35"/>
      <c r="OUC9" s="35"/>
      <c r="OUD9" s="35"/>
      <c r="OUE9" s="35"/>
      <c r="OUF9" s="35"/>
      <c r="OUG9" s="35"/>
      <c r="OUH9" s="35"/>
      <c r="OUI9" s="35"/>
      <c r="OUJ9" s="35"/>
      <c r="OUK9" s="35"/>
      <c r="OUL9" s="35"/>
      <c r="OUM9" s="35"/>
      <c r="OUN9" s="35"/>
      <c r="OUO9" s="35"/>
      <c r="OUP9" s="35"/>
      <c r="OUQ9" s="35"/>
      <c r="OUR9" s="35"/>
      <c r="OUS9" s="35"/>
      <c r="OUT9" s="35"/>
      <c r="OUU9" s="35"/>
      <c r="OUV9" s="35"/>
      <c r="OUW9" s="35"/>
      <c r="OUX9" s="35"/>
      <c r="OUY9" s="35"/>
      <c r="OUZ9" s="35"/>
      <c r="OVA9" s="35"/>
      <c r="OVB9" s="35"/>
      <c r="OVC9" s="35"/>
      <c r="OVD9" s="35"/>
      <c r="OVE9" s="35"/>
      <c r="OVF9" s="35"/>
      <c r="OVG9" s="35"/>
      <c r="OVH9" s="35"/>
      <c r="OVI9" s="35"/>
      <c r="OVJ9" s="35"/>
      <c r="OVK9" s="35"/>
      <c r="OVL9" s="35"/>
      <c r="OVM9" s="35"/>
      <c r="OVN9" s="35"/>
      <c r="OVO9" s="35"/>
      <c r="OVP9" s="35"/>
      <c r="OVQ9" s="35"/>
      <c r="OVR9" s="35"/>
      <c r="OVS9" s="35"/>
      <c r="OVT9" s="35"/>
      <c r="OVU9" s="35"/>
      <c r="OVV9" s="35"/>
      <c r="OVW9" s="35"/>
      <c r="OVX9" s="35"/>
      <c r="OVY9" s="35"/>
      <c r="OVZ9" s="35"/>
      <c r="OWA9" s="35"/>
      <c r="OWB9" s="35"/>
      <c r="OWC9" s="35"/>
      <c r="OWD9" s="35"/>
      <c r="OWE9" s="35"/>
      <c r="OWF9" s="35"/>
      <c r="OWG9" s="35"/>
      <c r="OWH9" s="35"/>
      <c r="OWI9" s="35"/>
      <c r="OWJ9" s="35"/>
      <c r="OWK9" s="35"/>
      <c r="OWL9" s="35"/>
      <c r="OWM9" s="35"/>
      <c r="OWN9" s="35"/>
      <c r="OWO9" s="35"/>
      <c r="OWP9" s="35"/>
      <c r="OWQ9" s="35"/>
      <c r="OWR9" s="35"/>
      <c r="OWS9" s="35"/>
      <c r="OWT9" s="35"/>
      <c r="OWU9" s="35"/>
      <c r="OWV9" s="35"/>
      <c r="OWW9" s="35"/>
      <c r="OWX9" s="35"/>
      <c r="OWY9" s="35"/>
      <c r="OWZ9" s="35"/>
      <c r="OXA9" s="35"/>
      <c r="OXB9" s="35"/>
      <c r="OXC9" s="35"/>
      <c r="OXD9" s="35"/>
      <c r="OXE9" s="35"/>
      <c r="OXF9" s="35"/>
      <c r="OXG9" s="35"/>
      <c r="OXH9" s="35"/>
      <c r="OXI9" s="35"/>
      <c r="OXJ9" s="35"/>
      <c r="OXK9" s="35"/>
      <c r="OXL9" s="35"/>
      <c r="OXM9" s="35"/>
      <c r="OXN9" s="35"/>
      <c r="OXO9" s="35"/>
      <c r="OXP9" s="35"/>
      <c r="OXQ9" s="35"/>
      <c r="OXR9" s="35"/>
      <c r="OXS9" s="35"/>
      <c r="OXT9" s="35"/>
      <c r="OXU9" s="35"/>
      <c r="OXV9" s="35"/>
      <c r="OXW9" s="35"/>
      <c r="OXX9" s="35"/>
      <c r="OXY9" s="35"/>
      <c r="OXZ9" s="35"/>
      <c r="OYA9" s="35"/>
      <c r="OYB9" s="35"/>
      <c r="OYC9" s="35"/>
      <c r="OYD9" s="35"/>
      <c r="OYE9" s="35"/>
      <c r="OYF9" s="35"/>
      <c r="OYG9" s="35"/>
      <c r="OYH9" s="35"/>
      <c r="OYI9" s="35"/>
      <c r="OYJ9" s="35"/>
      <c r="OYK9" s="35"/>
      <c r="OYL9" s="35"/>
      <c r="OYM9" s="35"/>
      <c r="OYN9" s="35"/>
      <c r="OYO9" s="35"/>
      <c r="OYP9" s="35"/>
      <c r="OYQ9" s="35"/>
      <c r="OYR9" s="35"/>
      <c r="OYS9" s="35"/>
      <c r="OYT9" s="35"/>
      <c r="OYU9" s="35"/>
      <c r="OYV9" s="35"/>
      <c r="OYW9" s="35"/>
      <c r="OYX9" s="35"/>
      <c r="OYY9" s="35"/>
      <c r="OYZ9" s="35"/>
      <c r="OZA9" s="35"/>
      <c r="OZB9" s="35"/>
      <c r="OZC9" s="35"/>
      <c r="OZD9" s="35"/>
      <c r="OZE9" s="35"/>
      <c r="OZF9" s="35"/>
      <c r="OZG9" s="35"/>
      <c r="OZH9" s="35"/>
      <c r="OZI9" s="35"/>
      <c r="OZJ9" s="35"/>
      <c r="OZK9" s="35"/>
      <c r="OZL9" s="35"/>
      <c r="OZM9" s="35"/>
      <c r="OZN9" s="35"/>
      <c r="OZO9" s="35"/>
      <c r="OZP9" s="35"/>
      <c r="OZQ9" s="35"/>
      <c r="OZR9" s="35"/>
      <c r="OZS9" s="35"/>
      <c r="OZT9" s="35"/>
      <c r="OZU9" s="35"/>
      <c r="OZV9" s="35"/>
      <c r="OZW9" s="35"/>
      <c r="OZX9" s="35"/>
      <c r="OZY9" s="35"/>
      <c r="OZZ9" s="35"/>
      <c r="PAA9" s="35"/>
      <c r="PAB9" s="35"/>
      <c r="PAC9" s="35"/>
      <c r="PAD9" s="35"/>
      <c r="PAE9" s="35"/>
      <c r="PAF9" s="35"/>
      <c r="PAG9" s="35"/>
      <c r="PAH9" s="35"/>
      <c r="PAI9" s="35"/>
      <c r="PAJ9" s="35"/>
      <c r="PAK9" s="35"/>
      <c r="PAL9" s="35"/>
      <c r="PAM9" s="35"/>
      <c r="PAN9" s="35"/>
      <c r="PAO9" s="35"/>
      <c r="PAP9" s="35"/>
      <c r="PAQ9" s="35"/>
      <c r="PAR9" s="35"/>
      <c r="PAS9" s="35"/>
      <c r="PAT9" s="35"/>
      <c r="PAU9" s="35"/>
      <c r="PAV9" s="35"/>
      <c r="PAW9" s="35"/>
      <c r="PAX9" s="35"/>
      <c r="PAY9" s="35"/>
      <c r="PAZ9" s="35"/>
      <c r="PBA9" s="35"/>
      <c r="PBB9" s="35"/>
      <c r="PBC9" s="35"/>
      <c r="PBD9" s="35"/>
      <c r="PBE9" s="35"/>
      <c r="PBF9" s="35"/>
      <c r="PBG9" s="35"/>
      <c r="PBH9" s="35"/>
      <c r="PBI9" s="35"/>
      <c r="PBJ9" s="35"/>
      <c r="PBK9" s="35"/>
      <c r="PBL9" s="35"/>
      <c r="PBM9" s="35"/>
      <c r="PBN9" s="35"/>
      <c r="PBO9" s="35"/>
      <c r="PBP9" s="35"/>
      <c r="PBQ9" s="35"/>
      <c r="PBR9" s="35"/>
      <c r="PBS9" s="35"/>
      <c r="PBT9" s="35"/>
      <c r="PBU9" s="35"/>
      <c r="PBV9" s="35"/>
      <c r="PBW9" s="35"/>
      <c r="PBX9" s="35"/>
      <c r="PBY9" s="35"/>
      <c r="PBZ9" s="35"/>
      <c r="PCA9" s="35"/>
      <c r="PCB9" s="35"/>
      <c r="PCC9" s="35"/>
      <c r="PCD9" s="35"/>
      <c r="PCE9" s="35"/>
      <c r="PCF9" s="35"/>
      <c r="PCG9" s="35"/>
      <c r="PCH9" s="35"/>
      <c r="PCI9" s="35"/>
      <c r="PCJ9" s="35"/>
      <c r="PCK9" s="35"/>
      <c r="PCL9" s="35"/>
      <c r="PCM9" s="35"/>
      <c r="PCN9" s="35"/>
      <c r="PCO9" s="35"/>
      <c r="PCP9" s="35"/>
      <c r="PCQ9" s="35"/>
      <c r="PCR9" s="35"/>
      <c r="PCS9" s="35"/>
      <c r="PCT9" s="35"/>
      <c r="PCU9" s="35"/>
      <c r="PCV9" s="35"/>
      <c r="PCW9" s="35"/>
      <c r="PCX9" s="35"/>
      <c r="PCY9" s="35"/>
      <c r="PCZ9" s="35"/>
      <c r="PDA9" s="35"/>
      <c r="PDB9" s="35"/>
      <c r="PDC9" s="35"/>
      <c r="PDD9" s="35"/>
      <c r="PDE9" s="35"/>
      <c r="PDF9" s="35"/>
      <c r="PDG9" s="35"/>
      <c r="PDH9" s="35"/>
      <c r="PDI9" s="35"/>
      <c r="PDJ9" s="35"/>
      <c r="PDK9" s="35"/>
      <c r="PDL9" s="35"/>
      <c r="PDM9" s="35"/>
      <c r="PDN9" s="35"/>
      <c r="PDO9" s="35"/>
      <c r="PDP9" s="35"/>
      <c r="PDQ9" s="35"/>
      <c r="PDR9" s="35"/>
      <c r="PDS9" s="35"/>
      <c r="PDT9" s="35"/>
      <c r="PDU9" s="35"/>
      <c r="PDV9" s="35"/>
      <c r="PDW9" s="35"/>
      <c r="PDX9" s="35"/>
      <c r="PDY9" s="35"/>
      <c r="PDZ9" s="35"/>
      <c r="PEA9" s="35"/>
      <c r="PEB9" s="35"/>
      <c r="PEC9" s="35"/>
      <c r="PED9" s="35"/>
      <c r="PEE9" s="35"/>
      <c r="PEF9" s="35"/>
      <c r="PEG9" s="35"/>
      <c r="PEH9" s="35"/>
      <c r="PEI9" s="35"/>
      <c r="PEJ9" s="35"/>
      <c r="PEK9" s="35"/>
      <c r="PEL9" s="35"/>
      <c r="PEM9" s="35"/>
      <c r="PEN9" s="35"/>
      <c r="PEO9" s="35"/>
      <c r="PEP9" s="35"/>
      <c r="PEQ9" s="35"/>
      <c r="PER9" s="35"/>
      <c r="PES9" s="35"/>
      <c r="PET9" s="35"/>
      <c r="PEU9" s="35"/>
      <c r="PEV9" s="35"/>
      <c r="PEW9" s="35"/>
      <c r="PEX9" s="35"/>
      <c r="PEY9" s="35"/>
      <c r="PEZ9" s="35"/>
      <c r="PFA9" s="35"/>
      <c r="PFB9" s="35"/>
      <c r="PFC9" s="35"/>
      <c r="PFD9" s="35"/>
      <c r="PFE9" s="35"/>
      <c r="PFF9" s="35"/>
      <c r="PFG9" s="35"/>
      <c r="PFH9" s="35"/>
      <c r="PFI9" s="35"/>
      <c r="PFJ9" s="35"/>
      <c r="PFK9" s="35"/>
      <c r="PFL9" s="35"/>
      <c r="PFM9" s="35"/>
      <c r="PFN9" s="35"/>
      <c r="PFO9" s="35"/>
      <c r="PFP9" s="35"/>
      <c r="PFQ9" s="35"/>
      <c r="PFR9" s="35"/>
      <c r="PFS9" s="35"/>
      <c r="PFT9" s="35"/>
      <c r="PFU9" s="35"/>
      <c r="PFV9" s="35"/>
      <c r="PFW9" s="35"/>
      <c r="PFX9" s="35"/>
      <c r="PFY9" s="35"/>
      <c r="PFZ9" s="35"/>
      <c r="PGA9" s="35"/>
      <c r="PGB9" s="35"/>
      <c r="PGC9" s="35"/>
      <c r="PGD9" s="35"/>
      <c r="PGE9" s="35"/>
      <c r="PGF9" s="35"/>
      <c r="PGG9" s="35"/>
      <c r="PGH9" s="35"/>
      <c r="PGI9" s="35"/>
      <c r="PGJ9" s="35"/>
      <c r="PGK9" s="35"/>
      <c r="PGL9" s="35"/>
      <c r="PGM9" s="35"/>
      <c r="PGN9" s="35"/>
      <c r="PGO9" s="35"/>
      <c r="PGP9" s="35"/>
      <c r="PGQ9" s="35"/>
      <c r="PGR9" s="35"/>
      <c r="PGS9" s="35"/>
      <c r="PGT9" s="35"/>
      <c r="PGU9" s="35"/>
      <c r="PGV9" s="35"/>
      <c r="PGW9" s="35"/>
      <c r="PGX9" s="35"/>
      <c r="PGY9" s="35"/>
      <c r="PGZ9" s="35"/>
      <c r="PHA9" s="35"/>
      <c r="PHB9" s="35"/>
      <c r="PHC9" s="35"/>
      <c r="PHD9" s="35"/>
      <c r="PHE9" s="35"/>
      <c r="PHF9" s="35"/>
      <c r="PHG9" s="35"/>
      <c r="PHH9" s="35"/>
      <c r="PHI9" s="35"/>
      <c r="PHJ9" s="35"/>
      <c r="PHK9" s="35"/>
      <c r="PHL9" s="35"/>
      <c r="PHM9" s="35"/>
      <c r="PHN9" s="35"/>
      <c r="PHO9" s="35"/>
      <c r="PHP9" s="35"/>
      <c r="PHQ9" s="35"/>
      <c r="PHR9" s="35"/>
      <c r="PHS9" s="35"/>
      <c r="PHT9" s="35"/>
      <c r="PHU9" s="35"/>
      <c r="PHV9" s="35"/>
      <c r="PHW9" s="35"/>
      <c r="PHX9" s="35"/>
      <c r="PHY9" s="35"/>
      <c r="PHZ9" s="35"/>
      <c r="PIA9" s="35"/>
      <c r="PIB9" s="35"/>
      <c r="PIC9" s="35"/>
      <c r="PID9" s="35"/>
      <c r="PIE9" s="35"/>
      <c r="PIF9" s="35"/>
      <c r="PIG9" s="35"/>
      <c r="PIH9" s="35"/>
      <c r="PII9" s="35"/>
      <c r="PIJ9" s="35"/>
      <c r="PIK9" s="35"/>
      <c r="PIL9" s="35"/>
      <c r="PIM9" s="35"/>
      <c r="PIN9" s="35"/>
      <c r="PIO9" s="35"/>
      <c r="PIP9" s="35"/>
      <c r="PIQ9" s="35"/>
      <c r="PIR9" s="35"/>
      <c r="PIS9" s="35"/>
      <c r="PIT9" s="35"/>
      <c r="PIU9" s="35"/>
      <c r="PIV9" s="35"/>
      <c r="PIW9" s="35"/>
      <c r="PIX9" s="35"/>
      <c r="PIY9" s="35"/>
      <c r="PIZ9" s="35"/>
      <c r="PJA9" s="35"/>
      <c r="PJB9" s="35"/>
      <c r="PJC9" s="35"/>
      <c r="PJD9" s="35"/>
      <c r="PJE9" s="35"/>
      <c r="PJF9" s="35"/>
      <c r="PJG9" s="35"/>
      <c r="PJH9" s="35"/>
      <c r="PJI9" s="35"/>
      <c r="PJJ9" s="35"/>
      <c r="PJK9" s="35"/>
      <c r="PJL9" s="35"/>
      <c r="PJM9" s="35"/>
      <c r="PJN9" s="35"/>
      <c r="PJO9" s="35"/>
      <c r="PJP9" s="35"/>
      <c r="PJQ9" s="35"/>
      <c r="PJR9" s="35"/>
      <c r="PJS9" s="35"/>
      <c r="PJT9" s="35"/>
      <c r="PJU9" s="35"/>
      <c r="PJV9" s="35"/>
      <c r="PJW9" s="35"/>
      <c r="PJX9" s="35"/>
      <c r="PJY9" s="35"/>
      <c r="PJZ9" s="35"/>
      <c r="PKA9" s="35"/>
      <c r="PKB9" s="35"/>
      <c r="PKC9" s="35"/>
      <c r="PKD9" s="35"/>
      <c r="PKE9" s="35"/>
      <c r="PKF9" s="35"/>
      <c r="PKG9" s="35"/>
      <c r="PKH9" s="35"/>
      <c r="PKI9" s="35"/>
      <c r="PKJ9" s="35"/>
      <c r="PKK9" s="35"/>
      <c r="PKL9" s="35"/>
      <c r="PKM9" s="35"/>
      <c r="PKN9" s="35"/>
      <c r="PKO9" s="35"/>
      <c r="PKP9" s="35"/>
      <c r="PKQ9" s="35"/>
      <c r="PKR9" s="35"/>
      <c r="PKS9" s="35"/>
      <c r="PKT9" s="35"/>
      <c r="PKU9" s="35"/>
      <c r="PKV9" s="35"/>
      <c r="PKW9" s="35"/>
      <c r="PKX9" s="35"/>
      <c r="PKY9" s="35"/>
      <c r="PKZ9" s="35"/>
      <c r="PLA9" s="35"/>
      <c r="PLB9" s="35"/>
      <c r="PLC9" s="35"/>
      <c r="PLD9" s="35"/>
      <c r="PLE9" s="35"/>
      <c r="PLF9" s="35"/>
      <c r="PLG9" s="35"/>
      <c r="PLH9" s="35"/>
      <c r="PLI9" s="35"/>
      <c r="PLJ9" s="35"/>
      <c r="PLK9" s="35"/>
      <c r="PLL9" s="35"/>
      <c r="PLM9" s="35"/>
      <c r="PLN9" s="35"/>
      <c r="PLO9" s="35"/>
      <c r="PLP9" s="35"/>
      <c r="PLQ9" s="35"/>
      <c r="PLR9" s="35"/>
      <c r="PLS9" s="35"/>
      <c r="PLT9" s="35"/>
      <c r="PLU9" s="35"/>
      <c r="PLV9" s="35"/>
      <c r="PLW9" s="35"/>
      <c r="PLX9" s="35"/>
      <c r="PLY9" s="35"/>
      <c r="PLZ9" s="35"/>
      <c r="PMA9" s="35"/>
      <c r="PMB9" s="35"/>
      <c r="PMC9" s="35"/>
      <c r="PMD9" s="35"/>
      <c r="PME9" s="35"/>
      <c r="PMF9" s="35"/>
      <c r="PMG9" s="35"/>
      <c r="PMH9" s="35"/>
      <c r="PMI9" s="35"/>
      <c r="PMJ9" s="35"/>
      <c r="PMK9" s="35"/>
      <c r="PML9" s="35"/>
      <c r="PMM9" s="35"/>
      <c r="PMN9" s="35"/>
      <c r="PMO9" s="35"/>
      <c r="PMP9" s="35"/>
      <c r="PMQ9" s="35"/>
      <c r="PMR9" s="35"/>
      <c r="PMS9" s="35"/>
      <c r="PMT9" s="35"/>
      <c r="PMU9" s="35"/>
      <c r="PMV9" s="35"/>
      <c r="PMW9" s="35"/>
      <c r="PMX9" s="35"/>
      <c r="PMY9" s="35"/>
      <c r="PMZ9" s="35"/>
      <c r="PNA9" s="35"/>
      <c r="PNB9" s="35"/>
      <c r="PNC9" s="35"/>
      <c r="PND9" s="35"/>
      <c r="PNE9" s="35"/>
      <c r="PNF9" s="35"/>
      <c r="PNG9" s="35"/>
      <c r="PNH9" s="35"/>
      <c r="PNI9" s="35"/>
      <c r="PNJ9" s="35"/>
      <c r="PNK9" s="35"/>
      <c r="PNL9" s="35"/>
      <c r="PNM9" s="35"/>
      <c r="PNN9" s="35"/>
      <c r="PNO9" s="35"/>
      <c r="PNP9" s="35"/>
      <c r="PNQ9" s="35"/>
      <c r="PNR9" s="35"/>
      <c r="PNS9" s="35"/>
      <c r="PNT9" s="35"/>
      <c r="PNU9" s="35"/>
      <c r="PNV9" s="35"/>
      <c r="PNW9" s="35"/>
      <c r="PNX9" s="35"/>
      <c r="PNY9" s="35"/>
      <c r="PNZ9" s="35"/>
      <c r="POA9" s="35"/>
      <c r="POB9" s="35"/>
      <c r="POC9" s="35"/>
      <c r="POD9" s="35"/>
      <c r="POE9" s="35"/>
      <c r="POF9" s="35"/>
      <c r="POG9" s="35"/>
      <c r="POH9" s="35"/>
      <c r="POI9" s="35"/>
      <c r="POJ9" s="35"/>
      <c r="POK9" s="35"/>
      <c r="POL9" s="35"/>
      <c r="POM9" s="35"/>
      <c r="PON9" s="35"/>
      <c r="POO9" s="35"/>
      <c r="POP9" s="35"/>
      <c r="POQ9" s="35"/>
      <c r="POR9" s="35"/>
      <c r="POS9" s="35"/>
      <c r="POT9" s="35"/>
      <c r="POU9" s="35"/>
      <c r="POV9" s="35"/>
      <c r="POW9" s="35"/>
      <c r="POX9" s="35"/>
      <c r="POY9" s="35"/>
      <c r="POZ9" s="35"/>
      <c r="PPA9" s="35"/>
      <c r="PPB9" s="35"/>
      <c r="PPC9" s="35"/>
      <c r="PPD9" s="35"/>
      <c r="PPE9" s="35"/>
      <c r="PPF9" s="35"/>
      <c r="PPG9" s="35"/>
      <c r="PPH9" s="35"/>
      <c r="PPI9" s="35"/>
      <c r="PPJ9" s="35"/>
      <c r="PPK9" s="35"/>
      <c r="PPL9" s="35"/>
      <c r="PPM9" s="35"/>
      <c r="PPN9" s="35"/>
      <c r="PPO9" s="35"/>
      <c r="PPP9" s="35"/>
      <c r="PPQ9" s="35"/>
      <c r="PPR9" s="35"/>
      <c r="PPS9" s="35"/>
      <c r="PPT9" s="35"/>
      <c r="PPU9" s="35"/>
      <c r="PPV9" s="35"/>
      <c r="PPW9" s="35"/>
      <c r="PPX9" s="35"/>
      <c r="PPY9" s="35"/>
      <c r="PPZ9" s="35"/>
      <c r="PQA9" s="35"/>
      <c r="PQB9" s="35"/>
      <c r="PQC9" s="35"/>
      <c r="PQD9" s="35"/>
      <c r="PQE9" s="35"/>
      <c r="PQF9" s="35"/>
      <c r="PQG9" s="35"/>
      <c r="PQH9" s="35"/>
      <c r="PQI9" s="35"/>
      <c r="PQJ9" s="35"/>
      <c r="PQK9" s="35"/>
      <c r="PQL9" s="35"/>
      <c r="PQM9" s="35"/>
      <c r="PQN9" s="35"/>
      <c r="PQO9" s="35"/>
      <c r="PQP9" s="35"/>
      <c r="PQQ9" s="35"/>
      <c r="PQR9" s="35"/>
      <c r="PQS9" s="35"/>
      <c r="PQT9" s="35"/>
      <c r="PQU9" s="35"/>
      <c r="PQV9" s="35"/>
      <c r="PQW9" s="35"/>
      <c r="PQX9" s="35"/>
      <c r="PQY9" s="35"/>
      <c r="PQZ9" s="35"/>
      <c r="PRA9" s="35"/>
      <c r="PRB9" s="35"/>
      <c r="PRC9" s="35"/>
      <c r="PRD9" s="35"/>
      <c r="PRE9" s="35"/>
      <c r="PRF9" s="35"/>
      <c r="PRG9" s="35"/>
      <c r="PRH9" s="35"/>
      <c r="PRI9" s="35"/>
      <c r="PRJ9" s="35"/>
      <c r="PRK9" s="35"/>
      <c r="PRL9" s="35"/>
      <c r="PRM9" s="35"/>
      <c r="PRN9" s="35"/>
      <c r="PRO9" s="35"/>
      <c r="PRP9" s="35"/>
      <c r="PRQ9" s="35"/>
      <c r="PRR9" s="35"/>
      <c r="PRS9" s="35"/>
      <c r="PRT9" s="35"/>
      <c r="PRU9" s="35"/>
      <c r="PRV9" s="35"/>
      <c r="PRW9" s="35"/>
      <c r="PRX9" s="35"/>
      <c r="PRY9" s="35"/>
      <c r="PRZ9" s="35"/>
      <c r="PSA9" s="35"/>
      <c r="PSB9" s="35"/>
      <c r="PSC9" s="35"/>
      <c r="PSD9" s="35"/>
      <c r="PSE9" s="35"/>
      <c r="PSF9" s="35"/>
      <c r="PSG9" s="35"/>
      <c r="PSH9" s="35"/>
      <c r="PSI9" s="35"/>
      <c r="PSJ9" s="35"/>
      <c r="PSK9" s="35"/>
      <c r="PSL9" s="35"/>
      <c r="PSM9" s="35"/>
      <c r="PSN9" s="35"/>
      <c r="PSO9" s="35"/>
      <c r="PSP9" s="35"/>
      <c r="PSQ9" s="35"/>
      <c r="PSR9" s="35"/>
      <c r="PSS9" s="35"/>
      <c r="PST9" s="35"/>
      <c r="PSU9" s="35"/>
      <c r="PSV9" s="35"/>
      <c r="PSW9" s="35"/>
      <c r="PSX9" s="35"/>
      <c r="PSY9" s="35"/>
      <c r="PSZ9" s="35"/>
      <c r="PTA9" s="35"/>
      <c r="PTB9" s="35"/>
      <c r="PTC9" s="35"/>
      <c r="PTD9" s="35"/>
      <c r="PTE9" s="35"/>
      <c r="PTF9" s="35"/>
      <c r="PTG9" s="35"/>
      <c r="PTH9" s="35"/>
      <c r="PTI9" s="35"/>
      <c r="PTJ9" s="35"/>
      <c r="PTK9" s="35"/>
      <c r="PTL9" s="35"/>
      <c r="PTM9" s="35"/>
      <c r="PTN9" s="35"/>
      <c r="PTO9" s="35"/>
      <c r="PTP9" s="35"/>
      <c r="PTQ9" s="35"/>
      <c r="PTR9" s="35"/>
      <c r="PTS9" s="35"/>
      <c r="PTT9" s="35"/>
      <c r="PTU9" s="35"/>
      <c r="PTV9" s="35"/>
      <c r="PTW9" s="35"/>
      <c r="PTX9" s="35"/>
      <c r="PTY9" s="35"/>
      <c r="PTZ9" s="35"/>
      <c r="PUA9" s="35"/>
      <c r="PUB9" s="35"/>
      <c r="PUC9" s="35"/>
      <c r="PUD9" s="35"/>
      <c r="PUE9" s="35"/>
      <c r="PUF9" s="35"/>
      <c r="PUG9" s="35"/>
      <c r="PUH9" s="35"/>
      <c r="PUI9" s="35"/>
      <c r="PUJ9" s="35"/>
      <c r="PUK9" s="35"/>
      <c r="PUL9" s="35"/>
      <c r="PUM9" s="35"/>
      <c r="PUN9" s="35"/>
      <c r="PUO9" s="35"/>
      <c r="PUP9" s="35"/>
      <c r="PUQ9" s="35"/>
      <c r="PUR9" s="35"/>
      <c r="PUS9" s="35"/>
      <c r="PUT9" s="35"/>
      <c r="PUU9" s="35"/>
      <c r="PUV9" s="35"/>
      <c r="PUW9" s="35"/>
      <c r="PUX9" s="35"/>
      <c r="PUY9" s="35"/>
      <c r="PUZ9" s="35"/>
      <c r="PVA9" s="35"/>
      <c r="PVB9" s="35"/>
      <c r="PVC9" s="35"/>
      <c r="PVD9" s="35"/>
      <c r="PVE9" s="35"/>
      <c r="PVF9" s="35"/>
      <c r="PVG9" s="35"/>
      <c r="PVH9" s="35"/>
      <c r="PVI9" s="35"/>
      <c r="PVJ9" s="35"/>
      <c r="PVK9" s="35"/>
      <c r="PVL9" s="35"/>
      <c r="PVM9" s="35"/>
      <c r="PVN9" s="35"/>
      <c r="PVO9" s="35"/>
      <c r="PVP9" s="35"/>
      <c r="PVQ9" s="35"/>
      <c r="PVR9" s="35"/>
      <c r="PVS9" s="35"/>
      <c r="PVT9" s="35"/>
      <c r="PVU9" s="35"/>
      <c r="PVV9" s="35"/>
      <c r="PVW9" s="35"/>
      <c r="PVX9" s="35"/>
      <c r="PVY9" s="35"/>
      <c r="PVZ9" s="35"/>
      <c r="PWA9" s="35"/>
      <c r="PWB9" s="35"/>
      <c r="PWC9" s="35"/>
      <c r="PWD9" s="35"/>
      <c r="PWE9" s="35"/>
      <c r="PWF9" s="35"/>
      <c r="PWG9" s="35"/>
      <c r="PWH9" s="35"/>
      <c r="PWI9" s="35"/>
      <c r="PWJ9" s="35"/>
      <c r="PWK9" s="35"/>
      <c r="PWL9" s="35"/>
      <c r="PWM9" s="35"/>
      <c r="PWN9" s="35"/>
      <c r="PWO9" s="35"/>
      <c r="PWP9" s="35"/>
      <c r="PWQ9" s="35"/>
      <c r="PWR9" s="35"/>
      <c r="PWS9" s="35"/>
      <c r="PWT9" s="35"/>
      <c r="PWU9" s="35"/>
      <c r="PWV9" s="35"/>
      <c r="PWW9" s="35"/>
      <c r="PWX9" s="35"/>
      <c r="PWY9" s="35"/>
      <c r="PWZ9" s="35"/>
      <c r="PXA9" s="35"/>
      <c r="PXB9" s="35"/>
      <c r="PXC9" s="35"/>
      <c r="PXD9" s="35"/>
      <c r="PXE9" s="35"/>
      <c r="PXF9" s="35"/>
      <c r="PXG9" s="35"/>
      <c r="PXH9" s="35"/>
      <c r="PXI9" s="35"/>
      <c r="PXJ9" s="35"/>
      <c r="PXK9" s="35"/>
      <c r="PXL9" s="35"/>
      <c r="PXM9" s="35"/>
      <c r="PXN9" s="35"/>
      <c r="PXO9" s="35"/>
      <c r="PXP9" s="35"/>
      <c r="PXQ9" s="35"/>
      <c r="PXR9" s="35"/>
      <c r="PXS9" s="35"/>
      <c r="PXT9" s="35"/>
      <c r="PXU9" s="35"/>
      <c r="PXV9" s="35"/>
      <c r="PXW9" s="35"/>
      <c r="PXX9" s="35"/>
      <c r="PXY9" s="35"/>
      <c r="PXZ9" s="35"/>
      <c r="PYA9" s="35"/>
      <c r="PYB9" s="35"/>
      <c r="PYC9" s="35"/>
      <c r="PYD9" s="35"/>
      <c r="PYE9" s="35"/>
      <c r="PYF9" s="35"/>
      <c r="PYG9" s="35"/>
      <c r="PYH9" s="35"/>
      <c r="PYI9" s="35"/>
      <c r="PYJ9" s="35"/>
      <c r="PYK9" s="35"/>
      <c r="PYL9" s="35"/>
      <c r="PYM9" s="35"/>
      <c r="PYN9" s="35"/>
      <c r="PYO9" s="35"/>
      <c r="PYP9" s="35"/>
      <c r="PYQ9" s="35"/>
      <c r="PYR9" s="35"/>
      <c r="PYS9" s="35"/>
      <c r="PYT9" s="35"/>
      <c r="PYU9" s="35"/>
      <c r="PYV9" s="35"/>
      <c r="PYW9" s="35"/>
      <c r="PYX9" s="35"/>
      <c r="PYY9" s="35"/>
      <c r="PYZ9" s="35"/>
      <c r="PZA9" s="35"/>
      <c r="PZB9" s="35"/>
      <c r="PZC9" s="35"/>
      <c r="PZD9" s="35"/>
      <c r="PZE9" s="35"/>
      <c r="PZF9" s="35"/>
      <c r="PZG9" s="35"/>
      <c r="PZH9" s="35"/>
      <c r="PZI9" s="35"/>
      <c r="PZJ9" s="35"/>
      <c r="PZK9" s="35"/>
      <c r="PZL9" s="35"/>
      <c r="PZM9" s="35"/>
      <c r="PZN9" s="35"/>
      <c r="PZO9" s="35"/>
      <c r="PZP9" s="35"/>
      <c r="PZQ9" s="35"/>
      <c r="PZR9" s="35"/>
      <c r="PZS9" s="35"/>
      <c r="PZT9" s="35"/>
      <c r="PZU9" s="35"/>
      <c r="PZV9" s="35"/>
      <c r="PZW9" s="35"/>
      <c r="PZX9" s="35"/>
      <c r="PZY9" s="35"/>
      <c r="PZZ9" s="35"/>
      <c r="QAA9" s="35"/>
      <c r="QAB9" s="35"/>
      <c r="QAC9" s="35"/>
      <c r="QAD9" s="35"/>
      <c r="QAE9" s="35"/>
      <c r="QAF9" s="35"/>
      <c r="QAG9" s="35"/>
      <c r="QAH9" s="35"/>
      <c r="QAI9" s="35"/>
      <c r="QAJ9" s="35"/>
      <c r="QAK9" s="35"/>
      <c r="QAL9" s="35"/>
      <c r="QAM9" s="35"/>
      <c r="QAN9" s="35"/>
      <c r="QAO9" s="35"/>
      <c r="QAP9" s="35"/>
      <c r="QAQ9" s="35"/>
      <c r="QAR9" s="35"/>
      <c r="QAS9" s="35"/>
      <c r="QAT9" s="35"/>
      <c r="QAU9" s="35"/>
      <c r="QAV9" s="35"/>
      <c r="QAW9" s="35"/>
      <c r="QAX9" s="35"/>
      <c r="QAY9" s="35"/>
      <c r="QAZ9" s="35"/>
      <c r="QBA9" s="35"/>
      <c r="QBB9" s="35"/>
      <c r="QBC9" s="35"/>
      <c r="QBD9" s="35"/>
      <c r="QBE9" s="35"/>
      <c r="QBF9" s="35"/>
      <c r="QBG9" s="35"/>
      <c r="QBH9" s="35"/>
      <c r="QBI9" s="35"/>
      <c r="QBJ9" s="35"/>
      <c r="QBK9" s="35"/>
      <c r="QBL9" s="35"/>
      <c r="QBM9" s="35"/>
      <c r="QBN9" s="35"/>
      <c r="QBO9" s="35"/>
      <c r="QBP9" s="35"/>
      <c r="QBQ9" s="35"/>
      <c r="QBR9" s="35"/>
      <c r="QBS9" s="35"/>
      <c r="QBT9" s="35"/>
      <c r="QBU9" s="35"/>
      <c r="QBV9" s="35"/>
      <c r="QBW9" s="35"/>
      <c r="QBX9" s="35"/>
      <c r="QBY9" s="35"/>
      <c r="QBZ9" s="35"/>
      <c r="QCA9" s="35"/>
      <c r="QCB9" s="35"/>
      <c r="QCC9" s="35"/>
      <c r="QCD9" s="35"/>
      <c r="QCE9" s="35"/>
      <c r="QCF9" s="35"/>
      <c r="QCG9" s="35"/>
      <c r="QCH9" s="35"/>
      <c r="QCI9" s="35"/>
      <c r="QCJ9" s="35"/>
      <c r="QCK9" s="35"/>
      <c r="QCL9" s="35"/>
      <c r="QCM9" s="35"/>
      <c r="QCN9" s="35"/>
      <c r="QCO9" s="35"/>
      <c r="QCP9" s="35"/>
      <c r="QCQ9" s="35"/>
      <c r="QCR9" s="35"/>
      <c r="QCS9" s="35"/>
      <c r="QCT9" s="35"/>
      <c r="QCU9" s="35"/>
      <c r="QCV9" s="35"/>
      <c r="QCW9" s="35"/>
      <c r="QCX9" s="35"/>
      <c r="QCY9" s="35"/>
      <c r="QCZ9" s="35"/>
      <c r="QDA9" s="35"/>
      <c r="QDB9" s="35"/>
      <c r="QDC9" s="35"/>
      <c r="QDD9" s="35"/>
      <c r="QDE9" s="35"/>
      <c r="QDF9" s="35"/>
      <c r="QDG9" s="35"/>
      <c r="QDH9" s="35"/>
      <c r="QDI9" s="35"/>
      <c r="QDJ9" s="35"/>
      <c r="QDK9" s="35"/>
      <c r="QDL9" s="35"/>
      <c r="QDM9" s="35"/>
      <c r="QDN9" s="35"/>
      <c r="QDO9" s="35"/>
      <c r="QDP9" s="35"/>
      <c r="QDQ9" s="35"/>
      <c r="QDR9" s="35"/>
      <c r="QDS9" s="35"/>
      <c r="QDT9" s="35"/>
      <c r="QDU9" s="35"/>
      <c r="QDV9" s="35"/>
      <c r="QDW9" s="35"/>
      <c r="QDX9" s="35"/>
      <c r="QDY9" s="35"/>
      <c r="QDZ9" s="35"/>
      <c r="QEA9" s="35"/>
      <c r="QEB9" s="35"/>
      <c r="QEC9" s="35"/>
      <c r="QED9" s="35"/>
      <c r="QEE9" s="35"/>
      <c r="QEF9" s="35"/>
      <c r="QEG9" s="35"/>
      <c r="QEH9" s="35"/>
      <c r="QEI9" s="35"/>
      <c r="QEJ9" s="35"/>
      <c r="QEK9" s="35"/>
      <c r="QEL9" s="35"/>
      <c r="QEM9" s="35"/>
      <c r="QEN9" s="35"/>
      <c r="QEO9" s="35"/>
      <c r="QEP9" s="35"/>
      <c r="QEQ9" s="35"/>
      <c r="QER9" s="35"/>
      <c r="QES9" s="35"/>
      <c r="QET9" s="35"/>
      <c r="QEU9" s="35"/>
      <c r="QEV9" s="35"/>
      <c r="QEW9" s="35"/>
      <c r="QEX9" s="35"/>
      <c r="QEY9" s="35"/>
      <c r="QEZ9" s="35"/>
      <c r="QFA9" s="35"/>
      <c r="QFB9" s="35"/>
      <c r="QFC9" s="35"/>
      <c r="QFD9" s="35"/>
      <c r="QFE9" s="35"/>
      <c r="QFF9" s="35"/>
      <c r="QFG9" s="35"/>
      <c r="QFH9" s="35"/>
      <c r="QFI9" s="35"/>
      <c r="QFJ9" s="35"/>
      <c r="QFK9" s="35"/>
      <c r="QFL9" s="35"/>
      <c r="QFM9" s="35"/>
      <c r="QFN9" s="35"/>
      <c r="QFO9" s="35"/>
      <c r="QFP9" s="35"/>
      <c r="QFQ9" s="35"/>
      <c r="QFR9" s="35"/>
      <c r="QFS9" s="35"/>
      <c r="QFT9" s="35"/>
      <c r="QFU9" s="35"/>
      <c r="QFV9" s="35"/>
      <c r="QFW9" s="35"/>
      <c r="QFX9" s="35"/>
      <c r="QFY9" s="35"/>
      <c r="QFZ9" s="35"/>
      <c r="QGA9" s="35"/>
      <c r="QGB9" s="35"/>
      <c r="QGC9" s="35"/>
      <c r="QGD9" s="35"/>
      <c r="QGE9" s="35"/>
      <c r="QGF9" s="35"/>
      <c r="QGG9" s="35"/>
      <c r="QGH9" s="35"/>
      <c r="QGI9" s="35"/>
      <c r="QGJ9" s="35"/>
      <c r="QGK9" s="35"/>
      <c r="QGL9" s="35"/>
      <c r="QGM9" s="35"/>
      <c r="QGN9" s="35"/>
      <c r="QGO9" s="35"/>
      <c r="QGP9" s="35"/>
      <c r="QGQ9" s="35"/>
      <c r="QGR9" s="35"/>
      <c r="QGS9" s="35"/>
      <c r="QGT9" s="35"/>
      <c r="QGU9" s="35"/>
      <c r="QGV9" s="35"/>
      <c r="QGW9" s="35"/>
      <c r="QGX9" s="35"/>
      <c r="QGY9" s="35"/>
      <c r="QGZ9" s="35"/>
      <c r="QHA9" s="35"/>
      <c r="QHB9" s="35"/>
      <c r="QHC9" s="35"/>
      <c r="QHD9" s="35"/>
      <c r="QHE9" s="35"/>
      <c r="QHF9" s="35"/>
      <c r="QHG9" s="35"/>
      <c r="QHH9" s="35"/>
      <c r="QHI9" s="35"/>
      <c r="QHJ9" s="35"/>
      <c r="QHK9" s="35"/>
      <c r="QHL9" s="35"/>
      <c r="QHM9" s="35"/>
      <c r="QHN9" s="35"/>
      <c r="QHO9" s="35"/>
      <c r="QHP9" s="35"/>
      <c r="QHQ9" s="35"/>
      <c r="QHR9" s="35"/>
      <c r="QHS9" s="35"/>
      <c r="QHT9" s="35"/>
      <c r="QHU9" s="35"/>
      <c r="QHV9" s="35"/>
      <c r="QHW9" s="35"/>
      <c r="QHX9" s="35"/>
      <c r="QHY9" s="35"/>
      <c r="QHZ9" s="35"/>
      <c r="QIA9" s="35"/>
      <c r="QIB9" s="35"/>
      <c r="QIC9" s="35"/>
      <c r="QID9" s="35"/>
      <c r="QIE9" s="35"/>
      <c r="QIF9" s="35"/>
      <c r="QIG9" s="35"/>
      <c r="QIH9" s="35"/>
      <c r="QII9" s="35"/>
      <c r="QIJ9" s="35"/>
      <c r="QIK9" s="35"/>
      <c r="QIL9" s="35"/>
      <c r="QIM9" s="35"/>
      <c r="QIN9" s="35"/>
      <c r="QIO9" s="35"/>
      <c r="QIP9" s="35"/>
      <c r="QIQ9" s="35"/>
      <c r="QIR9" s="35"/>
      <c r="QIS9" s="35"/>
      <c r="QIT9" s="35"/>
      <c r="QIU9" s="35"/>
      <c r="QIV9" s="35"/>
      <c r="QIW9" s="35"/>
      <c r="QIX9" s="35"/>
      <c r="QIY9" s="35"/>
      <c r="QIZ9" s="35"/>
      <c r="QJA9" s="35"/>
      <c r="QJB9" s="35"/>
      <c r="QJC9" s="35"/>
      <c r="QJD9" s="35"/>
      <c r="QJE9" s="35"/>
      <c r="QJF9" s="35"/>
      <c r="QJG9" s="35"/>
      <c r="QJH9" s="35"/>
      <c r="QJI9" s="35"/>
      <c r="QJJ9" s="35"/>
      <c r="QJK9" s="35"/>
      <c r="QJL9" s="35"/>
      <c r="QJM9" s="35"/>
      <c r="QJN9" s="35"/>
      <c r="QJO9" s="35"/>
      <c r="QJP9" s="35"/>
      <c r="QJQ9" s="35"/>
      <c r="QJR9" s="35"/>
      <c r="QJS9" s="35"/>
      <c r="QJT9" s="35"/>
      <c r="QJU9" s="35"/>
      <c r="QJV9" s="35"/>
      <c r="QJW9" s="35"/>
      <c r="QJX9" s="35"/>
      <c r="QJY9" s="35"/>
      <c r="QJZ9" s="35"/>
      <c r="QKA9" s="35"/>
      <c r="QKB9" s="35"/>
      <c r="QKC9" s="35"/>
      <c r="QKD9" s="35"/>
      <c r="QKE9" s="35"/>
      <c r="QKF9" s="35"/>
      <c r="QKG9" s="35"/>
      <c r="QKH9" s="35"/>
      <c r="QKI9" s="35"/>
      <c r="QKJ9" s="35"/>
      <c r="QKK9" s="35"/>
      <c r="QKL9" s="35"/>
      <c r="QKM9" s="35"/>
      <c r="QKN9" s="35"/>
      <c r="QKO9" s="35"/>
      <c r="QKP9" s="35"/>
      <c r="QKQ9" s="35"/>
      <c r="QKR9" s="35"/>
      <c r="QKS9" s="35"/>
      <c r="QKT9" s="35"/>
      <c r="QKU9" s="35"/>
      <c r="QKV9" s="35"/>
      <c r="QKW9" s="35"/>
      <c r="QKX9" s="35"/>
      <c r="QKY9" s="35"/>
      <c r="QKZ9" s="35"/>
      <c r="QLA9" s="35"/>
      <c r="QLB9" s="35"/>
      <c r="QLC9" s="35"/>
      <c r="QLD9" s="35"/>
      <c r="QLE9" s="35"/>
      <c r="QLF9" s="35"/>
      <c r="QLG9" s="35"/>
      <c r="QLH9" s="35"/>
      <c r="QLI9" s="35"/>
      <c r="QLJ9" s="35"/>
      <c r="QLK9" s="35"/>
      <c r="QLL9" s="35"/>
      <c r="QLM9" s="35"/>
      <c r="QLN9" s="35"/>
      <c r="QLO9" s="35"/>
      <c r="QLP9" s="35"/>
      <c r="QLQ9" s="35"/>
      <c r="QLR9" s="35"/>
      <c r="QLS9" s="35"/>
      <c r="QLT9" s="35"/>
      <c r="QLU9" s="35"/>
      <c r="QLV9" s="35"/>
      <c r="QLW9" s="35"/>
      <c r="QLX9" s="35"/>
      <c r="QLY9" s="35"/>
      <c r="QLZ9" s="35"/>
      <c r="QMA9" s="35"/>
      <c r="QMB9" s="35"/>
      <c r="QMC9" s="35"/>
      <c r="QMD9" s="35"/>
      <c r="QME9" s="35"/>
      <c r="QMF9" s="35"/>
      <c r="QMG9" s="35"/>
      <c r="QMH9" s="35"/>
      <c r="QMI9" s="35"/>
      <c r="QMJ9" s="35"/>
      <c r="QMK9" s="35"/>
      <c r="QML9" s="35"/>
      <c r="QMM9" s="35"/>
      <c r="QMN9" s="35"/>
      <c r="QMO9" s="35"/>
      <c r="QMP9" s="35"/>
      <c r="QMQ9" s="35"/>
      <c r="QMR9" s="35"/>
      <c r="QMS9" s="35"/>
      <c r="QMT9" s="35"/>
      <c r="QMU9" s="35"/>
      <c r="QMV9" s="35"/>
      <c r="QMW9" s="35"/>
      <c r="QMX9" s="35"/>
      <c r="QMY9" s="35"/>
      <c r="QMZ9" s="35"/>
      <c r="QNA9" s="35"/>
      <c r="QNB9" s="35"/>
      <c r="QNC9" s="35"/>
      <c r="QND9" s="35"/>
      <c r="QNE9" s="35"/>
      <c r="QNF9" s="35"/>
      <c r="QNG9" s="35"/>
      <c r="QNH9" s="35"/>
      <c r="QNI9" s="35"/>
      <c r="QNJ9" s="35"/>
      <c r="QNK9" s="35"/>
      <c r="QNL9" s="35"/>
      <c r="QNM9" s="35"/>
      <c r="QNN9" s="35"/>
      <c r="QNO9" s="35"/>
      <c r="QNP9" s="35"/>
      <c r="QNQ9" s="35"/>
      <c r="QNR9" s="35"/>
      <c r="QNS9" s="35"/>
      <c r="QNT9" s="35"/>
      <c r="QNU9" s="35"/>
      <c r="QNV9" s="35"/>
      <c r="QNW9" s="35"/>
      <c r="QNX9" s="35"/>
      <c r="QNY9" s="35"/>
      <c r="QNZ9" s="35"/>
      <c r="QOA9" s="35"/>
      <c r="QOB9" s="35"/>
      <c r="QOC9" s="35"/>
      <c r="QOD9" s="35"/>
      <c r="QOE9" s="35"/>
      <c r="QOF9" s="35"/>
      <c r="QOG9" s="35"/>
      <c r="QOH9" s="35"/>
      <c r="QOI9" s="35"/>
      <c r="QOJ9" s="35"/>
      <c r="QOK9" s="35"/>
      <c r="QOL9" s="35"/>
      <c r="QOM9" s="35"/>
      <c r="QON9" s="35"/>
      <c r="QOO9" s="35"/>
      <c r="QOP9" s="35"/>
      <c r="QOQ9" s="35"/>
      <c r="QOR9" s="35"/>
      <c r="QOS9" s="35"/>
      <c r="QOT9" s="35"/>
      <c r="QOU9" s="35"/>
      <c r="QOV9" s="35"/>
      <c r="QOW9" s="35"/>
      <c r="QOX9" s="35"/>
      <c r="QOY9" s="35"/>
      <c r="QOZ9" s="35"/>
      <c r="QPA9" s="35"/>
      <c r="QPB9" s="35"/>
      <c r="QPC9" s="35"/>
      <c r="QPD9" s="35"/>
      <c r="QPE9" s="35"/>
      <c r="QPF9" s="35"/>
      <c r="QPG9" s="35"/>
      <c r="QPH9" s="35"/>
      <c r="QPI9" s="35"/>
      <c r="QPJ9" s="35"/>
      <c r="QPK9" s="35"/>
      <c r="QPL9" s="35"/>
      <c r="QPM9" s="35"/>
      <c r="QPN9" s="35"/>
      <c r="QPO9" s="35"/>
      <c r="QPP9" s="35"/>
      <c r="QPQ9" s="35"/>
      <c r="QPR9" s="35"/>
      <c r="QPS9" s="35"/>
      <c r="QPT9" s="35"/>
      <c r="QPU9" s="35"/>
      <c r="QPV9" s="35"/>
      <c r="QPW9" s="35"/>
      <c r="QPX9" s="35"/>
      <c r="QPY9" s="35"/>
      <c r="QPZ9" s="35"/>
      <c r="QQA9" s="35"/>
      <c r="QQB9" s="35"/>
      <c r="QQC9" s="35"/>
      <c r="QQD9" s="35"/>
      <c r="QQE9" s="35"/>
      <c r="QQF9" s="35"/>
      <c r="QQG9" s="35"/>
      <c r="QQH9" s="35"/>
      <c r="QQI9" s="35"/>
      <c r="QQJ9" s="35"/>
      <c r="QQK9" s="35"/>
      <c r="QQL9" s="35"/>
      <c r="QQM9" s="35"/>
      <c r="QQN9" s="35"/>
      <c r="QQO9" s="35"/>
      <c r="QQP9" s="35"/>
      <c r="QQQ9" s="35"/>
      <c r="QQR9" s="35"/>
      <c r="QQS9" s="35"/>
      <c r="QQT9" s="35"/>
      <c r="QQU9" s="35"/>
      <c r="QQV9" s="35"/>
      <c r="QQW9" s="35"/>
      <c r="QQX9" s="35"/>
      <c r="QQY9" s="35"/>
      <c r="QQZ9" s="35"/>
      <c r="QRA9" s="35"/>
      <c r="QRB9" s="35"/>
      <c r="QRC9" s="35"/>
      <c r="QRD9" s="35"/>
      <c r="QRE9" s="35"/>
      <c r="QRF9" s="35"/>
      <c r="QRG9" s="35"/>
      <c r="QRH9" s="35"/>
      <c r="QRI9" s="35"/>
      <c r="QRJ9" s="35"/>
      <c r="QRK9" s="35"/>
      <c r="QRL9" s="35"/>
      <c r="QRM9" s="35"/>
      <c r="QRN9" s="35"/>
      <c r="QRO9" s="35"/>
      <c r="QRP9" s="35"/>
      <c r="QRQ9" s="35"/>
      <c r="QRR9" s="35"/>
      <c r="QRS9" s="35"/>
      <c r="QRT9" s="35"/>
      <c r="QRU9" s="35"/>
      <c r="QRV9" s="35"/>
      <c r="QRW9" s="35"/>
      <c r="QRX9" s="35"/>
      <c r="QRY9" s="35"/>
      <c r="QRZ9" s="35"/>
      <c r="QSA9" s="35"/>
      <c r="QSB9" s="35"/>
      <c r="QSC9" s="35"/>
      <c r="QSD9" s="35"/>
      <c r="QSE9" s="35"/>
      <c r="QSF9" s="35"/>
      <c r="QSG9" s="35"/>
      <c r="QSH9" s="35"/>
      <c r="QSI9" s="35"/>
      <c r="QSJ9" s="35"/>
      <c r="QSK9" s="35"/>
      <c r="QSL9" s="35"/>
      <c r="QSM9" s="35"/>
      <c r="QSN9" s="35"/>
      <c r="QSO9" s="35"/>
      <c r="QSP9" s="35"/>
      <c r="QSQ9" s="35"/>
      <c r="QSR9" s="35"/>
      <c r="QSS9" s="35"/>
      <c r="QST9" s="35"/>
      <c r="QSU9" s="35"/>
      <c r="QSV9" s="35"/>
      <c r="QSW9" s="35"/>
      <c r="QSX9" s="35"/>
      <c r="QSY9" s="35"/>
      <c r="QSZ9" s="35"/>
      <c r="QTA9" s="35"/>
      <c r="QTB9" s="35"/>
      <c r="QTC9" s="35"/>
      <c r="QTD9" s="35"/>
      <c r="QTE9" s="35"/>
      <c r="QTF9" s="35"/>
      <c r="QTG9" s="35"/>
      <c r="QTH9" s="35"/>
      <c r="QTI9" s="35"/>
      <c r="QTJ9" s="35"/>
      <c r="QTK9" s="35"/>
      <c r="QTL9" s="35"/>
      <c r="QTM9" s="35"/>
      <c r="QTN9" s="35"/>
      <c r="QTO9" s="35"/>
      <c r="QTP9" s="35"/>
      <c r="QTQ9" s="35"/>
      <c r="QTR9" s="35"/>
      <c r="QTS9" s="35"/>
      <c r="QTT9" s="35"/>
      <c r="QTU9" s="35"/>
      <c r="QTV9" s="35"/>
      <c r="QTW9" s="35"/>
      <c r="QTX9" s="35"/>
      <c r="QTY9" s="35"/>
      <c r="QTZ9" s="35"/>
      <c r="QUA9" s="35"/>
      <c r="QUB9" s="35"/>
      <c r="QUC9" s="35"/>
      <c r="QUD9" s="35"/>
      <c r="QUE9" s="35"/>
      <c r="QUF9" s="35"/>
      <c r="QUG9" s="35"/>
      <c r="QUH9" s="35"/>
      <c r="QUI9" s="35"/>
      <c r="QUJ9" s="35"/>
      <c r="QUK9" s="35"/>
      <c r="QUL9" s="35"/>
      <c r="QUM9" s="35"/>
      <c r="QUN9" s="35"/>
      <c r="QUO9" s="35"/>
      <c r="QUP9" s="35"/>
      <c r="QUQ9" s="35"/>
      <c r="QUR9" s="35"/>
      <c r="QUS9" s="35"/>
      <c r="QUT9" s="35"/>
      <c r="QUU9" s="35"/>
      <c r="QUV9" s="35"/>
      <c r="QUW9" s="35"/>
      <c r="QUX9" s="35"/>
      <c r="QUY9" s="35"/>
      <c r="QUZ9" s="35"/>
      <c r="QVA9" s="35"/>
      <c r="QVB9" s="35"/>
      <c r="QVC9" s="35"/>
      <c r="QVD9" s="35"/>
      <c r="QVE9" s="35"/>
      <c r="QVF9" s="35"/>
      <c r="QVG9" s="35"/>
      <c r="QVH9" s="35"/>
      <c r="QVI9" s="35"/>
      <c r="QVJ9" s="35"/>
      <c r="QVK9" s="35"/>
      <c r="QVL9" s="35"/>
      <c r="QVM9" s="35"/>
      <c r="QVN9" s="35"/>
      <c r="QVO9" s="35"/>
      <c r="QVP9" s="35"/>
      <c r="QVQ9" s="35"/>
      <c r="QVR9" s="35"/>
      <c r="QVS9" s="35"/>
      <c r="QVT9" s="35"/>
      <c r="QVU9" s="35"/>
      <c r="QVV9" s="35"/>
      <c r="QVW9" s="35"/>
      <c r="QVX9" s="35"/>
      <c r="QVY9" s="35"/>
      <c r="QVZ9" s="35"/>
      <c r="QWA9" s="35"/>
      <c r="QWB9" s="35"/>
      <c r="QWC9" s="35"/>
      <c r="QWD9" s="35"/>
      <c r="QWE9" s="35"/>
      <c r="QWF9" s="35"/>
      <c r="QWG9" s="35"/>
      <c r="QWH9" s="35"/>
      <c r="QWI9" s="35"/>
      <c r="QWJ9" s="35"/>
      <c r="QWK9" s="35"/>
      <c r="QWL9" s="35"/>
      <c r="QWM9" s="35"/>
      <c r="QWN9" s="35"/>
      <c r="QWO9" s="35"/>
      <c r="QWP9" s="35"/>
      <c r="QWQ9" s="35"/>
      <c r="QWR9" s="35"/>
      <c r="QWS9" s="35"/>
      <c r="QWT9" s="35"/>
      <c r="QWU9" s="35"/>
      <c r="QWV9" s="35"/>
      <c r="QWW9" s="35"/>
      <c r="QWX9" s="35"/>
      <c r="QWY9" s="35"/>
      <c r="QWZ9" s="35"/>
      <c r="QXA9" s="35"/>
      <c r="QXB9" s="35"/>
      <c r="QXC9" s="35"/>
      <c r="QXD9" s="35"/>
      <c r="QXE9" s="35"/>
      <c r="QXF9" s="35"/>
      <c r="QXG9" s="35"/>
      <c r="QXH9" s="35"/>
      <c r="QXI9" s="35"/>
      <c r="QXJ9" s="35"/>
      <c r="QXK9" s="35"/>
      <c r="QXL9" s="35"/>
      <c r="QXM9" s="35"/>
      <c r="QXN9" s="35"/>
      <c r="QXO9" s="35"/>
      <c r="QXP9" s="35"/>
      <c r="QXQ9" s="35"/>
      <c r="QXR9" s="35"/>
      <c r="QXS9" s="35"/>
      <c r="QXT9" s="35"/>
      <c r="QXU9" s="35"/>
      <c r="QXV9" s="35"/>
      <c r="QXW9" s="35"/>
      <c r="QXX9" s="35"/>
      <c r="QXY9" s="35"/>
      <c r="QXZ9" s="35"/>
      <c r="QYA9" s="35"/>
      <c r="QYB9" s="35"/>
      <c r="QYC9" s="35"/>
      <c r="QYD9" s="35"/>
      <c r="QYE9" s="35"/>
      <c r="QYF9" s="35"/>
      <c r="QYG9" s="35"/>
      <c r="QYH9" s="35"/>
      <c r="QYI9" s="35"/>
      <c r="QYJ9" s="35"/>
      <c r="QYK9" s="35"/>
      <c r="QYL9" s="35"/>
      <c r="QYM9" s="35"/>
      <c r="QYN9" s="35"/>
      <c r="QYO9" s="35"/>
      <c r="QYP9" s="35"/>
      <c r="QYQ9" s="35"/>
      <c r="QYR9" s="35"/>
      <c r="QYS9" s="35"/>
      <c r="QYT9" s="35"/>
      <c r="QYU9" s="35"/>
      <c r="QYV9" s="35"/>
      <c r="QYW9" s="35"/>
      <c r="QYX9" s="35"/>
      <c r="QYY9" s="35"/>
      <c r="QYZ9" s="35"/>
      <c r="QZA9" s="35"/>
      <c r="QZB9" s="35"/>
      <c r="QZC9" s="35"/>
      <c r="QZD9" s="35"/>
      <c r="QZE9" s="35"/>
      <c r="QZF9" s="35"/>
      <c r="QZG9" s="35"/>
      <c r="QZH9" s="35"/>
      <c r="QZI9" s="35"/>
      <c r="QZJ9" s="35"/>
      <c r="QZK9" s="35"/>
      <c r="QZL9" s="35"/>
      <c r="QZM9" s="35"/>
      <c r="QZN9" s="35"/>
      <c r="QZO9" s="35"/>
      <c r="QZP9" s="35"/>
      <c r="QZQ9" s="35"/>
      <c r="QZR9" s="35"/>
      <c r="QZS9" s="35"/>
      <c r="QZT9" s="35"/>
      <c r="QZU9" s="35"/>
      <c r="QZV9" s="35"/>
      <c r="QZW9" s="35"/>
      <c r="QZX9" s="35"/>
      <c r="QZY9" s="35"/>
      <c r="QZZ9" s="35"/>
      <c r="RAA9" s="35"/>
      <c r="RAB9" s="35"/>
      <c r="RAC9" s="35"/>
      <c r="RAD9" s="35"/>
      <c r="RAE9" s="35"/>
      <c r="RAF9" s="35"/>
      <c r="RAG9" s="35"/>
      <c r="RAH9" s="35"/>
      <c r="RAI9" s="35"/>
      <c r="RAJ9" s="35"/>
      <c r="RAK9" s="35"/>
      <c r="RAL9" s="35"/>
      <c r="RAM9" s="35"/>
      <c r="RAN9" s="35"/>
      <c r="RAO9" s="35"/>
      <c r="RAP9" s="35"/>
      <c r="RAQ9" s="35"/>
      <c r="RAR9" s="35"/>
      <c r="RAS9" s="35"/>
      <c r="RAT9" s="35"/>
      <c r="RAU9" s="35"/>
      <c r="RAV9" s="35"/>
      <c r="RAW9" s="35"/>
      <c r="RAX9" s="35"/>
      <c r="RAY9" s="35"/>
      <c r="RAZ9" s="35"/>
      <c r="RBA9" s="35"/>
      <c r="RBB9" s="35"/>
      <c r="RBC9" s="35"/>
      <c r="RBD9" s="35"/>
      <c r="RBE9" s="35"/>
      <c r="RBF9" s="35"/>
      <c r="RBG9" s="35"/>
      <c r="RBH9" s="35"/>
      <c r="RBI9" s="35"/>
      <c r="RBJ9" s="35"/>
      <c r="RBK9" s="35"/>
      <c r="RBL9" s="35"/>
      <c r="RBM9" s="35"/>
      <c r="RBN9" s="35"/>
      <c r="RBO9" s="35"/>
      <c r="RBP9" s="35"/>
      <c r="RBQ9" s="35"/>
      <c r="RBR9" s="35"/>
      <c r="RBS9" s="35"/>
      <c r="RBT9" s="35"/>
      <c r="RBU9" s="35"/>
      <c r="RBV9" s="35"/>
      <c r="RBW9" s="35"/>
      <c r="RBX9" s="35"/>
      <c r="RBY9" s="35"/>
      <c r="RBZ9" s="35"/>
      <c r="RCA9" s="35"/>
      <c r="RCB9" s="35"/>
      <c r="RCC9" s="35"/>
      <c r="RCD9" s="35"/>
      <c r="RCE9" s="35"/>
      <c r="RCF9" s="35"/>
      <c r="RCG9" s="35"/>
      <c r="RCH9" s="35"/>
      <c r="RCI9" s="35"/>
      <c r="RCJ9" s="35"/>
      <c r="RCK9" s="35"/>
      <c r="RCL9" s="35"/>
      <c r="RCM9" s="35"/>
      <c r="RCN9" s="35"/>
      <c r="RCO9" s="35"/>
      <c r="RCP9" s="35"/>
      <c r="RCQ9" s="35"/>
      <c r="RCR9" s="35"/>
      <c r="RCS9" s="35"/>
      <c r="RCT9" s="35"/>
      <c r="RCU9" s="35"/>
      <c r="RCV9" s="35"/>
      <c r="RCW9" s="35"/>
      <c r="RCX9" s="35"/>
      <c r="RCY9" s="35"/>
      <c r="RCZ9" s="35"/>
      <c r="RDA9" s="35"/>
      <c r="RDB9" s="35"/>
      <c r="RDC9" s="35"/>
      <c r="RDD9" s="35"/>
      <c r="RDE9" s="35"/>
      <c r="RDF9" s="35"/>
      <c r="RDG9" s="35"/>
      <c r="RDH9" s="35"/>
      <c r="RDI9" s="35"/>
      <c r="RDJ9" s="35"/>
      <c r="RDK9" s="35"/>
      <c r="RDL9" s="35"/>
      <c r="RDM9" s="35"/>
      <c r="RDN9" s="35"/>
      <c r="RDO9" s="35"/>
      <c r="RDP9" s="35"/>
      <c r="RDQ9" s="35"/>
      <c r="RDR9" s="35"/>
      <c r="RDS9" s="35"/>
      <c r="RDT9" s="35"/>
      <c r="RDU9" s="35"/>
      <c r="RDV9" s="35"/>
      <c r="RDW9" s="35"/>
      <c r="RDX9" s="35"/>
      <c r="RDY9" s="35"/>
      <c r="RDZ9" s="35"/>
      <c r="REA9" s="35"/>
      <c r="REB9" s="35"/>
      <c r="REC9" s="35"/>
      <c r="RED9" s="35"/>
      <c r="REE9" s="35"/>
      <c r="REF9" s="35"/>
      <c r="REG9" s="35"/>
      <c r="REH9" s="35"/>
      <c r="REI9" s="35"/>
      <c r="REJ9" s="35"/>
      <c r="REK9" s="35"/>
      <c r="REL9" s="35"/>
      <c r="REM9" s="35"/>
      <c r="REN9" s="35"/>
      <c r="REO9" s="35"/>
      <c r="REP9" s="35"/>
      <c r="REQ9" s="35"/>
      <c r="RER9" s="35"/>
      <c r="RES9" s="35"/>
      <c r="RET9" s="35"/>
      <c r="REU9" s="35"/>
      <c r="REV9" s="35"/>
      <c r="REW9" s="35"/>
      <c r="REX9" s="35"/>
      <c r="REY9" s="35"/>
      <c r="REZ9" s="35"/>
      <c r="RFA9" s="35"/>
      <c r="RFB9" s="35"/>
      <c r="RFC9" s="35"/>
      <c r="RFD9" s="35"/>
      <c r="RFE9" s="35"/>
      <c r="RFF9" s="35"/>
      <c r="RFG9" s="35"/>
      <c r="RFH9" s="35"/>
      <c r="RFI9" s="35"/>
      <c r="RFJ9" s="35"/>
      <c r="RFK9" s="35"/>
      <c r="RFL9" s="35"/>
      <c r="RFM9" s="35"/>
      <c r="RFN9" s="35"/>
      <c r="RFO9" s="35"/>
      <c r="RFP9" s="35"/>
      <c r="RFQ9" s="35"/>
      <c r="RFR9" s="35"/>
      <c r="RFS9" s="35"/>
      <c r="RFT9" s="35"/>
      <c r="RFU9" s="35"/>
      <c r="RFV9" s="35"/>
      <c r="RFW9" s="35"/>
      <c r="RFX9" s="35"/>
      <c r="RFY9" s="35"/>
      <c r="RFZ9" s="35"/>
      <c r="RGA9" s="35"/>
      <c r="RGB9" s="35"/>
      <c r="RGC9" s="35"/>
      <c r="RGD9" s="35"/>
      <c r="RGE9" s="35"/>
      <c r="RGF9" s="35"/>
      <c r="RGG9" s="35"/>
      <c r="RGH9" s="35"/>
      <c r="RGI9" s="35"/>
      <c r="RGJ9" s="35"/>
      <c r="RGK9" s="35"/>
      <c r="RGL9" s="35"/>
      <c r="RGM9" s="35"/>
      <c r="RGN9" s="35"/>
      <c r="RGO9" s="35"/>
      <c r="RGP9" s="35"/>
      <c r="RGQ9" s="35"/>
      <c r="RGR9" s="35"/>
      <c r="RGS9" s="35"/>
      <c r="RGT9" s="35"/>
      <c r="RGU9" s="35"/>
      <c r="RGV9" s="35"/>
      <c r="RGW9" s="35"/>
      <c r="RGX9" s="35"/>
      <c r="RGY9" s="35"/>
      <c r="RGZ9" s="35"/>
      <c r="RHA9" s="35"/>
      <c r="RHB9" s="35"/>
      <c r="RHC9" s="35"/>
      <c r="RHD9" s="35"/>
      <c r="RHE9" s="35"/>
      <c r="RHF9" s="35"/>
      <c r="RHG9" s="35"/>
      <c r="RHH9" s="35"/>
      <c r="RHI9" s="35"/>
      <c r="RHJ9" s="35"/>
      <c r="RHK9" s="35"/>
      <c r="RHL9" s="35"/>
      <c r="RHM9" s="35"/>
      <c r="RHN9" s="35"/>
      <c r="RHO9" s="35"/>
      <c r="RHP9" s="35"/>
      <c r="RHQ9" s="35"/>
      <c r="RHR9" s="35"/>
      <c r="RHS9" s="35"/>
      <c r="RHT9" s="35"/>
      <c r="RHU9" s="35"/>
      <c r="RHV9" s="35"/>
      <c r="RHW9" s="35"/>
      <c r="RHX9" s="35"/>
      <c r="RHY9" s="35"/>
      <c r="RHZ9" s="35"/>
      <c r="RIA9" s="35"/>
      <c r="RIB9" s="35"/>
      <c r="RIC9" s="35"/>
      <c r="RID9" s="35"/>
      <c r="RIE9" s="35"/>
      <c r="RIF9" s="35"/>
      <c r="RIG9" s="35"/>
      <c r="RIH9" s="35"/>
      <c r="RII9" s="35"/>
      <c r="RIJ9" s="35"/>
      <c r="RIK9" s="35"/>
      <c r="RIL9" s="35"/>
      <c r="RIM9" s="35"/>
      <c r="RIN9" s="35"/>
      <c r="RIO9" s="35"/>
      <c r="RIP9" s="35"/>
      <c r="RIQ9" s="35"/>
      <c r="RIR9" s="35"/>
      <c r="RIS9" s="35"/>
      <c r="RIT9" s="35"/>
      <c r="RIU9" s="35"/>
      <c r="RIV9" s="35"/>
      <c r="RIW9" s="35"/>
      <c r="RIX9" s="35"/>
      <c r="RIY9" s="35"/>
      <c r="RIZ9" s="35"/>
      <c r="RJA9" s="35"/>
      <c r="RJB9" s="35"/>
      <c r="RJC9" s="35"/>
      <c r="RJD9" s="35"/>
      <c r="RJE9" s="35"/>
      <c r="RJF9" s="35"/>
      <c r="RJG9" s="35"/>
      <c r="RJH9" s="35"/>
      <c r="RJI9" s="35"/>
      <c r="RJJ9" s="35"/>
      <c r="RJK9" s="35"/>
      <c r="RJL9" s="35"/>
      <c r="RJM9" s="35"/>
      <c r="RJN9" s="35"/>
      <c r="RJO9" s="35"/>
      <c r="RJP9" s="35"/>
      <c r="RJQ9" s="35"/>
      <c r="RJR9" s="35"/>
      <c r="RJS9" s="35"/>
      <c r="RJT9" s="35"/>
      <c r="RJU9" s="35"/>
      <c r="RJV9" s="35"/>
      <c r="RJW9" s="35"/>
      <c r="RJX9" s="35"/>
      <c r="RJY9" s="35"/>
      <c r="RJZ9" s="35"/>
      <c r="RKA9" s="35"/>
      <c r="RKB9" s="35"/>
      <c r="RKC9" s="35"/>
      <c r="RKD9" s="35"/>
      <c r="RKE9" s="35"/>
      <c r="RKF9" s="35"/>
      <c r="RKG9" s="35"/>
      <c r="RKH9" s="35"/>
      <c r="RKI9" s="35"/>
      <c r="RKJ9" s="35"/>
      <c r="RKK9" s="35"/>
      <c r="RKL9" s="35"/>
      <c r="RKM9" s="35"/>
      <c r="RKN9" s="35"/>
      <c r="RKO9" s="35"/>
      <c r="RKP9" s="35"/>
      <c r="RKQ9" s="35"/>
      <c r="RKR9" s="35"/>
      <c r="RKS9" s="35"/>
      <c r="RKT9" s="35"/>
      <c r="RKU9" s="35"/>
      <c r="RKV9" s="35"/>
      <c r="RKW9" s="35"/>
      <c r="RKX9" s="35"/>
      <c r="RKY9" s="35"/>
      <c r="RKZ9" s="35"/>
      <c r="RLA9" s="35"/>
      <c r="RLB9" s="35"/>
      <c r="RLC9" s="35"/>
      <c r="RLD9" s="35"/>
      <c r="RLE9" s="35"/>
      <c r="RLF9" s="35"/>
      <c r="RLG9" s="35"/>
      <c r="RLH9" s="35"/>
      <c r="RLI9" s="35"/>
      <c r="RLJ9" s="35"/>
      <c r="RLK9" s="35"/>
      <c r="RLL9" s="35"/>
      <c r="RLM9" s="35"/>
      <c r="RLN9" s="35"/>
      <c r="RLO9" s="35"/>
      <c r="RLP9" s="35"/>
      <c r="RLQ9" s="35"/>
      <c r="RLR9" s="35"/>
      <c r="RLS9" s="35"/>
      <c r="RLT9" s="35"/>
      <c r="RLU9" s="35"/>
      <c r="RLV9" s="35"/>
      <c r="RLW9" s="35"/>
      <c r="RLX9" s="35"/>
      <c r="RLY9" s="35"/>
      <c r="RLZ9" s="35"/>
      <c r="RMA9" s="35"/>
      <c r="RMB9" s="35"/>
      <c r="RMC9" s="35"/>
      <c r="RMD9" s="35"/>
      <c r="RME9" s="35"/>
      <c r="RMF9" s="35"/>
      <c r="RMG9" s="35"/>
      <c r="RMH9" s="35"/>
      <c r="RMI9" s="35"/>
      <c r="RMJ9" s="35"/>
      <c r="RMK9" s="35"/>
      <c r="RML9" s="35"/>
      <c r="RMM9" s="35"/>
      <c r="RMN9" s="35"/>
      <c r="RMO9" s="35"/>
      <c r="RMP9" s="35"/>
      <c r="RMQ9" s="35"/>
      <c r="RMR9" s="35"/>
      <c r="RMS9" s="35"/>
      <c r="RMT9" s="35"/>
      <c r="RMU9" s="35"/>
      <c r="RMV9" s="35"/>
      <c r="RMW9" s="35"/>
      <c r="RMX9" s="35"/>
      <c r="RMY9" s="35"/>
      <c r="RMZ9" s="35"/>
      <c r="RNA9" s="35"/>
      <c r="RNB9" s="35"/>
      <c r="RNC9" s="35"/>
      <c r="RND9" s="35"/>
      <c r="RNE9" s="35"/>
      <c r="RNF9" s="35"/>
      <c r="RNG9" s="35"/>
      <c r="RNH9" s="35"/>
      <c r="RNI9" s="35"/>
      <c r="RNJ9" s="35"/>
      <c r="RNK9" s="35"/>
      <c r="RNL9" s="35"/>
      <c r="RNM9" s="35"/>
      <c r="RNN9" s="35"/>
      <c r="RNO9" s="35"/>
      <c r="RNP9" s="35"/>
      <c r="RNQ9" s="35"/>
      <c r="RNR9" s="35"/>
      <c r="RNS9" s="35"/>
      <c r="RNT9" s="35"/>
      <c r="RNU9" s="35"/>
      <c r="RNV9" s="35"/>
      <c r="RNW9" s="35"/>
      <c r="RNX9" s="35"/>
      <c r="RNY9" s="35"/>
      <c r="RNZ9" s="35"/>
      <c r="ROA9" s="35"/>
      <c r="ROB9" s="35"/>
      <c r="ROC9" s="35"/>
      <c r="ROD9" s="35"/>
      <c r="ROE9" s="35"/>
      <c r="ROF9" s="35"/>
      <c r="ROG9" s="35"/>
      <c r="ROH9" s="35"/>
      <c r="ROI9" s="35"/>
      <c r="ROJ9" s="35"/>
      <c r="ROK9" s="35"/>
      <c r="ROL9" s="35"/>
      <c r="ROM9" s="35"/>
      <c r="RON9" s="35"/>
      <c r="ROO9" s="35"/>
      <c r="ROP9" s="35"/>
      <c r="ROQ9" s="35"/>
      <c r="ROR9" s="35"/>
      <c r="ROS9" s="35"/>
      <c r="ROT9" s="35"/>
      <c r="ROU9" s="35"/>
      <c r="ROV9" s="35"/>
      <c r="ROW9" s="35"/>
      <c r="ROX9" s="35"/>
      <c r="ROY9" s="35"/>
      <c r="ROZ9" s="35"/>
      <c r="RPA9" s="35"/>
      <c r="RPB9" s="35"/>
      <c r="RPC9" s="35"/>
      <c r="RPD9" s="35"/>
      <c r="RPE9" s="35"/>
      <c r="RPF9" s="35"/>
      <c r="RPG9" s="35"/>
      <c r="RPH9" s="35"/>
      <c r="RPI9" s="35"/>
      <c r="RPJ9" s="35"/>
      <c r="RPK9" s="35"/>
      <c r="RPL9" s="35"/>
      <c r="RPM9" s="35"/>
      <c r="RPN9" s="35"/>
      <c r="RPO9" s="35"/>
      <c r="RPP9" s="35"/>
      <c r="RPQ9" s="35"/>
      <c r="RPR9" s="35"/>
      <c r="RPS9" s="35"/>
      <c r="RPT9" s="35"/>
      <c r="RPU9" s="35"/>
      <c r="RPV9" s="35"/>
      <c r="RPW9" s="35"/>
      <c r="RPX9" s="35"/>
      <c r="RPY9" s="35"/>
      <c r="RPZ9" s="35"/>
      <c r="RQA9" s="35"/>
      <c r="RQB9" s="35"/>
      <c r="RQC9" s="35"/>
      <c r="RQD9" s="35"/>
      <c r="RQE9" s="35"/>
      <c r="RQF9" s="35"/>
      <c r="RQG9" s="35"/>
      <c r="RQH9" s="35"/>
      <c r="RQI9" s="35"/>
      <c r="RQJ9" s="35"/>
      <c r="RQK9" s="35"/>
      <c r="RQL9" s="35"/>
      <c r="RQM9" s="35"/>
      <c r="RQN9" s="35"/>
      <c r="RQO9" s="35"/>
      <c r="RQP9" s="35"/>
      <c r="RQQ9" s="35"/>
      <c r="RQR9" s="35"/>
      <c r="RQS9" s="35"/>
      <c r="RQT9" s="35"/>
      <c r="RQU9" s="35"/>
      <c r="RQV9" s="35"/>
      <c r="RQW9" s="35"/>
      <c r="RQX9" s="35"/>
      <c r="RQY9" s="35"/>
      <c r="RQZ9" s="35"/>
      <c r="RRA9" s="35"/>
      <c r="RRB9" s="35"/>
      <c r="RRC9" s="35"/>
      <c r="RRD9" s="35"/>
      <c r="RRE9" s="35"/>
      <c r="RRF9" s="35"/>
      <c r="RRG9" s="35"/>
      <c r="RRH9" s="35"/>
      <c r="RRI9" s="35"/>
      <c r="RRJ9" s="35"/>
      <c r="RRK9" s="35"/>
      <c r="RRL9" s="35"/>
      <c r="RRM9" s="35"/>
      <c r="RRN9" s="35"/>
      <c r="RRO9" s="35"/>
      <c r="RRP9" s="35"/>
      <c r="RRQ9" s="35"/>
      <c r="RRR9" s="35"/>
      <c r="RRS9" s="35"/>
      <c r="RRT9" s="35"/>
      <c r="RRU9" s="35"/>
      <c r="RRV9" s="35"/>
      <c r="RRW9" s="35"/>
      <c r="RRX9" s="35"/>
      <c r="RRY9" s="35"/>
      <c r="RRZ9" s="35"/>
      <c r="RSA9" s="35"/>
      <c r="RSB9" s="35"/>
      <c r="RSC9" s="35"/>
      <c r="RSD9" s="35"/>
      <c r="RSE9" s="35"/>
      <c r="RSF9" s="35"/>
      <c r="RSG9" s="35"/>
      <c r="RSH9" s="35"/>
      <c r="RSI9" s="35"/>
      <c r="RSJ9" s="35"/>
      <c r="RSK9" s="35"/>
      <c r="RSL9" s="35"/>
      <c r="RSM9" s="35"/>
      <c r="RSN9" s="35"/>
      <c r="RSO9" s="35"/>
      <c r="RSP9" s="35"/>
      <c r="RSQ9" s="35"/>
      <c r="RSR9" s="35"/>
      <c r="RSS9" s="35"/>
      <c r="RST9" s="35"/>
      <c r="RSU9" s="35"/>
      <c r="RSV9" s="35"/>
      <c r="RSW9" s="35"/>
      <c r="RSX9" s="35"/>
      <c r="RSY9" s="35"/>
      <c r="RSZ9" s="35"/>
      <c r="RTA9" s="35"/>
      <c r="RTB9" s="35"/>
      <c r="RTC9" s="35"/>
      <c r="RTD9" s="35"/>
      <c r="RTE9" s="35"/>
      <c r="RTF9" s="35"/>
      <c r="RTG9" s="35"/>
      <c r="RTH9" s="35"/>
      <c r="RTI9" s="35"/>
      <c r="RTJ9" s="35"/>
      <c r="RTK9" s="35"/>
      <c r="RTL9" s="35"/>
      <c r="RTM9" s="35"/>
      <c r="RTN9" s="35"/>
      <c r="RTO9" s="35"/>
      <c r="RTP9" s="35"/>
      <c r="RTQ9" s="35"/>
      <c r="RTR9" s="35"/>
      <c r="RTS9" s="35"/>
      <c r="RTT9" s="35"/>
      <c r="RTU9" s="35"/>
      <c r="RTV9" s="35"/>
      <c r="RTW9" s="35"/>
      <c r="RTX9" s="35"/>
      <c r="RTY9" s="35"/>
      <c r="RTZ9" s="35"/>
      <c r="RUA9" s="35"/>
      <c r="RUB9" s="35"/>
      <c r="RUC9" s="35"/>
      <c r="RUD9" s="35"/>
      <c r="RUE9" s="35"/>
      <c r="RUF9" s="35"/>
      <c r="RUG9" s="35"/>
      <c r="RUH9" s="35"/>
      <c r="RUI9" s="35"/>
      <c r="RUJ9" s="35"/>
      <c r="RUK9" s="35"/>
      <c r="RUL9" s="35"/>
      <c r="RUM9" s="35"/>
      <c r="RUN9" s="35"/>
      <c r="RUO9" s="35"/>
      <c r="RUP9" s="35"/>
      <c r="RUQ9" s="35"/>
      <c r="RUR9" s="35"/>
      <c r="RUS9" s="35"/>
      <c r="RUT9" s="35"/>
      <c r="RUU9" s="35"/>
      <c r="RUV9" s="35"/>
      <c r="RUW9" s="35"/>
      <c r="RUX9" s="35"/>
      <c r="RUY9" s="35"/>
      <c r="RUZ9" s="35"/>
      <c r="RVA9" s="35"/>
      <c r="RVB9" s="35"/>
      <c r="RVC9" s="35"/>
      <c r="RVD9" s="35"/>
      <c r="RVE9" s="35"/>
      <c r="RVF9" s="35"/>
      <c r="RVG9" s="35"/>
      <c r="RVH9" s="35"/>
      <c r="RVI9" s="35"/>
      <c r="RVJ9" s="35"/>
      <c r="RVK9" s="35"/>
      <c r="RVL9" s="35"/>
      <c r="RVM9" s="35"/>
      <c r="RVN9" s="35"/>
      <c r="RVO9" s="35"/>
      <c r="RVP9" s="35"/>
      <c r="RVQ9" s="35"/>
      <c r="RVR9" s="35"/>
      <c r="RVS9" s="35"/>
      <c r="RVT9" s="35"/>
      <c r="RVU9" s="35"/>
      <c r="RVV9" s="35"/>
      <c r="RVW9" s="35"/>
      <c r="RVX9" s="35"/>
      <c r="RVY9" s="35"/>
      <c r="RVZ9" s="35"/>
      <c r="RWA9" s="35"/>
      <c r="RWB9" s="35"/>
      <c r="RWC9" s="35"/>
      <c r="RWD9" s="35"/>
      <c r="RWE9" s="35"/>
      <c r="RWF9" s="35"/>
      <c r="RWG9" s="35"/>
      <c r="RWH9" s="35"/>
      <c r="RWI9" s="35"/>
      <c r="RWJ9" s="35"/>
      <c r="RWK9" s="35"/>
      <c r="RWL9" s="35"/>
      <c r="RWM9" s="35"/>
      <c r="RWN9" s="35"/>
      <c r="RWO9" s="35"/>
      <c r="RWP9" s="35"/>
      <c r="RWQ9" s="35"/>
      <c r="RWR9" s="35"/>
      <c r="RWS9" s="35"/>
      <c r="RWT9" s="35"/>
      <c r="RWU9" s="35"/>
      <c r="RWV9" s="35"/>
      <c r="RWW9" s="35"/>
      <c r="RWX9" s="35"/>
      <c r="RWY9" s="35"/>
      <c r="RWZ9" s="35"/>
      <c r="RXA9" s="35"/>
      <c r="RXB9" s="35"/>
      <c r="RXC9" s="35"/>
      <c r="RXD9" s="35"/>
      <c r="RXE9" s="35"/>
      <c r="RXF9" s="35"/>
      <c r="RXG9" s="35"/>
      <c r="RXH9" s="35"/>
      <c r="RXI9" s="35"/>
      <c r="RXJ9" s="35"/>
      <c r="RXK9" s="35"/>
      <c r="RXL9" s="35"/>
      <c r="RXM9" s="35"/>
      <c r="RXN9" s="35"/>
      <c r="RXO9" s="35"/>
      <c r="RXP9" s="35"/>
      <c r="RXQ9" s="35"/>
      <c r="RXR9" s="35"/>
      <c r="RXS9" s="35"/>
      <c r="RXT9" s="35"/>
      <c r="RXU9" s="35"/>
      <c r="RXV9" s="35"/>
      <c r="RXW9" s="35"/>
      <c r="RXX9" s="35"/>
      <c r="RXY9" s="35"/>
      <c r="RXZ9" s="35"/>
      <c r="RYA9" s="35"/>
      <c r="RYB9" s="35"/>
      <c r="RYC9" s="35"/>
      <c r="RYD9" s="35"/>
      <c r="RYE9" s="35"/>
      <c r="RYF9" s="35"/>
      <c r="RYG9" s="35"/>
      <c r="RYH9" s="35"/>
      <c r="RYI9" s="35"/>
      <c r="RYJ9" s="35"/>
      <c r="RYK9" s="35"/>
      <c r="RYL9" s="35"/>
      <c r="RYM9" s="35"/>
      <c r="RYN9" s="35"/>
      <c r="RYO9" s="35"/>
      <c r="RYP9" s="35"/>
      <c r="RYQ9" s="35"/>
      <c r="RYR9" s="35"/>
      <c r="RYS9" s="35"/>
      <c r="RYT9" s="35"/>
      <c r="RYU9" s="35"/>
      <c r="RYV9" s="35"/>
      <c r="RYW9" s="35"/>
      <c r="RYX9" s="35"/>
      <c r="RYY9" s="35"/>
      <c r="RYZ9" s="35"/>
      <c r="RZA9" s="35"/>
      <c r="RZB9" s="35"/>
      <c r="RZC9" s="35"/>
      <c r="RZD9" s="35"/>
      <c r="RZE9" s="35"/>
      <c r="RZF9" s="35"/>
      <c r="RZG9" s="35"/>
      <c r="RZH9" s="35"/>
      <c r="RZI9" s="35"/>
      <c r="RZJ9" s="35"/>
      <c r="RZK9" s="35"/>
      <c r="RZL9" s="35"/>
      <c r="RZM9" s="35"/>
      <c r="RZN9" s="35"/>
      <c r="RZO9" s="35"/>
      <c r="RZP9" s="35"/>
      <c r="RZQ9" s="35"/>
      <c r="RZR9" s="35"/>
      <c r="RZS9" s="35"/>
      <c r="RZT9" s="35"/>
      <c r="RZU9" s="35"/>
      <c r="RZV9" s="35"/>
      <c r="RZW9" s="35"/>
      <c r="RZX9" s="35"/>
      <c r="RZY9" s="35"/>
      <c r="RZZ9" s="35"/>
      <c r="SAA9" s="35"/>
      <c r="SAB9" s="35"/>
      <c r="SAC9" s="35"/>
      <c r="SAD9" s="35"/>
      <c r="SAE9" s="35"/>
      <c r="SAF9" s="35"/>
      <c r="SAG9" s="35"/>
      <c r="SAH9" s="35"/>
      <c r="SAI9" s="35"/>
      <c r="SAJ9" s="35"/>
      <c r="SAK9" s="35"/>
      <c r="SAL9" s="35"/>
      <c r="SAM9" s="35"/>
      <c r="SAN9" s="35"/>
      <c r="SAO9" s="35"/>
      <c r="SAP9" s="35"/>
      <c r="SAQ9" s="35"/>
      <c r="SAR9" s="35"/>
      <c r="SAS9" s="35"/>
      <c r="SAT9" s="35"/>
      <c r="SAU9" s="35"/>
      <c r="SAV9" s="35"/>
      <c r="SAW9" s="35"/>
      <c r="SAX9" s="35"/>
      <c r="SAY9" s="35"/>
      <c r="SAZ9" s="35"/>
      <c r="SBA9" s="35"/>
      <c r="SBB9" s="35"/>
      <c r="SBC9" s="35"/>
      <c r="SBD9" s="35"/>
      <c r="SBE9" s="35"/>
      <c r="SBF9" s="35"/>
      <c r="SBG9" s="35"/>
      <c r="SBH9" s="35"/>
      <c r="SBI9" s="35"/>
      <c r="SBJ9" s="35"/>
      <c r="SBK9" s="35"/>
      <c r="SBL9" s="35"/>
      <c r="SBM9" s="35"/>
      <c r="SBN9" s="35"/>
      <c r="SBO9" s="35"/>
      <c r="SBP9" s="35"/>
      <c r="SBQ9" s="35"/>
      <c r="SBR9" s="35"/>
      <c r="SBS9" s="35"/>
      <c r="SBT9" s="35"/>
      <c r="SBU9" s="35"/>
      <c r="SBV9" s="35"/>
      <c r="SBW9" s="35"/>
      <c r="SBX9" s="35"/>
      <c r="SBY9" s="35"/>
      <c r="SBZ9" s="35"/>
      <c r="SCA9" s="35"/>
      <c r="SCB9" s="35"/>
      <c r="SCC9" s="35"/>
      <c r="SCD9" s="35"/>
      <c r="SCE9" s="35"/>
      <c r="SCF9" s="35"/>
      <c r="SCG9" s="35"/>
      <c r="SCH9" s="35"/>
      <c r="SCI9" s="35"/>
      <c r="SCJ9" s="35"/>
      <c r="SCK9" s="35"/>
      <c r="SCL9" s="35"/>
      <c r="SCM9" s="35"/>
      <c r="SCN9" s="35"/>
      <c r="SCO9" s="35"/>
      <c r="SCP9" s="35"/>
      <c r="SCQ9" s="35"/>
      <c r="SCR9" s="35"/>
      <c r="SCS9" s="35"/>
      <c r="SCT9" s="35"/>
      <c r="SCU9" s="35"/>
      <c r="SCV9" s="35"/>
      <c r="SCW9" s="35"/>
      <c r="SCX9" s="35"/>
      <c r="SCY9" s="35"/>
      <c r="SCZ9" s="35"/>
      <c r="SDA9" s="35"/>
      <c r="SDB9" s="35"/>
      <c r="SDC9" s="35"/>
      <c r="SDD9" s="35"/>
      <c r="SDE9" s="35"/>
      <c r="SDF9" s="35"/>
      <c r="SDG9" s="35"/>
      <c r="SDH9" s="35"/>
      <c r="SDI9" s="35"/>
      <c r="SDJ9" s="35"/>
      <c r="SDK9" s="35"/>
      <c r="SDL9" s="35"/>
      <c r="SDM9" s="35"/>
      <c r="SDN9" s="35"/>
      <c r="SDO9" s="35"/>
      <c r="SDP9" s="35"/>
      <c r="SDQ9" s="35"/>
      <c r="SDR9" s="35"/>
      <c r="SDS9" s="35"/>
      <c r="SDT9" s="35"/>
      <c r="SDU9" s="35"/>
      <c r="SDV9" s="35"/>
      <c r="SDW9" s="35"/>
      <c r="SDX9" s="35"/>
      <c r="SDY9" s="35"/>
      <c r="SDZ9" s="35"/>
      <c r="SEA9" s="35"/>
      <c r="SEB9" s="35"/>
      <c r="SEC9" s="35"/>
      <c r="SED9" s="35"/>
      <c r="SEE9" s="35"/>
      <c r="SEF9" s="35"/>
      <c r="SEG9" s="35"/>
      <c r="SEH9" s="35"/>
      <c r="SEI9" s="35"/>
      <c r="SEJ9" s="35"/>
      <c r="SEK9" s="35"/>
      <c r="SEL9" s="35"/>
      <c r="SEM9" s="35"/>
      <c r="SEN9" s="35"/>
      <c r="SEO9" s="35"/>
      <c r="SEP9" s="35"/>
      <c r="SEQ9" s="35"/>
      <c r="SER9" s="35"/>
      <c r="SES9" s="35"/>
      <c r="SET9" s="35"/>
      <c r="SEU9" s="35"/>
      <c r="SEV9" s="35"/>
      <c r="SEW9" s="35"/>
      <c r="SEX9" s="35"/>
      <c r="SEY9" s="35"/>
      <c r="SEZ9" s="35"/>
      <c r="SFA9" s="35"/>
      <c r="SFB9" s="35"/>
      <c r="SFC9" s="35"/>
      <c r="SFD9" s="35"/>
      <c r="SFE9" s="35"/>
      <c r="SFF9" s="35"/>
      <c r="SFG9" s="35"/>
      <c r="SFH9" s="35"/>
      <c r="SFI9" s="35"/>
      <c r="SFJ9" s="35"/>
      <c r="SFK9" s="35"/>
      <c r="SFL9" s="35"/>
      <c r="SFM9" s="35"/>
      <c r="SFN9" s="35"/>
      <c r="SFO9" s="35"/>
      <c r="SFP9" s="35"/>
      <c r="SFQ9" s="35"/>
      <c r="SFR9" s="35"/>
      <c r="SFS9" s="35"/>
      <c r="SFT9" s="35"/>
      <c r="SFU9" s="35"/>
      <c r="SFV9" s="35"/>
      <c r="SFW9" s="35"/>
      <c r="SFX9" s="35"/>
      <c r="SFY9" s="35"/>
      <c r="SFZ9" s="35"/>
      <c r="SGA9" s="35"/>
      <c r="SGB9" s="35"/>
      <c r="SGC9" s="35"/>
      <c r="SGD9" s="35"/>
      <c r="SGE9" s="35"/>
      <c r="SGF9" s="35"/>
      <c r="SGG9" s="35"/>
      <c r="SGH9" s="35"/>
      <c r="SGI9" s="35"/>
      <c r="SGJ9" s="35"/>
      <c r="SGK9" s="35"/>
      <c r="SGL9" s="35"/>
      <c r="SGM9" s="35"/>
      <c r="SGN9" s="35"/>
      <c r="SGO9" s="35"/>
      <c r="SGP9" s="35"/>
      <c r="SGQ9" s="35"/>
      <c r="SGR9" s="35"/>
      <c r="SGS9" s="35"/>
      <c r="SGT9" s="35"/>
      <c r="SGU9" s="35"/>
      <c r="SGV9" s="35"/>
      <c r="SGW9" s="35"/>
      <c r="SGX9" s="35"/>
      <c r="SGY9" s="35"/>
      <c r="SGZ9" s="35"/>
      <c r="SHA9" s="35"/>
      <c r="SHB9" s="35"/>
      <c r="SHC9" s="35"/>
      <c r="SHD9" s="35"/>
      <c r="SHE9" s="35"/>
      <c r="SHF9" s="35"/>
      <c r="SHG9" s="35"/>
      <c r="SHH9" s="35"/>
      <c r="SHI9" s="35"/>
      <c r="SHJ9" s="35"/>
      <c r="SHK9" s="35"/>
      <c r="SHL9" s="35"/>
      <c r="SHM9" s="35"/>
      <c r="SHN9" s="35"/>
      <c r="SHO9" s="35"/>
      <c r="SHP9" s="35"/>
      <c r="SHQ9" s="35"/>
      <c r="SHR9" s="35"/>
      <c r="SHS9" s="35"/>
      <c r="SHT9" s="35"/>
      <c r="SHU9" s="35"/>
      <c r="SHV9" s="35"/>
      <c r="SHW9" s="35"/>
      <c r="SHX9" s="35"/>
      <c r="SHY9" s="35"/>
      <c r="SHZ9" s="35"/>
      <c r="SIA9" s="35"/>
      <c r="SIB9" s="35"/>
      <c r="SIC9" s="35"/>
      <c r="SID9" s="35"/>
      <c r="SIE9" s="35"/>
      <c r="SIF9" s="35"/>
      <c r="SIG9" s="35"/>
      <c r="SIH9" s="35"/>
      <c r="SII9" s="35"/>
      <c r="SIJ9" s="35"/>
      <c r="SIK9" s="35"/>
      <c r="SIL9" s="35"/>
      <c r="SIM9" s="35"/>
      <c r="SIN9" s="35"/>
      <c r="SIO9" s="35"/>
      <c r="SIP9" s="35"/>
      <c r="SIQ9" s="35"/>
      <c r="SIR9" s="35"/>
      <c r="SIS9" s="35"/>
      <c r="SIT9" s="35"/>
      <c r="SIU9" s="35"/>
      <c r="SIV9" s="35"/>
      <c r="SIW9" s="35"/>
      <c r="SIX9" s="35"/>
      <c r="SIY9" s="35"/>
      <c r="SIZ9" s="35"/>
      <c r="SJA9" s="35"/>
      <c r="SJB9" s="35"/>
      <c r="SJC9" s="35"/>
      <c r="SJD9" s="35"/>
      <c r="SJE9" s="35"/>
      <c r="SJF9" s="35"/>
      <c r="SJG9" s="35"/>
      <c r="SJH9" s="35"/>
      <c r="SJI9" s="35"/>
      <c r="SJJ9" s="35"/>
      <c r="SJK9" s="35"/>
      <c r="SJL9" s="35"/>
      <c r="SJM9" s="35"/>
      <c r="SJN9" s="35"/>
      <c r="SJO9" s="35"/>
      <c r="SJP9" s="35"/>
      <c r="SJQ9" s="35"/>
      <c r="SJR9" s="35"/>
      <c r="SJS9" s="35"/>
      <c r="SJT9" s="35"/>
      <c r="SJU9" s="35"/>
      <c r="SJV9" s="35"/>
      <c r="SJW9" s="35"/>
      <c r="SJX9" s="35"/>
      <c r="SJY9" s="35"/>
      <c r="SJZ9" s="35"/>
      <c r="SKA9" s="35"/>
      <c r="SKB9" s="35"/>
      <c r="SKC9" s="35"/>
      <c r="SKD9" s="35"/>
      <c r="SKE9" s="35"/>
      <c r="SKF9" s="35"/>
      <c r="SKG9" s="35"/>
      <c r="SKH9" s="35"/>
      <c r="SKI9" s="35"/>
      <c r="SKJ9" s="35"/>
      <c r="SKK9" s="35"/>
      <c r="SKL9" s="35"/>
      <c r="SKM9" s="35"/>
      <c r="SKN9" s="35"/>
      <c r="SKO9" s="35"/>
      <c r="SKP9" s="35"/>
      <c r="SKQ9" s="35"/>
      <c r="SKR9" s="35"/>
      <c r="SKS9" s="35"/>
      <c r="SKT9" s="35"/>
      <c r="SKU9" s="35"/>
      <c r="SKV9" s="35"/>
      <c r="SKW9" s="35"/>
      <c r="SKX9" s="35"/>
      <c r="SKY9" s="35"/>
      <c r="SKZ9" s="35"/>
      <c r="SLA9" s="35"/>
      <c r="SLB9" s="35"/>
      <c r="SLC9" s="35"/>
      <c r="SLD9" s="35"/>
      <c r="SLE9" s="35"/>
      <c r="SLF9" s="35"/>
      <c r="SLG9" s="35"/>
      <c r="SLH9" s="35"/>
      <c r="SLI9" s="35"/>
      <c r="SLJ9" s="35"/>
      <c r="SLK9" s="35"/>
      <c r="SLL9" s="35"/>
      <c r="SLM9" s="35"/>
      <c r="SLN9" s="35"/>
      <c r="SLO9" s="35"/>
      <c r="SLP9" s="35"/>
      <c r="SLQ9" s="35"/>
      <c r="SLR9" s="35"/>
      <c r="SLS9" s="35"/>
      <c r="SLT9" s="35"/>
      <c r="SLU9" s="35"/>
      <c r="SLV9" s="35"/>
      <c r="SLW9" s="35"/>
      <c r="SLX9" s="35"/>
      <c r="SLY9" s="35"/>
      <c r="SLZ9" s="35"/>
      <c r="SMA9" s="35"/>
      <c r="SMB9" s="35"/>
      <c r="SMC9" s="35"/>
      <c r="SMD9" s="35"/>
      <c r="SME9" s="35"/>
      <c r="SMF9" s="35"/>
      <c r="SMG9" s="35"/>
      <c r="SMH9" s="35"/>
      <c r="SMI9" s="35"/>
      <c r="SMJ9" s="35"/>
      <c r="SMK9" s="35"/>
      <c r="SML9" s="35"/>
      <c r="SMM9" s="35"/>
      <c r="SMN9" s="35"/>
      <c r="SMO9" s="35"/>
      <c r="SMP9" s="35"/>
      <c r="SMQ9" s="35"/>
      <c r="SMR9" s="35"/>
      <c r="SMS9" s="35"/>
      <c r="SMT9" s="35"/>
      <c r="SMU9" s="35"/>
      <c r="SMV9" s="35"/>
      <c r="SMW9" s="35"/>
      <c r="SMX9" s="35"/>
      <c r="SMY9" s="35"/>
      <c r="SMZ9" s="35"/>
      <c r="SNA9" s="35"/>
      <c r="SNB9" s="35"/>
      <c r="SNC9" s="35"/>
      <c r="SND9" s="35"/>
      <c r="SNE9" s="35"/>
      <c r="SNF9" s="35"/>
      <c r="SNG9" s="35"/>
      <c r="SNH9" s="35"/>
      <c r="SNI9" s="35"/>
      <c r="SNJ9" s="35"/>
      <c r="SNK9" s="35"/>
      <c r="SNL9" s="35"/>
      <c r="SNM9" s="35"/>
      <c r="SNN9" s="35"/>
      <c r="SNO9" s="35"/>
      <c r="SNP9" s="35"/>
      <c r="SNQ9" s="35"/>
      <c r="SNR9" s="35"/>
      <c r="SNS9" s="35"/>
      <c r="SNT9" s="35"/>
      <c r="SNU9" s="35"/>
      <c r="SNV9" s="35"/>
      <c r="SNW9" s="35"/>
      <c r="SNX9" s="35"/>
      <c r="SNY9" s="35"/>
      <c r="SNZ9" s="35"/>
      <c r="SOA9" s="35"/>
      <c r="SOB9" s="35"/>
      <c r="SOC9" s="35"/>
      <c r="SOD9" s="35"/>
      <c r="SOE9" s="35"/>
      <c r="SOF9" s="35"/>
      <c r="SOG9" s="35"/>
      <c r="SOH9" s="35"/>
      <c r="SOI9" s="35"/>
      <c r="SOJ9" s="35"/>
      <c r="SOK9" s="35"/>
      <c r="SOL9" s="35"/>
      <c r="SOM9" s="35"/>
      <c r="SON9" s="35"/>
      <c r="SOO9" s="35"/>
      <c r="SOP9" s="35"/>
      <c r="SOQ9" s="35"/>
      <c r="SOR9" s="35"/>
      <c r="SOS9" s="35"/>
      <c r="SOT9" s="35"/>
      <c r="SOU9" s="35"/>
      <c r="SOV9" s="35"/>
      <c r="SOW9" s="35"/>
      <c r="SOX9" s="35"/>
      <c r="SOY9" s="35"/>
      <c r="SOZ9" s="35"/>
      <c r="SPA9" s="35"/>
      <c r="SPB9" s="35"/>
      <c r="SPC9" s="35"/>
      <c r="SPD9" s="35"/>
      <c r="SPE9" s="35"/>
      <c r="SPF9" s="35"/>
      <c r="SPG9" s="35"/>
      <c r="SPH9" s="35"/>
      <c r="SPI9" s="35"/>
      <c r="SPJ9" s="35"/>
      <c r="SPK9" s="35"/>
      <c r="SPL9" s="35"/>
      <c r="SPM9" s="35"/>
      <c r="SPN9" s="35"/>
      <c r="SPO9" s="35"/>
      <c r="SPP9" s="35"/>
      <c r="SPQ9" s="35"/>
      <c r="SPR9" s="35"/>
      <c r="SPS9" s="35"/>
      <c r="SPT9" s="35"/>
      <c r="SPU9" s="35"/>
      <c r="SPV9" s="35"/>
      <c r="SPW9" s="35"/>
      <c r="SPX9" s="35"/>
      <c r="SPY9" s="35"/>
      <c r="SPZ9" s="35"/>
      <c r="SQA9" s="35"/>
      <c r="SQB9" s="35"/>
      <c r="SQC9" s="35"/>
      <c r="SQD9" s="35"/>
      <c r="SQE9" s="35"/>
      <c r="SQF9" s="35"/>
      <c r="SQG9" s="35"/>
      <c r="SQH9" s="35"/>
      <c r="SQI9" s="35"/>
      <c r="SQJ9" s="35"/>
      <c r="SQK9" s="35"/>
      <c r="SQL9" s="35"/>
      <c r="SQM9" s="35"/>
      <c r="SQN9" s="35"/>
      <c r="SQO9" s="35"/>
      <c r="SQP9" s="35"/>
      <c r="SQQ9" s="35"/>
      <c r="SQR9" s="35"/>
      <c r="SQS9" s="35"/>
      <c r="SQT9" s="35"/>
      <c r="SQU9" s="35"/>
      <c r="SQV9" s="35"/>
      <c r="SQW9" s="35"/>
      <c r="SQX9" s="35"/>
      <c r="SQY9" s="35"/>
      <c r="SQZ9" s="35"/>
      <c r="SRA9" s="35"/>
      <c r="SRB9" s="35"/>
      <c r="SRC9" s="35"/>
      <c r="SRD9" s="35"/>
      <c r="SRE9" s="35"/>
      <c r="SRF9" s="35"/>
      <c r="SRG9" s="35"/>
      <c r="SRH9" s="35"/>
      <c r="SRI9" s="35"/>
      <c r="SRJ9" s="35"/>
      <c r="SRK9" s="35"/>
      <c r="SRL9" s="35"/>
      <c r="SRM9" s="35"/>
      <c r="SRN9" s="35"/>
      <c r="SRO9" s="35"/>
      <c r="SRP9" s="35"/>
      <c r="SRQ9" s="35"/>
      <c r="SRR9" s="35"/>
      <c r="SRS9" s="35"/>
      <c r="SRT9" s="35"/>
      <c r="SRU9" s="35"/>
      <c r="SRV9" s="35"/>
      <c r="SRW9" s="35"/>
      <c r="SRX9" s="35"/>
      <c r="SRY9" s="35"/>
      <c r="SRZ9" s="35"/>
      <c r="SSA9" s="35"/>
      <c r="SSB9" s="35"/>
      <c r="SSC9" s="35"/>
      <c r="SSD9" s="35"/>
      <c r="SSE9" s="35"/>
      <c r="SSF9" s="35"/>
      <c r="SSG9" s="35"/>
      <c r="SSH9" s="35"/>
      <c r="SSI9" s="35"/>
      <c r="SSJ9" s="35"/>
      <c r="SSK9" s="35"/>
      <c r="SSL9" s="35"/>
      <c r="SSM9" s="35"/>
      <c r="SSN9" s="35"/>
      <c r="SSO9" s="35"/>
      <c r="SSP9" s="35"/>
      <c r="SSQ9" s="35"/>
      <c r="SSR9" s="35"/>
      <c r="SSS9" s="35"/>
      <c r="SST9" s="35"/>
      <c r="SSU9" s="35"/>
      <c r="SSV9" s="35"/>
      <c r="SSW9" s="35"/>
      <c r="SSX9" s="35"/>
      <c r="SSY9" s="35"/>
      <c r="SSZ9" s="35"/>
      <c r="STA9" s="35"/>
      <c r="STB9" s="35"/>
      <c r="STC9" s="35"/>
      <c r="STD9" s="35"/>
      <c r="STE9" s="35"/>
      <c r="STF9" s="35"/>
      <c r="STG9" s="35"/>
      <c r="STH9" s="35"/>
      <c r="STI9" s="35"/>
      <c r="STJ9" s="35"/>
      <c r="STK9" s="35"/>
      <c r="STL9" s="35"/>
      <c r="STM9" s="35"/>
      <c r="STN9" s="35"/>
      <c r="STO9" s="35"/>
      <c r="STP9" s="35"/>
      <c r="STQ9" s="35"/>
      <c r="STR9" s="35"/>
      <c r="STS9" s="35"/>
      <c r="STT9" s="35"/>
      <c r="STU9" s="35"/>
      <c r="STV9" s="35"/>
      <c r="STW9" s="35"/>
      <c r="STX9" s="35"/>
      <c r="STY9" s="35"/>
      <c r="STZ9" s="35"/>
      <c r="SUA9" s="35"/>
      <c r="SUB9" s="35"/>
      <c r="SUC9" s="35"/>
      <c r="SUD9" s="35"/>
      <c r="SUE9" s="35"/>
      <c r="SUF9" s="35"/>
      <c r="SUG9" s="35"/>
      <c r="SUH9" s="35"/>
      <c r="SUI9" s="35"/>
      <c r="SUJ9" s="35"/>
      <c r="SUK9" s="35"/>
      <c r="SUL9" s="35"/>
      <c r="SUM9" s="35"/>
      <c r="SUN9" s="35"/>
      <c r="SUO9" s="35"/>
      <c r="SUP9" s="35"/>
      <c r="SUQ9" s="35"/>
      <c r="SUR9" s="35"/>
      <c r="SUS9" s="35"/>
      <c r="SUT9" s="35"/>
      <c r="SUU9" s="35"/>
      <c r="SUV9" s="35"/>
      <c r="SUW9" s="35"/>
      <c r="SUX9" s="35"/>
      <c r="SUY9" s="35"/>
      <c r="SUZ9" s="35"/>
      <c r="SVA9" s="35"/>
      <c r="SVB9" s="35"/>
      <c r="SVC9" s="35"/>
      <c r="SVD9" s="35"/>
      <c r="SVE9" s="35"/>
      <c r="SVF9" s="35"/>
      <c r="SVG9" s="35"/>
      <c r="SVH9" s="35"/>
      <c r="SVI9" s="35"/>
      <c r="SVJ9" s="35"/>
      <c r="SVK9" s="35"/>
      <c r="SVL9" s="35"/>
      <c r="SVM9" s="35"/>
      <c r="SVN9" s="35"/>
      <c r="SVO9" s="35"/>
      <c r="SVP9" s="35"/>
      <c r="SVQ9" s="35"/>
      <c r="SVR9" s="35"/>
      <c r="SVS9" s="35"/>
      <c r="SVT9" s="35"/>
      <c r="SVU9" s="35"/>
      <c r="SVV9" s="35"/>
      <c r="SVW9" s="35"/>
      <c r="SVX9" s="35"/>
      <c r="SVY9" s="35"/>
      <c r="SVZ9" s="35"/>
      <c r="SWA9" s="35"/>
      <c r="SWB9" s="35"/>
      <c r="SWC9" s="35"/>
      <c r="SWD9" s="35"/>
      <c r="SWE9" s="35"/>
      <c r="SWF9" s="35"/>
      <c r="SWG9" s="35"/>
      <c r="SWH9" s="35"/>
      <c r="SWI9" s="35"/>
      <c r="SWJ9" s="35"/>
      <c r="SWK9" s="35"/>
      <c r="SWL9" s="35"/>
      <c r="SWM9" s="35"/>
      <c r="SWN9" s="35"/>
      <c r="SWO9" s="35"/>
      <c r="SWP9" s="35"/>
      <c r="SWQ9" s="35"/>
      <c r="SWR9" s="35"/>
      <c r="SWS9" s="35"/>
      <c r="SWT9" s="35"/>
      <c r="SWU9" s="35"/>
      <c r="SWV9" s="35"/>
      <c r="SWW9" s="35"/>
      <c r="SWX9" s="35"/>
      <c r="SWY9" s="35"/>
      <c r="SWZ9" s="35"/>
      <c r="SXA9" s="35"/>
      <c r="SXB9" s="35"/>
      <c r="SXC9" s="35"/>
      <c r="SXD9" s="35"/>
      <c r="SXE9" s="35"/>
      <c r="SXF9" s="35"/>
      <c r="SXG9" s="35"/>
      <c r="SXH9" s="35"/>
      <c r="SXI9" s="35"/>
      <c r="SXJ9" s="35"/>
      <c r="SXK9" s="35"/>
      <c r="SXL9" s="35"/>
      <c r="SXM9" s="35"/>
      <c r="SXN9" s="35"/>
      <c r="SXO9" s="35"/>
      <c r="SXP9" s="35"/>
      <c r="SXQ9" s="35"/>
      <c r="SXR9" s="35"/>
      <c r="SXS9" s="35"/>
      <c r="SXT9" s="35"/>
      <c r="SXU9" s="35"/>
      <c r="SXV9" s="35"/>
      <c r="SXW9" s="35"/>
      <c r="SXX9" s="35"/>
      <c r="SXY9" s="35"/>
      <c r="SXZ9" s="35"/>
      <c r="SYA9" s="35"/>
      <c r="SYB9" s="35"/>
      <c r="SYC9" s="35"/>
      <c r="SYD9" s="35"/>
      <c r="SYE9" s="35"/>
      <c r="SYF9" s="35"/>
      <c r="SYG9" s="35"/>
      <c r="SYH9" s="35"/>
      <c r="SYI9" s="35"/>
      <c r="SYJ9" s="35"/>
      <c r="SYK9" s="35"/>
      <c r="SYL9" s="35"/>
      <c r="SYM9" s="35"/>
      <c r="SYN9" s="35"/>
      <c r="SYO9" s="35"/>
      <c r="SYP9" s="35"/>
      <c r="SYQ9" s="35"/>
      <c r="SYR9" s="35"/>
      <c r="SYS9" s="35"/>
      <c r="SYT9" s="35"/>
      <c r="SYU9" s="35"/>
      <c r="SYV9" s="35"/>
      <c r="SYW9" s="35"/>
      <c r="SYX9" s="35"/>
      <c r="SYY9" s="35"/>
      <c r="SYZ9" s="35"/>
      <c r="SZA9" s="35"/>
      <c r="SZB9" s="35"/>
      <c r="SZC9" s="35"/>
      <c r="SZD9" s="35"/>
      <c r="SZE9" s="35"/>
      <c r="SZF9" s="35"/>
      <c r="SZG9" s="35"/>
      <c r="SZH9" s="35"/>
      <c r="SZI9" s="35"/>
      <c r="SZJ9" s="35"/>
      <c r="SZK9" s="35"/>
      <c r="SZL9" s="35"/>
      <c r="SZM9" s="35"/>
      <c r="SZN9" s="35"/>
      <c r="SZO9" s="35"/>
      <c r="SZP9" s="35"/>
      <c r="SZQ9" s="35"/>
      <c r="SZR9" s="35"/>
      <c r="SZS9" s="35"/>
      <c r="SZT9" s="35"/>
      <c r="SZU9" s="35"/>
      <c r="SZV9" s="35"/>
      <c r="SZW9" s="35"/>
      <c r="SZX9" s="35"/>
      <c r="SZY9" s="35"/>
      <c r="SZZ9" s="35"/>
      <c r="TAA9" s="35"/>
      <c r="TAB9" s="35"/>
      <c r="TAC9" s="35"/>
      <c r="TAD9" s="35"/>
      <c r="TAE9" s="35"/>
      <c r="TAF9" s="35"/>
      <c r="TAG9" s="35"/>
      <c r="TAH9" s="35"/>
      <c r="TAI9" s="35"/>
      <c r="TAJ9" s="35"/>
      <c r="TAK9" s="35"/>
      <c r="TAL9" s="35"/>
      <c r="TAM9" s="35"/>
      <c r="TAN9" s="35"/>
      <c r="TAO9" s="35"/>
      <c r="TAP9" s="35"/>
      <c r="TAQ9" s="35"/>
      <c r="TAR9" s="35"/>
      <c r="TAS9" s="35"/>
      <c r="TAT9" s="35"/>
      <c r="TAU9" s="35"/>
      <c r="TAV9" s="35"/>
      <c r="TAW9" s="35"/>
      <c r="TAX9" s="35"/>
      <c r="TAY9" s="35"/>
      <c r="TAZ9" s="35"/>
      <c r="TBA9" s="35"/>
      <c r="TBB9" s="35"/>
      <c r="TBC9" s="35"/>
      <c r="TBD9" s="35"/>
      <c r="TBE9" s="35"/>
      <c r="TBF9" s="35"/>
      <c r="TBG9" s="35"/>
      <c r="TBH9" s="35"/>
      <c r="TBI9" s="35"/>
      <c r="TBJ9" s="35"/>
      <c r="TBK9" s="35"/>
      <c r="TBL9" s="35"/>
      <c r="TBM9" s="35"/>
      <c r="TBN9" s="35"/>
      <c r="TBO9" s="35"/>
      <c r="TBP9" s="35"/>
      <c r="TBQ9" s="35"/>
      <c r="TBR9" s="35"/>
      <c r="TBS9" s="35"/>
      <c r="TBT9" s="35"/>
      <c r="TBU9" s="35"/>
      <c r="TBV9" s="35"/>
      <c r="TBW9" s="35"/>
      <c r="TBX9" s="35"/>
      <c r="TBY9" s="35"/>
      <c r="TBZ9" s="35"/>
      <c r="TCA9" s="35"/>
      <c r="TCB9" s="35"/>
      <c r="TCC9" s="35"/>
      <c r="TCD9" s="35"/>
      <c r="TCE9" s="35"/>
      <c r="TCF9" s="35"/>
      <c r="TCG9" s="35"/>
      <c r="TCH9" s="35"/>
      <c r="TCI9" s="35"/>
      <c r="TCJ9" s="35"/>
      <c r="TCK9" s="35"/>
      <c r="TCL9" s="35"/>
      <c r="TCM9" s="35"/>
      <c r="TCN9" s="35"/>
      <c r="TCO9" s="35"/>
      <c r="TCP9" s="35"/>
      <c r="TCQ9" s="35"/>
      <c r="TCR9" s="35"/>
      <c r="TCS9" s="35"/>
      <c r="TCT9" s="35"/>
      <c r="TCU9" s="35"/>
      <c r="TCV9" s="35"/>
      <c r="TCW9" s="35"/>
      <c r="TCX9" s="35"/>
      <c r="TCY9" s="35"/>
      <c r="TCZ9" s="35"/>
      <c r="TDA9" s="35"/>
      <c r="TDB9" s="35"/>
      <c r="TDC9" s="35"/>
      <c r="TDD9" s="35"/>
      <c r="TDE9" s="35"/>
      <c r="TDF9" s="35"/>
      <c r="TDG9" s="35"/>
      <c r="TDH9" s="35"/>
      <c r="TDI9" s="35"/>
      <c r="TDJ9" s="35"/>
      <c r="TDK9" s="35"/>
      <c r="TDL9" s="35"/>
      <c r="TDM9" s="35"/>
      <c r="TDN9" s="35"/>
      <c r="TDO9" s="35"/>
      <c r="TDP9" s="35"/>
      <c r="TDQ9" s="35"/>
      <c r="TDR9" s="35"/>
      <c r="TDS9" s="35"/>
      <c r="TDT9" s="35"/>
      <c r="TDU9" s="35"/>
      <c r="TDV9" s="35"/>
      <c r="TDW9" s="35"/>
      <c r="TDX9" s="35"/>
      <c r="TDY9" s="35"/>
      <c r="TDZ9" s="35"/>
      <c r="TEA9" s="35"/>
      <c r="TEB9" s="35"/>
      <c r="TEC9" s="35"/>
      <c r="TED9" s="35"/>
      <c r="TEE9" s="35"/>
      <c r="TEF9" s="35"/>
      <c r="TEG9" s="35"/>
      <c r="TEH9" s="35"/>
      <c r="TEI9" s="35"/>
      <c r="TEJ9" s="35"/>
      <c r="TEK9" s="35"/>
      <c r="TEL9" s="35"/>
      <c r="TEM9" s="35"/>
      <c r="TEN9" s="35"/>
      <c r="TEO9" s="35"/>
      <c r="TEP9" s="35"/>
      <c r="TEQ9" s="35"/>
      <c r="TER9" s="35"/>
      <c r="TES9" s="35"/>
      <c r="TET9" s="35"/>
      <c r="TEU9" s="35"/>
      <c r="TEV9" s="35"/>
      <c r="TEW9" s="35"/>
      <c r="TEX9" s="35"/>
      <c r="TEY9" s="35"/>
      <c r="TEZ9" s="35"/>
      <c r="TFA9" s="35"/>
      <c r="TFB9" s="35"/>
      <c r="TFC9" s="35"/>
      <c r="TFD9" s="35"/>
      <c r="TFE9" s="35"/>
      <c r="TFF9" s="35"/>
      <c r="TFG9" s="35"/>
      <c r="TFH9" s="35"/>
      <c r="TFI9" s="35"/>
      <c r="TFJ9" s="35"/>
      <c r="TFK9" s="35"/>
      <c r="TFL9" s="35"/>
      <c r="TFM9" s="35"/>
      <c r="TFN9" s="35"/>
      <c r="TFO9" s="35"/>
      <c r="TFP9" s="35"/>
      <c r="TFQ9" s="35"/>
      <c r="TFR9" s="35"/>
      <c r="TFS9" s="35"/>
      <c r="TFT9" s="35"/>
      <c r="TFU9" s="35"/>
      <c r="TFV9" s="35"/>
      <c r="TFW9" s="35"/>
      <c r="TFX9" s="35"/>
      <c r="TFY9" s="35"/>
      <c r="TFZ9" s="35"/>
      <c r="TGA9" s="35"/>
      <c r="TGB9" s="35"/>
      <c r="TGC9" s="35"/>
      <c r="TGD9" s="35"/>
      <c r="TGE9" s="35"/>
      <c r="TGF9" s="35"/>
      <c r="TGG9" s="35"/>
      <c r="TGH9" s="35"/>
      <c r="TGI9" s="35"/>
      <c r="TGJ9" s="35"/>
      <c r="TGK9" s="35"/>
      <c r="TGL9" s="35"/>
      <c r="TGM9" s="35"/>
      <c r="TGN9" s="35"/>
      <c r="TGO9" s="35"/>
      <c r="TGP9" s="35"/>
      <c r="TGQ9" s="35"/>
      <c r="TGR9" s="35"/>
      <c r="TGS9" s="35"/>
      <c r="TGT9" s="35"/>
      <c r="TGU9" s="35"/>
      <c r="TGV9" s="35"/>
      <c r="TGW9" s="35"/>
      <c r="TGX9" s="35"/>
      <c r="TGY9" s="35"/>
      <c r="TGZ9" s="35"/>
      <c r="THA9" s="35"/>
      <c r="THB9" s="35"/>
      <c r="THC9" s="35"/>
      <c r="THD9" s="35"/>
      <c r="THE9" s="35"/>
      <c r="THF9" s="35"/>
      <c r="THG9" s="35"/>
      <c r="THH9" s="35"/>
      <c r="THI9" s="35"/>
      <c r="THJ9" s="35"/>
      <c r="THK9" s="35"/>
      <c r="THL9" s="35"/>
      <c r="THM9" s="35"/>
      <c r="THN9" s="35"/>
      <c r="THO9" s="35"/>
      <c r="THP9" s="35"/>
      <c r="THQ9" s="35"/>
      <c r="THR9" s="35"/>
      <c r="THS9" s="35"/>
      <c r="THT9" s="35"/>
      <c r="THU9" s="35"/>
      <c r="THV9" s="35"/>
      <c r="THW9" s="35"/>
      <c r="THX9" s="35"/>
      <c r="THY9" s="35"/>
      <c r="THZ9" s="35"/>
      <c r="TIA9" s="35"/>
      <c r="TIB9" s="35"/>
      <c r="TIC9" s="35"/>
      <c r="TID9" s="35"/>
      <c r="TIE9" s="35"/>
      <c r="TIF9" s="35"/>
      <c r="TIG9" s="35"/>
      <c r="TIH9" s="35"/>
      <c r="TII9" s="35"/>
      <c r="TIJ9" s="35"/>
      <c r="TIK9" s="35"/>
      <c r="TIL9" s="35"/>
      <c r="TIM9" s="35"/>
      <c r="TIN9" s="35"/>
      <c r="TIO9" s="35"/>
      <c r="TIP9" s="35"/>
      <c r="TIQ9" s="35"/>
      <c r="TIR9" s="35"/>
      <c r="TIS9" s="35"/>
      <c r="TIT9" s="35"/>
      <c r="TIU9" s="35"/>
      <c r="TIV9" s="35"/>
      <c r="TIW9" s="35"/>
      <c r="TIX9" s="35"/>
      <c r="TIY9" s="35"/>
      <c r="TIZ9" s="35"/>
      <c r="TJA9" s="35"/>
      <c r="TJB9" s="35"/>
      <c r="TJC9" s="35"/>
      <c r="TJD9" s="35"/>
      <c r="TJE9" s="35"/>
      <c r="TJF9" s="35"/>
      <c r="TJG9" s="35"/>
      <c r="TJH9" s="35"/>
      <c r="TJI9" s="35"/>
      <c r="TJJ9" s="35"/>
      <c r="TJK9" s="35"/>
      <c r="TJL9" s="35"/>
      <c r="TJM9" s="35"/>
      <c r="TJN9" s="35"/>
      <c r="TJO9" s="35"/>
      <c r="TJP9" s="35"/>
      <c r="TJQ9" s="35"/>
      <c r="TJR9" s="35"/>
      <c r="TJS9" s="35"/>
      <c r="TJT9" s="35"/>
      <c r="TJU9" s="35"/>
      <c r="TJV9" s="35"/>
      <c r="TJW9" s="35"/>
      <c r="TJX9" s="35"/>
      <c r="TJY9" s="35"/>
      <c r="TJZ9" s="35"/>
      <c r="TKA9" s="35"/>
      <c r="TKB9" s="35"/>
      <c r="TKC9" s="35"/>
      <c r="TKD9" s="35"/>
      <c r="TKE9" s="35"/>
      <c r="TKF9" s="35"/>
      <c r="TKG9" s="35"/>
      <c r="TKH9" s="35"/>
      <c r="TKI9" s="35"/>
      <c r="TKJ9" s="35"/>
      <c r="TKK9" s="35"/>
      <c r="TKL9" s="35"/>
      <c r="TKM9" s="35"/>
      <c r="TKN9" s="35"/>
      <c r="TKO9" s="35"/>
      <c r="TKP9" s="35"/>
      <c r="TKQ9" s="35"/>
      <c r="TKR9" s="35"/>
      <c r="TKS9" s="35"/>
      <c r="TKT9" s="35"/>
      <c r="TKU9" s="35"/>
      <c r="TKV9" s="35"/>
      <c r="TKW9" s="35"/>
      <c r="TKX9" s="35"/>
      <c r="TKY9" s="35"/>
      <c r="TKZ9" s="35"/>
      <c r="TLA9" s="35"/>
      <c r="TLB9" s="35"/>
      <c r="TLC9" s="35"/>
      <c r="TLD9" s="35"/>
      <c r="TLE9" s="35"/>
      <c r="TLF9" s="35"/>
      <c r="TLG9" s="35"/>
      <c r="TLH9" s="35"/>
      <c r="TLI9" s="35"/>
      <c r="TLJ9" s="35"/>
      <c r="TLK9" s="35"/>
      <c r="TLL9" s="35"/>
      <c r="TLM9" s="35"/>
      <c r="TLN9" s="35"/>
      <c r="TLO9" s="35"/>
      <c r="TLP9" s="35"/>
      <c r="TLQ9" s="35"/>
      <c r="TLR9" s="35"/>
      <c r="TLS9" s="35"/>
      <c r="TLT9" s="35"/>
      <c r="TLU9" s="35"/>
      <c r="TLV9" s="35"/>
      <c r="TLW9" s="35"/>
      <c r="TLX9" s="35"/>
      <c r="TLY9" s="35"/>
      <c r="TLZ9" s="35"/>
      <c r="TMA9" s="35"/>
      <c r="TMB9" s="35"/>
      <c r="TMC9" s="35"/>
      <c r="TMD9" s="35"/>
      <c r="TME9" s="35"/>
      <c r="TMF9" s="35"/>
      <c r="TMG9" s="35"/>
      <c r="TMH9" s="35"/>
      <c r="TMI9" s="35"/>
      <c r="TMJ9" s="35"/>
      <c r="TMK9" s="35"/>
      <c r="TML9" s="35"/>
      <c r="TMM9" s="35"/>
      <c r="TMN9" s="35"/>
      <c r="TMO9" s="35"/>
      <c r="TMP9" s="35"/>
      <c r="TMQ9" s="35"/>
      <c r="TMR9" s="35"/>
      <c r="TMS9" s="35"/>
      <c r="TMT9" s="35"/>
      <c r="TMU9" s="35"/>
      <c r="TMV9" s="35"/>
      <c r="TMW9" s="35"/>
      <c r="TMX9" s="35"/>
      <c r="TMY9" s="35"/>
      <c r="TMZ9" s="35"/>
      <c r="TNA9" s="35"/>
      <c r="TNB9" s="35"/>
      <c r="TNC9" s="35"/>
      <c r="TND9" s="35"/>
      <c r="TNE9" s="35"/>
      <c r="TNF9" s="35"/>
      <c r="TNG9" s="35"/>
      <c r="TNH9" s="35"/>
      <c r="TNI9" s="35"/>
      <c r="TNJ9" s="35"/>
      <c r="TNK9" s="35"/>
      <c r="TNL9" s="35"/>
      <c r="TNM9" s="35"/>
      <c r="TNN9" s="35"/>
      <c r="TNO9" s="35"/>
      <c r="TNP9" s="35"/>
      <c r="TNQ9" s="35"/>
      <c r="TNR9" s="35"/>
      <c r="TNS9" s="35"/>
      <c r="TNT9" s="35"/>
      <c r="TNU9" s="35"/>
      <c r="TNV9" s="35"/>
      <c r="TNW9" s="35"/>
      <c r="TNX9" s="35"/>
      <c r="TNY9" s="35"/>
      <c r="TNZ9" s="35"/>
      <c r="TOA9" s="35"/>
      <c r="TOB9" s="35"/>
      <c r="TOC9" s="35"/>
      <c r="TOD9" s="35"/>
      <c r="TOE9" s="35"/>
      <c r="TOF9" s="35"/>
      <c r="TOG9" s="35"/>
      <c r="TOH9" s="35"/>
      <c r="TOI9" s="35"/>
      <c r="TOJ9" s="35"/>
      <c r="TOK9" s="35"/>
      <c r="TOL9" s="35"/>
      <c r="TOM9" s="35"/>
      <c r="TON9" s="35"/>
      <c r="TOO9" s="35"/>
      <c r="TOP9" s="35"/>
      <c r="TOQ9" s="35"/>
      <c r="TOR9" s="35"/>
      <c r="TOS9" s="35"/>
      <c r="TOT9" s="35"/>
      <c r="TOU9" s="35"/>
      <c r="TOV9" s="35"/>
      <c r="TOW9" s="35"/>
      <c r="TOX9" s="35"/>
      <c r="TOY9" s="35"/>
      <c r="TOZ9" s="35"/>
      <c r="TPA9" s="35"/>
      <c r="TPB9" s="35"/>
      <c r="TPC9" s="35"/>
      <c r="TPD9" s="35"/>
      <c r="TPE9" s="35"/>
      <c r="TPF9" s="35"/>
      <c r="TPG9" s="35"/>
      <c r="TPH9" s="35"/>
      <c r="TPI9" s="35"/>
      <c r="TPJ9" s="35"/>
      <c r="TPK9" s="35"/>
      <c r="TPL9" s="35"/>
      <c r="TPM9" s="35"/>
      <c r="TPN9" s="35"/>
      <c r="TPO9" s="35"/>
      <c r="TPP9" s="35"/>
      <c r="TPQ9" s="35"/>
      <c r="TPR9" s="35"/>
      <c r="TPS9" s="35"/>
      <c r="TPT9" s="35"/>
      <c r="TPU9" s="35"/>
      <c r="TPV9" s="35"/>
      <c r="TPW9" s="35"/>
      <c r="TPX9" s="35"/>
      <c r="TPY9" s="35"/>
      <c r="TPZ9" s="35"/>
      <c r="TQA9" s="35"/>
      <c r="TQB9" s="35"/>
      <c r="TQC9" s="35"/>
      <c r="TQD9" s="35"/>
      <c r="TQE9" s="35"/>
      <c r="TQF9" s="35"/>
      <c r="TQG9" s="35"/>
      <c r="TQH9" s="35"/>
      <c r="TQI9" s="35"/>
      <c r="TQJ9" s="35"/>
      <c r="TQK9" s="35"/>
      <c r="TQL9" s="35"/>
      <c r="TQM9" s="35"/>
      <c r="TQN9" s="35"/>
      <c r="TQO9" s="35"/>
      <c r="TQP9" s="35"/>
      <c r="TQQ9" s="35"/>
      <c r="TQR9" s="35"/>
      <c r="TQS9" s="35"/>
      <c r="TQT9" s="35"/>
      <c r="TQU9" s="35"/>
      <c r="TQV9" s="35"/>
      <c r="TQW9" s="35"/>
      <c r="TQX9" s="35"/>
      <c r="TQY9" s="35"/>
      <c r="TQZ9" s="35"/>
      <c r="TRA9" s="35"/>
      <c r="TRB9" s="35"/>
      <c r="TRC9" s="35"/>
      <c r="TRD9" s="35"/>
      <c r="TRE9" s="35"/>
      <c r="TRF9" s="35"/>
      <c r="TRG9" s="35"/>
      <c r="TRH9" s="35"/>
      <c r="TRI9" s="35"/>
      <c r="TRJ9" s="35"/>
      <c r="TRK9" s="35"/>
      <c r="TRL9" s="35"/>
      <c r="TRM9" s="35"/>
      <c r="TRN9" s="35"/>
      <c r="TRO9" s="35"/>
      <c r="TRP9" s="35"/>
      <c r="TRQ9" s="35"/>
      <c r="TRR9" s="35"/>
      <c r="TRS9" s="35"/>
      <c r="TRT9" s="35"/>
      <c r="TRU9" s="35"/>
      <c r="TRV9" s="35"/>
      <c r="TRW9" s="35"/>
      <c r="TRX9" s="35"/>
      <c r="TRY9" s="35"/>
      <c r="TRZ9" s="35"/>
      <c r="TSA9" s="35"/>
      <c r="TSB9" s="35"/>
      <c r="TSC9" s="35"/>
      <c r="TSD9" s="35"/>
      <c r="TSE9" s="35"/>
      <c r="TSF9" s="35"/>
      <c r="TSG9" s="35"/>
      <c r="TSH9" s="35"/>
      <c r="TSI9" s="35"/>
      <c r="TSJ9" s="35"/>
      <c r="TSK9" s="35"/>
      <c r="TSL9" s="35"/>
      <c r="TSM9" s="35"/>
      <c r="TSN9" s="35"/>
      <c r="TSO9" s="35"/>
      <c r="TSP9" s="35"/>
      <c r="TSQ9" s="35"/>
      <c r="TSR9" s="35"/>
      <c r="TSS9" s="35"/>
      <c r="TST9" s="35"/>
      <c r="TSU9" s="35"/>
      <c r="TSV9" s="35"/>
      <c r="TSW9" s="35"/>
      <c r="TSX9" s="35"/>
      <c r="TSY9" s="35"/>
      <c r="TSZ9" s="35"/>
      <c r="TTA9" s="35"/>
      <c r="TTB9" s="35"/>
      <c r="TTC9" s="35"/>
      <c r="TTD9" s="35"/>
      <c r="TTE9" s="35"/>
      <c r="TTF9" s="35"/>
      <c r="TTG9" s="35"/>
      <c r="TTH9" s="35"/>
      <c r="TTI9" s="35"/>
      <c r="TTJ9" s="35"/>
      <c r="TTK9" s="35"/>
      <c r="TTL9" s="35"/>
      <c r="TTM9" s="35"/>
      <c r="TTN9" s="35"/>
      <c r="TTO9" s="35"/>
      <c r="TTP9" s="35"/>
      <c r="TTQ9" s="35"/>
      <c r="TTR9" s="35"/>
      <c r="TTS9" s="35"/>
      <c r="TTT9" s="35"/>
      <c r="TTU9" s="35"/>
      <c r="TTV9" s="35"/>
      <c r="TTW9" s="35"/>
      <c r="TTX9" s="35"/>
      <c r="TTY9" s="35"/>
      <c r="TTZ9" s="35"/>
      <c r="TUA9" s="35"/>
      <c r="TUB9" s="35"/>
      <c r="TUC9" s="35"/>
      <c r="TUD9" s="35"/>
      <c r="TUE9" s="35"/>
      <c r="TUF9" s="35"/>
      <c r="TUG9" s="35"/>
      <c r="TUH9" s="35"/>
      <c r="TUI9" s="35"/>
      <c r="TUJ9" s="35"/>
      <c r="TUK9" s="35"/>
      <c r="TUL9" s="35"/>
      <c r="TUM9" s="35"/>
      <c r="TUN9" s="35"/>
      <c r="TUO9" s="35"/>
      <c r="TUP9" s="35"/>
      <c r="TUQ9" s="35"/>
      <c r="TUR9" s="35"/>
      <c r="TUS9" s="35"/>
      <c r="TUT9" s="35"/>
      <c r="TUU9" s="35"/>
      <c r="TUV9" s="35"/>
      <c r="TUW9" s="35"/>
      <c r="TUX9" s="35"/>
      <c r="TUY9" s="35"/>
      <c r="TUZ9" s="35"/>
      <c r="TVA9" s="35"/>
      <c r="TVB9" s="35"/>
      <c r="TVC9" s="35"/>
      <c r="TVD9" s="35"/>
      <c r="TVE9" s="35"/>
      <c r="TVF9" s="35"/>
      <c r="TVG9" s="35"/>
      <c r="TVH9" s="35"/>
      <c r="TVI9" s="35"/>
      <c r="TVJ9" s="35"/>
      <c r="TVK9" s="35"/>
      <c r="TVL9" s="35"/>
      <c r="TVM9" s="35"/>
      <c r="TVN9" s="35"/>
      <c r="TVO9" s="35"/>
      <c r="TVP9" s="35"/>
      <c r="TVQ9" s="35"/>
      <c r="TVR9" s="35"/>
      <c r="TVS9" s="35"/>
      <c r="TVT9" s="35"/>
      <c r="TVU9" s="35"/>
      <c r="TVV9" s="35"/>
      <c r="TVW9" s="35"/>
      <c r="TVX9" s="35"/>
      <c r="TVY9" s="35"/>
      <c r="TVZ9" s="35"/>
      <c r="TWA9" s="35"/>
      <c r="TWB9" s="35"/>
      <c r="TWC9" s="35"/>
      <c r="TWD9" s="35"/>
      <c r="TWE9" s="35"/>
      <c r="TWF9" s="35"/>
      <c r="TWG9" s="35"/>
      <c r="TWH9" s="35"/>
      <c r="TWI9" s="35"/>
      <c r="TWJ9" s="35"/>
      <c r="TWK9" s="35"/>
      <c r="TWL9" s="35"/>
      <c r="TWM9" s="35"/>
      <c r="TWN9" s="35"/>
      <c r="TWO9" s="35"/>
      <c r="TWP9" s="35"/>
      <c r="TWQ9" s="35"/>
      <c r="TWR9" s="35"/>
      <c r="TWS9" s="35"/>
      <c r="TWT9" s="35"/>
      <c r="TWU9" s="35"/>
      <c r="TWV9" s="35"/>
      <c r="TWW9" s="35"/>
      <c r="TWX9" s="35"/>
      <c r="TWY9" s="35"/>
      <c r="TWZ9" s="35"/>
      <c r="TXA9" s="35"/>
      <c r="TXB9" s="35"/>
      <c r="TXC9" s="35"/>
      <c r="TXD9" s="35"/>
      <c r="TXE9" s="35"/>
      <c r="TXF9" s="35"/>
      <c r="TXG9" s="35"/>
      <c r="TXH9" s="35"/>
      <c r="TXI9" s="35"/>
      <c r="TXJ9" s="35"/>
      <c r="TXK9" s="35"/>
      <c r="TXL9" s="35"/>
      <c r="TXM9" s="35"/>
      <c r="TXN9" s="35"/>
      <c r="TXO9" s="35"/>
      <c r="TXP9" s="35"/>
      <c r="TXQ9" s="35"/>
      <c r="TXR9" s="35"/>
      <c r="TXS9" s="35"/>
      <c r="TXT9" s="35"/>
      <c r="TXU9" s="35"/>
      <c r="TXV9" s="35"/>
      <c r="TXW9" s="35"/>
      <c r="TXX9" s="35"/>
      <c r="TXY9" s="35"/>
      <c r="TXZ9" s="35"/>
      <c r="TYA9" s="35"/>
      <c r="TYB9" s="35"/>
      <c r="TYC9" s="35"/>
      <c r="TYD9" s="35"/>
      <c r="TYE9" s="35"/>
      <c r="TYF9" s="35"/>
      <c r="TYG9" s="35"/>
      <c r="TYH9" s="35"/>
      <c r="TYI9" s="35"/>
      <c r="TYJ9" s="35"/>
      <c r="TYK9" s="35"/>
      <c r="TYL9" s="35"/>
      <c r="TYM9" s="35"/>
      <c r="TYN9" s="35"/>
      <c r="TYO9" s="35"/>
      <c r="TYP9" s="35"/>
      <c r="TYQ9" s="35"/>
      <c r="TYR9" s="35"/>
      <c r="TYS9" s="35"/>
      <c r="TYT9" s="35"/>
      <c r="TYU9" s="35"/>
      <c r="TYV9" s="35"/>
      <c r="TYW9" s="35"/>
      <c r="TYX9" s="35"/>
      <c r="TYY9" s="35"/>
      <c r="TYZ9" s="35"/>
      <c r="TZA9" s="35"/>
      <c r="TZB9" s="35"/>
      <c r="TZC9" s="35"/>
      <c r="TZD9" s="35"/>
      <c r="TZE9" s="35"/>
      <c r="TZF9" s="35"/>
      <c r="TZG9" s="35"/>
      <c r="TZH9" s="35"/>
      <c r="TZI9" s="35"/>
      <c r="TZJ9" s="35"/>
      <c r="TZK9" s="35"/>
      <c r="TZL9" s="35"/>
      <c r="TZM9" s="35"/>
      <c r="TZN9" s="35"/>
      <c r="TZO9" s="35"/>
      <c r="TZP9" s="35"/>
      <c r="TZQ9" s="35"/>
      <c r="TZR9" s="35"/>
      <c r="TZS9" s="35"/>
      <c r="TZT9" s="35"/>
      <c r="TZU9" s="35"/>
      <c r="TZV9" s="35"/>
      <c r="TZW9" s="35"/>
      <c r="TZX9" s="35"/>
      <c r="TZY9" s="35"/>
      <c r="TZZ9" s="35"/>
      <c r="UAA9" s="35"/>
      <c r="UAB9" s="35"/>
      <c r="UAC9" s="35"/>
      <c r="UAD9" s="35"/>
      <c r="UAE9" s="35"/>
      <c r="UAF9" s="35"/>
      <c r="UAG9" s="35"/>
      <c r="UAH9" s="35"/>
      <c r="UAI9" s="35"/>
      <c r="UAJ9" s="35"/>
      <c r="UAK9" s="35"/>
      <c r="UAL9" s="35"/>
      <c r="UAM9" s="35"/>
      <c r="UAN9" s="35"/>
      <c r="UAO9" s="35"/>
      <c r="UAP9" s="35"/>
      <c r="UAQ9" s="35"/>
      <c r="UAR9" s="35"/>
      <c r="UAS9" s="35"/>
      <c r="UAT9" s="35"/>
      <c r="UAU9" s="35"/>
      <c r="UAV9" s="35"/>
      <c r="UAW9" s="35"/>
      <c r="UAX9" s="35"/>
      <c r="UAY9" s="35"/>
      <c r="UAZ9" s="35"/>
      <c r="UBA9" s="35"/>
      <c r="UBB9" s="35"/>
      <c r="UBC9" s="35"/>
      <c r="UBD9" s="35"/>
      <c r="UBE9" s="35"/>
      <c r="UBF9" s="35"/>
      <c r="UBG9" s="35"/>
      <c r="UBH9" s="35"/>
      <c r="UBI9" s="35"/>
      <c r="UBJ9" s="35"/>
      <c r="UBK9" s="35"/>
      <c r="UBL9" s="35"/>
      <c r="UBM9" s="35"/>
      <c r="UBN9" s="35"/>
      <c r="UBO9" s="35"/>
      <c r="UBP9" s="35"/>
      <c r="UBQ9" s="35"/>
      <c r="UBR9" s="35"/>
      <c r="UBS9" s="35"/>
      <c r="UBT9" s="35"/>
      <c r="UBU9" s="35"/>
      <c r="UBV9" s="35"/>
      <c r="UBW9" s="35"/>
      <c r="UBX9" s="35"/>
      <c r="UBY9" s="35"/>
      <c r="UBZ9" s="35"/>
      <c r="UCA9" s="35"/>
      <c r="UCB9" s="35"/>
      <c r="UCC9" s="35"/>
      <c r="UCD9" s="35"/>
      <c r="UCE9" s="35"/>
      <c r="UCF9" s="35"/>
      <c r="UCG9" s="35"/>
      <c r="UCH9" s="35"/>
      <c r="UCI9" s="35"/>
      <c r="UCJ9" s="35"/>
      <c r="UCK9" s="35"/>
      <c r="UCL9" s="35"/>
      <c r="UCM9" s="35"/>
      <c r="UCN9" s="35"/>
      <c r="UCO9" s="35"/>
      <c r="UCP9" s="35"/>
      <c r="UCQ9" s="35"/>
      <c r="UCR9" s="35"/>
      <c r="UCS9" s="35"/>
      <c r="UCT9" s="35"/>
      <c r="UCU9" s="35"/>
      <c r="UCV9" s="35"/>
      <c r="UCW9" s="35"/>
      <c r="UCX9" s="35"/>
      <c r="UCY9" s="35"/>
      <c r="UCZ9" s="35"/>
      <c r="UDA9" s="35"/>
      <c r="UDB9" s="35"/>
      <c r="UDC9" s="35"/>
      <c r="UDD9" s="35"/>
      <c r="UDE9" s="35"/>
      <c r="UDF9" s="35"/>
      <c r="UDG9" s="35"/>
      <c r="UDH9" s="35"/>
      <c r="UDI9" s="35"/>
      <c r="UDJ9" s="35"/>
      <c r="UDK9" s="35"/>
      <c r="UDL9" s="35"/>
      <c r="UDM9" s="35"/>
      <c r="UDN9" s="35"/>
      <c r="UDO9" s="35"/>
      <c r="UDP9" s="35"/>
      <c r="UDQ9" s="35"/>
      <c r="UDR9" s="35"/>
      <c r="UDS9" s="35"/>
      <c r="UDT9" s="35"/>
      <c r="UDU9" s="35"/>
      <c r="UDV9" s="35"/>
      <c r="UDW9" s="35"/>
      <c r="UDX9" s="35"/>
      <c r="UDY9" s="35"/>
      <c r="UDZ9" s="35"/>
      <c r="UEA9" s="35"/>
      <c r="UEB9" s="35"/>
      <c r="UEC9" s="35"/>
      <c r="UED9" s="35"/>
      <c r="UEE9" s="35"/>
      <c r="UEF9" s="35"/>
      <c r="UEG9" s="35"/>
      <c r="UEH9" s="35"/>
      <c r="UEI9" s="35"/>
      <c r="UEJ9" s="35"/>
      <c r="UEK9" s="35"/>
      <c r="UEL9" s="35"/>
      <c r="UEM9" s="35"/>
      <c r="UEN9" s="35"/>
      <c r="UEO9" s="35"/>
      <c r="UEP9" s="35"/>
      <c r="UEQ9" s="35"/>
      <c r="UER9" s="35"/>
      <c r="UES9" s="35"/>
      <c r="UET9" s="35"/>
      <c r="UEU9" s="35"/>
      <c r="UEV9" s="35"/>
      <c r="UEW9" s="35"/>
      <c r="UEX9" s="35"/>
      <c r="UEY9" s="35"/>
      <c r="UEZ9" s="35"/>
      <c r="UFA9" s="35"/>
      <c r="UFB9" s="35"/>
      <c r="UFC9" s="35"/>
      <c r="UFD9" s="35"/>
      <c r="UFE9" s="35"/>
      <c r="UFF9" s="35"/>
      <c r="UFG9" s="35"/>
      <c r="UFH9" s="35"/>
      <c r="UFI9" s="35"/>
      <c r="UFJ9" s="35"/>
      <c r="UFK9" s="35"/>
      <c r="UFL9" s="35"/>
      <c r="UFM9" s="35"/>
      <c r="UFN9" s="35"/>
      <c r="UFO9" s="35"/>
      <c r="UFP9" s="35"/>
      <c r="UFQ9" s="35"/>
      <c r="UFR9" s="35"/>
      <c r="UFS9" s="35"/>
      <c r="UFT9" s="35"/>
      <c r="UFU9" s="35"/>
      <c r="UFV9" s="35"/>
      <c r="UFW9" s="35"/>
      <c r="UFX9" s="35"/>
      <c r="UFY9" s="35"/>
      <c r="UFZ9" s="35"/>
      <c r="UGA9" s="35"/>
      <c r="UGB9" s="35"/>
      <c r="UGC9" s="35"/>
      <c r="UGD9" s="35"/>
      <c r="UGE9" s="35"/>
      <c r="UGF9" s="35"/>
      <c r="UGG9" s="35"/>
      <c r="UGH9" s="35"/>
      <c r="UGI9" s="35"/>
      <c r="UGJ9" s="35"/>
      <c r="UGK9" s="35"/>
      <c r="UGL9" s="35"/>
      <c r="UGM9" s="35"/>
      <c r="UGN9" s="35"/>
      <c r="UGO9" s="35"/>
      <c r="UGP9" s="35"/>
      <c r="UGQ9" s="35"/>
      <c r="UGR9" s="35"/>
      <c r="UGS9" s="35"/>
      <c r="UGT9" s="35"/>
      <c r="UGU9" s="35"/>
      <c r="UGV9" s="35"/>
      <c r="UGW9" s="35"/>
      <c r="UGX9" s="35"/>
      <c r="UGY9" s="35"/>
      <c r="UGZ9" s="35"/>
      <c r="UHA9" s="35"/>
      <c r="UHB9" s="35"/>
      <c r="UHC9" s="35"/>
      <c r="UHD9" s="35"/>
      <c r="UHE9" s="35"/>
      <c r="UHF9" s="35"/>
      <c r="UHG9" s="35"/>
      <c r="UHH9" s="35"/>
      <c r="UHI9" s="35"/>
      <c r="UHJ9" s="35"/>
      <c r="UHK9" s="35"/>
      <c r="UHL9" s="35"/>
      <c r="UHM9" s="35"/>
      <c r="UHN9" s="35"/>
      <c r="UHO9" s="35"/>
      <c r="UHP9" s="35"/>
      <c r="UHQ9" s="35"/>
      <c r="UHR9" s="35"/>
      <c r="UHS9" s="35"/>
      <c r="UHT9" s="35"/>
      <c r="UHU9" s="35"/>
      <c r="UHV9" s="35"/>
      <c r="UHW9" s="35"/>
      <c r="UHX9" s="35"/>
      <c r="UHY9" s="35"/>
      <c r="UHZ9" s="35"/>
      <c r="UIA9" s="35"/>
      <c r="UIB9" s="35"/>
      <c r="UIC9" s="35"/>
      <c r="UID9" s="35"/>
      <c r="UIE9" s="35"/>
      <c r="UIF9" s="35"/>
      <c r="UIG9" s="35"/>
      <c r="UIH9" s="35"/>
      <c r="UII9" s="35"/>
      <c r="UIJ9" s="35"/>
      <c r="UIK9" s="35"/>
      <c r="UIL9" s="35"/>
      <c r="UIM9" s="35"/>
      <c r="UIN9" s="35"/>
      <c r="UIO9" s="35"/>
      <c r="UIP9" s="35"/>
      <c r="UIQ9" s="35"/>
      <c r="UIR9" s="35"/>
      <c r="UIS9" s="35"/>
      <c r="UIT9" s="35"/>
      <c r="UIU9" s="35"/>
      <c r="UIV9" s="35"/>
      <c r="UIW9" s="35"/>
      <c r="UIX9" s="35"/>
      <c r="UIY9" s="35"/>
      <c r="UIZ9" s="35"/>
      <c r="UJA9" s="35"/>
      <c r="UJB9" s="35"/>
      <c r="UJC9" s="35"/>
      <c r="UJD9" s="35"/>
      <c r="UJE9" s="35"/>
      <c r="UJF9" s="35"/>
      <c r="UJG9" s="35"/>
      <c r="UJH9" s="35"/>
      <c r="UJI9" s="35"/>
      <c r="UJJ9" s="35"/>
      <c r="UJK9" s="35"/>
      <c r="UJL9" s="35"/>
      <c r="UJM9" s="35"/>
      <c r="UJN9" s="35"/>
      <c r="UJO9" s="35"/>
      <c r="UJP9" s="35"/>
      <c r="UJQ9" s="35"/>
      <c r="UJR9" s="35"/>
      <c r="UJS9" s="35"/>
      <c r="UJT9" s="35"/>
      <c r="UJU9" s="35"/>
      <c r="UJV9" s="35"/>
      <c r="UJW9" s="35"/>
      <c r="UJX9" s="35"/>
      <c r="UJY9" s="35"/>
      <c r="UJZ9" s="35"/>
      <c r="UKA9" s="35"/>
      <c r="UKB9" s="35"/>
      <c r="UKC9" s="35"/>
      <c r="UKD9" s="35"/>
      <c r="UKE9" s="35"/>
      <c r="UKF9" s="35"/>
      <c r="UKG9" s="35"/>
      <c r="UKH9" s="35"/>
      <c r="UKI9" s="35"/>
      <c r="UKJ9" s="35"/>
      <c r="UKK9" s="35"/>
      <c r="UKL9" s="35"/>
      <c r="UKM9" s="35"/>
      <c r="UKN9" s="35"/>
      <c r="UKO9" s="35"/>
      <c r="UKP9" s="35"/>
      <c r="UKQ9" s="35"/>
      <c r="UKR9" s="35"/>
      <c r="UKS9" s="35"/>
      <c r="UKT9" s="35"/>
      <c r="UKU9" s="35"/>
      <c r="UKV9" s="35"/>
      <c r="UKW9" s="35"/>
      <c r="UKX9" s="35"/>
      <c r="UKY9" s="35"/>
      <c r="UKZ9" s="35"/>
      <c r="ULA9" s="35"/>
      <c r="ULB9" s="35"/>
      <c r="ULC9" s="35"/>
      <c r="ULD9" s="35"/>
      <c r="ULE9" s="35"/>
      <c r="ULF9" s="35"/>
      <c r="ULG9" s="35"/>
      <c r="ULH9" s="35"/>
      <c r="ULI9" s="35"/>
      <c r="ULJ9" s="35"/>
      <c r="ULK9" s="35"/>
      <c r="ULL9" s="35"/>
      <c r="ULM9" s="35"/>
      <c r="ULN9" s="35"/>
      <c r="ULO9" s="35"/>
      <c r="ULP9" s="35"/>
      <c r="ULQ9" s="35"/>
      <c r="ULR9" s="35"/>
      <c r="ULS9" s="35"/>
      <c r="ULT9" s="35"/>
      <c r="ULU9" s="35"/>
      <c r="ULV9" s="35"/>
      <c r="ULW9" s="35"/>
      <c r="ULX9" s="35"/>
      <c r="ULY9" s="35"/>
      <c r="ULZ9" s="35"/>
      <c r="UMA9" s="35"/>
      <c r="UMB9" s="35"/>
      <c r="UMC9" s="35"/>
      <c r="UMD9" s="35"/>
      <c r="UME9" s="35"/>
      <c r="UMF9" s="35"/>
      <c r="UMG9" s="35"/>
      <c r="UMH9" s="35"/>
      <c r="UMI9" s="35"/>
      <c r="UMJ9" s="35"/>
      <c r="UMK9" s="35"/>
      <c r="UML9" s="35"/>
      <c r="UMM9" s="35"/>
      <c r="UMN9" s="35"/>
      <c r="UMO9" s="35"/>
      <c r="UMP9" s="35"/>
      <c r="UMQ9" s="35"/>
      <c r="UMR9" s="35"/>
      <c r="UMS9" s="35"/>
      <c r="UMT9" s="35"/>
      <c r="UMU9" s="35"/>
      <c r="UMV9" s="35"/>
      <c r="UMW9" s="35"/>
      <c r="UMX9" s="35"/>
      <c r="UMY9" s="35"/>
      <c r="UMZ9" s="35"/>
      <c r="UNA9" s="35"/>
      <c r="UNB9" s="35"/>
      <c r="UNC9" s="35"/>
      <c r="UND9" s="35"/>
      <c r="UNE9" s="35"/>
      <c r="UNF9" s="35"/>
      <c r="UNG9" s="35"/>
      <c r="UNH9" s="35"/>
      <c r="UNI9" s="35"/>
      <c r="UNJ9" s="35"/>
      <c r="UNK9" s="35"/>
      <c r="UNL9" s="35"/>
      <c r="UNM9" s="35"/>
      <c r="UNN9" s="35"/>
      <c r="UNO9" s="35"/>
      <c r="UNP9" s="35"/>
      <c r="UNQ9" s="35"/>
      <c r="UNR9" s="35"/>
      <c r="UNS9" s="35"/>
      <c r="UNT9" s="35"/>
      <c r="UNU9" s="35"/>
      <c r="UNV9" s="35"/>
      <c r="UNW9" s="35"/>
      <c r="UNX9" s="35"/>
      <c r="UNY9" s="35"/>
      <c r="UNZ9" s="35"/>
      <c r="UOA9" s="35"/>
      <c r="UOB9" s="35"/>
      <c r="UOC9" s="35"/>
      <c r="UOD9" s="35"/>
      <c r="UOE9" s="35"/>
      <c r="UOF9" s="35"/>
      <c r="UOG9" s="35"/>
      <c r="UOH9" s="35"/>
      <c r="UOI9" s="35"/>
      <c r="UOJ9" s="35"/>
      <c r="UOK9" s="35"/>
      <c r="UOL9" s="35"/>
      <c r="UOM9" s="35"/>
      <c r="UON9" s="35"/>
      <c r="UOO9" s="35"/>
      <c r="UOP9" s="35"/>
      <c r="UOQ9" s="35"/>
      <c r="UOR9" s="35"/>
      <c r="UOS9" s="35"/>
      <c r="UOT9" s="35"/>
      <c r="UOU9" s="35"/>
      <c r="UOV9" s="35"/>
      <c r="UOW9" s="35"/>
      <c r="UOX9" s="35"/>
      <c r="UOY9" s="35"/>
      <c r="UOZ9" s="35"/>
      <c r="UPA9" s="35"/>
      <c r="UPB9" s="35"/>
      <c r="UPC9" s="35"/>
      <c r="UPD9" s="35"/>
      <c r="UPE9" s="35"/>
      <c r="UPF9" s="35"/>
      <c r="UPG9" s="35"/>
      <c r="UPH9" s="35"/>
      <c r="UPI9" s="35"/>
      <c r="UPJ9" s="35"/>
      <c r="UPK9" s="35"/>
      <c r="UPL9" s="35"/>
      <c r="UPM9" s="35"/>
      <c r="UPN9" s="35"/>
      <c r="UPO9" s="35"/>
      <c r="UPP9" s="35"/>
      <c r="UPQ9" s="35"/>
      <c r="UPR9" s="35"/>
      <c r="UPS9" s="35"/>
      <c r="UPT9" s="35"/>
      <c r="UPU9" s="35"/>
      <c r="UPV9" s="35"/>
      <c r="UPW9" s="35"/>
      <c r="UPX9" s="35"/>
      <c r="UPY9" s="35"/>
      <c r="UPZ9" s="35"/>
      <c r="UQA9" s="35"/>
      <c r="UQB9" s="35"/>
      <c r="UQC9" s="35"/>
      <c r="UQD9" s="35"/>
      <c r="UQE9" s="35"/>
      <c r="UQF9" s="35"/>
      <c r="UQG9" s="35"/>
      <c r="UQH9" s="35"/>
      <c r="UQI9" s="35"/>
      <c r="UQJ9" s="35"/>
      <c r="UQK9" s="35"/>
      <c r="UQL9" s="35"/>
      <c r="UQM9" s="35"/>
      <c r="UQN9" s="35"/>
      <c r="UQO9" s="35"/>
      <c r="UQP9" s="35"/>
      <c r="UQQ9" s="35"/>
      <c r="UQR9" s="35"/>
      <c r="UQS9" s="35"/>
      <c r="UQT9" s="35"/>
      <c r="UQU9" s="35"/>
      <c r="UQV9" s="35"/>
      <c r="UQW9" s="35"/>
      <c r="UQX9" s="35"/>
      <c r="UQY9" s="35"/>
      <c r="UQZ9" s="35"/>
      <c r="URA9" s="35"/>
      <c r="URB9" s="35"/>
      <c r="URC9" s="35"/>
      <c r="URD9" s="35"/>
      <c r="URE9" s="35"/>
      <c r="URF9" s="35"/>
      <c r="URG9" s="35"/>
      <c r="URH9" s="35"/>
      <c r="URI9" s="35"/>
      <c r="URJ9" s="35"/>
      <c r="URK9" s="35"/>
      <c r="URL9" s="35"/>
      <c r="URM9" s="35"/>
      <c r="URN9" s="35"/>
      <c r="URO9" s="35"/>
      <c r="URP9" s="35"/>
      <c r="URQ9" s="35"/>
      <c r="URR9" s="35"/>
      <c r="URS9" s="35"/>
      <c r="URT9" s="35"/>
      <c r="URU9" s="35"/>
      <c r="URV9" s="35"/>
      <c r="URW9" s="35"/>
      <c r="URX9" s="35"/>
      <c r="URY9" s="35"/>
      <c r="URZ9" s="35"/>
      <c r="USA9" s="35"/>
      <c r="USB9" s="35"/>
      <c r="USC9" s="35"/>
      <c r="USD9" s="35"/>
      <c r="USE9" s="35"/>
      <c r="USF9" s="35"/>
      <c r="USG9" s="35"/>
      <c r="USH9" s="35"/>
      <c r="USI9" s="35"/>
      <c r="USJ9" s="35"/>
      <c r="USK9" s="35"/>
      <c r="USL9" s="35"/>
      <c r="USM9" s="35"/>
      <c r="USN9" s="35"/>
      <c r="USO9" s="35"/>
      <c r="USP9" s="35"/>
      <c r="USQ9" s="35"/>
      <c r="USR9" s="35"/>
      <c r="USS9" s="35"/>
      <c r="UST9" s="35"/>
      <c r="USU9" s="35"/>
      <c r="USV9" s="35"/>
      <c r="USW9" s="35"/>
      <c r="USX9" s="35"/>
      <c r="USY9" s="35"/>
      <c r="USZ9" s="35"/>
      <c r="UTA9" s="35"/>
      <c r="UTB9" s="35"/>
      <c r="UTC9" s="35"/>
      <c r="UTD9" s="35"/>
      <c r="UTE9" s="35"/>
      <c r="UTF9" s="35"/>
      <c r="UTG9" s="35"/>
      <c r="UTH9" s="35"/>
      <c r="UTI9" s="35"/>
      <c r="UTJ9" s="35"/>
      <c r="UTK9" s="35"/>
      <c r="UTL9" s="35"/>
      <c r="UTM9" s="35"/>
      <c r="UTN9" s="35"/>
      <c r="UTO9" s="35"/>
      <c r="UTP9" s="35"/>
      <c r="UTQ9" s="35"/>
      <c r="UTR9" s="35"/>
      <c r="UTS9" s="35"/>
      <c r="UTT9" s="35"/>
      <c r="UTU9" s="35"/>
      <c r="UTV9" s="35"/>
      <c r="UTW9" s="35"/>
      <c r="UTX9" s="35"/>
      <c r="UTY9" s="35"/>
      <c r="UTZ9" s="35"/>
      <c r="UUA9" s="35"/>
      <c r="UUB9" s="35"/>
      <c r="UUC9" s="35"/>
      <c r="UUD9" s="35"/>
      <c r="UUE9" s="35"/>
      <c r="UUF9" s="35"/>
      <c r="UUG9" s="35"/>
      <c r="UUH9" s="35"/>
      <c r="UUI9" s="35"/>
      <c r="UUJ9" s="35"/>
      <c r="UUK9" s="35"/>
      <c r="UUL9" s="35"/>
      <c r="UUM9" s="35"/>
      <c r="UUN9" s="35"/>
      <c r="UUO9" s="35"/>
      <c r="UUP9" s="35"/>
      <c r="UUQ9" s="35"/>
      <c r="UUR9" s="35"/>
      <c r="UUS9" s="35"/>
      <c r="UUT9" s="35"/>
      <c r="UUU9" s="35"/>
      <c r="UUV9" s="35"/>
      <c r="UUW9" s="35"/>
      <c r="UUX9" s="35"/>
      <c r="UUY9" s="35"/>
      <c r="UUZ9" s="35"/>
      <c r="UVA9" s="35"/>
      <c r="UVB9" s="35"/>
      <c r="UVC9" s="35"/>
      <c r="UVD9" s="35"/>
      <c r="UVE9" s="35"/>
      <c r="UVF9" s="35"/>
      <c r="UVG9" s="35"/>
      <c r="UVH9" s="35"/>
      <c r="UVI9" s="35"/>
      <c r="UVJ9" s="35"/>
      <c r="UVK9" s="35"/>
      <c r="UVL9" s="35"/>
      <c r="UVM9" s="35"/>
      <c r="UVN9" s="35"/>
      <c r="UVO9" s="35"/>
      <c r="UVP9" s="35"/>
      <c r="UVQ9" s="35"/>
      <c r="UVR9" s="35"/>
      <c r="UVS9" s="35"/>
      <c r="UVT9" s="35"/>
      <c r="UVU9" s="35"/>
      <c r="UVV9" s="35"/>
      <c r="UVW9" s="35"/>
      <c r="UVX9" s="35"/>
      <c r="UVY9" s="35"/>
      <c r="UVZ9" s="35"/>
      <c r="UWA9" s="35"/>
      <c r="UWB9" s="35"/>
      <c r="UWC9" s="35"/>
      <c r="UWD9" s="35"/>
      <c r="UWE9" s="35"/>
      <c r="UWF9" s="35"/>
      <c r="UWG9" s="35"/>
      <c r="UWH9" s="35"/>
      <c r="UWI9" s="35"/>
      <c r="UWJ9" s="35"/>
      <c r="UWK9" s="35"/>
      <c r="UWL9" s="35"/>
      <c r="UWM9" s="35"/>
      <c r="UWN9" s="35"/>
      <c r="UWO9" s="35"/>
      <c r="UWP9" s="35"/>
      <c r="UWQ9" s="35"/>
      <c r="UWR9" s="35"/>
      <c r="UWS9" s="35"/>
      <c r="UWT9" s="35"/>
      <c r="UWU9" s="35"/>
      <c r="UWV9" s="35"/>
      <c r="UWW9" s="35"/>
      <c r="UWX9" s="35"/>
      <c r="UWY9" s="35"/>
      <c r="UWZ9" s="35"/>
      <c r="UXA9" s="35"/>
      <c r="UXB9" s="35"/>
      <c r="UXC9" s="35"/>
      <c r="UXD9" s="35"/>
      <c r="UXE9" s="35"/>
      <c r="UXF9" s="35"/>
      <c r="UXG9" s="35"/>
      <c r="UXH9" s="35"/>
      <c r="UXI9" s="35"/>
      <c r="UXJ9" s="35"/>
      <c r="UXK9" s="35"/>
      <c r="UXL9" s="35"/>
      <c r="UXM9" s="35"/>
      <c r="UXN9" s="35"/>
      <c r="UXO9" s="35"/>
      <c r="UXP9" s="35"/>
      <c r="UXQ9" s="35"/>
      <c r="UXR9" s="35"/>
      <c r="UXS9" s="35"/>
      <c r="UXT9" s="35"/>
      <c r="UXU9" s="35"/>
      <c r="UXV9" s="35"/>
      <c r="UXW9" s="35"/>
      <c r="UXX9" s="35"/>
      <c r="UXY9" s="35"/>
      <c r="UXZ9" s="35"/>
      <c r="UYA9" s="35"/>
      <c r="UYB9" s="35"/>
      <c r="UYC9" s="35"/>
      <c r="UYD9" s="35"/>
      <c r="UYE9" s="35"/>
      <c r="UYF9" s="35"/>
      <c r="UYG9" s="35"/>
      <c r="UYH9" s="35"/>
      <c r="UYI9" s="35"/>
      <c r="UYJ9" s="35"/>
      <c r="UYK9" s="35"/>
      <c r="UYL9" s="35"/>
      <c r="UYM9" s="35"/>
      <c r="UYN9" s="35"/>
      <c r="UYO9" s="35"/>
      <c r="UYP9" s="35"/>
      <c r="UYQ9" s="35"/>
      <c r="UYR9" s="35"/>
      <c r="UYS9" s="35"/>
      <c r="UYT9" s="35"/>
      <c r="UYU9" s="35"/>
      <c r="UYV9" s="35"/>
      <c r="UYW9" s="35"/>
      <c r="UYX9" s="35"/>
      <c r="UYY9" s="35"/>
      <c r="UYZ9" s="35"/>
      <c r="UZA9" s="35"/>
      <c r="UZB9" s="35"/>
      <c r="UZC9" s="35"/>
      <c r="UZD9" s="35"/>
      <c r="UZE9" s="35"/>
      <c r="UZF9" s="35"/>
      <c r="UZG9" s="35"/>
      <c r="UZH9" s="35"/>
      <c r="UZI9" s="35"/>
      <c r="UZJ9" s="35"/>
      <c r="UZK9" s="35"/>
      <c r="UZL9" s="35"/>
      <c r="UZM9" s="35"/>
      <c r="UZN9" s="35"/>
      <c r="UZO9" s="35"/>
      <c r="UZP9" s="35"/>
      <c r="UZQ9" s="35"/>
      <c r="UZR9" s="35"/>
      <c r="UZS9" s="35"/>
      <c r="UZT9" s="35"/>
      <c r="UZU9" s="35"/>
      <c r="UZV9" s="35"/>
      <c r="UZW9" s="35"/>
      <c r="UZX9" s="35"/>
      <c r="UZY9" s="35"/>
      <c r="UZZ9" s="35"/>
      <c r="VAA9" s="35"/>
      <c r="VAB9" s="35"/>
      <c r="VAC9" s="35"/>
      <c r="VAD9" s="35"/>
      <c r="VAE9" s="35"/>
      <c r="VAF9" s="35"/>
      <c r="VAG9" s="35"/>
      <c r="VAH9" s="35"/>
      <c r="VAI9" s="35"/>
      <c r="VAJ9" s="35"/>
      <c r="VAK9" s="35"/>
      <c r="VAL9" s="35"/>
      <c r="VAM9" s="35"/>
      <c r="VAN9" s="35"/>
      <c r="VAO9" s="35"/>
      <c r="VAP9" s="35"/>
      <c r="VAQ9" s="35"/>
      <c r="VAR9" s="35"/>
      <c r="VAS9" s="35"/>
      <c r="VAT9" s="35"/>
      <c r="VAU9" s="35"/>
      <c r="VAV9" s="35"/>
      <c r="VAW9" s="35"/>
      <c r="VAX9" s="35"/>
      <c r="VAY9" s="35"/>
      <c r="VAZ9" s="35"/>
      <c r="VBA9" s="35"/>
      <c r="VBB9" s="35"/>
      <c r="VBC9" s="35"/>
      <c r="VBD9" s="35"/>
      <c r="VBE9" s="35"/>
      <c r="VBF9" s="35"/>
      <c r="VBG9" s="35"/>
      <c r="VBH9" s="35"/>
      <c r="VBI9" s="35"/>
      <c r="VBJ9" s="35"/>
      <c r="VBK9" s="35"/>
      <c r="VBL9" s="35"/>
      <c r="VBM9" s="35"/>
      <c r="VBN9" s="35"/>
      <c r="VBO9" s="35"/>
      <c r="VBP9" s="35"/>
      <c r="VBQ9" s="35"/>
      <c r="VBR9" s="35"/>
      <c r="VBS9" s="35"/>
      <c r="VBT9" s="35"/>
      <c r="VBU9" s="35"/>
      <c r="VBV9" s="35"/>
      <c r="VBW9" s="35"/>
      <c r="VBX9" s="35"/>
      <c r="VBY9" s="35"/>
      <c r="VBZ9" s="35"/>
      <c r="VCA9" s="35"/>
      <c r="VCB9" s="35"/>
      <c r="VCC9" s="35"/>
      <c r="VCD9" s="35"/>
      <c r="VCE9" s="35"/>
      <c r="VCF9" s="35"/>
      <c r="VCG9" s="35"/>
      <c r="VCH9" s="35"/>
      <c r="VCI9" s="35"/>
      <c r="VCJ9" s="35"/>
      <c r="VCK9" s="35"/>
      <c r="VCL9" s="35"/>
      <c r="VCM9" s="35"/>
      <c r="VCN9" s="35"/>
      <c r="VCO9" s="35"/>
      <c r="VCP9" s="35"/>
      <c r="VCQ9" s="35"/>
      <c r="VCR9" s="35"/>
      <c r="VCS9" s="35"/>
      <c r="VCT9" s="35"/>
      <c r="VCU9" s="35"/>
      <c r="VCV9" s="35"/>
      <c r="VCW9" s="35"/>
      <c r="VCX9" s="35"/>
      <c r="VCY9" s="35"/>
      <c r="VCZ9" s="35"/>
      <c r="VDA9" s="35"/>
      <c r="VDB9" s="35"/>
      <c r="VDC9" s="35"/>
      <c r="VDD9" s="35"/>
      <c r="VDE9" s="35"/>
      <c r="VDF9" s="35"/>
      <c r="VDG9" s="35"/>
      <c r="VDH9" s="35"/>
      <c r="VDI9" s="35"/>
      <c r="VDJ9" s="35"/>
      <c r="VDK9" s="35"/>
      <c r="VDL9" s="35"/>
      <c r="VDM9" s="35"/>
      <c r="VDN9" s="35"/>
      <c r="VDO9" s="35"/>
      <c r="VDP9" s="35"/>
      <c r="VDQ9" s="35"/>
      <c r="VDR9" s="35"/>
      <c r="VDS9" s="35"/>
      <c r="VDT9" s="35"/>
      <c r="VDU9" s="35"/>
      <c r="VDV9" s="35"/>
      <c r="VDW9" s="35"/>
      <c r="VDX9" s="35"/>
      <c r="VDY9" s="35"/>
      <c r="VDZ9" s="35"/>
      <c r="VEA9" s="35"/>
      <c r="VEB9" s="35"/>
      <c r="VEC9" s="35"/>
      <c r="VED9" s="35"/>
      <c r="VEE9" s="35"/>
      <c r="VEF9" s="35"/>
      <c r="VEG9" s="35"/>
      <c r="VEH9" s="35"/>
      <c r="VEI9" s="35"/>
      <c r="VEJ9" s="35"/>
      <c r="VEK9" s="35"/>
      <c r="VEL9" s="35"/>
      <c r="VEM9" s="35"/>
      <c r="VEN9" s="35"/>
      <c r="VEO9" s="35"/>
      <c r="VEP9" s="35"/>
      <c r="VEQ9" s="35"/>
      <c r="VER9" s="35"/>
      <c r="VES9" s="35"/>
      <c r="VET9" s="35"/>
      <c r="VEU9" s="35"/>
      <c r="VEV9" s="35"/>
      <c r="VEW9" s="35"/>
      <c r="VEX9" s="35"/>
      <c r="VEY9" s="35"/>
      <c r="VEZ9" s="35"/>
      <c r="VFA9" s="35"/>
      <c r="VFB9" s="35"/>
      <c r="VFC9" s="35"/>
      <c r="VFD9" s="35"/>
      <c r="VFE9" s="35"/>
      <c r="VFF9" s="35"/>
      <c r="VFG9" s="35"/>
      <c r="VFH9" s="35"/>
      <c r="VFI9" s="35"/>
      <c r="VFJ9" s="35"/>
      <c r="VFK9" s="35"/>
      <c r="VFL9" s="35"/>
      <c r="VFM9" s="35"/>
      <c r="VFN9" s="35"/>
      <c r="VFO9" s="35"/>
      <c r="VFP9" s="35"/>
      <c r="VFQ9" s="35"/>
      <c r="VFR9" s="35"/>
      <c r="VFS9" s="35"/>
      <c r="VFT9" s="35"/>
      <c r="VFU9" s="35"/>
      <c r="VFV9" s="35"/>
      <c r="VFW9" s="35"/>
      <c r="VFX9" s="35"/>
      <c r="VFY9" s="35"/>
      <c r="VFZ9" s="35"/>
      <c r="VGA9" s="35"/>
      <c r="VGB9" s="35"/>
      <c r="VGC9" s="35"/>
      <c r="VGD9" s="35"/>
      <c r="VGE9" s="35"/>
      <c r="VGF9" s="35"/>
      <c r="VGG9" s="35"/>
      <c r="VGH9" s="35"/>
      <c r="VGI9" s="35"/>
      <c r="VGJ9" s="35"/>
      <c r="VGK9" s="35"/>
      <c r="VGL9" s="35"/>
      <c r="VGM9" s="35"/>
      <c r="VGN9" s="35"/>
      <c r="VGO9" s="35"/>
      <c r="VGP9" s="35"/>
      <c r="VGQ9" s="35"/>
      <c r="VGR9" s="35"/>
      <c r="VGS9" s="35"/>
      <c r="VGT9" s="35"/>
      <c r="VGU9" s="35"/>
      <c r="VGV9" s="35"/>
      <c r="VGW9" s="35"/>
      <c r="VGX9" s="35"/>
      <c r="VGY9" s="35"/>
      <c r="VGZ9" s="35"/>
      <c r="VHA9" s="35"/>
      <c r="VHB9" s="35"/>
      <c r="VHC9" s="35"/>
      <c r="VHD9" s="35"/>
      <c r="VHE9" s="35"/>
      <c r="VHF9" s="35"/>
      <c r="VHG9" s="35"/>
      <c r="VHH9" s="35"/>
      <c r="VHI9" s="35"/>
      <c r="VHJ9" s="35"/>
      <c r="VHK9" s="35"/>
      <c r="VHL9" s="35"/>
      <c r="VHM9" s="35"/>
      <c r="VHN9" s="35"/>
      <c r="VHO9" s="35"/>
      <c r="VHP9" s="35"/>
      <c r="VHQ9" s="35"/>
      <c r="VHR9" s="35"/>
      <c r="VHS9" s="35"/>
      <c r="VHT9" s="35"/>
      <c r="VHU9" s="35"/>
      <c r="VHV9" s="35"/>
      <c r="VHW9" s="35"/>
      <c r="VHX9" s="35"/>
      <c r="VHY9" s="35"/>
      <c r="VHZ9" s="35"/>
      <c r="VIA9" s="35"/>
      <c r="VIB9" s="35"/>
      <c r="VIC9" s="35"/>
      <c r="VID9" s="35"/>
      <c r="VIE9" s="35"/>
      <c r="VIF9" s="35"/>
      <c r="VIG9" s="35"/>
      <c r="VIH9" s="35"/>
      <c r="VII9" s="35"/>
      <c r="VIJ9" s="35"/>
      <c r="VIK9" s="35"/>
      <c r="VIL9" s="35"/>
      <c r="VIM9" s="35"/>
      <c r="VIN9" s="35"/>
      <c r="VIO9" s="35"/>
      <c r="VIP9" s="35"/>
      <c r="VIQ9" s="35"/>
      <c r="VIR9" s="35"/>
      <c r="VIS9" s="35"/>
      <c r="VIT9" s="35"/>
      <c r="VIU9" s="35"/>
      <c r="VIV9" s="35"/>
      <c r="VIW9" s="35"/>
      <c r="VIX9" s="35"/>
      <c r="VIY9" s="35"/>
      <c r="VIZ9" s="35"/>
      <c r="VJA9" s="35"/>
      <c r="VJB9" s="35"/>
      <c r="VJC9" s="35"/>
      <c r="VJD9" s="35"/>
      <c r="VJE9" s="35"/>
      <c r="VJF9" s="35"/>
      <c r="VJG9" s="35"/>
      <c r="VJH9" s="35"/>
      <c r="VJI9" s="35"/>
      <c r="VJJ9" s="35"/>
      <c r="VJK9" s="35"/>
      <c r="VJL9" s="35"/>
      <c r="VJM9" s="35"/>
      <c r="VJN9" s="35"/>
      <c r="VJO9" s="35"/>
      <c r="VJP9" s="35"/>
      <c r="VJQ9" s="35"/>
      <c r="VJR9" s="35"/>
      <c r="VJS9" s="35"/>
      <c r="VJT9" s="35"/>
      <c r="VJU9" s="35"/>
      <c r="VJV9" s="35"/>
      <c r="VJW9" s="35"/>
      <c r="VJX9" s="35"/>
      <c r="VJY9" s="35"/>
      <c r="VJZ9" s="35"/>
      <c r="VKA9" s="35"/>
      <c r="VKB9" s="35"/>
      <c r="VKC9" s="35"/>
      <c r="VKD9" s="35"/>
      <c r="VKE9" s="35"/>
      <c r="VKF9" s="35"/>
      <c r="VKG9" s="35"/>
      <c r="VKH9" s="35"/>
      <c r="VKI9" s="35"/>
      <c r="VKJ9" s="35"/>
      <c r="VKK9" s="35"/>
      <c r="VKL9" s="35"/>
      <c r="VKM9" s="35"/>
      <c r="VKN9" s="35"/>
      <c r="VKO9" s="35"/>
      <c r="VKP9" s="35"/>
      <c r="VKQ9" s="35"/>
      <c r="VKR9" s="35"/>
      <c r="VKS9" s="35"/>
      <c r="VKT9" s="35"/>
      <c r="VKU9" s="35"/>
      <c r="VKV9" s="35"/>
      <c r="VKW9" s="35"/>
      <c r="VKX9" s="35"/>
      <c r="VKY9" s="35"/>
      <c r="VKZ9" s="35"/>
      <c r="VLA9" s="35"/>
      <c r="VLB9" s="35"/>
      <c r="VLC9" s="35"/>
      <c r="VLD9" s="35"/>
      <c r="VLE9" s="35"/>
      <c r="VLF9" s="35"/>
      <c r="VLG9" s="35"/>
      <c r="VLH9" s="35"/>
      <c r="VLI9" s="35"/>
      <c r="VLJ9" s="35"/>
      <c r="VLK9" s="35"/>
      <c r="VLL9" s="35"/>
      <c r="VLM9" s="35"/>
      <c r="VLN9" s="35"/>
      <c r="VLO9" s="35"/>
      <c r="VLP9" s="35"/>
      <c r="VLQ9" s="35"/>
      <c r="VLR9" s="35"/>
      <c r="VLS9" s="35"/>
      <c r="VLT9" s="35"/>
      <c r="VLU9" s="35"/>
      <c r="VLV9" s="35"/>
      <c r="VLW9" s="35"/>
      <c r="VLX9" s="35"/>
      <c r="VLY9" s="35"/>
      <c r="VLZ9" s="35"/>
      <c r="VMA9" s="35"/>
      <c r="VMB9" s="35"/>
      <c r="VMC9" s="35"/>
      <c r="VMD9" s="35"/>
      <c r="VME9" s="35"/>
      <c r="VMF9" s="35"/>
      <c r="VMG9" s="35"/>
      <c r="VMH9" s="35"/>
      <c r="VMI9" s="35"/>
      <c r="VMJ9" s="35"/>
      <c r="VMK9" s="35"/>
      <c r="VML9" s="35"/>
      <c r="VMM9" s="35"/>
      <c r="VMN9" s="35"/>
      <c r="VMO9" s="35"/>
      <c r="VMP9" s="35"/>
      <c r="VMQ9" s="35"/>
      <c r="VMR9" s="35"/>
      <c r="VMS9" s="35"/>
      <c r="VMT9" s="35"/>
      <c r="VMU9" s="35"/>
      <c r="VMV9" s="35"/>
      <c r="VMW9" s="35"/>
      <c r="VMX9" s="35"/>
      <c r="VMY9" s="35"/>
      <c r="VMZ9" s="35"/>
      <c r="VNA9" s="35"/>
      <c r="VNB9" s="35"/>
      <c r="VNC9" s="35"/>
      <c r="VND9" s="35"/>
      <c r="VNE9" s="35"/>
      <c r="VNF9" s="35"/>
      <c r="VNG9" s="35"/>
      <c r="VNH9" s="35"/>
      <c r="VNI9" s="35"/>
      <c r="VNJ9" s="35"/>
      <c r="VNK9" s="35"/>
      <c r="VNL9" s="35"/>
      <c r="VNM9" s="35"/>
      <c r="VNN9" s="35"/>
      <c r="VNO9" s="35"/>
      <c r="VNP9" s="35"/>
      <c r="VNQ9" s="35"/>
      <c r="VNR9" s="35"/>
      <c r="VNS9" s="35"/>
      <c r="VNT9" s="35"/>
      <c r="VNU9" s="35"/>
      <c r="VNV9" s="35"/>
      <c r="VNW9" s="35"/>
      <c r="VNX9" s="35"/>
      <c r="VNY9" s="35"/>
      <c r="VNZ9" s="35"/>
      <c r="VOA9" s="35"/>
      <c r="VOB9" s="35"/>
      <c r="VOC9" s="35"/>
      <c r="VOD9" s="35"/>
      <c r="VOE9" s="35"/>
      <c r="VOF9" s="35"/>
      <c r="VOG9" s="35"/>
      <c r="VOH9" s="35"/>
      <c r="VOI9" s="35"/>
      <c r="VOJ9" s="35"/>
      <c r="VOK9" s="35"/>
      <c r="VOL9" s="35"/>
      <c r="VOM9" s="35"/>
      <c r="VON9" s="35"/>
      <c r="VOO9" s="35"/>
      <c r="VOP9" s="35"/>
      <c r="VOQ9" s="35"/>
      <c r="VOR9" s="35"/>
      <c r="VOS9" s="35"/>
      <c r="VOT9" s="35"/>
      <c r="VOU9" s="35"/>
      <c r="VOV9" s="35"/>
      <c r="VOW9" s="35"/>
      <c r="VOX9" s="35"/>
      <c r="VOY9" s="35"/>
      <c r="VOZ9" s="35"/>
      <c r="VPA9" s="35"/>
      <c r="VPB9" s="35"/>
      <c r="VPC9" s="35"/>
      <c r="VPD9" s="35"/>
      <c r="VPE9" s="35"/>
      <c r="VPF9" s="35"/>
      <c r="VPG9" s="35"/>
      <c r="VPH9" s="35"/>
      <c r="VPI9" s="35"/>
      <c r="VPJ9" s="35"/>
      <c r="VPK9" s="35"/>
      <c r="VPL9" s="35"/>
      <c r="VPM9" s="35"/>
      <c r="VPN9" s="35"/>
      <c r="VPO9" s="35"/>
      <c r="VPP9" s="35"/>
      <c r="VPQ9" s="35"/>
      <c r="VPR9" s="35"/>
      <c r="VPS9" s="35"/>
      <c r="VPT9" s="35"/>
      <c r="VPU9" s="35"/>
      <c r="VPV9" s="35"/>
      <c r="VPW9" s="35"/>
      <c r="VPX9" s="35"/>
      <c r="VPY9" s="35"/>
      <c r="VPZ9" s="35"/>
      <c r="VQA9" s="35"/>
      <c r="VQB9" s="35"/>
      <c r="VQC9" s="35"/>
      <c r="VQD9" s="35"/>
      <c r="VQE9" s="35"/>
      <c r="VQF9" s="35"/>
      <c r="VQG9" s="35"/>
      <c r="VQH9" s="35"/>
      <c r="VQI9" s="35"/>
      <c r="VQJ9" s="35"/>
      <c r="VQK9" s="35"/>
      <c r="VQL9" s="35"/>
      <c r="VQM9" s="35"/>
      <c r="VQN9" s="35"/>
      <c r="VQO9" s="35"/>
      <c r="VQP9" s="35"/>
      <c r="VQQ9" s="35"/>
      <c r="VQR9" s="35"/>
      <c r="VQS9" s="35"/>
      <c r="VQT9" s="35"/>
      <c r="VQU9" s="35"/>
      <c r="VQV9" s="35"/>
      <c r="VQW9" s="35"/>
      <c r="VQX9" s="35"/>
      <c r="VQY9" s="35"/>
      <c r="VQZ9" s="35"/>
      <c r="VRA9" s="35"/>
      <c r="VRB9" s="35"/>
      <c r="VRC9" s="35"/>
      <c r="VRD9" s="35"/>
      <c r="VRE9" s="35"/>
      <c r="VRF9" s="35"/>
      <c r="VRG9" s="35"/>
      <c r="VRH9" s="35"/>
      <c r="VRI9" s="35"/>
      <c r="VRJ9" s="35"/>
      <c r="VRK9" s="35"/>
      <c r="VRL9" s="35"/>
      <c r="VRM9" s="35"/>
      <c r="VRN9" s="35"/>
      <c r="VRO9" s="35"/>
      <c r="VRP9" s="35"/>
      <c r="VRQ9" s="35"/>
      <c r="VRR9" s="35"/>
      <c r="VRS9" s="35"/>
      <c r="VRT9" s="35"/>
      <c r="VRU9" s="35"/>
      <c r="VRV9" s="35"/>
      <c r="VRW9" s="35"/>
      <c r="VRX9" s="35"/>
      <c r="VRY9" s="35"/>
      <c r="VRZ9" s="35"/>
      <c r="VSA9" s="35"/>
      <c r="VSB9" s="35"/>
      <c r="VSC9" s="35"/>
      <c r="VSD9" s="35"/>
      <c r="VSE9" s="35"/>
      <c r="VSF9" s="35"/>
      <c r="VSG9" s="35"/>
      <c r="VSH9" s="35"/>
      <c r="VSI9" s="35"/>
      <c r="VSJ9" s="35"/>
      <c r="VSK9" s="35"/>
      <c r="VSL9" s="35"/>
      <c r="VSM9" s="35"/>
      <c r="VSN9" s="35"/>
      <c r="VSO9" s="35"/>
      <c r="VSP9" s="35"/>
      <c r="VSQ9" s="35"/>
      <c r="VSR9" s="35"/>
      <c r="VSS9" s="35"/>
      <c r="VST9" s="35"/>
      <c r="VSU9" s="35"/>
      <c r="VSV9" s="35"/>
      <c r="VSW9" s="35"/>
      <c r="VSX9" s="35"/>
      <c r="VSY9" s="35"/>
      <c r="VSZ9" s="35"/>
      <c r="VTA9" s="35"/>
      <c r="VTB9" s="35"/>
      <c r="VTC9" s="35"/>
      <c r="VTD9" s="35"/>
      <c r="VTE9" s="35"/>
      <c r="VTF9" s="35"/>
      <c r="VTG9" s="35"/>
      <c r="VTH9" s="35"/>
      <c r="VTI9" s="35"/>
      <c r="VTJ9" s="35"/>
      <c r="VTK9" s="35"/>
      <c r="VTL9" s="35"/>
      <c r="VTM9" s="35"/>
      <c r="VTN9" s="35"/>
      <c r="VTO9" s="35"/>
      <c r="VTP9" s="35"/>
      <c r="VTQ9" s="35"/>
      <c r="VTR9" s="35"/>
      <c r="VTS9" s="35"/>
      <c r="VTT9" s="35"/>
      <c r="VTU9" s="35"/>
      <c r="VTV9" s="35"/>
      <c r="VTW9" s="35"/>
      <c r="VTX9" s="35"/>
      <c r="VTY9" s="35"/>
      <c r="VTZ9" s="35"/>
      <c r="VUA9" s="35"/>
      <c r="VUB9" s="35"/>
      <c r="VUC9" s="35"/>
      <c r="VUD9" s="35"/>
      <c r="VUE9" s="35"/>
      <c r="VUF9" s="35"/>
      <c r="VUG9" s="35"/>
      <c r="VUH9" s="35"/>
      <c r="VUI9" s="35"/>
      <c r="VUJ9" s="35"/>
      <c r="VUK9" s="35"/>
      <c r="VUL9" s="35"/>
      <c r="VUM9" s="35"/>
      <c r="VUN9" s="35"/>
      <c r="VUO9" s="35"/>
      <c r="VUP9" s="35"/>
      <c r="VUQ9" s="35"/>
      <c r="VUR9" s="35"/>
      <c r="VUS9" s="35"/>
      <c r="VUT9" s="35"/>
      <c r="VUU9" s="35"/>
      <c r="VUV9" s="35"/>
      <c r="VUW9" s="35"/>
      <c r="VUX9" s="35"/>
      <c r="VUY9" s="35"/>
      <c r="VUZ9" s="35"/>
      <c r="VVA9" s="35"/>
      <c r="VVB9" s="35"/>
      <c r="VVC9" s="35"/>
      <c r="VVD9" s="35"/>
      <c r="VVE9" s="35"/>
      <c r="VVF9" s="35"/>
      <c r="VVG9" s="35"/>
      <c r="VVH9" s="35"/>
      <c r="VVI9" s="35"/>
      <c r="VVJ9" s="35"/>
      <c r="VVK9" s="35"/>
      <c r="VVL9" s="35"/>
      <c r="VVM9" s="35"/>
      <c r="VVN9" s="35"/>
      <c r="VVO9" s="35"/>
      <c r="VVP9" s="35"/>
      <c r="VVQ9" s="35"/>
      <c r="VVR9" s="35"/>
      <c r="VVS9" s="35"/>
      <c r="VVT9" s="35"/>
      <c r="VVU9" s="35"/>
      <c r="VVV9" s="35"/>
      <c r="VVW9" s="35"/>
      <c r="VVX9" s="35"/>
      <c r="VVY9" s="35"/>
      <c r="VVZ9" s="35"/>
      <c r="VWA9" s="35"/>
      <c r="VWB9" s="35"/>
      <c r="VWC9" s="35"/>
      <c r="VWD9" s="35"/>
      <c r="VWE9" s="35"/>
      <c r="VWF9" s="35"/>
      <c r="VWG9" s="35"/>
      <c r="VWH9" s="35"/>
      <c r="VWI9" s="35"/>
      <c r="VWJ9" s="35"/>
      <c r="VWK9" s="35"/>
      <c r="VWL9" s="35"/>
      <c r="VWM9" s="35"/>
      <c r="VWN9" s="35"/>
      <c r="VWO9" s="35"/>
      <c r="VWP9" s="35"/>
      <c r="VWQ9" s="35"/>
      <c r="VWR9" s="35"/>
      <c r="VWS9" s="35"/>
      <c r="VWT9" s="35"/>
      <c r="VWU9" s="35"/>
      <c r="VWV9" s="35"/>
      <c r="VWW9" s="35"/>
      <c r="VWX9" s="35"/>
      <c r="VWY9" s="35"/>
      <c r="VWZ9" s="35"/>
      <c r="VXA9" s="35"/>
      <c r="VXB9" s="35"/>
      <c r="VXC9" s="35"/>
      <c r="VXD9" s="35"/>
      <c r="VXE9" s="35"/>
      <c r="VXF9" s="35"/>
      <c r="VXG9" s="35"/>
      <c r="VXH9" s="35"/>
      <c r="VXI9" s="35"/>
      <c r="VXJ9" s="35"/>
      <c r="VXK9" s="35"/>
      <c r="VXL9" s="35"/>
      <c r="VXM9" s="35"/>
      <c r="VXN9" s="35"/>
      <c r="VXO9" s="35"/>
      <c r="VXP9" s="35"/>
      <c r="VXQ9" s="35"/>
      <c r="VXR9" s="35"/>
      <c r="VXS9" s="35"/>
      <c r="VXT9" s="35"/>
      <c r="VXU9" s="35"/>
      <c r="VXV9" s="35"/>
      <c r="VXW9" s="35"/>
      <c r="VXX9" s="35"/>
      <c r="VXY9" s="35"/>
      <c r="VXZ9" s="35"/>
      <c r="VYA9" s="35"/>
      <c r="VYB9" s="35"/>
      <c r="VYC9" s="35"/>
      <c r="VYD9" s="35"/>
      <c r="VYE9" s="35"/>
      <c r="VYF9" s="35"/>
      <c r="VYG9" s="35"/>
      <c r="VYH9" s="35"/>
      <c r="VYI9" s="35"/>
      <c r="VYJ9" s="35"/>
      <c r="VYK9" s="35"/>
      <c r="VYL9" s="35"/>
      <c r="VYM9" s="35"/>
      <c r="VYN9" s="35"/>
      <c r="VYO9" s="35"/>
      <c r="VYP9" s="35"/>
      <c r="VYQ9" s="35"/>
      <c r="VYR9" s="35"/>
      <c r="VYS9" s="35"/>
      <c r="VYT9" s="35"/>
      <c r="VYU9" s="35"/>
      <c r="VYV9" s="35"/>
      <c r="VYW9" s="35"/>
      <c r="VYX9" s="35"/>
      <c r="VYY9" s="35"/>
      <c r="VYZ9" s="35"/>
      <c r="VZA9" s="35"/>
      <c r="VZB9" s="35"/>
      <c r="VZC9" s="35"/>
      <c r="VZD9" s="35"/>
      <c r="VZE9" s="35"/>
      <c r="VZF9" s="35"/>
      <c r="VZG9" s="35"/>
      <c r="VZH9" s="35"/>
      <c r="VZI9" s="35"/>
      <c r="VZJ9" s="35"/>
      <c r="VZK9" s="35"/>
      <c r="VZL9" s="35"/>
      <c r="VZM9" s="35"/>
      <c r="VZN9" s="35"/>
      <c r="VZO9" s="35"/>
      <c r="VZP9" s="35"/>
      <c r="VZQ9" s="35"/>
      <c r="VZR9" s="35"/>
      <c r="VZS9" s="35"/>
      <c r="VZT9" s="35"/>
      <c r="VZU9" s="35"/>
      <c r="VZV9" s="35"/>
      <c r="VZW9" s="35"/>
      <c r="VZX9" s="35"/>
      <c r="VZY9" s="35"/>
      <c r="VZZ9" s="35"/>
      <c r="WAA9" s="35"/>
      <c r="WAB9" s="35"/>
      <c r="WAC9" s="35"/>
      <c r="WAD9" s="35"/>
      <c r="WAE9" s="35"/>
      <c r="WAF9" s="35"/>
      <c r="WAG9" s="35"/>
      <c r="WAH9" s="35"/>
      <c r="WAI9" s="35"/>
      <c r="WAJ9" s="35"/>
      <c r="WAK9" s="35"/>
      <c r="WAL9" s="35"/>
      <c r="WAM9" s="35"/>
      <c r="WAN9" s="35"/>
      <c r="WAO9" s="35"/>
      <c r="WAP9" s="35"/>
      <c r="WAQ9" s="35"/>
      <c r="WAR9" s="35"/>
      <c r="WAS9" s="35"/>
      <c r="WAT9" s="35"/>
      <c r="WAU9" s="35"/>
      <c r="WAV9" s="35"/>
      <c r="WAW9" s="35"/>
      <c r="WAX9" s="35"/>
      <c r="WAY9" s="35"/>
      <c r="WAZ9" s="35"/>
      <c r="WBA9" s="35"/>
      <c r="WBB9" s="35"/>
      <c r="WBC9" s="35"/>
      <c r="WBD9" s="35"/>
      <c r="WBE9" s="35"/>
      <c r="WBF9" s="35"/>
      <c r="WBG9" s="35"/>
      <c r="WBH9" s="35"/>
      <c r="WBI9" s="35"/>
      <c r="WBJ9" s="35"/>
      <c r="WBK9" s="35"/>
      <c r="WBL9" s="35"/>
      <c r="WBM9" s="35"/>
      <c r="WBN9" s="35"/>
      <c r="WBO9" s="35"/>
      <c r="WBP9" s="35"/>
      <c r="WBQ9" s="35"/>
      <c r="WBR9" s="35"/>
      <c r="WBS9" s="35"/>
      <c r="WBT9" s="35"/>
      <c r="WBU9" s="35"/>
      <c r="WBV9" s="35"/>
      <c r="WBW9" s="35"/>
      <c r="WBX9" s="35"/>
      <c r="WBY9" s="35"/>
      <c r="WBZ9" s="35"/>
      <c r="WCA9" s="35"/>
      <c r="WCB9" s="35"/>
      <c r="WCC9" s="35"/>
      <c r="WCD9" s="35"/>
      <c r="WCE9" s="35"/>
      <c r="WCF9" s="35"/>
      <c r="WCG9" s="35"/>
      <c r="WCH9" s="35"/>
      <c r="WCI9" s="35"/>
      <c r="WCJ9" s="35"/>
      <c r="WCK9" s="35"/>
      <c r="WCL9" s="35"/>
      <c r="WCM9" s="35"/>
      <c r="WCN9" s="35"/>
      <c r="WCO9" s="35"/>
      <c r="WCP9" s="35"/>
      <c r="WCQ9" s="35"/>
      <c r="WCR9" s="35"/>
      <c r="WCS9" s="35"/>
      <c r="WCT9" s="35"/>
      <c r="WCU9" s="35"/>
      <c r="WCV9" s="35"/>
      <c r="WCW9" s="35"/>
      <c r="WCX9" s="35"/>
      <c r="WCY9" s="35"/>
      <c r="WCZ9" s="35"/>
      <c r="WDA9" s="35"/>
      <c r="WDB9" s="35"/>
      <c r="WDC9" s="35"/>
      <c r="WDD9" s="35"/>
      <c r="WDE9" s="35"/>
      <c r="WDF9" s="35"/>
      <c r="WDG9" s="35"/>
      <c r="WDH9" s="35"/>
      <c r="WDI9" s="35"/>
      <c r="WDJ9" s="35"/>
      <c r="WDK9" s="35"/>
      <c r="WDL9" s="35"/>
      <c r="WDM9" s="35"/>
      <c r="WDN9" s="35"/>
      <c r="WDO9" s="35"/>
      <c r="WDP9" s="35"/>
      <c r="WDQ9" s="35"/>
      <c r="WDR9" s="35"/>
      <c r="WDS9" s="35"/>
      <c r="WDT9" s="35"/>
      <c r="WDU9" s="35"/>
      <c r="WDV9" s="35"/>
      <c r="WDW9" s="35"/>
      <c r="WDX9" s="35"/>
      <c r="WDY9" s="35"/>
      <c r="WDZ9" s="35"/>
      <c r="WEA9" s="35"/>
      <c r="WEB9" s="35"/>
      <c r="WEC9" s="35"/>
      <c r="WED9" s="35"/>
      <c r="WEE9" s="35"/>
      <c r="WEF9" s="35"/>
      <c r="WEG9" s="35"/>
      <c r="WEH9" s="35"/>
      <c r="WEI9" s="35"/>
      <c r="WEJ9" s="35"/>
      <c r="WEK9" s="35"/>
      <c r="WEL9" s="35"/>
      <c r="WEM9" s="35"/>
      <c r="WEN9" s="35"/>
      <c r="WEO9" s="35"/>
      <c r="WEP9" s="35"/>
      <c r="WEQ9" s="35"/>
      <c r="WER9" s="35"/>
      <c r="WES9" s="35"/>
      <c r="WET9" s="35"/>
      <c r="WEU9" s="35"/>
      <c r="WEV9" s="35"/>
      <c r="WEW9" s="35"/>
      <c r="WEX9" s="35"/>
      <c r="WEY9" s="35"/>
      <c r="WEZ9" s="35"/>
      <c r="WFA9" s="35"/>
      <c r="WFB9" s="35"/>
      <c r="WFC9" s="35"/>
      <c r="WFD9" s="35"/>
      <c r="WFE9" s="35"/>
      <c r="WFF9" s="35"/>
      <c r="WFG9" s="35"/>
      <c r="WFH9" s="35"/>
      <c r="WFI9" s="35"/>
      <c r="WFJ9" s="35"/>
      <c r="WFK9" s="35"/>
      <c r="WFL9" s="35"/>
      <c r="WFM9" s="35"/>
      <c r="WFN9" s="35"/>
      <c r="WFO9" s="35"/>
      <c r="WFP9" s="35"/>
      <c r="WFQ9" s="35"/>
      <c r="WFR9" s="35"/>
      <c r="WFS9" s="35"/>
      <c r="WFT9" s="35"/>
      <c r="WFU9" s="35"/>
      <c r="WFV9" s="35"/>
      <c r="WFW9" s="35"/>
      <c r="WFX9" s="35"/>
      <c r="WFY9" s="35"/>
      <c r="WFZ9" s="35"/>
      <c r="WGA9" s="35"/>
      <c r="WGB9" s="35"/>
      <c r="WGC9" s="35"/>
      <c r="WGD9" s="35"/>
      <c r="WGE9" s="35"/>
      <c r="WGF9" s="35"/>
      <c r="WGG9" s="35"/>
      <c r="WGH9" s="35"/>
      <c r="WGI9" s="35"/>
      <c r="WGJ9" s="35"/>
      <c r="WGK9" s="35"/>
      <c r="WGL9" s="35"/>
      <c r="WGM9" s="35"/>
      <c r="WGN9" s="35"/>
      <c r="WGO9" s="35"/>
      <c r="WGP9" s="35"/>
      <c r="WGQ9" s="35"/>
      <c r="WGR9" s="35"/>
      <c r="WGS9" s="35"/>
      <c r="WGT9" s="35"/>
      <c r="WGU9" s="35"/>
      <c r="WGV9" s="35"/>
      <c r="WGW9" s="35"/>
      <c r="WGX9" s="35"/>
      <c r="WGY9" s="35"/>
      <c r="WGZ9" s="35"/>
      <c r="WHA9" s="35"/>
      <c r="WHB9" s="35"/>
      <c r="WHC9" s="35"/>
      <c r="WHD9" s="35"/>
      <c r="WHE9" s="35"/>
      <c r="WHF9" s="35"/>
      <c r="WHG9" s="35"/>
      <c r="WHH9" s="35"/>
      <c r="WHI9" s="35"/>
      <c r="WHJ9" s="35"/>
      <c r="WHK9" s="35"/>
      <c r="WHL9" s="35"/>
      <c r="WHM9" s="35"/>
      <c r="WHN9" s="35"/>
      <c r="WHO9" s="35"/>
      <c r="WHP9" s="35"/>
      <c r="WHQ9" s="35"/>
      <c r="WHR9" s="35"/>
      <c r="WHS9" s="35"/>
      <c r="WHT9" s="35"/>
      <c r="WHU9" s="35"/>
      <c r="WHV9" s="35"/>
      <c r="WHW9" s="35"/>
      <c r="WHX9" s="35"/>
      <c r="WHY9" s="35"/>
      <c r="WHZ9" s="35"/>
      <c r="WIA9" s="35"/>
      <c r="WIB9" s="35"/>
      <c r="WIC9" s="35"/>
      <c r="WID9" s="35"/>
      <c r="WIE9" s="35"/>
      <c r="WIF9" s="35"/>
      <c r="WIG9" s="35"/>
      <c r="WIH9" s="35"/>
      <c r="WII9" s="35"/>
      <c r="WIJ9" s="35"/>
      <c r="WIK9" s="35"/>
      <c r="WIL9" s="35"/>
      <c r="WIM9" s="35"/>
      <c r="WIN9" s="35"/>
      <c r="WIO9" s="35"/>
      <c r="WIP9" s="35"/>
      <c r="WIQ9" s="35"/>
      <c r="WIR9" s="35"/>
      <c r="WIS9" s="35"/>
      <c r="WIT9" s="35"/>
      <c r="WIU9" s="35"/>
      <c r="WIV9" s="35"/>
      <c r="WIW9" s="35"/>
      <c r="WIX9" s="35"/>
      <c r="WIY9" s="35"/>
      <c r="WIZ9" s="35"/>
      <c r="WJA9" s="35"/>
      <c r="WJB9" s="35"/>
      <c r="WJC9" s="35"/>
      <c r="WJD9" s="35"/>
      <c r="WJE9" s="35"/>
      <c r="WJF9" s="35"/>
      <c r="WJG9" s="35"/>
      <c r="WJH9" s="35"/>
      <c r="WJI9" s="35"/>
      <c r="WJJ9" s="35"/>
      <c r="WJK9" s="35"/>
      <c r="WJL9" s="35"/>
      <c r="WJM9" s="35"/>
      <c r="WJN9" s="35"/>
      <c r="WJO9" s="35"/>
      <c r="WJP9" s="35"/>
      <c r="WJQ9" s="35"/>
      <c r="WJR9" s="35"/>
      <c r="WJS9" s="35"/>
      <c r="WJT9" s="35"/>
      <c r="WJU9" s="35"/>
      <c r="WJV9" s="35"/>
      <c r="WJW9" s="35"/>
      <c r="WJX9" s="35"/>
      <c r="WJY9" s="35"/>
      <c r="WJZ9" s="35"/>
      <c r="WKA9" s="35"/>
      <c r="WKB9" s="35"/>
      <c r="WKC9" s="35"/>
      <c r="WKD9" s="35"/>
      <c r="WKE9" s="35"/>
      <c r="WKF9" s="35"/>
      <c r="WKG9" s="35"/>
      <c r="WKH9" s="35"/>
      <c r="WKI9" s="35"/>
      <c r="WKJ9" s="35"/>
      <c r="WKK9" s="35"/>
      <c r="WKL9" s="35"/>
      <c r="WKM9" s="35"/>
      <c r="WKN9" s="35"/>
      <c r="WKO9" s="35"/>
      <c r="WKP9" s="35"/>
      <c r="WKQ9" s="35"/>
      <c r="WKR9" s="35"/>
      <c r="WKS9" s="35"/>
      <c r="WKT9" s="35"/>
      <c r="WKU9" s="35"/>
      <c r="WKV9" s="35"/>
      <c r="WKW9" s="35"/>
      <c r="WKX9" s="35"/>
      <c r="WKY9" s="35"/>
      <c r="WKZ9" s="35"/>
      <c r="WLA9" s="35"/>
      <c r="WLB9" s="35"/>
      <c r="WLC9" s="35"/>
      <c r="WLD9" s="35"/>
      <c r="WLE9" s="35"/>
      <c r="WLF9" s="35"/>
      <c r="WLG9" s="35"/>
      <c r="WLH9" s="35"/>
      <c r="WLI9" s="35"/>
      <c r="WLJ9" s="35"/>
      <c r="WLK9" s="35"/>
      <c r="WLL9" s="35"/>
      <c r="WLM9" s="35"/>
      <c r="WLN9" s="35"/>
      <c r="WLO9" s="35"/>
      <c r="WLP9" s="35"/>
      <c r="WLQ9" s="35"/>
      <c r="WLR9" s="35"/>
      <c r="WLS9" s="35"/>
      <c r="WLT9" s="35"/>
      <c r="WLU9" s="35"/>
      <c r="WLV9" s="35"/>
      <c r="WLW9" s="35"/>
      <c r="WLX9" s="35"/>
      <c r="WLY9" s="35"/>
      <c r="WLZ9" s="35"/>
      <c r="WMA9" s="35"/>
      <c r="WMB9" s="35"/>
      <c r="WMC9" s="35"/>
      <c r="WMD9" s="35"/>
      <c r="WME9" s="35"/>
      <c r="WMF9" s="35"/>
      <c r="WMG9" s="35"/>
      <c r="WMH9" s="35"/>
      <c r="WMI9" s="35"/>
      <c r="WMJ9" s="35"/>
      <c r="WMK9" s="35"/>
      <c r="WML9" s="35"/>
      <c r="WMM9" s="35"/>
      <c r="WMN9" s="35"/>
      <c r="WMO9" s="35"/>
      <c r="WMP9" s="35"/>
      <c r="WMQ9" s="35"/>
      <c r="WMR9" s="35"/>
      <c r="WMS9" s="35"/>
      <c r="WMT9" s="35"/>
      <c r="WMU9" s="35"/>
      <c r="WMV9" s="35"/>
      <c r="WMW9" s="35"/>
      <c r="WMX9" s="35"/>
      <c r="WMY9" s="35"/>
      <c r="WMZ9" s="35"/>
      <c r="WNA9" s="35"/>
      <c r="WNB9" s="35"/>
      <c r="WNC9" s="35"/>
      <c r="WND9" s="35"/>
      <c r="WNE9" s="35"/>
      <c r="WNF9" s="35"/>
      <c r="WNG9" s="35"/>
      <c r="WNH9" s="35"/>
      <c r="WNI9" s="35"/>
      <c r="WNJ9" s="35"/>
      <c r="WNK9" s="35"/>
      <c r="WNL9" s="35"/>
      <c r="WNM9" s="35"/>
      <c r="WNN9" s="35"/>
      <c r="WNO9" s="35"/>
      <c r="WNP9" s="35"/>
      <c r="WNQ9" s="35"/>
      <c r="WNR9" s="35"/>
      <c r="WNS9" s="35"/>
      <c r="WNT9" s="35"/>
      <c r="WNU9" s="35"/>
      <c r="WNV9" s="35"/>
      <c r="WNW9" s="35"/>
      <c r="WNX9" s="35"/>
      <c r="WNY9" s="35"/>
      <c r="WNZ9" s="35"/>
      <c r="WOA9" s="35"/>
      <c r="WOB9" s="35"/>
      <c r="WOC9" s="35"/>
      <c r="WOD9" s="35"/>
      <c r="WOE9" s="35"/>
      <c r="WOF9" s="35"/>
      <c r="WOG9" s="35"/>
      <c r="WOH9" s="35"/>
      <c r="WOI9" s="35"/>
      <c r="WOJ9" s="35"/>
      <c r="WOK9" s="35"/>
      <c r="WOL9" s="35"/>
      <c r="WOM9" s="35"/>
      <c r="WON9" s="35"/>
      <c r="WOO9" s="35"/>
      <c r="WOP9" s="35"/>
      <c r="WOQ9" s="35"/>
      <c r="WOR9" s="35"/>
      <c r="WOS9" s="35"/>
      <c r="WOT9" s="35"/>
      <c r="WOU9" s="35"/>
      <c r="WOV9" s="35"/>
      <c r="WOW9" s="35"/>
      <c r="WOX9" s="35"/>
      <c r="WOY9" s="35"/>
      <c r="WOZ9" s="35"/>
      <c r="WPA9" s="35"/>
      <c r="WPB9" s="35"/>
      <c r="WPC9" s="35"/>
      <c r="WPD9" s="35"/>
      <c r="WPE9" s="35"/>
      <c r="WPF9" s="35"/>
      <c r="WPG9" s="35"/>
      <c r="WPH9" s="35"/>
      <c r="WPI9" s="35"/>
      <c r="WPJ9" s="35"/>
      <c r="WPK9" s="35"/>
      <c r="WPL9" s="35"/>
      <c r="WPM9" s="35"/>
      <c r="WPN9" s="35"/>
      <c r="WPO9" s="35"/>
      <c r="WPP9" s="35"/>
      <c r="WPQ9" s="35"/>
      <c r="WPR9" s="35"/>
      <c r="WPS9" s="35"/>
      <c r="WPT9" s="35"/>
      <c r="WPU9" s="35"/>
      <c r="WPV9" s="35"/>
      <c r="WPW9" s="35"/>
      <c r="WPX9" s="35"/>
      <c r="WPY9" s="35"/>
      <c r="WPZ9" s="35"/>
      <c r="WQA9" s="35"/>
      <c r="WQB9" s="35"/>
      <c r="WQC9" s="35"/>
      <c r="WQD9" s="35"/>
      <c r="WQE9" s="35"/>
      <c r="WQF9" s="35"/>
      <c r="WQG9" s="35"/>
      <c r="WQH9" s="35"/>
      <c r="WQI9" s="35"/>
      <c r="WQJ9" s="35"/>
      <c r="WQK9" s="35"/>
      <c r="WQL9" s="35"/>
      <c r="WQM9" s="35"/>
      <c r="WQN9" s="35"/>
      <c r="WQO9" s="35"/>
      <c r="WQP9" s="35"/>
      <c r="WQQ9" s="35"/>
      <c r="WQR9" s="35"/>
      <c r="WQS9" s="35"/>
      <c r="WQT9" s="35"/>
      <c r="WQU9" s="35"/>
      <c r="WQV9" s="35"/>
      <c r="WQW9" s="35"/>
      <c r="WQX9" s="35"/>
      <c r="WQY9" s="35"/>
      <c r="WQZ9" s="35"/>
      <c r="WRA9" s="35"/>
      <c r="WRB9" s="35"/>
      <c r="WRC9" s="35"/>
      <c r="WRD9" s="35"/>
      <c r="WRE9" s="35"/>
      <c r="WRF9" s="35"/>
      <c r="WRG9" s="35"/>
      <c r="WRH9" s="35"/>
      <c r="WRI9" s="35"/>
      <c r="WRJ9" s="35"/>
      <c r="WRK9" s="35"/>
      <c r="WRL9" s="35"/>
      <c r="WRM9" s="35"/>
      <c r="WRN9" s="35"/>
      <c r="WRO9" s="35"/>
      <c r="WRP9" s="35"/>
      <c r="WRQ9" s="35"/>
      <c r="WRR9" s="35"/>
      <c r="WRS9" s="35"/>
      <c r="WRT9" s="35"/>
      <c r="WRU9" s="35"/>
      <c r="WRV9" s="35"/>
      <c r="WRW9" s="35"/>
      <c r="WRX9" s="35"/>
      <c r="WRY9" s="35"/>
      <c r="WRZ9" s="35"/>
      <c r="WSA9" s="35"/>
      <c r="WSB9" s="35"/>
      <c r="WSC9" s="35"/>
      <c r="WSD9" s="35"/>
      <c r="WSE9" s="35"/>
      <c r="WSF9" s="35"/>
      <c r="WSG9" s="35"/>
      <c r="WSH9" s="35"/>
      <c r="WSI9" s="35"/>
      <c r="WSJ9" s="35"/>
      <c r="WSK9" s="35"/>
      <c r="WSL9" s="35"/>
      <c r="WSM9" s="35"/>
      <c r="WSN9" s="35"/>
      <c r="WSO9" s="35"/>
      <c r="WSP9" s="35"/>
      <c r="WSQ9" s="35"/>
      <c r="WSR9" s="35"/>
      <c r="WSS9" s="35"/>
      <c r="WST9" s="35"/>
      <c r="WSU9" s="35"/>
      <c r="WSV9" s="35"/>
      <c r="WSW9" s="35"/>
      <c r="WSX9" s="35"/>
      <c r="WSY9" s="35"/>
      <c r="WSZ9" s="35"/>
      <c r="WTA9" s="35"/>
      <c r="WTB9" s="35"/>
      <c r="WTC9" s="35"/>
      <c r="WTD9" s="35"/>
      <c r="WTE9" s="35"/>
      <c r="WTF9" s="35"/>
      <c r="WTG9" s="35"/>
      <c r="WTH9" s="35"/>
      <c r="WTI9" s="35"/>
      <c r="WTJ9" s="35"/>
      <c r="WTK9" s="35"/>
      <c r="WTL9" s="35"/>
      <c r="WTM9" s="35"/>
      <c r="WTN9" s="35"/>
      <c r="WTO9" s="35"/>
      <c r="WTP9" s="35"/>
      <c r="WTQ9" s="35"/>
      <c r="WTR9" s="35"/>
      <c r="WTS9" s="35"/>
      <c r="WTT9" s="35"/>
      <c r="WTU9" s="35"/>
      <c r="WTV9" s="35"/>
      <c r="WTW9" s="35"/>
      <c r="WTX9" s="35"/>
      <c r="WTY9" s="35"/>
      <c r="WTZ9" s="35"/>
      <c r="WUA9" s="35"/>
      <c r="WUB9" s="35"/>
      <c r="WUC9" s="35"/>
      <c r="WUD9" s="35"/>
      <c r="WUE9" s="35"/>
      <c r="WUF9" s="35"/>
      <c r="WUG9" s="35"/>
      <c r="WUH9" s="35"/>
      <c r="WUI9" s="35"/>
      <c r="WUJ9" s="35"/>
      <c r="WUK9" s="35"/>
      <c r="WUL9" s="35"/>
      <c r="WUM9" s="35"/>
      <c r="WUN9" s="35"/>
      <c r="WUO9" s="35"/>
      <c r="WUP9" s="35"/>
      <c r="WUQ9" s="35"/>
      <c r="WUR9" s="35"/>
      <c r="WUS9" s="35"/>
      <c r="WUT9" s="35"/>
      <c r="WUU9" s="35"/>
      <c r="WUV9" s="35"/>
      <c r="WUW9" s="35"/>
      <c r="WUX9" s="35"/>
      <c r="WUY9" s="35"/>
      <c r="WUZ9" s="35"/>
      <c r="WVA9" s="35"/>
      <c r="WVB9" s="35"/>
      <c r="WVC9" s="35"/>
      <c r="WVD9" s="35"/>
      <c r="WVE9" s="35"/>
      <c r="WVF9" s="35"/>
      <c r="WVG9" s="35"/>
      <c r="WVH9" s="35"/>
      <c r="WVI9" s="35"/>
      <c r="WVJ9" s="35"/>
      <c r="WVK9" s="35"/>
      <c r="WVL9" s="35"/>
      <c r="WVM9" s="35"/>
      <c r="WVN9" s="35"/>
      <c r="WVO9" s="35"/>
      <c r="WVP9" s="35"/>
      <c r="WVQ9" s="35"/>
      <c r="WVR9" s="35"/>
      <c r="WVS9" s="35"/>
      <c r="WVT9" s="35"/>
      <c r="WVU9" s="35"/>
      <c r="WVV9" s="35"/>
      <c r="WVW9" s="35"/>
      <c r="WVX9" s="35"/>
      <c r="WVY9" s="35"/>
      <c r="WVZ9" s="35"/>
      <c r="WWA9" s="35"/>
      <c r="WWB9" s="35"/>
      <c r="WWC9" s="35"/>
      <c r="WWD9" s="35"/>
      <c r="WWE9" s="35"/>
      <c r="WWF9" s="35"/>
      <c r="WWG9" s="35"/>
      <c r="WWH9" s="35"/>
      <c r="WWI9" s="35"/>
      <c r="WWJ9" s="35"/>
      <c r="WWK9" s="35"/>
      <c r="WWL9" s="35"/>
      <c r="WWM9" s="35"/>
      <c r="WWN9" s="35"/>
      <c r="WWO9" s="35"/>
      <c r="WWP9" s="35"/>
      <c r="WWQ9" s="35"/>
      <c r="WWR9" s="35"/>
      <c r="WWS9" s="35"/>
      <c r="WWT9" s="35"/>
      <c r="WWU9" s="35"/>
      <c r="WWV9" s="35"/>
      <c r="WWW9" s="35"/>
      <c r="WWX9" s="35"/>
      <c r="WWY9" s="35"/>
      <c r="WWZ9" s="35"/>
      <c r="WXA9" s="35"/>
      <c r="WXB9" s="35"/>
      <c r="WXC9" s="35"/>
      <c r="WXD9" s="35"/>
      <c r="WXE9" s="35"/>
      <c r="WXF9" s="35"/>
      <c r="WXG9" s="35"/>
      <c r="WXH9" s="35"/>
      <c r="WXI9" s="35"/>
      <c r="WXJ9" s="35"/>
      <c r="WXK9" s="35"/>
      <c r="WXL9" s="35"/>
      <c r="WXM9" s="35"/>
      <c r="WXN9" s="35"/>
      <c r="WXO9" s="35"/>
      <c r="WXP9" s="35"/>
      <c r="WXQ9" s="35"/>
      <c r="WXR9" s="35"/>
      <c r="WXS9" s="35"/>
      <c r="WXT9" s="35"/>
      <c r="WXU9" s="35"/>
      <c r="WXV9" s="35"/>
      <c r="WXW9" s="35"/>
      <c r="WXX9" s="35"/>
      <c r="WXY9" s="35"/>
      <c r="WXZ9" s="35"/>
      <c r="WYA9" s="35"/>
      <c r="WYB9" s="35"/>
      <c r="WYC9" s="35"/>
      <c r="WYD9" s="35"/>
      <c r="WYE9" s="35"/>
      <c r="WYF9" s="35"/>
      <c r="WYG9" s="35"/>
      <c r="WYH9" s="35"/>
      <c r="WYI9" s="35"/>
      <c r="WYJ9" s="35"/>
      <c r="WYK9" s="35"/>
      <c r="WYL9" s="35"/>
      <c r="WYM9" s="35"/>
      <c r="WYN9" s="35"/>
      <c r="WYO9" s="35"/>
      <c r="WYP9" s="35"/>
      <c r="WYQ9" s="35"/>
      <c r="WYR9" s="35"/>
      <c r="WYS9" s="35"/>
      <c r="WYT9" s="35"/>
      <c r="WYU9" s="35"/>
      <c r="WYV9" s="35"/>
      <c r="WYW9" s="35"/>
      <c r="WYX9" s="35"/>
      <c r="WYY9" s="35"/>
      <c r="WYZ9" s="35"/>
      <c r="WZA9" s="35"/>
      <c r="WZB9" s="35"/>
      <c r="WZC9" s="35"/>
      <c r="WZD9" s="35"/>
      <c r="WZE9" s="35"/>
      <c r="WZF9" s="35"/>
      <c r="WZG9" s="35"/>
      <c r="WZH9" s="35"/>
      <c r="WZI9" s="35"/>
      <c r="WZJ9" s="35"/>
      <c r="WZK9" s="35"/>
      <c r="WZL9" s="35"/>
      <c r="WZM9" s="35"/>
      <c r="WZN9" s="35"/>
      <c r="WZO9" s="35"/>
      <c r="WZP9" s="35"/>
      <c r="WZQ9" s="35"/>
      <c r="WZR9" s="35"/>
      <c r="WZS9" s="35"/>
      <c r="WZT9" s="35"/>
      <c r="WZU9" s="35"/>
      <c r="WZV9" s="35"/>
      <c r="WZW9" s="35"/>
      <c r="WZX9" s="35"/>
      <c r="WZY9" s="35"/>
      <c r="WZZ9" s="35"/>
      <c r="XAA9" s="35"/>
      <c r="XAB9" s="35"/>
      <c r="XAC9" s="35"/>
      <c r="XAD9" s="35"/>
      <c r="XAE9" s="35"/>
      <c r="XAF9" s="35"/>
      <c r="XAG9" s="35"/>
      <c r="XAH9" s="35"/>
      <c r="XAI9" s="35"/>
      <c r="XAJ9" s="35"/>
      <c r="XAK9" s="35"/>
      <c r="XAL9" s="35"/>
      <c r="XAM9" s="35"/>
      <c r="XAN9" s="35"/>
      <c r="XAO9" s="35"/>
      <c r="XAP9" s="35"/>
      <c r="XAQ9" s="35"/>
      <c r="XAR9" s="35"/>
      <c r="XAS9" s="35"/>
      <c r="XAT9" s="35"/>
      <c r="XAU9" s="35"/>
      <c r="XAV9" s="35"/>
      <c r="XAW9" s="35"/>
      <c r="XAX9" s="35"/>
      <c r="XAY9" s="35"/>
      <c r="XAZ9" s="35"/>
      <c r="XBA9" s="35"/>
      <c r="XBB9" s="35"/>
      <c r="XBC9" s="35"/>
      <c r="XBD9" s="35"/>
      <c r="XBE9" s="35"/>
      <c r="XBF9" s="35"/>
      <c r="XBG9" s="35"/>
      <c r="XBH9" s="35"/>
      <c r="XBI9" s="35"/>
      <c r="XBJ9" s="35"/>
      <c r="XBK9" s="35"/>
      <c r="XBL9" s="35"/>
      <c r="XBM9" s="35"/>
      <c r="XBN9" s="35"/>
      <c r="XBO9" s="35"/>
      <c r="XBP9" s="35"/>
      <c r="XBQ9" s="35"/>
      <c r="XBR9" s="35"/>
      <c r="XBS9" s="35"/>
      <c r="XBT9" s="35"/>
      <c r="XBU9" s="35"/>
      <c r="XBV9" s="35"/>
      <c r="XBW9" s="35"/>
      <c r="XBX9" s="35"/>
      <c r="XBY9" s="35"/>
      <c r="XBZ9" s="35"/>
      <c r="XCA9" s="35"/>
      <c r="XCB9" s="35"/>
      <c r="XCC9" s="35"/>
      <c r="XCD9" s="35"/>
      <c r="XCE9" s="35"/>
      <c r="XCF9" s="35"/>
      <c r="XCG9" s="35"/>
      <c r="XCH9" s="35"/>
      <c r="XCI9" s="35"/>
      <c r="XCJ9" s="35"/>
      <c r="XCK9" s="35"/>
      <c r="XCL9" s="35"/>
      <c r="XCM9" s="35"/>
      <c r="XCN9" s="35"/>
      <c r="XCO9" s="35"/>
      <c r="XCP9" s="35"/>
      <c r="XCQ9" s="35"/>
      <c r="XCR9" s="35"/>
      <c r="XCS9" s="35"/>
      <c r="XCT9" s="35"/>
      <c r="XCU9" s="35"/>
      <c r="XCV9" s="35"/>
      <c r="XCW9" s="35"/>
      <c r="XCX9" s="35"/>
      <c r="XCY9" s="35"/>
      <c r="XCZ9" s="35"/>
      <c r="XDA9" s="35"/>
      <c r="XDB9" s="35"/>
      <c r="XDC9" s="35"/>
      <c r="XDD9" s="35"/>
      <c r="XDE9" s="35"/>
      <c r="XDF9" s="35"/>
      <c r="XDG9" s="35"/>
      <c r="XDH9" s="35"/>
      <c r="XDI9" s="35"/>
      <c r="XDJ9" s="35"/>
      <c r="XDK9" s="35"/>
      <c r="XDL9" s="35"/>
      <c r="XDM9" s="35"/>
      <c r="XDN9" s="35"/>
      <c r="XDO9" s="35"/>
      <c r="XDP9" s="35"/>
      <c r="XDQ9" s="35"/>
      <c r="XDR9" s="35"/>
      <c r="XDS9" s="35"/>
      <c r="XDT9" s="35"/>
      <c r="XDU9" s="35"/>
      <c r="XDV9" s="35"/>
      <c r="XDW9" s="35"/>
      <c r="XDX9" s="35"/>
      <c r="XDY9" s="35"/>
      <c r="XDZ9" s="35"/>
      <c r="XEA9" s="35"/>
      <c r="XEB9" s="35"/>
      <c r="XEC9" s="35"/>
      <c r="XED9" s="35"/>
      <c r="XEE9" s="35"/>
      <c r="XEF9" s="35"/>
      <c r="XEG9" s="35"/>
      <c r="XEH9" s="35"/>
      <c r="XEI9" s="35"/>
      <c r="XEJ9" s="35"/>
      <c r="XEK9" s="35"/>
      <c r="XEL9" s="35"/>
      <c r="XEM9" s="35"/>
      <c r="XEN9" s="35"/>
      <c r="XEO9" s="35"/>
      <c r="XEP9" s="35"/>
      <c r="XEQ9" s="35"/>
      <c r="XER9" s="35"/>
      <c r="XES9" s="35"/>
      <c r="XET9" s="35"/>
      <c r="XEU9" s="35"/>
      <c r="XEV9" s="35"/>
      <c r="XEW9" s="35"/>
      <c r="XEX9" s="35"/>
      <c r="XEY9" s="35"/>
      <c r="XEZ9" s="35"/>
      <c r="XFA9" s="35"/>
    </row>
    <row r="12" spans="1:16381">
      <c r="I12" s="110">
        <f>H9+H4</f>
        <v>8390216873</v>
      </c>
      <c r="J12" s="110">
        <f>H8+H7+J4</f>
        <v>1735609380</v>
      </c>
    </row>
    <row r="16" spans="1:16381" s="174" customFormat="1" ht="21.75" customHeight="1">
      <c r="B16" s="174" t="s">
        <v>879</v>
      </c>
      <c r="C16" s="174" t="s">
        <v>880</v>
      </c>
      <c r="D16" s="174" t="s">
        <v>881</v>
      </c>
      <c r="E16" s="174" t="s">
        <v>882</v>
      </c>
      <c r="F16" s="174" t="s">
        <v>883</v>
      </c>
      <c r="G16" s="174" t="s">
        <v>884</v>
      </c>
      <c r="H16" s="174" t="s">
        <v>885</v>
      </c>
      <c r="I16" s="174" t="s">
        <v>886</v>
      </c>
      <c r="J16" s="174" t="s">
        <v>887</v>
      </c>
      <c r="K16" s="174" t="s">
        <v>888</v>
      </c>
      <c r="L16" s="174" t="s">
        <v>889</v>
      </c>
      <c r="M16" s="174" t="s">
        <v>890</v>
      </c>
      <c r="N16" s="174" t="s">
        <v>891</v>
      </c>
      <c r="O16" s="174" t="s">
        <v>892</v>
      </c>
      <c r="P16" s="174" t="s">
        <v>893</v>
      </c>
      <c r="Q16" s="174" t="s">
        <v>894</v>
      </c>
      <c r="R16" s="174" t="s">
        <v>895</v>
      </c>
      <c r="S16" s="174" t="s">
        <v>896</v>
      </c>
      <c r="T16" s="174" t="s">
        <v>897</v>
      </c>
      <c r="U16" s="174" t="s">
        <v>898</v>
      </c>
      <c r="V16" s="174" t="s">
        <v>899</v>
      </c>
    </row>
    <row r="17" spans="2:23" s="175" customFormat="1" ht="11.25">
      <c r="B17" s="175" t="s">
        <v>900</v>
      </c>
      <c r="C17" s="175" t="s">
        <v>901</v>
      </c>
      <c r="D17" s="175" t="s">
        <v>902</v>
      </c>
      <c r="E17" s="175">
        <v>102</v>
      </c>
      <c r="F17" s="175" t="s">
        <v>9</v>
      </c>
      <c r="G17" s="175">
        <v>1320</v>
      </c>
      <c r="H17" s="175" t="s">
        <v>5</v>
      </c>
      <c r="I17" s="175" t="s">
        <v>3</v>
      </c>
      <c r="J17" s="175" t="s">
        <v>10</v>
      </c>
      <c r="K17" s="185" t="s">
        <v>903</v>
      </c>
      <c r="L17" s="185" t="s">
        <v>904</v>
      </c>
      <c r="M17" s="177">
        <v>89586116</v>
      </c>
      <c r="N17" s="175" t="s">
        <v>904</v>
      </c>
      <c r="O17" s="175" t="s">
        <v>903</v>
      </c>
      <c r="P17" s="175" t="s">
        <v>905</v>
      </c>
      <c r="Q17" s="175" t="s">
        <v>906</v>
      </c>
      <c r="R17" s="175" t="s">
        <v>907</v>
      </c>
      <c r="S17" s="175" t="s">
        <v>908</v>
      </c>
      <c r="T17" s="175" t="s">
        <v>909</v>
      </c>
      <c r="U17" s="176">
        <v>46030.476481481484</v>
      </c>
      <c r="V17" s="175">
        <v>2026</v>
      </c>
    </row>
    <row r="18" spans="2:23" s="175" customFormat="1" ht="11.25">
      <c r="B18" s="175" t="s">
        <v>900</v>
      </c>
      <c r="C18" s="175" t="s">
        <v>901</v>
      </c>
      <c r="D18" s="175" t="s">
        <v>902</v>
      </c>
      <c r="E18" s="175">
        <v>102</v>
      </c>
      <c r="F18" s="175" t="s">
        <v>9</v>
      </c>
      <c r="G18" s="175">
        <v>1320</v>
      </c>
      <c r="H18" s="175" t="s">
        <v>158</v>
      </c>
      <c r="I18" s="175" t="s">
        <v>3</v>
      </c>
      <c r="J18" s="175" t="s">
        <v>10</v>
      </c>
      <c r="K18" s="185" t="s">
        <v>910</v>
      </c>
      <c r="L18" s="185" t="s">
        <v>904</v>
      </c>
      <c r="M18" s="177">
        <v>1233053260</v>
      </c>
      <c r="N18" s="175" t="s">
        <v>904</v>
      </c>
      <c r="O18" s="175" t="s">
        <v>910</v>
      </c>
      <c r="P18" s="175" t="s">
        <v>905</v>
      </c>
      <c r="Q18" s="175" t="s">
        <v>906</v>
      </c>
      <c r="R18" s="175" t="s">
        <v>911</v>
      </c>
      <c r="S18" s="175" t="s">
        <v>908</v>
      </c>
      <c r="T18" s="175" t="s">
        <v>909</v>
      </c>
      <c r="U18" s="176">
        <v>46030.476481481484</v>
      </c>
      <c r="V18" s="175">
        <v>2026</v>
      </c>
    </row>
    <row r="19" spans="2:23">
      <c r="K19" s="186"/>
      <c r="L19" s="186"/>
    </row>
    <row r="20" spans="2:23" s="175" customFormat="1" ht="11.25">
      <c r="B20" s="175" t="s">
        <v>900</v>
      </c>
      <c r="C20" s="175" t="s">
        <v>912</v>
      </c>
      <c r="D20" s="175" t="s">
        <v>913</v>
      </c>
      <c r="E20" s="175">
        <v>102</v>
      </c>
      <c r="F20" s="175" t="s">
        <v>9</v>
      </c>
      <c r="G20" s="175">
        <v>1320</v>
      </c>
      <c r="H20" s="175" t="s">
        <v>5</v>
      </c>
      <c r="I20" s="175" t="s">
        <v>3</v>
      </c>
      <c r="J20" s="175" t="s">
        <v>10</v>
      </c>
      <c r="K20" s="185" t="s">
        <v>914</v>
      </c>
      <c r="L20" s="185" t="s">
        <v>915</v>
      </c>
      <c r="M20" s="179">
        <v>8390216873</v>
      </c>
      <c r="N20" s="175" t="s">
        <v>916</v>
      </c>
      <c r="O20" s="175" t="s">
        <v>917</v>
      </c>
      <c r="P20" s="175" t="s">
        <v>905</v>
      </c>
      <c r="Q20" s="175" t="s">
        <v>906</v>
      </c>
      <c r="R20" s="175" t="s">
        <v>907</v>
      </c>
      <c r="S20" s="175" t="s">
        <v>908</v>
      </c>
      <c r="T20" s="175" t="s">
        <v>909</v>
      </c>
      <c r="U20" s="176">
        <v>46028.50582175926</v>
      </c>
      <c r="V20" s="175">
        <v>2026</v>
      </c>
    </row>
    <row r="21" spans="2:23" s="175" customFormat="1" ht="11.25">
      <c r="B21" s="175" t="s">
        <v>900</v>
      </c>
      <c r="C21" s="175" t="s">
        <v>912</v>
      </c>
      <c r="D21" s="175" t="s">
        <v>913</v>
      </c>
      <c r="E21" s="175">
        <v>102</v>
      </c>
      <c r="F21" s="175" t="s">
        <v>9</v>
      </c>
      <c r="G21" s="175">
        <v>1320</v>
      </c>
      <c r="H21" s="175" t="s">
        <v>158</v>
      </c>
      <c r="I21" s="175" t="s">
        <v>3</v>
      </c>
      <c r="J21" s="175" t="s">
        <v>10</v>
      </c>
      <c r="K21" s="185" t="s">
        <v>918</v>
      </c>
      <c r="L21" s="185" t="s">
        <v>904</v>
      </c>
      <c r="M21" s="181">
        <v>1935876768</v>
      </c>
      <c r="N21" s="175" t="s">
        <v>918</v>
      </c>
      <c r="O21" s="175" t="s">
        <v>904</v>
      </c>
      <c r="P21" s="175" t="s">
        <v>905</v>
      </c>
      <c r="Q21" s="175" t="s">
        <v>906</v>
      </c>
      <c r="R21" s="175" t="s">
        <v>911</v>
      </c>
      <c r="S21" s="175" t="s">
        <v>908</v>
      </c>
      <c r="T21" s="175" t="s">
        <v>909</v>
      </c>
      <c r="U21" s="176">
        <v>46028.50582175926</v>
      </c>
      <c r="V21" s="175">
        <v>2026</v>
      </c>
      <c r="W21" s="175" t="s">
        <v>921</v>
      </c>
    </row>
    <row r="22" spans="2:23" s="175" customFormat="1" ht="11.25">
      <c r="B22" s="175" t="s">
        <v>900</v>
      </c>
      <c r="C22" s="175" t="s">
        <v>912</v>
      </c>
      <c r="D22" s="175" t="s">
        <v>913</v>
      </c>
      <c r="E22" s="175">
        <v>102</v>
      </c>
      <c r="F22" s="175" t="s">
        <v>9</v>
      </c>
      <c r="G22" s="175">
        <v>1320</v>
      </c>
      <c r="H22" s="175" t="s">
        <v>14</v>
      </c>
      <c r="I22" s="175" t="s">
        <v>3</v>
      </c>
      <c r="J22" s="175" t="s">
        <v>10</v>
      </c>
      <c r="K22" s="185" t="s">
        <v>904</v>
      </c>
      <c r="L22" s="185" t="s">
        <v>919</v>
      </c>
      <c r="M22" s="183">
        <v>229421298</v>
      </c>
      <c r="N22" s="175" t="s">
        <v>919</v>
      </c>
      <c r="O22" s="175" t="s">
        <v>904</v>
      </c>
      <c r="P22" s="175" t="s">
        <v>905</v>
      </c>
      <c r="Q22" s="175" t="s">
        <v>906</v>
      </c>
      <c r="R22" s="175" t="s">
        <v>920</v>
      </c>
      <c r="S22" s="175" t="s">
        <v>908</v>
      </c>
      <c r="T22" s="175" t="s">
        <v>909</v>
      </c>
      <c r="U22" s="176">
        <v>46028.50582175926</v>
      </c>
      <c r="V22" s="175">
        <v>2026</v>
      </c>
      <c r="W22" s="175" t="s">
        <v>921</v>
      </c>
    </row>
  </sheetData>
  <mergeCells count="22">
    <mergeCell ref="Z4:Z6"/>
    <mergeCell ref="L4:L6"/>
    <mergeCell ref="M4:M6"/>
    <mergeCell ref="N4:N6"/>
    <mergeCell ref="O4:O6"/>
    <mergeCell ref="P4:P6"/>
    <mergeCell ref="Q4:Q6"/>
    <mergeCell ref="R4:R6"/>
    <mergeCell ref="V4:V6"/>
    <mergeCell ref="W4:W6"/>
    <mergeCell ref="X4:X6"/>
    <mergeCell ref="Y4:Y6"/>
    <mergeCell ref="AG4:AG6"/>
    <mergeCell ref="AH4:AH6"/>
    <mergeCell ref="AI4:AI6"/>
    <mergeCell ref="AJ4:AJ6"/>
    <mergeCell ref="AA4:AA6"/>
    <mergeCell ref="AB4:AB6"/>
    <mergeCell ref="AC4:AC6"/>
    <mergeCell ref="AD4:AD6"/>
    <mergeCell ref="AE4:AE6"/>
    <mergeCell ref="AF4:AF6"/>
  </mergeCells>
  <dataValidations count="1">
    <dataValidation type="list" allowBlank="1" showInputMessage="1" showErrorMessage="1" sqref="V4:V5 AC4:AD5 V7:V9 AC7:AD9" xr:uid="{BDD29B13-3837-498A-9F86-8C6D08603FAC}">
      <formula1>"SI,NO"</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B20A9F0-6658-4F83-82C5-8EC3C806F9B9}">
          <x14:formula1>
            <xm:f>'E:\Copia 171119\Copia 060718\DATOS\MisDocumentos\Plan de Compras\Plan de Compras 2023\[Formato PAA Funcionamiento 2023.xlsx]Listas'!#REF!</xm:f>
          </x14:formula1>
          <xm:sqref>N4:O5 W4:W5 AG4:AG5 N7:O9 W7:W9 AG7:AG9</xm:sqref>
        </x14:dataValidation>
        <x14:dataValidation type="list" allowBlank="1" showInputMessage="1" showErrorMessage="1" errorTitle="Atención" error="El valor que intenta escribir es superior al total asignado para este objeto de gasto" xr:uid="{C7C52833-7892-4678-9B02-7ACD1F47AFE6}">
          <x14:formula1>
            <xm:f>'E:\Copia 171119\Copia 060718\DATOS\MisDocumentos\Plan de Compras\Plan de Compras 2023\[Formato PAA Funcionamiento 2023.xlsx]Listas'!#REF!</xm:f>
          </x14:formula1>
          <xm:sqref>AE4:AF5 AH4:AJ5 AE7:AF9 AH7:AJ9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2:M8"/>
  <sheetViews>
    <sheetView workbookViewId="0">
      <selection activeCell="G4" sqref="G4"/>
    </sheetView>
  </sheetViews>
  <sheetFormatPr baseColWidth="10" defaultRowHeight="15"/>
  <cols>
    <col min="5" max="5" width="14.7109375" customWidth="1"/>
    <col min="6" max="6" width="15" customWidth="1"/>
    <col min="7" max="7" width="30.85546875" customWidth="1"/>
    <col min="8" max="8" width="17" customWidth="1"/>
    <col min="9" max="9" width="14.140625" bestFit="1" customWidth="1"/>
    <col min="10" max="10" width="12.85546875" customWidth="1"/>
    <col min="11" max="11" width="14.140625" bestFit="1" customWidth="1"/>
    <col min="12" max="12" width="13.28515625" bestFit="1" customWidth="1"/>
    <col min="13" max="13" width="22.85546875" customWidth="1"/>
  </cols>
  <sheetData>
    <row r="2" spans="2:13" ht="15.75" thickBot="1"/>
    <row r="3" spans="2:13" ht="27">
      <c r="B3" s="209" t="s">
        <v>37</v>
      </c>
      <c r="C3" s="209" t="s">
        <v>38</v>
      </c>
      <c r="D3" s="209" t="s">
        <v>39</v>
      </c>
      <c r="E3" s="209" t="s">
        <v>40</v>
      </c>
      <c r="F3" s="209" t="s">
        <v>41</v>
      </c>
      <c r="G3" s="209" t="s">
        <v>42</v>
      </c>
      <c r="H3" s="46" t="s">
        <v>43</v>
      </c>
      <c r="I3" s="209" t="s">
        <v>685</v>
      </c>
      <c r="J3" s="209" t="s">
        <v>686</v>
      </c>
      <c r="K3" s="209" t="s">
        <v>687</v>
      </c>
      <c r="L3" s="210" t="s">
        <v>46</v>
      </c>
      <c r="M3" s="130" t="s">
        <v>867</v>
      </c>
    </row>
    <row r="4" spans="2:13" ht="37.5" customHeight="1">
      <c r="B4" s="28" t="s">
        <v>3</v>
      </c>
      <c r="C4" s="202" t="s">
        <v>142</v>
      </c>
      <c r="D4" s="202" t="s">
        <v>72</v>
      </c>
      <c r="E4" s="202" t="s">
        <v>4</v>
      </c>
      <c r="F4" s="202" t="s">
        <v>6</v>
      </c>
      <c r="G4" s="206" t="s">
        <v>933</v>
      </c>
      <c r="H4" s="47"/>
      <c r="I4" s="202"/>
      <c r="J4" s="47">
        <v>12450199</v>
      </c>
      <c r="K4" s="208">
        <f>J4</f>
        <v>12450199</v>
      </c>
      <c r="L4" s="161" t="s">
        <v>173</v>
      </c>
      <c r="M4" s="161" t="s">
        <v>931</v>
      </c>
    </row>
    <row r="5" spans="2:13">
      <c r="H5" s="110">
        <f>SUM(H4:H4)</f>
        <v>0</v>
      </c>
      <c r="I5" s="110">
        <f>SUM(I4:I4)</f>
        <v>0</v>
      </c>
      <c r="J5" s="110">
        <f>SUM(J4:J4)</f>
        <v>12450199</v>
      </c>
      <c r="K5" s="110">
        <f>SUM(K4:K4)</f>
        <v>12450199</v>
      </c>
    </row>
    <row r="7" spans="2:13">
      <c r="K7" s="110">
        <f>H5-K5</f>
        <v>-12450199</v>
      </c>
    </row>
    <row r="8" spans="2:13">
      <c r="G8" s="206"/>
    </row>
  </sheetData>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FE460-65E6-4430-933F-E030CF3194B5}">
  <dimension ref="B3:C49"/>
  <sheetViews>
    <sheetView workbookViewId="0">
      <selection activeCell="E1" sqref="E1:E2"/>
    </sheetView>
  </sheetViews>
  <sheetFormatPr baseColWidth="10" defaultRowHeight="15"/>
  <cols>
    <col min="3" max="3" width="51.85546875" customWidth="1"/>
  </cols>
  <sheetData>
    <row r="3" spans="2:3" ht="15" customHeight="1">
      <c r="B3" s="127" t="s">
        <v>742</v>
      </c>
      <c r="C3" s="122" t="s">
        <v>743</v>
      </c>
    </row>
    <row r="4" spans="2:3" ht="15" customHeight="1">
      <c r="B4" s="128" t="s">
        <v>744</v>
      </c>
      <c r="C4" s="122" t="s">
        <v>745</v>
      </c>
    </row>
    <row r="5" spans="2:3" ht="15" customHeight="1">
      <c r="B5" s="128" t="s">
        <v>746</v>
      </c>
      <c r="C5" s="122" t="s">
        <v>747</v>
      </c>
    </row>
    <row r="6" spans="2:3" ht="15" customHeight="1">
      <c r="B6" s="128" t="s">
        <v>748</v>
      </c>
      <c r="C6" s="122" t="s">
        <v>749</v>
      </c>
    </row>
    <row r="7" spans="2:3" ht="15" customHeight="1">
      <c r="B7" s="128" t="s">
        <v>750</v>
      </c>
      <c r="C7" s="122" t="s">
        <v>751</v>
      </c>
    </row>
    <row r="8" spans="2:3" ht="15" customHeight="1">
      <c r="B8" s="128" t="s">
        <v>752</v>
      </c>
      <c r="C8" s="122" t="s">
        <v>753</v>
      </c>
    </row>
    <row r="9" spans="2:3" ht="15" customHeight="1">
      <c r="B9" s="128" t="s">
        <v>754</v>
      </c>
      <c r="C9" s="122" t="s">
        <v>755</v>
      </c>
    </row>
    <row r="10" spans="2:3" ht="15" customHeight="1">
      <c r="B10" s="128" t="s">
        <v>756</v>
      </c>
      <c r="C10" s="122" t="s">
        <v>757</v>
      </c>
    </row>
    <row r="11" spans="2:3" ht="15" customHeight="1">
      <c r="B11" s="128" t="s">
        <v>758</v>
      </c>
      <c r="C11" s="122" t="s">
        <v>759</v>
      </c>
    </row>
    <row r="12" spans="2:3">
      <c r="B12" s="128" t="s">
        <v>760</v>
      </c>
      <c r="C12" s="122" t="s">
        <v>761</v>
      </c>
    </row>
    <row r="13" spans="2:3" ht="15" customHeight="1">
      <c r="B13" s="128" t="s">
        <v>762</v>
      </c>
      <c r="C13" s="122" t="s">
        <v>763</v>
      </c>
    </row>
    <row r="14" spans="2:3" ht="15" customHeight="1">
      <c r="B14" s="128" t="s">
        <v>764</v>
      </c>
      <c r="C14" s="122" t="s">
        <v>765</v>
      </c>
    </row>
    <row r="15" spans="2:3" ht="15" customHeight="1">
      <c r="B15" s="128" t="s">
        <v>766</v>
      </c>
      <c r="C15" s="122" t="s">
        <v>767</v>
      </c>
    </row>
    <row r="16" spans="2:3" ht="15" customHeight="1">
      <c r="B16" s="128" t="s">
        <v>768</v>
      </c>
      <c r="C16" s="122" t="s">
        <v>769</v>
      </c>
    </row>
    <row r="17" spans="2:3" ht="15" customHeight="1">
      <c r="B17" s="128" t="s">
        <v>770</v>
      </c>
      <c r="C17" s="122" t="s">
        <v>771</v>
      </c>
    </row>
    <row r="18" spans="2:3" ht="15" customHeight="1">
      <c r="B18" s="128" t="s">
        <v>772</v>
      </c>
      <c r="C18" s="122" t="s">
        <v>773</v>
      </c>
    </row>
    <row r="19" spans="2:3" ht="15" customHeight="1">
      <c r="B19" s="128" t="s">
        <v>774</v>
      </c>
      <c r="C19" s="122" t="s">
        <v>775</v>
      </c>
    </row>
    <row r="20" spans="2:3" ht="15" customHeight="1">
      <c r="B20" s="128" t="s">
        <v>776</v>
      </c>
      <c r="C20" s="122" t="s">
        <v>777</v>
      </c>
    </row>
    <row r="21" spans="2:3" ht="15" customHeight="1">
      <c r="B21" s="128" t="s">
        <v>778</v>
      </c>
      <c r="C21" s="122" t="s">
        <v>779</v>
      </c>
    </row>
    <row r="22" spans="2:3" ht="15" customHeight="1">
      <c r="B22" s="128" t="s">
        <v>780</v>
      </c>
      <c r="C22" s="122" t="s">
        <v>781</v>
      </c>
    </row>
    <row r="23" spans="2:3" ht="15" customHeight="1">
      <c r="B23" s="128" t="s">
        <v>782</v>
      </c>
      <c r="C23" s="122" t="s">
        <v>783</v>
      </c>
    </row>
    <row r="24" spans="2:3" ht="15" customHeight="1">
      <c r="B24" s="128" t="s">
        <v>784</v>
      </c>
      <c r="C24" s="122" t="s">
        <v>785</v>
      </c>
    </row>
    <row r="25" spans="2:3" ht="15" customHeight="1">
      <c r="B25" s="128" t="s">
        <v>786</v>
      </c>
      <c r="C25" s="122" t="s">
        <v>787</v>
      </c>
    </row>
    <row r="26" spans="2:3" ht="15" customHeight="1">
      <c r="B26" s="128" t="s">
        <v>788</v>
      </c>
      <c r="C26" s="122" t="s">
        <v>789</v>
      </c>
    </row>
    <row r="27" spans="2:3" ht="15" customHeight="1">
      <c r="B27" s="129">
        <v>37185</v>
      </c>
      <c r="C27" s="122" t="s">
        <v>790</v>
      </c>
    </row>
    <row r="28" spans="2:3" ht="15" customHeight="1">
      <c r="B28" s="129">
        <v>37550</v>
      </c>
      <c r="C28" s="122" t="s">
        <v>791</v>
      </c>
    </row>
    <row r="29" spans="2:3" ht="15" customHeight="1">
      <c r="B29" s="129">
        <v>37915</v>
      </c>
      <c r="C29" s="122" t="s">
        <v>792</v>
      </c>
    </row>
    <row r="30" spans="2:3" ht="15" customHeight="1">
      <c r="B30" s="129">
        <v>39011</v>
      </c>
      <c r="C30" s="122" t="s">
        <v>793</v>
      </c>
    </row>
    <row r="31" spans="2:3" ht="15" customHeight="1">
      <c r="B31" s="129">
        <v>39376</v>
      </c>
      <c r="C31" s="122" t="s">
        <v>794</v>
      </c>
    </row>
    <row r="32" spans="2:3" ht="15" customHeight="1">
      <c r="B32" s="129">
        <v>39742</v>
      </c>
      <c r="C32" s="122" t="s">
        <v>795</v>
      </c>
    </row>
    <row r="33" spans="2:3" ht="15" customHeight="1">
      <c r="B33" s="129">
        <v>40472</v>
      </c>
      <c r="C33" s="122" t="s">
        <v>796</v>
      </c>
    </row>
    <row r="34" spans="2:3" ht="15" customHeight="1">
      <c r="B34" s="129">
        <v>41203</v>
      </c>
      <c r="C34" s="122" t="s">
        <v>797</v>
      </c>
    </row>
    <row r="35" spans="2:3" ht="15" customHeight="1">
      <c r="B35" s="129">
        <v>43394</v>
      </c>
      <c r="C35" s="122" t="s">
        <v>798</v>
      </c>
    </row>
    <row r="36" spans="2:3" ht="15" customHeight="1">
      <c r="B36" s="129">
        <v>43759</v>
      </c>
      <c r="C36" s="122" t="s">
        <v>799</v>
      </c>
    </row>
    <row r="37" spans="2:3" ht="15" customHeight="1">
      <c r="B37" s="129">
        <v>44490</v>
      </c>
      <c r="C37" s="122" t="s">
        <v>800</v>
      </c>
    </row>
    <row r="38" spans="2:3" ht="15" customHeight="1">
      <c r="B38" s="129">
        <v>44855</v>
      </c>
      <c r="C38" s="122" t="s">
        <v>801</v>
      </c>
    </row>
    <row r="39" spans="2:3" ht="15" customHeight="1">
      <c r="B39" s="129">
        <v>45220</v>
      </c>
      <c r="C39" s="122" t="s">
        <v>802</v>
      </c>
    </row>
    <row r="40" spans="2:3" ht="15" customHeight="1">
      <c r="B40" s="129">
        <v>45586</v>
      </c>
      <c r="C40" s="122" t="s">
        <v>803</v>
      </c>
    </row>
    <row r="41" spans="2:3" ht="15" customHeight="1">
      <c r="B41" s="128" t="s">
        <v>804</v>
      </c>
      <c r="C41" s="122" t="s">
        <v>805</v>
      </c>
    </row>
    <row r="42" spans="2:3" ht="15" customHeight="1">
      <c r="B42" s="128" t="s">
        <v>806</v>
      </c>
      <c r="C42" s="122" t="s">
        <v>807</v>
      </c>
    </row>
    <row r="43" spans="2:3" ht="15" customHeight="1">
      <c r="B43" s="128" t="s">
        <v>808</v>
      </c>
      <c r="C43" s="122" t="s">
        <v>809</v>
      </c>
    </row>
    <row r="44" spans="2:3" ht="15" customHeight="1">
      <c r="B44" s="128" t="s">
        <v>810</v>
      </c>
      <c r="C44" s="122" t="s">
        <v>811</v>
      </c>
    </row>
    <row r="45" spans="2:3" ht="15" customHeight="1">
      <c r="B45" s="128" t="s">
        <v>812</v>
      </c>
      <c r="C45" s="122" t="s">
        <v>813</v>
      </c>
    </row>
    <row r="46" spans="2:3" ht="15" customHeight="1">
      <c r="B46" s="128" t="s">
        <v>814</v>
      </c>
      <c r="C46" s="122" t="s">
        <v>815</v>
      </c>
    </row>
    <row r="47" spans="2:3" ht="15" customHeight="1">
      <c r="B47" s="128" t="s">
        <v>816</v>
      </c>
      <c r="C47" s="122" t="s">
        <v>817</v>
      </c>
    </row>
    <row r="48" spans="2:3" ht="15" customHeight="1">
      <c r="B48" s="128" t="s">
        <v>818</v>
      </c>
      <c r="C48" s="122" t="s">
        <v>819</v>
      </c>
    </row>
    <row r="49" spans="2:3" ht="15" customHeight="1">
      <c r="B49" s="128" t="s">
        <v>820</v>
      </c>
      <c r="C49" s="122" t="s">
        <v>821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B509F-70FE-44D7-B2CC-03EBD76C4F5F}">
  <dimension ref="B4:C49"/>
  <sheetViews>
    <sheetView topLeftCell="A5" workbookViewId="0">
      <selection activeCell="G21" sqref="G21"/>
    </sheetView>
  </sheetViews>
  <sheetFormatPr baseColWidth="10" defaultRowHeight="15"/>
  <cols>
    <col min="2" max="2" width="15.140625" style="124" bestFit="1" customWidth="1"/>
    <col min="3" max="3" width="55.5703125" customWidth="1"/>
  </cols>
  <sheetData>
    <row r="4" spans="2:3">
      <c r="B4" s="125" t="s">
        <v>822</v>
      </c>
      <c r="C4" s="122" t="s">
        <v>823</v>
      </c>
    </row>
    <row r="5" spans="2:3">
      <c r="B5" s="126">
        <v>1310</v>
      </c>
      <c r="C5" s="122" t="s">
        <v>824</v>
      </c>
    </row>
    <row r="6" spans="2:3">
      <c r="B6" s="126">
        <v>1316</v>
      </c>
      <c r="C6" s="122" t="s">
        <v>825</v>
      </c>
    </row>
    <row r="7" spans="2:3">
      <c r="B7" s="126">
        <v>1317</v>
      </c>
      <c r="C7" s="122" t="s">
        <v>826</v>
      </c>
    </row>
    <row r="8" spans="2:3">
      <c r="B8" s="126">
        <v>1320</v>
      </c>
      <c r="C8" s="122" t="s">
        <v>827</v>
      </c>
    </row>
    <row r="9" spans="2:3">
      <c r="B9" s="126">
        <v>1321</v>
      </c>
      <c r="C9" s="122" t="s">
        <v>828</v>
      </c>
    </row>
    <row r="10" spans="2:3">
      <c r="B10" s="126">
        <v>1322</v>
      </c>
      <c r="C10" s="122" t="s">
        <v>829</v>
      </c>
    </row>
    <row r="11" spans="2:3">
      <c r="B11" s="126">
        <v>1324</v>
      </c>
      <c r="C11" s="122" t="s">
        <v>830</v>
      </c>
    </row>
    <row r="12" spans="2:3">
      <c r="B12" s="126">
        <v>1325</v>
      </c>
      <c r="C12" s="122" t="s">
        <v>831</v>
      </c>
    </row>
    <row r="13" spans="2:3">
      <c r="B13" s="126">
        <v>1326</v>
      </c>
      <c r="C13" s="122" t="s">
        <v>832</v>
      </c>
    </row>
    <row r="14" spans="2:3">
      <c r="B14" s="126">
        <v>1327</v>
      </c>
      <c r="C14" s="122" t="s">
        <v>833</v>
      </c>
    </row>
    <row r="15" spans="2:3">
      <c r="B15" s="126">
        <v>1328</v>
      </c>
      <c r="C15" s="122" t="s">
        <v>834</v>
      </c>
    </row>
    <row r="16" spans="2:3">
      <c r="B16" s="126">
        <v>1330</v>
      </c>
      <c r="C16" s="122" t="s">
        <v>835</v>
      </c>
    </row>
    <row r="17" spans="2:3">
      <c r="B17" s="126">
        <v>1331</v>
      </c>
      <c r="C17" s="122" t="s">
        <v>836</v>
      </c>
    </row>
    <row r="18" spans="2:3">
      <c r="B18" s="126">
        <v>1332</v>
      </c>
      <c r="C18" s="122" t="s">
        <v>837</v>
      </c>
    </row>
    <row r="19" spans="2:3">
      <c r="B19" s="126">
        <v>1333</v>
      </c>
      <c r="C19" s="207" t="s">
        <v>929</v>
      </c>
    </row>
    <row r="20" spans="2:3">
      <c r="B20" s="126">
        <v>1334</v>
      </c>
      <c r="C20" s="207" t="s">
        <v>930</v>
      </c>
    </row>
    <row r="21" spans="2:3">
      <c r="B21" s="126">
        <v>1335</v>
      </c>
      <c r="C21" s="122" t="s">
        <v>838</v>
      </c>
    </row>
    <row r="22" spans="2:3">
      <c r="B22" s="126">
        <v>1340</v>
      </c>
      <c r="C22" s="122" t="s">
        <v>839</v>
      </c>
    </row>
    <row r="23" spans="2:3">
      <c r="B23" s="126">
        <v>1380</v>
      </c>
      <c r="C23" s="122" t="s">
        <v>840</v>
      </c>
    </row>
    <row r="24" spans="2:3">
      <c r="B24" s="126">
        <v>1390</v>
      </c>
      <c r="C24" s="122" t="s">
        <v>841</v>
      </c>
    </row>
    <row r="25" spans="2:3">
      <c r="B25" s="126">
        <v>1410</v>
      </c>
      <c r="C25" s="122" t="s">
        <v>842</v>
      </c>
    </row>
    <row r="26" spans="2:3">
      <c r="B26" s="126">
        <v>1420</v>
      </c>
      <c r="C26" s="122" t="s">
        <v>843</v>
      </c>
    </row>
    <row r="27" spans="2:3">
      <c r="B27" s="126">
        <v>1430</v>
      </c>
      <c r="C27" s="122" t="s">
        <v>844</v>
      </c>
    </row>
    <row r="28" spans="2:3">
      <c r="B28" s="126">
        <v>1440</v>
      </c>
      <c r="C28" s="122" t="s">
        <v>845</v>
      </c>
    </row>
    <row r="29" spans="2:3">
      <c r="B29" s="126">
        <v>1470</v>
      </c>
      <c r="C29" s="122" t="s">
        <v>846</v>
      </c>
    </row>
    <row r="30" spans="2:3">
      <c r="B30" s="126">
        <v>1480</v>
      </c>
      <c r="C30" s="122" t="s">
        <v>847</v>
      </c>
    </row>
    <row r="31" spans="2:3">
      <c r="B31" s="126">
        <v>1510</v>
      </c>
      <c r="C31" s="122" t="s">
        <v>848</v>
      </c>
    </row>
    <row r="32" spans="2:3">
      <c r="B32" s="126">
        <v>1610</v>
      </c>
      <c r="C32" s="122" t="s">
        <v>849</v>
      </c>
    </row>
    <row r="33" spans="2:3">
      <c r="B33" s="126">
        <v>1620</v>
      </c>
      <c r="C33" s="122" t="s">
        <v>850</v>
      </c>
    </row>
    <row r="34" spans="2:3">
      <c r="B34" s="126">
        <v>1630</v>
      </c>
      <c r="C34" s="122" t="s">
        <v>851</v>
      </c>
    </row>
    <row r="35" spans="2:3">
      <c r="B35" s="126">
        <v>1640</v>
      </c>
      <c r="C35" s="122" t="s">
        <v>852</v>
      </c>
    </row>
    <row r="36" spans="2:3">
      <c r="B36" s="126">
        <v>1650</v>
      </c>
      <c r="C36" s="122" t="s">
        <v>853</v>
      </c>
    </row>
    <row r="37" spans="2:3">
      <c r="B37" s="126">
        <v>41102</v>
      </c>
      <c r="C37" s="122" t="s">
        <v>854</v>
      </c>
    </row>
    <row r="38" spans="2:3">
      <c r="B38" s="126">
        <v>41201</v>
      </c>
      <c r="C38" s="122" t="s">
        <v>855</v>
      </c>
    </row>
    <row r="39" spans="2:3">
      <c r="B39" s="126">
        <v>42101</v>
      </c>
      <c r="C39" s="123" t="s">
        <v>856</v>
      </c>
    </row>
    <row r="40" spans="2:3">
      <c r="B40" s="126">
        <v>42102</v>
      </c>
      <c r="C40" s="123" t="s">
        <v>857</v>
      </c>
    </row>
    <row r="41" spans="2:3" ht="25.5">
      <c r="B41" s="126">
        <v>42103</v>
      </c>
      <c r="C41" s="123" t="s">
        <v>858</v>
      </c>
    </row>
    <row r="42" spans="2:3">
      <c r="B42" s="126">
        <v>43102</v>
      </c>
      <c r="C42" s="123" t="s">
        <v>859</v>
      </c>
    </row>
    <row r="43" spans="2:3">
      <c r="B43" s="126">
        <v>43103</v>
      </c>
      <c r="C43" s="123" t="s">
        <v>860</v>
      </c>
    </row>
    <row r="44" spans="2:3">
      <c r="B44" s="126">
        <v>43104</v>
      </c>
      <c r="C44" s="123" t="s">
        <v>861</v>
      </c>
    </row>
    <row r="45" spans="2:3" ht="25.5">
      <c r="B45" s="126">
        <v>43201</v>
      </c>
      <c r="C45" s="123" t="s">
        <v>862</v>
      </c>
    </row>
    <row r="46" spans="2:3">
      <c r="B46" s="126">
        <v>43202</v>
      </c>
      <c r="C46" s="123" t="s">
        <v>863</v>
      </c>
    </row>
    <row r="47" spans="2:3">
      <c r="B47" s="126">
        <v>43203</v>
      </c>
      <c r="C47" s="123" t="s">
        <v>864</v>
      </c>
    </row>
    <row r="48" spans="2:3">
      <c r="B48" s="126">
        <v>44101</v>
      </c>
      <c r="C48" s="123" t="s">
        <v>865</v>
      </c>
    </row>
    <row r="49" spans="2:3" ht="25.5">
      <c r="B49" s="126">
        <v>44102</v>
      </c>
      <c r="C49" s="123" t="s">
        <v>866</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501F-5D17-487E-962F-5859CA3DA82F}">
  <dimension ref="A3:H8"/>
  <sheetViews>
    <sheetView workbookViewId="0">
      <selection activeCell="J18" sqref="J18"/>
    </sheetView>
  </sheetViews>
  <sheetFormatPr baseColWidth="10" defaultRowHeight="15"/>
  <cols>
    <col min="1" max="1" width="28.85546875" customWidth="1"/>
    <col min="2" max="2" width="6.7109375" customWidth="1"/>
    <col min="3" max="3" width="18.140625" customWidth="1"/>
    <col min="4" max="4" width="14.85546875" customWidth="1"/>
    <col min="5" max="5" width="33.140625" customWidth="1"/>
    <col min="7" max="7" width="12.5703125" bestFit="1" customWidth="1"/>
    <col min="8" max="8" width="18" customWidth="1"/>
    <col min="10" max="10" width="46.28515625" customWidth="1"/>
    <col min="11" max="11" width="18" customWidth="1"/>
    <col min="12" max="12" width="11.85546875" bestFit="1" customWidth="1"/>
    <col min="13" max="13" width="7.28515625" bestFit="1" customWidth="1"/>
    <col min="15" max="15" width="47.140625" customWidth="1"/>
    <col min="16" max="16" width="12" bestFit="1" customWidth="1"/>
    <col min="19" max="19" width="11.7109375" bestFit="1" customWidth="1"/>
  </cols>
  <sheetData>
    <row r="3" spans="1:8">
      <c r="B3" s="107"/>
      <c r="C3" s="107" t="s">
        <v>719</v>
      </c>
      <c r="D3" s="107" t="s">
        <v>720</v>
      </c>
      <c r="E3" s="107" t="s">
        <v>716</v>
      </c>
      <c r="F3" s="107"/>
      <c r="G3" s="107"/>
      <c r="H3" s="107"/>
    </row>
    <row r="4" spans="1:8">
      <c r="A4" t="s">
        <v>715</v>
      </c>
      <c r="B4" s="107"/>
      <c r="C4" s="107"/>
      <c r="D4" s="107"/>
      <c r="E4" s="116">
        <v>45636</v>
      </c>
      <c r="F4" s="107" t="s">
        <v>717</v>
      </c>
      <c r="G4" s="117">
        <v>181200000</v>
      </c>
      <c r="H4" s="117"/>
    </row>
    <row r="5" spans="1:8">
      <c r="A5" t="s">
        <v>718</v>
      </c>
      <c r="B5" s="107"/>
      <c r="C5" s="116">
        <v>45402</v>
      </c>
      <c r="D5" s="116">
        <v>45766</v>
      </c>
      <c r="E5" s="116">
        <v>45406</v>
      </c>
      <c r="F5" s="107"/>
      <c r="G5" s="117">
        <v>7730478</v>
      </c>
      <c r="H5" s="117"/>
    </row>
    <row r="6" spans="1:8">
      <c r="A6" t="s">
        <v>721</v>
      </c>
      <c r="B6" s="107">
        <v>88</v>
      </c>
      <c r="C6" s="116">
        <v>45631</v>
      </c>
      <c r="D6" s="116">
        <v>45658</v>
      </c>
      <c r="E6" s="116">
        <v>45630</v>
      </c>
      <c r="F6" s="107"/>
      <c r="G6" s="117">
        <v>171643220</v>
      </c>
      <c r="H6" s="272">
        <f>G6+G7+G8</f>
        <v>272181560</v>
      </c>
    </row>
    <row r="7" spans="1:8">
      <c r="A7" t="s">
        <v>721</v>
      </c>
      <c r="B7" s="107">
        <v>123</v>
      </c>
      <c r="C7" s="116">
        <v>45631</v>
      </c>
      <c r="D7" s="116">
        <v>45658</v>
      </c>
      <c r="E7" s="116">
        <v>45630</v>
      </c>
      <c r="F7" s="107"/>
      <c r="G7" s="117">
        <v>42474670</v>
      </c>
      <c r="H7" s="272"/>
    </row>
    <row r="8" spans="1:8">
      <c r="B8" s="107">
        <v>166</v>
      </c>
      <c r="C8" s="116">
        <v>45631</v>
      </c>
      <c r="D8" s="116">
        <v>45661</v>
      </c>
      <c r="E8" s="116">
        <v>45630</v>
      </c>
      <c r="F8" s="107"/>
      <c r="G8" s="117">
        <v>58063670</v>
      </c>
      <c r="H8" s="272"/>
    </row>
  </sheetData>
  <mergeCells count="1">
    <mergeCell ref="H6:H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G12" sqref="G12"/>
    </sheetView>
  </sheetViews>
  <sheetFormatPr baseColWidth="10" defaultRowHeight="15"/>
  <cols>
    <col min="2" max="2" width="40.7109375" bestFit="1" customWidth="1"/>
    <col min="3" max="3" width="22.85546875" customWidth="1"/>
  </cols>
  <sheetData>
    <row r="3" spans="2:3">
      <c r="B3" s="107" t="s">
        <v>38</v>
      </c>
      <c r="C3" s="107" t="s">
        <v>679</v>
      </c>
    </row>
    <row r="4" spans="2:3">
      <c r="B4" s="108" t="s">
        <v>142</v>
      </c>
      <c r="C4" s="109">
        <v>20330647641</v>
      </c>
    </row>
    <row r="5" spans="2:3">
      <c r="B5" s="108" t="s">
        <v>202</v>
      </c>
      <c r="C5" s="109">
        <v>282630806</v>
      </c>
    </row>
    <row r="6" spans="2:3">
      <c r="B6" s="108" t="s">
        <v>209</v>
      </c>
      <c r="C6" s="109">
        <v>506097508</v>
      </c>
    </row>
    <row r="7" spans="2:3">
      <c r="B7" s="108" t="s">
        <v>206</v>
      </c>
      <c r="C7" s="109">
        <v>16500000</v>
      </c>
    </row>
    <row r="8" spans="2:3">
      <c r="B8" s="108" t="s">
        <v>159</v>
      </c>
      <c r="C8" s="109">
        <v>2012142315</v>
      </c>
    </row>
    <row r="9" spans="2:3">
      <c r="B9" s="108" t="s">
        <v>320</v>
      </c>
      <c r="C9" s="109">
        <v>4975262</v>
      </c>
    </row>
    <row r="10" spans="2:3">
      <c r="B10" s="108" t="s">
        <v>313</v>
      </c>
      <c r="C10" s="109">
        <v>71033144</v>
      </c>
    </row>
    <row r="11" spans="2:3">
      <c r="B11" s="108" t="s">
        <v>134</v>
      </c>
      <c r="C11" s="109">
        <v>80640000</v>
      </c>
    </row>
    <row r="12" spans="2:3">
      <c r="B12" s="108" t="s">
        <v>415</v>
      </c>
      <c r="C12" s="109">
        <v>129099568</v>
      </c>
    </row>
    <row r="13" spans="2:3">
      <c r="B13" s="108" t="s">
        <v>71</v>
      </c>
      <c r="C13" s="109">
        <v>1603837379</v>
      </c>
    </row>
    <row r="14" spans="2:3">
      <c r="B14" s="108" t="s">
        <v>163</v>
      </c>
      <c r="C14" s="109">
        <v>1410902185</v>
      </c>
    </row>
    <row r="15" spans="2:3">
      <c r="B15" s="108" t="s">
        <v>252</v>
      </c>
      <c r="C15" s="109">
        <v>1800000000</v>
      </c>
    </row>
    <row r="16" spans="2:3">
      <c r="B16" s="108" t="s">
        <v>435</v>
      </c>
      <c r="C16" s="109">
        <v>192254410</v>
      </c>
    </row>
    <row r="17" spans="2:3">
      <c r="B17" s="108" t="s">
        <v>535</v>
      </c>
      <c r="C17" s="109">
        <v>1000000000</v>
      </c>
    </row>
    <row r="18" spans="2:3">
      <c r="B18" s="108" t="s">
        <v>450</v>
      </c>
      <c r="C18" s="109">
        <v>92902590</v>
      </c>
    </row>
    <row r="19" spans="2:3">
      <c r="B19" s="108" t="s">
        <v>151</v>
      </c>
      <c r="C19" s="109">
        <v>2888136178</v>
      </c>
    </row>
    <row r="20" spans="2:3">
      <c r="B20" s="108" t="s">
        <v>465</v>
      </c>
      <c r="C20" s="109">
        <v>374938450</v>
      </c>
    </row>
    <row r="21" spans="2:3">
      <c r="B21" s="108" t="s">
        <v>549</v>
      </c>
      <c r="C21" s="109">
        <v>50121900</v>
      </c>
    </row>
    <row r="22" spans="2:3">
      <c r="B22" s="108" t="s">
        <v>127</v>
      </c>
      <c r="C22" s="109">
        <v>67923603</v>
      </c>
    </row>
    <row r="23" spans="2:3">
      <c r="B23" s="108" t="s">
        <v>139</v>
      </c>
      <c r="C23" s="109">
        <v>99947000</v>
      </c>
    </row>
    <row r="24" spans="2:3">
      <c r="B24" s="108" t="s">
        <v>286</v>
      </c>
      <c r="C24" s="109">
        <v>332041539</v>
      </c>
    </row>
    <row r="25" spans="2:3">
      <c r="B25" s="108" t="s">
        <v>256</v>
      </c>
      <c r="C25" s="109">
        <v>55229177</v>
      </c>
    </row>
    <row r="26" spans="2:3">
      <c r="B26" s="108" t="s">
        <v>213</v>
      </c>
      <c r="C26" s="109">
        <v>274946605</v>
      </c>
    </row>
    <row r="27" spans="2:3">
      <c r="B27" s="108" t="s">
        <v>531</v>
      </c>
      <c r="C27" s="109">
        <v>7270000</v>
      </c>
    </row>
    <row r="28" spans="2:3">
      <c r="B28" s="107" t="s">
        <v>680</v>
      </c>
      <c r="C28" s="109">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PAA V26 del 2026</vt:lpstr>
      <vt:lpstr>Vigilancia</vt:lpstr>
      <vt:lpstr>Actualiaciones</vt:lpstr>
      <vt:lpstr>Recursos</vt:lpstr>
      <vt:lpstr>Auxiliares</vt:lpstr>
      <vt:lpstr>Hoja1</vt:lpstr>
      <vt:lpstr>Resumen Auxiliar</vt:lpstr>
      <vt:lpstr>'PAA V26 del 2026'!Área_de_impresión</vt:lpstr>
      <vt:lpstr>'PAA V26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JOHAN SEBASTIAN VILLAMIZAR MORENO</cp:lastModifiedBy>
  <cp:lastPrinted>2026-06-17T20:07:30Z</cp:lastPrinted>
  <dcterms:created xsi:type="dcterms:W3CDTF">2026-01-09T15:42:26Z</dcterms:created>
  <dcterms:modified xsi:type="dcterms:W3CDTF">2026-06-17T21:37:15Z</dcterms:modified>
</cp:coreProperties>
</file>